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2025-2026 Board Meetings\2026-02\"/>
    </mc:Choice>
  </mc:AlternateContent>
  <xr:revisionPtr revIDLastSave="0" documentId="8_{67B92EB9-173A-41AC-BB61-9220CEDD9B5E}" xr6:coauthVersionLast="47" xr6:coauthVersionMax="47" xr10:uidLastSave="{00000000-0000-0000-0000-000000000000}"/>
  <bookViews>
    <workbookView xWindow="-108" yWindow="-108" windowWidth="30936" windowHeight="16776" xr2:uid="{C86DC80E-54E0-4805-822C-99C181F005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C32" i="1"/>
  <c r="B37" i="1" l="1"/>
  <c r="C34" i="1" l="1"/>
  <c r="C37" i="1" s="1"/>
  <c r="D34" i="1"/>
  <c r="D37" i="1" s="1"/>
  <c r="E34" i="1"/>
  <c r="E37" i="1" s="1"/>
  <c r="F34" i="1"/>
  <c r="F37" i="1" s="1"/>
  <c r="G34" i="1"/>
  <c r="G37" i="1" s="1"/>
  <c r="B34" i="1"/>
</calcChain>
</file>

<file path=xl/sharedStrings.xml><?xml version="1.0" encoding="utf-8"?>
<sst xmlns="http://schemas.openxmlformats.org/spreadsheetml/2006/main" count="58" uniqueCount="40">
  <si>
    <t>Step Only</t>
  </si>
  <si>
    <t>Step + 1 %</t>
  </si>
  <si>
    <t>Step + 2%</t>
  </si>
  <si>
    <t>Step + 3%</t>
  </si>
  <si>
    <t>Step + 4%</t>
  </si>
  <si>
    <t>Step + 5%</t>
  </si>
  <si>
    <t>Classified Salary Cost</t>
  </si>
  <si>
    <t>Fixed Costs</t>
  </si>
  <si>
    <t>FICA (6.2%)</t>
  </si>
  <si>
    <t>Medicare (1.45%)</t>
  </si>
  <si>
    <t>CERS (17.43%)</t>
  </si>
  <si>
    <t>Total Classified Cost</t>
  </si>
  <si>
    <t>FS Salary Cost</t>
  </si>
  <si>
    <t>Total FS Cost</t>
  </si>
  <si>
    <t>Step + 1%</t>
  </si>
  <si>
    <t>Step +2%</t>
  </si>
  <si>
    <t>Step +3%</t>
  </si>
  <si>
    <t>Step +4%</t>
  </si>
  <si>
    <t>Step +5%</t>
  </si>
  <si>
    <t>Salary  Cost of Teaching Staff</t>
  </si>
  <si>
    <t>Extended Day Cost of Teaching Staff</t>
  </si>
  <si>
    <t>Stipend Cost of Teaching Staff</t>
  </si>
  <si>
    <t>TRS Health (3%)</t>
  </si>
  <si>
    <t>Total Cost of Teaching Staff</t>
  </si>
  <si>
    <t>Average Teacher at Anchorage</t>
  </si>
  <si>
    <t>Fixed Cost for Avg teacher</t>
  </si>
  <si>
    <t>Total Cost for Avg Teacher</t>
  </si>
  <si>
    <t>Rank 1 20 years exp</t>
  </si>
  <si>
    <t>Certified Cost</t>
  </si>
  <si>
    <t>Includes Current Tech Director, Generalist position, and part time payroll position</t>
  </si>
  <si>
    <t>Step +1%</t>
  </si>
  <si>
    <t>Step+ + 3%</t>
  </si>
  <si>
    <t>Total Admin Salary</t>
  </si>
  <si>
    <t>TRS Health</t>
  </si>
  <si>
    <t>Medicare</t>
  </si>
  <si>
    <t>Total Admin Cost</t>
  </si>
  <si>
    <t>Total Fund 1 Costs</t>
  </si>
  <si>
    <t>Includes Former Finance Director Salary</t>
  </si>
  <si>
    <t>2026 Fund 1 Budget</t>
  </si>
  <si>
    <t>$ Increase over 2026 Fund 1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</si>
</sst>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63BD-7A5F-4526-BBA2-7D9A860C240B}">
  <sheetPr>
    <pageSetUpPr fitToPage="1"/>
  </sheetPr>
  <dimension ref="A1:K46"/>
  <sheetViews>
    <sheetView tabSelected="1" workbookViewId="0">
      <selection activeCell="G33" sqref="G33"/>
    </sheetView>
  </sheetViews>
  <sheetFormatPr defaultRowHeight="13.8"/>
  <cols>
    <col min="1" max="1" width="26.5" customWidth="1"/>
    <col min="2" max="7" width="12.296875" bestFit="1" customWidth="1"/>
  </cols>
  <sheetData>
    <row r="1" spans="1:11">
      <c r="A1" s="1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11" ht="20.25" customHeight="1">
      <c r="A2" s="2" t="s">
        <v>6</v>
      </c>
      <c r="B2" s="8">
        <v>1130793.28</v>
      </c>
      <c r="C2" s="8">
        <v>1142101.2128000001</v>
      </c>
      <c r="D2" s="8">
        <v>1153409.1456000002</v>
      </c>
      <c r="E2" s="8">
        <v>1164717.0784</v>
      </c>
      <c r="F2" s="8">
        <v>1176025.0112000001</v>
      </c>
      <c r="G2" s="8">
        <v>1187332.9440000001</v>
      </c>
      <c r="H2" s="11" t="s">
        <v>29</v>
      </c>
      <c r="I2" s="11"/>
      <c r="J2" s="11"/>
      <c r="K2" s="11"/>
    </row>
    <row r="3" spans="1:11">
      <c r="A3" s="2" t="s">
        <v>7</v>
      </c>
      <c r="B3" s="8"/>
      <c r="C3" s="8"/>
      <c r="D3" s="8"/>
      <c r="E3" s="8"/>
      <c r="F3" s="8"/>
      <c r="G3" s="8"/>
      <c r="H3" s="11"/>
      <c r="I3" s="11"/>
      <c r="J3" s="11"/>
      <c r="K3" s="11"/>
    </row>
    <row r="4" spans="1:11" ht="14.4">
      <c r="A4" s="3" t="s">
        <v>8</v>
      </c>
      <c r="B4" s="9">
        <v>70109.183359999995</v>
      </c>
      <c r="C4" s="9">
        <v>70810.275193599999</v>
      </c>
      <c r="D4" s="9">
        <v>71511.367027200016</v>
      </c>
      <c r="E4" s="9">
        <v>72212.458860800005</v>
      </c>
      <c r="F4" s="9">
        <v>72913.550694400008</v>
      </c>
      <c r="G4" s="9">
        <v>73614.642528000011</v>
      </c>
      <c r="H4" s="11"/>
      <c r="I4" s="11"/>
      <c r="J4" s="11"/>
      <c r="K4" s="11"/>
    </row>
    <row r="5" spans="1:11" ht="14.4">
      <c r="A5" s="3" t="s">
        <v>9</v>
      </c>
      <c r="B5" s="9">
        <v>16396.502560000001</v>
      </c>
      <c r="C5" s="9">
        <v>16560.467585600003</v>
      </c>
      <c r="D5" s="9">
        <v>16724.432611200002</v>
      </c>
      <c r="E5" s="9">
        <v>16888.3976368</v>
      </c>
      <c r="F5" s="9">
        <v>17052.362662400003</v>
      </c>
      <c r="G5" s="9">
        <v>17216.327688000001</v>
      </c>
      <c r="H5" s="11"/>
      <c r="I5" s="11"/>
      <c r="J5" s="11"/>
      <c r="K5" s="11"/>
    </row>
    <row r="6" spans="1:11" ht="14.4">
      <c r="A6" s="3" t="s">
        <v>10</v>
      </c>
      <c r="B6" s="9">
        <v>197097.26870400002</v>
      </c>
      <c r="C6" s="9">
        <v>199068.24139104004</v>
      </c>
      <c r="D6" s="9">
        <v>201039.21407808005</v>
      </c>
      <c r="E6" s="9">
        <v>203010.18676512002</v>
      </c>
      <c r="F6" s="9">
        <v>204981.15945216003</v>
      </c>
      <c r="G6" s="9">
        <v>206952.13213920002</v>
      </c>
    </row>
    <row r="7" spans="1:11">
      <c r="A7" s="2" t="s">
        <v>11</v>
      </c>
      <c r="B7" s="7">
        <v>1414396.2346239998</v>
      </c>
      <c r="C7" s="7">
        <v>1428540.1969702402</v>
      </c>
      <c r="D7" s="7">
        <v>1442684.1593164804</v>
      </c>
      <c r="E7" s="7">
        <v>1456828.1216627201</v>
      </c>
      <c r="F7" s="7">
        <v>1470972.0840089603</v>
      </c>
      <c r="G7" s="7">
        <v>1485116.0463552002</v>
      </c>
    </row>
    <row r="8" spans="1:11">
      <c r="B8" s="8"/>
      <c r="C8" s="8"/>
      <c r="D8" s="8"/>
      <c r="E8" s="8"/>
      <c r="F8" s="8"/>
      <c r="G8" s="8"/>
    </row>
    <row r="9" spans="1:11">
      <c r="B9" s="8"/>
      <c r="C9" s="8"/>
      <c r="D9" s="8"/>
      <c r="E9" s="8"/>
      <c r="F9" s="8"/>
      <c r="G9" s="8"/>
    </row>
    <row r="10" spans="1:11">
      <c r="B10" s="8"/>
      <c r="C10" s="8"/>
      <c r="D10" s="8"/>
      <c r="E10" s="8"/>
      <c r="F10" s="8"/>
      <c r="G10" s="8"/>
    </row>
    <row r="11" spans="1:11">
      <c r="A11" s="4" t="s">
        <v>28</v>
      </c>
      <c r="B11" s="7" t="s">
        <v>0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</row>
    <row r="12" spans="1:11">
      <c r="A12" t="s">
        <v>19</v>
      </c>
      <c r="B12" s="8">
        <v>2935847</v>
      </c>
      <c r="C12" s="8">
        <v>2965205.47</v>
      </c>
      <c r="D12" s="8">
        <v>2994563.94</v>
      </c>
      <c r="E12" s="8">
        <v>3023922.41</v>
      </c>
      <c r="F12" s="8">
        <v>3053280.88</v>
      </c>
      <c r="G12" s="8">
        <v>3082639.35</v>
      </c>
    </row>
    <row r="13" spans="1:11">
      <c r="A13" t="s">
        <v>20</v>
      </c>
      <c r="B13" s="8">
        <v>4437</v>
      </c>
      <c r="C13" s="8">
        <v>4481.37</v>
      </c>
      <c r="D13" s="8">
        <v>4525.74</v>
      </c>
      <c r="E13" s="8">
        <v>4570.9974000000002</v>
      </c>
      <c r="F13" s="8">
        <v>4616.2547999999997</v>
      </c>
      <c r="G13" s="8">
        <v>4662.4173479999999</v>
      </c>
    </row>
    <row r="14" spans="1:11">
      <c r="A14" t="s">
        <v>21</v>
      </c>
      <c r="B14" s="8">
        <v>25000</v>
      </c>
      <c r="C14" s="8">
        <v>25000</v>
      </c>
      <c r="D14" s="8">
        <v>25000</v>
      </c>
      <c r="E14" s="8">
        <v>25000</v>
      </c>
      <c r="F14" s="8">
        <v>25000</v>
      </c>
      <c r="G14" s="8">
        <v>25000</v>
      </c>
    </row>
    <row r="15" spans="1:11">
      <c r="B15" s="8"/>
      <c r="C15" s="8"/>
      <c r="D15" s="8"/>
      <c r="E15" s="8"/>
      <c r="F15" s="8"/>
      <c r="G15" s="8"/>
    </row>
    <row r="16" spans="1:11">
      <c r="A16" s="4" t="s">
        <v>7</v>
      </c>
      <c r="B16" s="8"/>
      <c r="C16" s="8"/>
      <c r="D16" s="8"/>
      <c r="E16" s="8"/>
      <c r="F16" s="8"/>
      <c r="G16" s="8"/>
    </row>
    <row r="17" spans="1:10" ht="14.4">
      <c r="A17" s="5" t="s">
        <v>9</v>
      </c>
      <c r="B17" s="9">
        <v>42569.781500000005</v>
      </c>
      <c r="C17" s="9">
        <v>42995.479315000004</v>
      </c>
      <c r="D17" s="9">
        <v>43421.177130000004</v>
      </c>
      <c r="E17" s="9">
        <v>43846.874945000003</v>
      </c>
      <c r="F17" s="9">
        <v>44272.572760000003</v>
      </c>
      <c r="G17" s="9">
        <v>44698.270575000002</v>
      </c>
    </row>
    <row r="18" spans="1:10" ht="14.4">
      <c r="A18" s="5" t="s">
        <v>22</v>
      </c>
      <c r="B18" s="9">
        <v>88075.41</v>
      </c>
      <c r="C18" s="9">
        <v>88956.164100000009</v>
      </c>
      <c r="D18" s="9">
        <v>89836.9182</v>
      </c>
      <c r="E18" s="9">
        <v>90717.672300000006</v>
      </c>
      <c r="F18" s="9">
        <v>91598.426399999997</v>
      </c>
      <c r="G18" s="9">
        <v>92479.180500000002</v>
      </c>
    </row>
    <row r="19" spans="1:10">
      <c r="A19" s="4" t="s">
        <v>23</v>
      </c>
      <c r="B19" s="7">
        <v>3095929.1915000002</v>
      </c>
      <c r="C19" s="7">
        <v>3126638.4834150006</v>
      </c>
      <c r="D19" s="7">
        <v>3157347.7753300006</v>
      </c>
      <c r="E19" s="7">
        <v>3188057.9546450004</v>
      </c>
      <c r="F19" s="7">
        <v>3218768.1339600002</v>
      </c>
      <c r="G19" s="7">
        <v>3249479.2184230001</v>
      </c>
    </row>
    <row r="20" spans="1:10">
      <c r="B20" s="8"/>
      <c r="C20" s="8"/>
      <c r="D20" s="8"/>
      <c r="E20" s="8"/>
      <c r="F20" s="8"/>
      <c r="G20" s="8"/>
    </row>
    <row r="21" spans="1:10">
      <c r="A21" s="4" t="s">
        <v>24</v>
      </c>
      <c r="B21" s="8">
        <v>88860</v>
      </c>
      <c r="C21" s="8">
        <v>89748.6</v>
      </c>
      <c r="D21" s="8">
        <v>90637.2</v>
      </c>
      <c r="E21" s="8">
        <v>91543.572000000015</v>
      </c>
      <c r="F21" s="8">
        <v>92449.944000000003</v>
      </c>
      <c r="G21" s="8">
        <v>93374.443440000017</v>
      </c>
    </row>
    <row r="22" spans="1:10">
      <c r="A22" s="4" t="s">
        <v>25</v>
      </c>
      <c r="B22" s="8">
        <v>3954.27</v>
      </c>
      <c r="C22" s="8">
        <v>3993.8126999999999</v>
      </c>
      <c r="D22" s="8">
        <v>4033.3553999999995</v>
      </c>
      <c r="E22" s="8">
        <v>4073.6889540000006</v>
      </c>
      <c r="F22" s="8">
        <v>4114.022508</v>
      </c>
      <c r="G22" s="8">
        <v>4155.1627330800002</v>
      </c>
    </row>
    <row r="23" spans="1:10">
      <c r="A23" s="4" t="s">
        <v>26</v>
      </c>
      <c r="B23" s="8">
        <v>92814.27</v>
      </c>
      <c r="C23" s="8">
        <v>93742.412700000001</v>
      </c>
      <c r="D23" s="8">
        <v>94670.555399999997</v>
      </c>
      <c r="E23" s="8">
        <v>95617.260954000012</v>
      </c>
      <c r="F23" s="8">
        <v>96563.966507999998</v>
      </c>
      <c r="G23" s="8">
        <v>97529.606173080014</v>
      </c>
    </row>
    <row r="24" spans="1:10">
      <c r="A24" s="6" t="s">
        <v>27</v>
      </c>
    </row>
    <row r="26" spans="1:10">
      <c r="A26" s="1"/>
      <c r="B26" s="7" t="s">
        <v>0</v>
      </c>
      <c r="C26" s="7" t="s">
        <v>30</v>
      </c>
      <c r="D26" s="7" t="s">
        <v>15</v>
      </c>
      <c r="E26" s="7" t="s">
        <v>31</v>
      </c>
      <c r="F26" s="7" t="s">
        <v>4</v>
      </c>
      <c r="G26" s="7" t="s">
        <v>5</v>
      </c>
    </row>
    <row r="27" spans="1:10">
      <c r="A27" s="2" t="s">
        <v>32</v>
      </c>
      <c r="B27" s="8">
        <v>919689.19</v>
      </c>
      <c r="C27" s="8">
        <v>928886.08189999999</v>
      </c>
      <c r="D27" s="8">
        <v>938082.97379999992</v>
      </c>
      <c r="E27" s="8">
        <v>947279.86569999997</v>
      </c>
      <c r="F27" s="8">
        <v>956476.75760000001</v>
      </c>
      <c r="G27" s="8">
        <v>965673.64949999994</v>
      </c>
      <c r="H27" s="11" t="s">
        <v>37</v>
      </c>
      <c r="I27" s="11"/>
      <c r="J27" s="11"/>
    </row>
    <row r="28" spans="1:10">
      <c r="A28" s="2" t="s">
        <v>7</v>
      </c>
      <c r="B28" s="8"/>
      <c r="C28" s="8"/>
      <c r="D28" s="8"/>
      <c r="E28" s="8"/>
      <c r="F28" s="8"/>
      <c r="G28" s="8"/>
      <c r="H28" s="11"/>
      <c r="I28" s="11"/>
      <c r="J28" s="11"/>
    </row>
    <row r="29" spans="1:10" ht="14.4">
      <c r="A29" s="3" t="s">
        <v>33</v>
      </c>
      <c r="B29" s="9">
        <v>27590.675699999996</v>
      </c>
      <c r="C29" s="9">
        <v>27866.582457</v>
      </c>
      <c r="D29" s="9">
        <v>28142.489213999997</v>
      </c>
      <c r="E29" s="9">
        <v>28418.395970999998</v>
      </c>
      <c r="F29" s="9">
        <v>28694.302727999999</v>
      </c>
      <c r="G29" s="9">
        <v>28970.209484999996</v>
      </c>
    </row>
    <row r="30" spans="1:10" ht="14.4">
      <c r="A30" s="3" t="s">
        <v>34</v>
      </c>
      <c r="B30" s="9">
        <v>13335.493254999999</v>
      </c>
      <c r="C30" s="9">
        <v>13468.84818755</v>
      </c>
      <c r="D30" s="9">
        <v>13602.203120099999</v>
      </c>
      <c r="E30" s="9">
        <v>13735.55805265</v>
      </c>
      <c r="F30" s="9">
        <v>13868.912985200001</v>
      </c>
      <c r="G30" s="9">
        <v>14002.267917749999</v>
      </c>
    </row>
    <row r="31" spans="1:10">
      <c r="A31" s="1"/>
      <c r="B31" s="8"/>
      <c r="C31" s="8"/>
      <c r="D31" s="8"/>
      <c r="E31" s="8"/>
      <c r="F31" s="8"/>
      <c r="G31" s="8"/>
    </row>
    <row r="32" spans="1:10">
      <c r="A32" s="2" t="s">
        <v>35</v>
      </c>
      <c r="B32" s="7">
        <v>960615.35895499995</v>
      </c>
      <c r="C32" s="7">
        <f>970221.51254455-(196854.67*0.01)</f>
        <v>968252.96584455005</v>
      </c>
      <c r="D32" s="7">
        <f>979827.6661341-(196854.67*0.02)</f>
        <v>975890.57273410005</v>
      </c>
      <c r="E32" s="7">
        <f>989433.81972365-(196854.67*0.03)</f>
        <v>983528.17962365004</v>
      </c>
      <c r="F32" s="7">
        <f>999039.9733132-(196854.67*0.04)</f>
        <v>991165.78651320003</v>
      </c>
      <c r="G32" s="7">
        <f>1008646.12690275-(196854.67*0.05)</f>
        <v>998803.39340275002</v>
      </c>
    </row>
    <row r="34" spans="1:7">
      <c r="A34" s="4" t="s">
        <v>36</v>
      </c>
      <c r="B34" s="2">
        <f>SUM(B32,B19,B7)</f>
        <v>5470940.7850790005</v>
      </c>
      <c r="C34" s="2">
        <f t="shared" ref="C34:G34" si="0">SUM(C32,C19,C7)</f>
        <v>5523431.6462297905</v>
      </c>
      <c r="D34" s="2">
        <f t="shared" si="0"/>
        <v>5575922.5073805805</v>
      </c>
      <c r="E34" s="2">
        <f t="shared" si="0"/>
        <v>5628414.25593137</v>
      </c>
      <c r="F34" s="2">
        <f t="shared" si="0"/>
        <v>5680906.0044821603</v>
      </c>
      <c r="G34" s="2">
        <f t="shared" si="0"/>
        <v>5733398.6581809502</v>
      </c>
    </row>
    <row r="36" spans="1:7">
      <c r="A36" s="7" t="s">
        <v>38</v>
      </c>
      <c r="B36" s="12" t="s">
        <v>39</v>
      </c>
      <c r="C36" s="12"/>
      <c r="D36" s="12"/>
      <c r="E36" s="12"/>
      <c r="F36" s="12"/>
      <c r="G36" s="12"/>
    </row>
    <row r="37" spans="1:7">
      <c r="A37" s="10">
        <v>5353141</v>
      </c>
      <c r="B37" s="1">
        <f>B34-$A$37</f>
        <v>117799.78507900052</v>
      </c>
      <c r="C37" s="1">
        <f t="shared" ref="C37:G37" si="1">C34-$A$37</f>
        <v>170290.64622979052</v>
      </c>
      <c r="D37" s="1">
        <f t="shared" si="1"/>
        <v>222781.50738058053</v>
      </c>
      <c r="E37" s="1">
        <f t="shared" si="1"/>
        <v>275273.25593136996</v>
      </c>
      <c r="F37" s="1">
        <f t="shared" si="1"/>
        <v>327765.00448216032</v>
      </c>
      <c r="G37" s="1">
        <f t="shared" si="1"/>
        <v>380257.65818095021</v>
      </c>
    </row>
    <row r="40" spans="1:7">
      <c r="A40" s="1"/>
      <c r="B40" s="7" t="s">
        <v>0</v>
      </c>
      <c r="C40" s="7" t="s">
        <v>1</v>
      </c>
      <c r="D40" s="7" t="s">
        <v>2</v>
      </c>
      <c r="E40" s="7" t="s">
        <v>3</v>
      </c>
      <c r="F40" s="7" t="s">
        <v>4</v>
      </c>
      <c r="G40" s="7" t="s">
        <v>5</v>
      </c>
    </row>
    <row r="41" spans="1:7">
      <c r="A41" s="2" t="s">
        <v>12</v>
      </c>
      <c r="B41" s="8">
        <v>158163.25999999998</v>
      </c>
      <c r="C41" s="8">
        <v>159744.89259999999</v>
      </c>
      <c r="D41" s="8">
        <v>161326.52519999997</v>
      </c>
      <c r="E41" s="8">
        <v>162908.15779999999</v>
      </c>
      <c r="F41" s="8">
        <v>164489.7904</v>
      </c>
      <c r="G41" s="8">
        <v>166071.42299999998</v>
      </c>
    </row>
    <row r="42" spans="1:7">
      <c r="A42" s="2" t="s">
        <v>7</v>
      </c>
      <c r="B42" s="8"/>
      <c r="C42" s="8"/>
      <c r="D42" s="8"/>
      <c r="E42" s="8"/>
      <c r="F42" s="8"/>
      <c r="G42" s="8"/>
    </row>
    <row r="43" spans="1:7" ht="14.4">
      <c r="A43" s="3" t="s">
        <v>8</v>
      </c>
      <c r="B43" s="9">
        <v>9806.1221199999982</v>
      </c>
      <c r="C43" s="9">
        <v>9904.1833411999996</v>
      </c>
      <c r="D43" s="9">
        <v>10002.244562399997</v>
      </c>
      <c r="E43" s="9">
        <v>10100.305783599999</v>
      </c>
      <c r="F43" s="9">
        <v>10198.3670048</v>
      </c>
      <c r="G43" s="9">
        <v>10296.428225999998</v>
      </c>
    </row>
    <row r="44" spans="1:7" ht="14.4">
      <c r="A44" s="3" t="s">
        <v>9</v>
      </c>
      <c r="B44" s="9">
        <v>2293.3672699999997</v>
      </c>
      <c r="C44" s="9">
        <v>2316.3009427000002</v>
      </c>
      <c r="D44" s="9">
        <v>2339.2346153999997</v>
      </c>
      <c r="E44" s="9">
        <v>2362.1682880999997</v>
      </c>
      <c r="F44" s="9">
        <v>2385.1019608000001</v>
      </c>
      <c r="G44" s="9">
        <v>2408.0356334999997</v>
      </c>
    </row>
    <row r="45" spans="1:7" ht="14.4">
      <c r="A45" s="3" t="s">
        <v>10</v>
      </c>
      <c r="B45" s="9">
        <v>27567.856217999997</v>
      </c>
      <c r="C45" s="9">
        <v>27843.534780180002</v>
      </c>
      <c r="D45" s="9">
        <v>28119.213342359999</v>
      </c>
      <c r="E45" s="9">
        <v>28394.89190454</v>
      </c>
      <c r="F45" s="9">
        <v>28670.570466720001</v>
      </c>
      <c r="G45" s="9">
        <v>28946.249028899998</v>
      </c>
    </row>
    <row r="46" spans="1:7">
      <c r="A46" s="2" t="s">
        <v>13</v>
      </c>
      <c r="B46" s="7">
        <v>197830.60560799995</v>
      </c>
      <c r="C46" s="7">
        <v>199808.91166407999</v>
      </c>
      <c r="D46" s="7">
        <v>201787.21772015997</v>
      </c>
      <c r="E46" s="7">
        <v>203765.52377623998</v>
      </c>
      <c r="F46" s="7">
        <v>205743.82983232001</v>
      </c>
      <c r="G46" s="7">
        <v>207722.13588839996</v>
      </c>
    </row>
  </sheetData>
  <mergeCells count="3">
    <mergeCell ref="H2:K5"/>
    <mergeCell ref="H27:J28"/>
    <mergeCell ref="B36:G36"/>
  </mergeCells>
  <printOptions gridLines="1"/>
  <pageMargins left="0.25" right="0.25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Matt</dc:creator>
  <cp:lastModifiedBy>Arney, Hillary</cp:lastModifiedBy>
  <cp:lastPrinted>2026-01-28T19:45:10Z</cp:lastPrinted>
  <dcterms:created xsi:type="dcterms:W3CDTF">2026-01-28T19:35:08Z</dcterms:created>
  <dcterms:modified xsi:type="dcterms:W3CDTF">2026-01-30T19:00:00Z</dcterms:modified>
</cp:coreProperties>
</file>