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Enrollment/2021-2022/Enrollment 2025-2026/"/>
    </mc:Choice>
  </mc:AlternateContent>
  <xr:revisionPtr revIDLastSave="0" documentId="8_{98444A34-25B3-49BA-B557-1BC60387708C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S26" i="1"/>
  <c r="U26" i="1" s="1"/>
  <c r="S25" i="1"/>
  <c r="U25" i="1" s="1"/>
  <c r="S24" i="1"/>
  <c r="U24" i="1" s="1"/>
  <c r="S23" i="1"/>
  <c r="U23" i="1" s="1"/>
  <c r="S14" i="1"/>
  <c r="U14" i="1" s="1"/>
  <c r="S15" i="1"/>
  <c r="U15" i="1" s="1"/>
  <c r="S16" i="1"/>
  <c r="U16" i="1" s="1"/>
  <c r="S17" i="1"/>
  <c r="U17" i="1" s="1"/>
  <c r="S18" i="1"/>
  <c r="U18" i="1" s="1"/>
  <c r="S19" i="1"/>
  <c r="U19" i="1" s="1"/>
  <c r="S20" i="1"/>
  <c r="U20" i="1" s="1"/>
  <c r="S21" i="1"/>
  <c r="U21" i="1" s="1"/>
  <c r="S22" i="1"/>
  <c r="U22" i="1" s="1"/>
  <c r="S46" i="1"/>
  <c r="Q33" i="1"/>
  <c r="Q48" i="1" s="1"/>
  <c r="O31" i="1"/>
  <c r="O42" i="1" s="1"/>
  <c r="S28" i="1"/>
  <c r="U28" i="1" s="1"/>
  <c r="T36" i="1"/>
  <c r="T33" i="1"/>
  <c r="E53" i="1" s="1"/>
  <c r="S40" i="1"/>
  <c r="R31" i="1"/>
  <c r="R42" i="1" s="1"/>
  <c r="Q31" i="1"/>
  <c r="Q42" i="1" s="1"/>
  <c r="P31" i="1"/>
  <c r="P42" i="1" s="1"/>
  <c r="N31" i="1"/>
  <c r="N42" i="1" s="1"/>
  <c r="M31" i="1"/>
  <c r="M42" i="1" s="1"/>
  <c r="L31" i="1"/>
  <c r="L42" i="1" s="1"/>
  <c r="K31" i="1"/>
  <c r="K42" i="1" s="1"/>
  <c r="I31" i="1"/>
  <c r="I42" i="1" s="1"/>
  <c r="H31" i="1"/>
  <c r="H42" i="1" s="1"/>
  <c r="G31" i="1"/>
  <c r="G42" i="1" s="1"/>
  <c r="F31" i="1"/>
  <c r="F42" i="1" s="1"/>
  <c r="E31" i="1"/>
  <c r="E42" i="1" s="1"/>
  <c r="D31" i="1"/>
  <c r="D42" i="1" s="1"/>
  <c r="C31" i="1"/>
  <c r="C42" i="1" s="1"/>
  <c r="B33" i="1"/>
  <c r="B42" i="1" s="1"/>
  <c r="P33" i="1"/>
  <c r="P38" i="1" s="1"/>
  <c r="O33" i="1"/>
  <c r="O38" i="1" s="1"/>
  <c r="N33" i="1"/>
  <c r="N48" i="1" s="1"/>
  <c r="M33" i="1"/>
  <c r="M38" i="1" s="1"/>
  <c r="L33" i="1"/>
  <c r="L48" i="1" s="1"/>
  <c r="K33" i="1"/>
  <c r="K48" i="1" s="1"/>
  <c r="J33" i="1"/>
  <c r="J48" i="1" s="1"/>
  <c r="I33" i="1"/>
  <c r="I38" i="1" s="1"/>
  <c r="H33" i="1"/>
  <c r="H48" i="1" s="1"/>
  <c r="G33" i="1"/>
  <c r="G38" i="1" s="1"/>
  <c r="F33" i="1"/>
  <c r="F38" i="1" s="1"/>
  <c r="E33" i="1"/>
  <c r="E38" i="1" s="1"/>
  <c r="D33" i="1"/>
  <c r="D38" i="1" s="1"/>
  <c r="C33" i="1"/>
  <c r="C48" i="1" s="1"/>
  <c r="R33" i="1"/>
  <c r="R48" i="1" s="1"/>
  <c r="U13" i="1"/>
  <c r="T31" i="1"/>
  <c r="J31" i="1"/>
  <c r="J42" i="1" s="1"/>
  <c r="B31" i="1"/>
  <c r="N38" i="1" l="1"/>
  <c r="Q38" i="1"/>
  <c r="M48" i="1"/>
  <c r="P48" i="1"/>
  <c r="L38" i="1"/>
  <c r="O48" i="1"/>
  <c r="J38" i="1"/>
  <c r="I48" i="1"/>
  <c r="H38" i="1"/>
  <c r="G48" i="1"/>
  <c r="F48" i="1"/>
  <c r="K38" i="1"/>
  <c r="E48" i="1"/>
  <c r="D48" i="1"/>
  <c r="C38" i="1"/>
  <c r="B48" i="1"/>
  <c r="B38" i="1"/>
  <c r="U31" i="1"/>
  <c r="R38" i="1"/>
  <c r="S31" i="1"/>
  <c r="R53" i="1" l="1"/>
  <c r="E54" i="1"/>
  <c r="S48" i="1"/>
  <c r="T38" i="1"/>
  <c r="E56" i="1" s="1"/>
  <c r="U33" i="1"/>
  <c r="S42" i="1"/>
</calcChain>
</file>

<file path=xl/sharedStrings.xml><?xml version="1.0" encoding="utf-8"?>
<sst xmlns="http://schemas.openxmlformats.org/spreadsheetml/2006/main" count="64" uniqueCount="62">
  <si>
    <t>ENROLLMB</t>
  </si>
  <si>
    <t xml:space="preserve">                </t>
  </si>
  <si>
    <t xml:space="preserve"> </t>
  </si>
  <si>
    <t xml:space="preserve">      P - 12</t>
  </si>
  <si>
    <t>GRADE</t>
  </si>
  <si>
    <t xml:space="preserve">  MIDDLE SCHOOL  </t>
  </si>
  <si>
    <t xml:space="preserve">    HIGH SCHOOL</t>
  </si>
  <si>
    <t xml:space="preserve">  TOTAL</t>
  </si>
  <si>
    <t xml:space="preserve"> PROJ.</t>
  </si>
  <si>
    <t>DIFF.</t>
  </si>
  <si>
    <t>LO</t>
  </si>
  <si>
    <t>EOMS</t>
  </si>
  <si>
    <t xml:space="preserve">   NOMS</t>
  </si>
  <si>
    <t xml:space="preserve">   OCMS</t>
  </si>
  <si>
    <t xml:space="preserve">   SOMS</t>
  </si>
  <si>
    <t xml:space="preserve">   OCHS</t>
  </si>
  <si>
    <t xml:space="preserve">   SOHS</t>
  </si>
  <si>
    <t xml:space="preserve">   ALT</t>
  </si>
  <si>
    <t>PRSCH</t>
  </si>
  <si>
    <t xml:space="preserve">  K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</si>
  <si>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</si>
  <si>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</si>
  <si>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</si>
  <si>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</si>
  <si>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</si>
  <si>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</si>
  <si>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</si>
  <si>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</si>
  <si>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</si>
  <si>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</si>
  <si>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11</t>
  </si>
  <si>
    <t xml:space="preserve"> 12</t>
  </si>
  <si>
    <t>SP.ED.</t>
  </si>
  <si>
    <t>(P-12)</t>
  </si>
  <si>
    <t>(K-12)</t>
  </si>
  <si>
    <t>PROJT</t>
  </si>
  <si>
    <t xml:space="preserve"> DIFF</t>
  </si>
  <si>
    <t xml:space="preserve"> CAP.</t>
  </si>
  <si>
    <t xml:space="preserve"> % OCP</t>
  </si>
  <si>
    <t>PROJECTED K - 12</t>
  </si>
  <si>
    <t/>
  </si>
  <si>
    <t>K-12 PERCENTAGE</t>
  </si>
  <si>
    <t>ACTUAL K - 12</t>
  </si>
  <si>
    <t>____________</t>
  </si>
  <si>
    <t>+/-</t>
  </si>
  <si>
    <t xml:space="preserve">   NOHS</t>
  </si>
  <si>
    <t xml:space="preserve">          LA</t>
  </si>
  <si>
    <t xml:space="preserve">        KW</t>
  </si>
  <si>
    <t xml:space="preserve">          HE</t>
  </si>
  <si>
    <t xml:space="preserve">          GO</t>
  </si>
  <si>
    <t xml:space="preserve">          CR</t>
  </si>
  <si>
    <t xml:space="preserve">          CE</t>
  </si>
  <si>
    <t xml:space="preserve">          CA</t>
  </si>
  <si>
    <t xml:space="preserve">          BE</t>
  </si>
  <si>
    <t xml:space="preserve">                              E L E M E N T A R Y           </t>
  </si>
  <si>
    <t xml:space="preserve">STAFFING </t>
  </si>
  <si>
    <t>DIFF</t>
  </si>
  <si>
    <t>OLDHAM COUNTY BOARD OF EDUCATION</t>
  </si>
  <si>
    <t xml:space="preserve">            CRESTWOOD, KENTUCKY</t>
  </si>
  <si>
    <t>Month 1</t>
  </si>
  <si>
    <t>487 Less K-12 Than Month 1 2019/2020</t>
  </si>
  <si>
    <t xml:space="preserve">       ENROLLMENT REPORT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</si>
</sst>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0.0%"/>
  </numFmts>
  <fonts count="5" x14ac:knownFonts="1">
    <font>
      <sz val="10"/>
      <name val="Arial"/>
    </font>
    <font>
      <b/>
      <sz val="10"/>
      <name val="Courier"/>
      <family val="3"/>
    </font>
    <font>
      <sz val="10"/>
      <name val="Courier"/>
      <family val="3"/>
    </font>
    <font>
      <u/>
      <sz val="10"/>
      <name val="Courier"/>
      <family val="3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quotePrefix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quotePrefix="1" applyBorder="1"/>
    <xf numFmtId="37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0" fontId="0" fillId="2" borderId="0" xfId="0" applyFill="1"/>
    <xf numFmtId="1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showGridLines="0" tabSelected="1" topLeftCell="A4" workbookViewId="0">
      <selection activeCell="T29" sqref="T29"/>
    </sheetView>
  </sheetViews>
  <sheetFormatPr defaultRowHeight="13.2" x14ac:dyDescent="0.25"/>
  <cols>
    <col min="1" max="1" width="9.6640625" customWidth="1"/>
  </cols>
  <sheetData>
    <row r="1" spans="1:21" x14ac:dyDescent="0.25">
      <c r="A1" s="1" t="s">
        <v>0</v>
      </c>
      <c r="R1" s="1" t="s">
        <v>1</v>
      </c>
    </row>
    <row r="2" spans="1:21" x14ac:dyDescent="0.25">
      <c r="J2" t="s">
        <v>57</v>
      </c>
    </row>
    <row r="3" spans="1:21" x14ac:dyDescent="0.25">
      <c r="B3" s="1"/>
      <c r="J3" t="s">
        <v>58</v>
      </c>
    </row>
    <row r="4" spans="1:21" x14ac:dyDescent="0.25">
      <c r="F4" s="1" t="s">
        <v>2</v>
      </c>
      <c r="G4" s="1"/>
      <c r="H4" s="1"/>
    </row>
    <row r="5" spans="1:21" x14ac:dyDescent="0.25">
      <c r="J5" t="s">
        <v>61</v>
      </c>
    </row>
    <row r="6" spans="1:21" x14ac:dyDescent="0.25">
      <c r="I6" s="1"/>
    </row>
    <row r="7" spans="1:21" x14ac:dyDescent="0.25">
      <c r="J7" s="2"/>
      <c r="K7" t="s">
        <v>3</v>
      </c>
    </row>
    <row r="8" spans="1:21" x14ac:dyDescent="0.25">
      <c r="N8" s="3"/>
    </row>
    <row r="9" spans="1:21" x14ac:dyDescent="0.25">
      <c r="A9" s="4" t="s">
        <v>59</v>
      </c>
      <c r="K9" s="20">
        <v>45902</v>
      </c>
    </row>
    <row r="10" spans="1:21" x14ac:dyDescent="0.25">
      <c r="A10" s="5"/>
      <c r="B10" s="6"/>
      <c r="C10" s="6"/>
      <c r="D10" s="7"/>
      <c r="E10" s="7"/>
      <c r="F10" s="7"/>
      <c r="G10" s="7"/>
      <c r="H10" s="7"/>
      <c r="I10" s="7"/>
      <c r="J10" s="6"/>
      <c r="K10" s="6"/>
      <c r="L10" s="6"/>
      <c r="M10" s="7"/>
      <c r="N10" s="7"/>
      <c r="O10" s="7"/>
      <c r="P10" s="7"/>
      <c r="Q10" s="6"/>
      <c r="R10" s="7"/>
      <c r="S10" s="7"/>
      <c r="T10" s="7"/>
      <c r="U10" s="7"/>
    </row>
    <row r="11" spans="1:21" x14ac:dyDescent="0.25">
      <c r="A11" s="1" t="s">
        <v>4</v>
      </c>
      <c r="D11" s="1" t="s">
        <v>54</v>
      </c>
      <c r="L11" s="1" t="s">
        <v>5</v>
      </c>
      <c r="P11" s="1" t="s">
        <v>6</v>
      </c>
      <c r="S11" s="1" t="s">
        <v>7</v>
      </c>
      <c r="T11" s="1" t="s">
        <v>8</v>
      </c>
      <c r="U11" s="1" t="s">
        <v>9</v>
      </c>
    </row>
    <row r="12" spans="1:21" x14ac:dyDescent="0.25">
      <c r="A12" s="7"/>
      <c r="B12" s="7" t="s">
        <v>53</v>
      </c>
      <c r="C12" s="7" t="s">
        <v>52</v>
      </c>
      <c r="D12" s="7" t="s">
        <v>51</v>
      </c>
      <c r="E12" s="7" t="s">
        <v>50</v>
      </c>
      <c r="F12" s="7" t="s">
        <v>49</v>
      </c>
      <c r="G12" s="8" t="s">
        <v>48</v>
      </c>
      <c r="H12" s="8" t="s">
        <v>47</v>
      </c>
      <c r="I12" s="7" t="s">
        <v>46</v>
      </c>
      <c r="J12" s="9" t="s">
        <v>10</v>
      </c>
      <c r="K12" s="9" t="s">
        <v>11</v>
      </c>
      <c r="L12" s="7" t="s">
        <v>12</v>
      </c>
      <c r="M12" s="7" t="s">
        <v>13</v>
      </c>
      <c r="N12" s="7" t="s">
        <v>14</v>
      </c>
      <c r="O12" s="7" t="s">
        <v>45</v>
      </c>
      <c r="P12" s="7" t="s">
        <v>15</v>
      </c>
      <c r="Q12" s="7" t="s">
        <v>16</v>
      </c>
      <c r="R12" s="7" t="s">
        <v>17</v>
      </c>
      <c r="S12" s="7"/>
      <c r="T12" s="7"/>
      <c r="U12" s="7"/>
    </row>
    <row r="13" spans="1:21" x14ac:dyDescent="0.25">
      <c r="A13" s="1" t="s">
        <v>18</v>
      </c>
      <c r="S13">
        <v>182</v>
      </c>
      <c r="U13">
        <f t="shared" ref="U13:U26" si="0">S13-T13</f>
        <v>182</v>
      </c>
    </row>
    <row r="14" spans="1:21" x14ac:dyDescent="0.25">
      <c r="A14" s="1" t="s">
        <v>19</v>
      </c>
      <c r="B14">
        <v>84</v>
      </c>
      <c r="C14">
        <v>62</v>
      </c>
      <c r="D14">
        <v>86</v>
      </c>
      <c r="E14">
        <v>69</v>
      </c>
      <c r="F14">
        <v>89</v>
      </c>
      <c r="G14" s="10">
        <v>79</v>
      </c>
      <c r="H14" s="18">
        <v>79</v>
      </c>
      <c r="I14">
        <v>73</v>
      </c>
      <c r="J14">
        <v>102</v>
      </c>
      <c r="S14">
        <f>SUM(B14:R14)</f>
        <v>723</v>
      </c>
      <c r="T14">
        <v>810</v>
      </c>
      <c r="U14">
        <f t="shared" si="0"/>
        <v>-87</v>
      </c>
    </row>
    <row r="15" spans="1:21" x14ac:dyDescent="0.25">
      <c r="A15" s="1" t="s">
        <v>20</v>
      </c>
      <c r="B15">
        <v>84</v>
      </c>
      <c r="C15">
        <v>69</v>
      </c>
      <c r="D15">
        <v>87</v>
      </c>
      <c r="E15">
        <v>75</v>
      </c>
      <c r="F15">
        <v>86</v>
      </c>
      <c r="G15" s="10">
        <v>88</v>
      </c>
      <c r="H15" s="18">
        <v>90</v>
      </c>
      <c r="I15">
        <v>72</v>
      </c>
      <c r="J15">
        <v>84</v>
      </c>
      <c r="S15">
        <f>SUM(B15:R15)</f>
        <v>735</v>
      </c>
      <c r="T15">
        <v>769</v>
      </c>
      <c r="U15">
        <f t="shared" si="0"/>
        <v>-34</v>
      </c>
    </row>
    <row r="16" spans="1:21" x14ac:dyDescent="0.25">
      <c r="A16" s="1" t="s">
        <v>21</v>
      </c>
      <c r="B16">
        <v>103</v>
      </c>
      <c r="C16">
        <v>72</v>
      </c>
      <c r="D16">
        <v>95</v>
      </c>
      <c r="E16">
        <v>93</v>
      </c>
      <c r="F16">
        <v>103</v>
      </c>
      <c r="G16" s="10">
        <v>80</v>
      </c>
      <c r="H16" s="18">
        <v>97</v>
      </c>
      <c r="I16">
        <v>68</v>
      </c>
      <c r="J16">
        <v>96</v>
      </c>
      <c r="S16">
        <f>SUM(B16:R16)</f>
        <v>807</v>
      </c>
      <c r="T16">
        <v>801</v>
      </c>
      <c r="U16">
        <f t="shared" si="0"/>
        <v>6</v>
      </c>
    </row>
    <row r="17" spans="1:21" x14ac:dyDescent="0.25">
      <c r="A17" s="1" t="s">
        <v>22</v>
      </c>
      <c r="B17">
        <v>99</v>
      </c>
      <c r="C17">
        <v>81</v>
      </c>
      <c r="D17">
        <v>95</v>
      </c>
      <c r="E17">
        <v>84</v>
      </c>
      <c r="F17">
        <v>109</v>
      </c>
      <c r="G17" s="10">
        <v>102</v>
      </c>
      <c r="H17" s="18">
        <v>121</v>
      </c>
      <c r="I17">
        <v>77</v>
      </c>
      <c r="J17">
        <v>109</v>
      </c>
      <c r="S17">
        <f>SUM(B17:R17)</f>
        <v>877</v>
      </c>
      <c r="T17">
        <v>866</v>
      </c>
      <c r="U17">
        <f t="shared" si="0"/>
        <v>11</v>
      </c>
    </row>
    <row r="18" spans="1:21" x14ac:dyDescent="0.25">
      <c r="A18" s="1" t="s">
        <v>23</v>
      </c>
      <c r="B18">
        <v>132</v>
      </c>
      <c r="C18">
        <v>79</v>
      </c>
      <c r="D18">
        <v>80</v>
      </c>
      <c r="E18">
        <v>104</v>
      </c>
      <c r="F18">
        <v>106</v>
      </c>
      <c r="G18" s="10">
        <v>89</v>
      </c>
      <c r="H18" s="18">
        <v>97</v>
      </c>
      <c r="I18">
        <v>94</v>
      </c>
      <c r="J18">
        <v>93</v>
      </c>
      <c r="S18">
        <f>SUM(B18:R18)</f>
        <v>874</v>
      </c>
      <c r="T18">
        <v>869</v>
      </c>
      <c r="U18">
        <f t="shared" si="0"/>
        <v>5</v>
      </c>
    </row>
    <row r="19" spans="1:21" x14ac:dyDescent="0.25">
      <c r="A19" s="1" t="s">
        <v>24</v>
      </c>
      <c r="B19">
        <v>115</v>
      </c>
      <c r="C19">
        <v>89</v>
      </c>
      <c r="D19">
        <v>96</v>
      </c>
      <c r="E19">
        <v>101</v>
      </c>
      <c r="F19">
        <v>119</v>
      </c>
      <c r="G19" s="10">
        <v>111</v>
      </c>
      <c r="H19" s="18">
        <v>119</v>
      </c>
      <c r="I19">
        <v>62</v>
      </c>
      <c r="J19">
        <v>111</v>
      </c>
      <c r="S19">
        <f>SUM(B19:R19)</f>
        <v>923</v>
      </c>
      <c r="T19">
        <v>925</v>
      </c>
      <c r="U19">
        <f t="shared" si="0"/>
        <v>-2</v>
      </c>
    </row>
    <row r="20" spans="1:21" x14ac:dyDescent="0.25">
      <c r="A20" s="1" t="s">
        <v>25</v>
      </c>
      <c r="K20">
        <v>176</v>
      </c>
      <c r="L20" s="18">
        <v>246</v>
      </c>
      <c r="M20">
        <v>232</v>
      </c>
      <c r="N20">
        <v>297</v>
      </c>
      <c r="R20">
        <v>1</v>
      </c>
      <c r="S20">
        <f>SUM(B20:R20)</f>
        <v>952</v>
      </c>
      <c r="T20">
        <v>947</v>
      </c>
      <c r="U20">
        <f t="shared" si="0"/>
        <v>5</v>
      </c>
    </row>
    <row r="21" spans="1:21" x14ac:dyDescent="0.25">
      <c r="A21" s="1" t="s">
        <v>26</v>
      </c>
      <c r="K21">
        <v>193</v>
      </c>
      <c r="L21" s="18">
        <v>236</v>
      </c>
      <c r="M21">
        <v>269</v>
      </c>
      <c r="N21">
        <v>296</v>
      </c>
      <c r="R21">
        <v>1</v>
      </c>
      <c r="S21">
        <f>SUM(B21:R21)</f>
        <v>995</v>
      </c>
      <c r="T21">
        <v>993</v>
      </c>
      <c r="U21">
        <f t="shared" si="0"/>
        <v>2</v>
      </c>
    </row>
    <row r="22" spans="1:21" x14ac:dyDescent="0.25">
      <c r="A22" s="1" t="s">
        <v>27</v>
      </c>
      <c r="K22">
        <v>189</v>
      </c>
      <c r="L22" s="18">
        <v>238</v>
      </c>
      <c r="M22">
        <v>247</v>
      </c>
      <c r="N22">
        <v>272</v>
      </c>
      <c r="R22">
        <v>2</v>
      </c>
      <c r="S22">
        <f>SUM(B22:R22)</f>
        <v>948</v>
      </c>
      <c r="T22">
        <v>937</v>
      </c>
      <c r="U22">
        <f t="shared" si="0"/>
        <v>11</v>
      </c>
    </row>
    <row r="23" spans="1:21" x14ac:dyDescent="0.25">
      <c r="A23" s="1" t="s">
        <v>28</v>
      </c>
      <c r="O23">
        <v>239</v>
      </c>
      <c r="P23">
        <v>412</v>
      </c>
      <c r="Q23" s="18">
        <v>370</v>
      </c>
      <c r="R23">
        <v>15</v>
      </c>
      <c r="S23">
        <f>SUM(B23:R23)</f>
        <v>1036</v>
      </c>
      <c r="T23">
        <v>1030</v>
      </c>
      <c r="U23">
        <f t="shared" si="0"/>
        <v>6</v>
      </c>
    </row>
    <row r="24" spans="1:21" x14ac:dyDescent="0.25">
      <c r="A24" s="1" t="s">
        <v>29</v>
      </c>
      <c r="O24">
        <v>234</v>
      </c>
      <c r="P24">
        <v>351</v>
      </c>
      <c r="Q24" s="18">
        <v>355</v>
      </c>
      <c r="R24">
        <v>14</v>
      </c>
      <c r="S24">
        <f>SUM(B24:R24)</f>
        <v>954</v>
      </c>
      <c r="T24">
        <v>950</v>
      </c>
      <c r="U24">
        <f t="shared" si="0"/>
        <v>4</v>
      </c>
    </row>
    <row r="25" spans="1:21" x14ac:dyDescent="0.25">
      <c r="A25" s="1" t="s">
        <v>30</v>
      </c>
      <c r="O25">
        <v>247</v>
      </c>
      <c r="P25">
        <v>396</v>
      </c>
      <c r="Q25" s="18">
        <v>285</v>
      </c>
      <c r="R25">
        <v>13</v>
      </c>
      <c r="S25">
        <f>SUM(B25:R25)</f>
        <v>941</v>
      </c>
      <c r="T25">
        <v>937</v>
      </c>
      <c r="U25">
        <f t="shared" si="0"/>
        <v>4</v>
      </c>
    </row>
    <row r="26" spans="1:21" x14ac:dyDescent="0.25">
      <c r="A26" s="1" t="s">
        <v>31</v>
      </c>
      <c r="O26">
        <v>227</v>
      </c>
      <c r="P26">
        <v>400</v>
      </c>
      <c r="Q26" s="18">
        <v>358</v>
      </c>
      <c r="R26">
        <v>11</v>
      </c>
      <c r="S26">
        <f>SUM(B26:R26)</f>
        <v>996</v>
      </c>
      <c r="T26">
        <v>971</v>
      </c>
      <c r="U26">
        <f t="shared" si="0"/>
        <v>25</v>
      </c>
    </row>
    <row r="27" spans="1:21" x14ac:dyDescent="0.25">
      <c r="A27" s="11"/>
      <c r="B27" s="12"/>
      <c r="C27" s="12"/>
      <c r="D27" s="13"/>
      <c r="E27" s="13"/>
      <c r="F27" s="13"/>
      <c r="G27" s="13"/>
      <c r="H27" s="13"/>
      <c r="I27" s="13"/>
      <c r="J27" s="12"/>
      <c r="K27" s="12"/>
      <c r="L27" s="12"/>
      <c r="M27" s="12"/>
      <c r="N27" s="14"/>
      <c r="O27" s="11"/>
      <c r="P27" s="13"/>
      <c r="Q27" s="13"/>
      <c r="R27" s="13"/>
      <c r="S27" s="13"/>
      <c r="T27" s="13"/>
      <c r="U27" s="13"/>
    </row>
    <row r="28" spans="1:21" x14ac:dyDescent="0.25">
      <c r="A28" s="1" t="s">
        <v>32</v>
      </c>
      <c r="O28">
        <v>6</v>
      </c>
      <c r="P28">
        <v>9</v>
      </c>
      <c r="Q28">
        <v>7</v>
      </c>
      <c r="S28">
        <f>SUM(B28:R28)</f>
        <v>22</v>
      </c>
      <c r="T28">
        <v>13</v>
      </c>
      <c r="U28">
        <f>S28-T28</f>
        <v>9</v>
      </c>
    </row>
    <row r="29" spans="1:21" x14ac:dyDescent="0.25">
      <c r="A29" s="7"/>
      <c r="B29" s="6"/>
      <c r="C29" s="6"/>
      <c r="D29" s="7"/>
      <c r="E29" s="7"/>
      <c r="F29" s="7"/>
      <c r="G29" s="7"/>
      <c r="H29" s="7"/>
      <c r="I29" s="7"/>
      <c r="J29" s="6"/>
      <c r="K29" s="6"/>
      <c r="L29" s="6"/>
      <c r="M29" s="6"/>
      <c r="N29" s="7"/>
      <c r="O29" s="7"/>
      <c r="P29" s="9"/>
      <c r="Q29" s="6"/>
      <c r="R29" s="6"/>
      <c r="S29" s="7"/>
      <c r="T29" s="7"/>
      <c r="U29" s="7"/>
    </row>
    <row r="31" spans="1:21" x14ac:dyDescent="0.25">
      <c r="A31" s="1" t="s">
        <v>33</v>
      </c>
      <c r="B31">
        <f t="shared" ref="B31:R31" si="1">SUM(B13:B28)</f>
        <v>617</v>
      </c>
      <c r="C31">
        <f t="shared" si="1"/>
        <v>452</v>
      </c>
      <c r="D31">
        <f t="shared" si="1"/>
        <v>539</v>
      </c>
      <c r="E31">
        <f t="shared" si="1"/>
        <v>526</v>
      </c>
      <c r="F31" s="18">
        <f t="shared" si="1"/>
        <v>612</v>
      </c>
      <c r="G31">
        <f t="shared" si="1"/>
        <v>549</v>
      </c>
      <c r="H31">
        <f t="shared" si="1"/>
        <v>603</v>
      </c>
      <c r="I31">
        <f t="shared" si="1"/>
        <v>446</v>
      </c>
      <c r="J31">
        <f t="shared" si="1"/>
        <v>595</v>
      </c>
      <c r="K31">
        <f t="shared" si="1"/>
        <v>558</v>
      </c>
      <c r="L31">
        <f t="shared" si="1"/>
        <v>720</v>
      </c>
      <c r="M31">
        <f t="shared" si="1"/>
        <v>748</v>
      </c>
      <c r="N31">
        <f t="shared" si="1"/>
        <v>865</v>
      </c>
      <c r="O31">
        <f>SUM(O13:O28)</f>
        <v>953</v>
      </c>
      <c r="P31">
        <f>SUM(P13:P29)</f>
        <v>1568</v>
      </c>
      <c r="Q31">
        <f>SUM(Q13:Q29)</f>
        <v>1375</v>
      </c>
      <c r="R31">
        <f t="shared" si="1"/>
        <v>57</v>
      </c>
      <c r="S31">
        <f>SUM(S13:S28)</f>
        <v>11965</v>
      </c>
      <c r="T31">
        <f>SUM(T13:T28)</f>
        <v>11818</v>
      </c>
      <c r="U31" s="15">
        <f>SUM(U13:U28)</f>
        <v>147</v>
      </c>
    </row>
    <row r="33" spans="1:21" x14ac:dyDescent="0.25">
      <c r="A33" s="1" t="s">
        <v>34</v>
      </c>
      <c r="B33">
        <f t="shared" ref="B33:R33" si="2">SUM(B14:B28)</f>
        <v>617</v>
      </c>
      <c r="C33">
        <f t="shared" si="2"/>
        <v>452</v>
      </c>
      <c r="D33">
        <f t="shared" si="2"/>
        <v>539</v>
      </c>
      <c r="E33">
        <f t="shared" si="2"/>
        <v>526</v>
      </c>
      <c r="F33">
        <f t="shared" si="2"/>
        <v>612</v>
      </c>
      <c r="G33">
        <f t="shared" si="2"/>
        <v>549</v>
      </c>
      <c r="H33">
        <f t="shared" si="2"/>
        <v>603</v>
      </c>
      <c r="I33">
        <f t="shared" si="2"/>
        <v>446</v>
      </c>
      <c r="J33">
        <f t="shared" si="2"/>
        <v>595</v>
      </c>
      <c r="K33">
        <f t="shared" si="2"/>
        <v>558</v>
      </c>
      <c r="L33">
        <f t="shared" si="2"/>
        <v>720</v>
      </c>
      <c r="M33">
        <f t="shared" si="2"/>
        <v>748</v>
      </c>
      <c r="N33">
        <f t="shared" si="2"/>
        <v>865</v>
      </c>
      <c r="O33">
        <f>SUM(O14:O28)</f>
        <v>953</v>
      </c>
      <c r="P33">
        <f>SUM(P14:P29)</f>
        <v>1568</v>
      </c>
      <c r="Q33">
        <f>SUM(Q14:Q29)</f>
        <v>1375</v>
      </c>
      <c r="R33">
        <f t="shared" si="2"/>
        <v>57</v>
      </c>
      <c r="S33">
        <f>SUM(S14:S28)</f>
        <v>11783</v>
      </c>
      <c r="T33">
        <f>SUM(T14:T28)</f>
        <v>11818</v>
      </c>
      <c r="U33">
        <f>S33-T33</f>
        <v>-35</v>
      </c>
    </row>
    <row r="34" spans="1:21" x14ac:dyDescent="0.25">
      <c r="A34" s="7"/>
      <c r="B34" s="6"/>
      <c r="C34" s="6"/>
      <c r="D34" s="7"/>
      <c r="E34" s="7"/>
      <c r="F34" s="7"/>
      <c r="G34" s="7"/>
      <c r="H34" s="7"/>
      <c r="I34" s="7"/>
      <c r="J34" s="6"/>
      <c r="K34" s="6"/>
      <c r="L34" s="6"/>
      <c r="M34" s="7"/>
      <c r="N34" s="7"/>
      <c r="O34" s="7"/>
      <c r="P34" s="7"/>
      <c r="Q34" s="6"/>
      <c r="R34" s="7"/>
      <c r="S34" s="7"/>
      <c r="T34" s="7"/>
      <c r="U34" s="7"/>
    </row>
    <row r="36" spans="1:21" x14ac:dyDescent="0.25">
      <c r="A36" s="1" t="s">
        <v>35</v>
      </c>
      <c r="B36">
        <v>632</v>
      </c>
      <c r="C36">
        <v>464</v>
      </c>
      <c r="D36">
        <v>526</v>
      </c>
      <c r="E36">
        <v>548</v>
      </c>
      <c r="F36">
        <v>627</v>
      </c>
      <c r="G36">
        <v>566</v>
      </c>
      <c r="H36">
        <v>629</v>
      </c>
      <c r="I36">
        <v>456</v>
      </c>
      <c r="J36">
        <v>592</v>
      </c>
      <c r="K36">
        <v>562</v>
      </c>
      <c r="L36">
        <v>701</v>
      </c>
      <c r="M36">
        <v>755</v>
      </c>
      <c r="N36">
        <v>841</v>
      </c>
      <c r="O36">
        <v>962</v>
      </c>
      <c r="P36">
        <v>1544</v>
      </c>
      <c r="Q36">
        <v>1299</v>
      </c>
      <c r="R36">
        <v>49</v>
      </c>
      <c r="T36">
        <f>SUM(T14:T28)</f>
        <v>11818</v>
      </c>
    </row>
    <row r="37" spans="1:21" x14ac:dyDescent="0.25">
      <c r="A37" s="1"/>
    </row>
    <row r="38" spans="1:21" x14ac:dyDescent="0.25">
      <c r="A38" s="1" t="s">
        <v>36</v>
      </c>
      <c r="B38">
        <f t="shared" ref="B38:R38" si="3">B33-B36</f>
        <v>-15</v>
      </c>
      <c r="C38">
        <f t="shared" si="3"/>
        <v>-12</v>
      </c>
      <c r="D38">
        <f t="shared" si="3"/>
        <v>13</v>
      </c>
      <c r="E38">
        <f t="shared" si="3"/>
        <v>-22</v>
      </c>
      <c r="F38">
        <f t="shared" si="3"/>
        <v>-15</v>
      </c>
      <c r="G38">
        <f>G33-G36</f>
        <v>-17</v>
      </c>
      <c r="H38">
        <f>H33-H36</f>
        <v>-26</v>
      </c>
      <c r="I38">
        <f t="shared" si="3"/>
        <v>-10</v>
      </c>
      <c r="J38">
        <f t="shared" si="3"/>
        <v>3</v>
      </c>
      <c r="K38">
        <f>K33-K36</f>
        <v>-4</v>
      </c>
      <c r="L38">
        <f t="shared" si="3"/>
        <v>19</v>
      </c>
      <c r="M38">
        <f t="shared" si="3"/>
        <v>-7</v>
      </c>
      <c r="N38">
        <f t="shared" si="3"/>
        <v>24</v>
      </c>
      <c r="O38">
        <f>O33-O36</f>
        <v>-9</v>
      </c>
      <c r="P38">
        <f t="shared" si="3"/>
        <v>24</v>
      </c>
      <c r="Q38">
        <f t="shared" si="3"/>
        <v>76</v>
      </c>
      <c r="R38">
        <f t="shared" si="3"/>
        <v>8</v>
      </c>
      <c r="T38">
        <f>S33-T36</f>
        <v>-35</v>
      </c>
    </row>
    <row r="40" spans="1:21" x14ac:dyDescent="0.25">
      <c r="A40" s="1" t="s">
        <v>37</v>
      </c>
      <c r="B40">
        <v>700</v>
      </c>
      <c r="C40">
        <v>575</v>
      </c>
      <c r="D40">
        <v>600</v>
      </c>
      <c r="E40">
        <v>725</v>
      </c>
      <c r="F40">
        <v>725</v>
      </c>
      <c r="G40">
        <v>625</v>
      </c>
      <c r="H40">
        <v>700</v>
      </c>
      <c r="I40">
        <v>593</v>
      </c>
      <c r="J40">
        <v>750</v>
      </c>
      <c r="K40">
        <v>533</v>
      </c>
      <c r="L40">
        <v>864</v>
      </c>
      <c r="M40">
        <v>779</v>
      </c>
      <c r="N40">
        <v>756</v>
      </c>
      <c r="O40">
        <v>1267</v>
      </c>
      <c r="P40">
        <v>1495</v>
      </c>
      <c r="Q40">
        <v>1019</v>
      </c>
      <c r="R40">
        <v>100</v>
      </c>
      <c r="S40">
        <f>SUM(B40:R40)</f>
        <v>12806</v>
      </c>
    </row>
    <row r="42" spans="1:21" x14ac:dyDescent="0.25">
      <c r="A42" s="1" t="s">
        <v>38</v>
      </c>
      <c r="B42" s="16">
        <f>B33/B40</f>
        <v>0.88142857142857145</v>
      </c>
      <c r="C42" s="16">
        <f t="shared" ref="C42:J42" si="4">C31/C40</f>
        <v>0.7860869565217391</v>
      </c>
      <c r="D42" s="16">
        <f t="shared" si="4"/>
        <v>0.89833333333333332</v>
      </c>
      <c r="E42" s="16">
        <f t="shared" si="4"/>
        <v>0.7255172413793104</v>
      </c>
      <c r="F42" s="16">
        <f t="shared" si="4"/>
        <v>0.84413793103448276</v>
      </c>
      <c r="G42" s="16">
        <f t="shared" si="4"/>
        <v>0.87839999999999996</v>
      </c>
      <c r="H42" s="16">
        <f t="shared" si="4"/>
        <v>0.86142857142857143</v>
      </c>
      <c r="I42" s="16">
        <f t="shared" si="4"/>
        <v>0.75210792580101182</v>
      </c>
      <c r="J42" s="16">
        <f t="shared" si="4"/>
        <v>0.79333333333333333</v>
      </c>
      <c r="K42" s="16">
        <f t="shared" ref="K42:R42" si="5">K31/K40</f>
        <v>1.0469043151969981</v>
      </c>
      <c r="L42" s="16">
        <f t="shared" si="5"/>
        <v>0.83333333333333337</v>
      </c>
      <c r="M42" s="16">
        <f t="shared" si="5"/>
        <v>0.96020539152759954</v>
      </c>
      <c r="N42" s="16">
        <f t="shared" si="5"/>
        <v>1.1441798941798942</v>
      </c>
      <c r="O42" s="16">
        <f t="shared" si="5"/>
        <v>0.75217048145224941</v>
      </c>
      <c r="P42" s="16">
        <f t="shared" si="5"/>
        <v>1.048829431438127</v>
      </c>
      <c r="Q42" s="16">
        <f t="shared" si="5"/>
        <v>1.3493621197252208</v>
      </c>
      <c r="R42" s="16">
        <f t="shared" si="5"/>
        <v>0.56999999999999995</v>
      </c>
      <c r="S42" s="16">
        <f>SUM(S33/S40)</f>
        <v>0.92011557082617523</v>
      </c>
      <c r="T42" s="16"/>
    </row>
    <row r="43" spans="1:21" x14ac:dyDescent="0.25">
      <c r="A43" s="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1" x14ac:dyDescent="0.25">
      <c r="A44" s="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6"/>
    </row>
    <row r="45" spans="1:21" x14ac:dyDescent="0.25">
      <c r="A45" s="1" t="s">
        <v>55</v>
      </c>
    </row>
    <row r="46" spans="1:21" x14ac:dyDescent="0.25">
      <c r="A46" t="s">
        <v>35</v>
      </c>
      <c r="B46">
        <v>650</v>
      </c>
      <c r="C46">
        <v>490</v>
      </c>
      <c r="D46">
        <v>531</v>
      </c>
      <c r="E46">
        <v>548</v>
      </c>
      <c r="F46">
        <v>667</v>
      </c>
      <c r="G46">
        <v>635</v>
      </c>
      <c r="H46">
        <v>649</v>
      </c>
      <c r="I46">
        <v>497</v>
      </c>
      <c r="J46">
        <v>620</v>
      </c>
      <c r="K46">
        <v>623</v>
      </c>
      <c r="L46">
        <v>795</v>
      </c>
      <c r="M46">
        <v>784</v>
      </c>
      <c r="N46">
        <v>825</v>
      </c>
      <c r="O46">
        <v>1050</v>
      </c>
      <c r="P46">
        <v>1670</v>
      </c>
      <c r="Q46">
        <v>1350</v>
      </c>
      <c r="R46">
        <v>60</v>
      </c>
      <c r="S46">
        <f>SUM(B46:R46)</f>
        <v>12444</v>
      </c>
    </row>
    <row r="48" spans="1:21" x14ac:dyDescent="0.25">
      <c r="A48" t="s">
        <v>56</v>
      </c>
      <c r="B48">
        <f t="shared" ref="B48:S48" si="6">B33-B46</f>
        <v>-33</v>
      </c>
      <c r="C48">
        <f t="shared" si="6"/>
        <v>-38</v>
      </c>
      <c r="D48">
        <f t="shared" si="6"/>
        <v>8</v>
      </c>
      <c r="E48">
        <f t="shared" si="6"/>
        <v>-22</v>
      </c>
      <c r="F48">
        <f t="shared" si="6"/>
        <v>-55</v>
      </c>
      <c r="G48">
        <f t="shared" si="6"/>
        <v>-86</v>
      </c>
      <c r="H48">
        <f t="shared" si="6"/>
        <v>-46</v>
      </c>
      <c r="I48">
        <f t="shared" si="6"/>
        <v>-51</v>
      </c>
      <c r="J48">
        <f t="shared" si="6"/>
        <v>-25</v>
      </c>
      <c r="K48">
        <f t="shared" si="6"/>
        <v>-65</v>
      </c>
      <c r="L48">
        <f t="shared" si="6"/>
        <v>-75</v>
      </c>
      <c r="M48">
        <f t="shared" si="6"/>
        <v>-36</v>
      </c>
      <c r="N48">
        <f t="shared" si="6"/>
        <v>40</v>
      </c>
      <c r="O48">
        <f t="shared" si="6"/>
        <v>-97</v>
      </c>
      <c r="P48">
        <f t="shared" si="6"/>
        <v>-102</v>
      </c>
      <c r="Q48">
        <f t="shared" si="6"/>
        <v>25</v>
      </c>
      <c r="R48">
        <f t="shared" si="6"/>
        <v>-3</v>
      </c>
      <c r="S48">
        <f t="shared" si="6"/>
        <v>-661</v>
      </c>
    </row>
    <row r="49" spans="1:2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3" spans="1:21" x14ac:dyDescent="0.25">
      <c r="A53" s="1" t="s">
        <v>39</v>
      </c>
      <c r="E53">
        <f>(T33)</f>
        <v>11818</v>
      </c>
      <c r="L53" s="1" t="s">
        <v>40</v>
      </c>
      <c r="N53" s="1" t="s">
        <v>41</v>
      </c>
      <c r="O53" s="1"/>
      <c r="R53" s="19">
        <f>SUM(S33/T33)</f>
        <v>0.99703841597563037</v>
      </c>
    </row>
    <row r="54" spans="1:21" x14ac:dyDescent="0.25">
      <c r="A54" s="1" t="s">
        <v>42</v>
      </c>
      <c r="E54">
        <f>(S33)</f>
        <v>11783</v>
      </c>
      <c r="L54" s="1" t="s">
        <v>40</v>
      </c>
    </row>
    <row r="55" spans="1:21" x14ac:dyDescent="0.25">
      <c r="E55" s="1" t="s">
        <v>43</v>
      </c>
      <c r="N55" t="s">
        <v>60</v>
      </c>
    </row>
    <row r="56" spans="1:21" x14ac:dyDescent="0.25">
      <c r="A56" s="1" t="s">
        <v>44</v>
      </c>
      <c r="E56">
        <f>T38</f>
        <v>-35</v>
      </c>
    </row>
  </sheetData>
  <phoneticPr fontId="4" type="noConversion"/>
  <pageMargins left="0.25" right="0.25" top="0.5" bottom="0.5" header="0.5" footer="0.5"/>
  <pageSetup scale="65" orientation="landscape" r:id="rId1"/>
  <headerFooter alignWithMargins="0"/>
  <ignoredErrors>
    <ignoredError sqref="A15:A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1" ma:contentTypeDescription="Create a new document." ma:contentTypeScope="" ma:versionID="a7c25c213bd16969a97c417f9bbec39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8d6b7198a11d62e63f1a1dac22299c31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653371-6C3E-4F1A-B472-AE3959BD6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B0933-62B3-4447-B605-CCCAA37FE4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CD5ED-F543-4719-BFBA-3AE159A7AD16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4dc2fe5-78b3-4ca5-8773-dc87e961dedf"/>
    <ds:schemaRef ds:uri="bd691bcb-2cc4-4003-af4f-dacb2008fe0e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OCBE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OCBE</dc:creator>
  <cp:lastModifiedBy>Williams, Michael L</cp:lastModifiedBy>
  <cp:lastPrinted>2021-09-20T20:01:56Z</cp:lastPrinted>
  <dcterms:created xsi:type="dcterms:W3CDTF">2008-08-13T18:31:04Z</dcterms:created>
  <dcterms:modified xsi:type="dcterms:W3CDTF">2025-09-15T20:03:33Z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