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W:\2025-2026 School Year\"/>
    </mc:Choice>
  </mc:AlternateContent>
  <xr:revisionPtr revIDLastSave="0" documentId="13_ncr:1_{68CB7B2B-4E4D-47FE-BC69-4E323895ABC9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Certified" sheetId="1" r:id="rId1"/>
    <sheet name="Therapists" sheetId="6" r:id="rId2"/>
    <sheet name="Admin" sheetId="3" r:id="rId3"/>
    <sheet name="Substitute" sheetId="4" r:id="rId4"/>
    <sheet name="Extra Duty" sheetId="5" r:id="rId5"/>
    <sheet name="Classified" sheetId="8" r:id="rId6"/>
  </sheets>
  <definedNames>
    <definedName name="_xlnm._FilterDatabase" localSheetId="0" hidden="1">Certified!#REF!</definedName>
    <definedName name="_xlnm.Print_Titles" localSheetId="5">Classified!$A:$A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5" l="1"/>
  <c r="T3" i="8"/>
  <c r="T4" i="8"/>
  <c r="T5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2" i="8"/>
  <c r="AN15" i="8"/>
  <c r="BE3" i="8"/>
  <c r="BE4" i="8"/>
  <c r="BE5" i="8"/>
  <c r="BE6" i="8"/>
  <c r="BE7" i="8"/>
  <c r="BE8" i="8"/>
  <c r="BE9" i="8"/>
  <c r="BE10" i="8"/>
  <c r="BE11" i="8"/>
  <c r="BE12" i="8"/>
  <c r="BE13" i="8"/>
  <c r="BE14" i="8"/>
  <c r="BE15" i="8"/>
  <c r="BE16" i="8"/>
  <c r="BE17" i="8"/>
  <c r="BE18" i="8"/>
  <c r="BE19" i="8"/>
  <c r="BE20" i="8"/>
  <c r="BE21" i="8"/>
  <c r="BE22" i="8"/>
  <c r="BE23" i="8"/>
  <c r="BE24" i="8"/>
  <c r="BE25" i="8"/>
  <c r="BE26" i="8"/>
  <c r="BE27" i="8"/>
  <c r="BE28" i="8"/>
  <c r="BE29" i="8"/>
  <c r="BE30" i="8"/>
  <c r="BE31" i="8"/>
  <c r="BE32" i="8"/>
  <c r="BE2" i="8"/>
  <c r="BC3" i="8"/>
  <c r="BC4" i="8"/>
  <c r="BC5" i="8"/>
  <c r="BC6" i="8"/>
  <c r="BC7" i="8"/>
  <c r="BC8" i="8"/>
  <c r="BC9" i="8"/>
  <c r="BC10" i="8"/>
  <c r="BC11" i="8"/>
  <c r="BC12" i="8"/>
  <c r="BC13" i="8"/>
  <c r="BC14" i="8"/>
  <c r="BC15" i="8"/>
  <c r="BC16" i="8"/>
  <c r="BC17" i="8"/>
  <c r="BC18" i="8"/>
  <c r="BC19" i="8"/>
  <c r="BC20" i="8"/>
  <c r="BC21" i="8"/>
  <c r="BC22" i="8"/>
  <c r="BC23" i="8"/>
  <c r="BC24" i="8"/>
  <c r="BC25" i="8"/>
  <c r="BC26" i="8"/>
  <c r="BC27" i="8"/>
  <c r="BC28" i="8"/>
  <c r="BC29" i="8"/>
  <c r="BC30" i="8"/>
  <c r="BC31" i="8"/>
  <c r="BC32" i="8"/>
  <c r="BC2" i="8"/>
  <c r="BA3" i="8"/>
  <c r="BA4" i="8"/>
  <c r="BA5" i="8"/>
  <c r="BA6" i="8"/>
  <c r="BA7" i="8"/>
  <c r="BA8" i="8"/>
  <c r="BA9" i="8"/>
  <c r="BA10" i="8"/>
  <c r="BA11" i="8"/>
  <c r="BA12" i="8"/>
  <c r="BA13" i="8"/>
  <c r="BA14" i="8"/>
  <c r="BA15" i="8"/>
  <c r="BA16" i="8"/>
  <c r="BA17" i="8"/>
  <c r="BA18" i="8"/>
  <c r="BA19" i="8"/>
  <c r="BA20" i="8"/>
  <c r="BA21" i="8"/>
  <c r="BA22" i="8"/>
  <c r="BA23" i="8"/>
  <c r="BA24" i="8"/>
  <c r="BA25" i="8"/>
  <c r="BA26" i="8"/>
  <c r="BA27" i="8"/>
  <c r="BA28" i="8"/>
  <c r="BA29" i="8"/>
  <c r="BA30" i="8"/>
  <c r="BA31" i="8"/>
  <c r="BA32" i="8"/>
  <c r="BA2" i="8"/>
  <c r="AY3" i="8"/>
  <c r="AY4" i="8"/>
  <c r="AY5" i="8"/>
  <c r="AY6" i="8"/>
  <c r="AY7" i="8"/>
  <c r="AY8" i="8"/>
  <c r="AY9" i="8"/>
  <c r="AY10" i="8"/>
  <c r="AY11" i="8"/>
  <c r="AY12" i="8"/>
  <c r="AY13" i="8"/>
  <c r="AY14" i="8"/>
  <c r="AY15" i="8"/>
  <c r="AY16" i="8"/>
  <c r="AY17" i="8"/>
  <c r="AY18" i="8"/>
  <c r="AY19" i="8"/>
  <c r="AY20" i="8"/>
  <c r="AY21" i="8"/>
  <c r="AY22" i="8"/>
  <c r="AY23" i="8"/>
  <c r="AY24" i="8"/>
  <c r="AY25" i="8"/>
  <c r="AY26" i="8"/>
  <c r="AY27" i="8"/>
  <c r="AY28" i="8"/>
  <c r="AY29" i="8"/>
  <c r="AY30" i="8"/>
  <c r="AY31" i="8"/>
  <c r="AY32" i="8"/>
  <c r="AY2" i="8"/>
  <c r="AW3" i="8"/>
  <c r="AW4" i="8"/>
  <c r="AW5" i="8"/>
  <c r="AW6" i="8"/>
  <c r="AW7" i="8"/>
  <c r="AW8" i="8"/>
  <c r="AW9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27" i="8"/>
  <c r="AW28" i="8"/>
  <c r="AW29" i="8"/>
  <c r="AW30" i="8"/>
  <c r="AW31" i="8"/>
  <c r="AW32" i="8"/>
  <c r="AW2" i="8"/>
  <c r="AU3" i="8"/>
  <c r="AU4" i="8"/>
  <c r="AU5" i="8"/>
  <c r="AU6" i="8"/>
  <c r="AU7" i="8"/>
  <c r="AU8" i="8"/>
  <c r="AU9" i="8"/>
  <c r="AU10" i="8"/>
  <c r="AU11" i="8"/>
  <c r="AU12" i="8"/>
  <c r="AU13" i="8"/>
  <c r="AU14" i="8"/>
  <c r="AU15" i="8"/>
  <c r="AU16" i="8"/>
  <c r="AU17" i="8"/>
  <c r="AU18" i="8"/>
  <c r="AU19" i="8"/>
  <c r="AU20" i="8"/>
  <c r="AU21" i="8"/>
  <c r="AU22" i="8"/>
  <c r="AU23" i="8"/>
  <c r="AU24" i="8"/>
  <c r="AU25" i="8"/>
  <c r="AU26" i="8"/>
  <c r="AU27" i="8"/>
  <c r="AU28" i="8"/>
  <c r="AU29" i="8"/>
  <c r="AU30" i="8"/>
  <c r="AU31" i="8"/>
  <c r="AU32" i="8"/>
  <c r="AU2" i="8"/>
  <c r="AP3" i="8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P2" i="8"/>
  <c r="AN3" i="8"/>
  <c r="AN4" i="8"/>
  <c r="AN5" i="8"/>
  <c r="AN6" i="8"/>
  <c r="AN7" i="8"/>
  <c r="AN8" i="8"/>
  <c r="AN9" i="8"/>
  <c r="AN10" i="8"/>
  <c r="AN11" i="8"/>
  <c r="AN12" i="8"/>
  <c r="AN13" i="8"/>
  <c r="AN14" i="8"/>
  <c r="AN16" i="8"/>
  <c r="AN17" i="8"/>
  <c r="AN18" i="8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N32" i="8"/>
  <c r="AN2" i="8"/>
  <c r="AL3" i="8"/>
  <c r="AL4" i="8"/>
  <c r="AL5" i="8"/>
  <c r="AL6" i="8"/>
  <c r="AL7" i="8"/>
  <c r="AL8" i="8"/>
  <c r="AL9" i="8"/>
  <c r="AL10" i="8"/>
  <c r="AL11" i="8"/>
  <c r="AL12" i="8"/>
  <c r="AL13" i="8"/>
  <c r="AL14" i="8"/>
  <c r="AL15" i="8"/>
  <c r="AL16" i="8"/>
  <c r="AL17" i="8"/>
  <c r="AL18" i="8"/>
  <c r="AL19" i="8"/>
  <c r="AL20" i="8"/>
  <c r="AL21" i="8"/>
  <c r="AL22" i="8"/>
  <c r="AL23" i="8"/>
  <c r="AL24" i="8"/>
  <c r="AL25" i="8"/>
  <c r="AL26" i="8"/>
  <c r="AL27" i="8"/>
  <c r="AL28" i="8"/>
  <c r="AL29" i="8"/>
  <c r="AL30" i="8"/>
  <c r="AL31" i="8"/>
  <c r="AL32" i="8"/>
  <c r="AL2" i="8"/>
  <c r="AJ3" i="8"/>
  <c r="AJ4" i="8"/>
  <c r="AJ5" i="8"/>
  <c r="AJ6" i="8"/>
  <c r="AJ7" i="8"/>
  <c r="AJ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2" i="8"/>
  <c r="AH3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2" i="8"/>
  <c r="AF3" i="8"/>
  <c r="AF4" i="8"/>
  <c r="AF5" i="8"/>
  <c r="AF6" i="8"/>
  <c r="AF7" i="8"/>
  <c r="AF8" i="8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32" i="8"/>
  <c r="AF2" i="8"/>
  <c r="AD3" i="8"/>
  <c r="AD4" i="8"/>
  <c r="AD5" i="8"/>
  <c r="AD6" i="8"/>
  <c r="AD7" i="8"/>
  <c r="AD8" i="8"/>
  <c r="AD9" i="8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2" i="8"/>
  <c r="AB3" i="8"/>
  <c r="AB4" i="8"/>
  <c r="AB5" i="8"/>
  <c r="AB6" i="8"/>
  <c r="AB7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2" i="8"/>
  <c r="Z3" i="8"/>
  <c r="Z4" i="8"/>
  <c r="Z5" i="8"/>
  <c r="Z6" i="8"/>
  <c r="Z7" i="8"/>
  <c r="Z8" i="8"/>
  <c r="Z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2" i="8"/>
  <c r="X3" i="8"/>
  <c r="X4" i="8"/>
  <c r="X5" i="8"/>
  <c r="X6" i="8"/>
  <c r="X7" i="8"/>
  <c r="X8" i="8"/>
  <c r="X9" i="8"/>
  <c r="X10" i="8"/>
  <c r="X11" i="8"/>
  <c r="X12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2" i="8"/>
  <c r="V3" i="8"/>
  <c r="V4" i="8"/>
  <c r="V5" i="8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2" i="8"/>
  <c r="P3" i="8"/>
  <c r="P4" i="8"/>
  <c r="P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2" i="8"/>
  <c r="L3" i="8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2" i="8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2" i="8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2" i="8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2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2" i="8"/>
  <c r="BH12" i="8"/>
  <c r="BH11" i="8"/>
  <c r="BH10" i="8"/>
  <c r="BH9" i="8"/>
  <c r="BH8" i="8"/>
  <c r="BH7" i="8"/>
  <c r="BH5" i="8"/>
  <c r="BH4" i="8"/>
  <c r="BH3" i="8"/>
  <c r="BH2" i="8"/>
  <c r="Q32" i="8"/>
  <c r="R32" i="8" s="1"/>
  <c r="M32" i="8"/>
  <c r="N32" i="8" s="1"/>
  <c r="Q31" i="8"/>
  <c r="R31" i="8" s="1"/>
  <c r="M31" i="8"/>
  <c r="N31" i="8" s="1"/>
  <c r="Q30" i="8"/>
  <c r="R30" i="8" s="1"/>
  <c r="M30" i="8"/>
  <c r="N30" i="8" s="1"/>
  <c r="Q29" i="8"/>
  <c r="R29" i="8" s="1"/>
  <c r="M29" i="8"/>
  <c r="N29" i="8" s="1"/>
  <c r="Q28" i="8"/>
  <c r="R28" i="8" s="1"/>
  <c r="M28" i="8"/>
  <c r="N28" i="8" s="1"/>
  <c r="Q27" i="8"/>
  <c r="R27" i="8" s="1"/>
  <c r="M27" i="8"/>
  <c r="N27" i="8" s="1"/>
  <c r="Q26" i="8"/>
  <c r="R26" i="8" s="1"/>
  <c r="M26" i="8"/>
  <c r="N26" i="8" s="1"/>
  <c r="Q25" i="8"/>
  <c r="R25" i="8" s="1"/>
  <c r="M25" i="8"/>
  <c r="N25" i="8" s="1"/>
  <c r="Q24" i="8"/>
  <c r="R24" i="8" s="1"/>
  <c r="M24" i="8"/>
  <c r="N24" i="8" s="1"/>
  <c r="Q23" i="8"/>
  <c r="R23" i="8" s="1"/>
  <c r="M23" i="8"/>
  <c r="N23" i="8" s="1"/>
  <c r="Q22" i="8"/>
  <c r="R22" i="8" s="1"/>
  <c r="M22" i="8"/>
  <c r="N22" i="8" s="1"/>
  <c r="Q21" i="8"/>
  <c r="R21" i="8" s="1"/>
  <c r="M21" i="8"/>
  <c r="N21" i="8" s="1"/>
  <c r="Q20" i="8"/>
  <c r="R20" i="8" s="1"/>
  <c r="M20" i="8"/>
  <c r="N20" i="8" s="1"/>
  <c r="Q19" i="8"/>
  <c r="R19" i="8" s="1"/>
  <c r="M19" i="8"/>
  <c r="N19" i="8" s="1"/>
  <c r="Q18" i="8"/>
  <c r="R18" i="8" s="1"/>
  <c r="M18" i="8"/>
  <c r="N18" i="8" s="1"/>
  <c r="Q17" i="8"/>
  <c r="R17" i="8" s="1"/>
  <c r="M17" i="8"/>
  <c r="N17" i="8" s="1"/>
  <c r="Q16" i="8"/>
  <c r="R16" i="8" s="1"/>
  <c r="M16" i="8"/>
  <c r="N16" i="8" s="1"/>
  <c r="Q15" i="8"/>
  <c r="R15" i="8" s="1"/>
  <c r="M15" i="8"/>
  <c r="N15" i="8" s="1"/>
  <c r="Q14" i="8"/>
  <c r="R14" i="8" s="1"/>
  <c r="M14" i="8"/>
  <c r="N14" i="8" s="1"/>
  <c r="Q13" i="8"/>
  <c r="R13" i="8" s="1"/>
  <c r="M13" i="8"/>
  <c r="N13" i="8" s="1"/>
  <c r="Q12" i="8"/>
  <c r="R12" i="8" s="1"/>
  <c r="M12" i="8"/>
  <c r="N12" i="8" s="1"/>
  <c r="Q11" i="8"/>
  <c r="R11" i="8" s="1"/>
  <c r="M11" i="8"/>
  <c r="N11" i="8" s="1"/>
  <c r="Q10" i="8"/>
  <c r="R10" i="8" s="1"/>
  <c r="M10" i="8"/>
  <c r="N10" i="8" s="1"/>
  <c r="Q9" i="8"/>
  <c r="R9" i="8" s="1"/>
  <c r="M9" i="8"/>
  <c r="N9" i="8" s="1"/>
  <c r="Q8" i="8"/>
  <c r="R8" i="8" s="1"/>
  <c r="M8" i="8"/>
  <c r="N8" i="8" s="1"/>
  <c r="Q7" i="8"/>
  <c r="R7" i="8" s="1"/>
  <c r="M7" i="8"/>
  <c r="N7" i="8" s="1"/>
  <c r="Q6" i="8"/>
  <c r="R6" i="8" s="1"/>
  <c r="M6" i="8"/>
  <c r="N6" i="8" s="1"/>
  <c r="Q5" i="8"/>
  <c r="R5" i="8" s="1"/>
  <c r="M5" i="8"/>
  <c r="N5" i="8" s="1"/>
  <c r="Q4" i="8"/>
  <c r="R4" i="8" s="1"/>
  <c r="M4" i="8"/>
  <c r="N4" i="8" s="1"/>
  <c r="Q3" i="8"/>
  <c r="R3" i="8" s="1"/>
  <c r="M3" i="8"/>
  <c r="N3" i="8" s="1"/>
  <c r="Q2" i="8"/>
  <c r="R2" i="8" s="1"/>
  <c r="M2" i="8"/>
  <c r="N2" i="8" s="1"/>
  <c r="C56" i="5"/>
  <c r="C102" i="5"/>
  <c r="C24" i="5"/>
  <c r="C15" i="5"/>
</calcChain>
</file>

<file path=xl/sharedStrings.xml><?xml version="1.0" encoding="utf-8"?>
<sst xmlns="http://schemas.openxmlformats.org/spreadsheetml/2006/main" count="448" uniqueCount="293">
  <si>
    <t>YOE</t>
  </si>
  <si>
    <t>Rank I</t>
  </si>
  <si>
    <t>Rank II</t>
  </si>
  <si>
    <t>Rank III</t>
  </si>
  <si>
    <t>Rank IV</t>
  </si>
  <si>
    <t>Rank V</t>
  </si>
  <si>
    <t>All pre-approved PD days beyond the 185 contract will be based on ESS salary schedule of $27/hour</t>
  </si>
  <si>
    <t>Fringe Benefits for 185 Day Employees</t>
  </si>
  <si>
    <r>
      <t>Sick</t>
    </r>
    <r>
      <rPr>
        <sz val="10"/>
        <rFont val="Arial"/>
        <family val="2"/>
      </rPr>
      <t xml:space="preserve"> Leave--10 Days</t>
    </r>
  </si>
  <si>
    <r>
      <t>Personal</t>
    </r>
    <r>
      <rPr>
        <sz val="10"/>
        <rFont val="Arial"/>
        <family val="2"/>
      </rPr>
      <t xml:space="preserve"> Leave--3 Days</t>
    </r>
  </si>
  <si>
    <t>Days not used are rolled into sick days for the following year</t>
  </si>
  <si>
    <t>Sick &amp; Personal days will be pro-rated for employees with less than 185 day contract.</t>
  </si>
  <si>
    <t>Holidays--4--Labor Day, Thanksgiving Day, Christmas Day, &amp; Martin Luther King Day</t>
  </si>
  <si>
    <t>Medical Insurance per State Plan</t>
  </si>
  <si>
    <t>Workers Comp Insurance--Paid by Board of Education</t>
  </si>
  <si>
    <t>Life Insurance--Paid by State</t>
  </si>
  <si>
    <t>Liability Insurance, Errors and Ommissions--Paid by Board of Education</t>
  </si>
  <si>
    <t>Retirement contribution--Mandatory KTRS</t>
  </si>
  <si>
    <t>Mandatory Payroll Direct Deposit</t>
  </si>
  <si>
    <t>EXTENDED</t>
  </si>
  <si>
    <t>POSITION</t>
  </si>
  <si>
    <t>SUPPLEMENT</t>
  </si>
  <si>
    <t xml:space="preserve"> DAYS</t>
  </si>
  <si>
    <t>Superintendent</t>
  </si>
  <si>
    <t>Paid from Contract</t>
  </si>
  <si>
    <t>Assistant Superintendent</t>
  </si>
  <si>
    <t>District Wide Services</t>
  </si>
  <si>
    <t>Director of Exceptional Children &amp; Preschool</t>
  </si>
  <si>
    <t>School Psychologist</t>
  </si>
  <si>
    <t>Special Education Consultant</t>
  </si>
  <si>
    <t>High School Principal</t>
  </si>
  <si>
    <t>High School Assistant Principal</t>
  </si>
  <si>
    <t>High School Guidance</t>
  </si>
  <si>
    <t>1/2 High School Media Specialist</t>
  </si>
  <si>
    <t>Middle School Principal</t>
  </si>
  <si>
    <t>Middle School Assistant Principal</t>
  </si>
  <si>
    <t>Middle School Guidance</t>
  </si>
  <si>
    <t>Middle School Media Specialist</t>
  </si>
  <si>
    <t>Elementary School Principal</t>
  </si>
  <si>
    <t>Elementary School Assistant Principal</t>
  </si>
  <si>
    <t>Elementary School Guidance</t>
  </si>
  <si>
    <t>Elementary School Media Specialist</t>
  </si>
  <si>
    <t>Horizons Academy Principal</t>
  </si>
  <si>
    <t>Migrant Advocate</t>
  </si>
  <si>
    <t>Level A</t>
  </si>
  <si>
    <t>Master's Degree + 30 Semester hours (holds Rank I teacher certification)</t>
  </si>
  <si>
    <t>SU1</t>
  </si>
  <si>
    <t>Level B</t>
  </si>
  <si>
    <t>Master's Degree (holds Rank II teacher certification)</t>
  </si>
  <si>
    <t>SU2</t>
  </si>
  <si>
    <t>Level C</t>
  </si>
  <si>
    <t>Bachelor's Degree (holds Rank III teacher certification)*</t>
  </si>
  <si>
    <t>SU3</t>
  </si>
  <si>
    <t>Rank 3A</t>
  </si>
  <si>
    <t>Level E</t>
  </si>
  <si>
    <t>Bachelor's Degree (without certification)</t>
  </si>
  <si>
    <t>SU3A</t>
  </si>
  <si>
    <t>Level F</t>
  </si>
  <si>
    <t>96--128 Semester Hours</t>
  </si>
  <si>
    <t>SU4</t>
  </si>
  <si>
    <t>Level G</t>
  </si>
  <si>
    <t>64--95 Semester Hours</t>
  </si>
  <si>
    <t>SU5</t>
  </si>
  <si>
    <t>LONG TERM SUBSTITUTES:  All substitutes exceeding 20 continuous days in the same teaching position will be paid the following rates beginning on the 21st day:</t>
  </si>
  <si>
    <t>Regular Teacher Pay from Certified Salary Schedule based on years of experience</t>
  </si>
  <si>
    <t>NOTE:  Persons holding a Statement of Eligibility only (NOT full certification) will be paid at Level E.</t>
  </si>
  <si>
    <t>District Office</t>
  </si>
  <si>
    <t>Supplement</t>
  </si>
  <si>
    <t>Sub Caller</t>
  </si>
  <si>
    <t>ED01/18</t>
  </si>
  <si>
    <t>0011075 0130</t>
  </si>
  <si>
    <t>TOTAL</t>
  </si>
  <si>
    <t>North Todd Elementary</t>
  </si>
  <si>
    <t>Academic Team Coach</t>
  </si>
  <si>
    <t>ED01/00</t>
  </si>
  <si>
    <t>0051022 0130</t>
  </si>
  <si>
    <t>Asst Acad Team Coach (NT SBDM Funded)</t>
  </si>
  <si>
    <t>STLP</t>
  </si>
  <si>
    <t>Archery Coach</t>
  </si>
  <si>
    <t>Archery Asst. Coach</t>
  </si>
  <si>
    <t>Yearbook Sponsor (NT SBDM Funded)</t>
  </si>
  <si>
    <t>Timesheet Req'd</t>
  </si>
  <si>
    <t>0051077 0130 0005</t>
  </si>
  <si>
    <t>South Todd Elementary</t>
  </si>
  <si>
    <t>Asst Acad Team Coach (ST SBDM Funded)</t>
  </si>
  <si>
    <t>Archery</t>
  </si>
  <si>
    <t>0151022 0112</t>
  </si>
  <si>
    <t>Yearbook Sponsor (ST SBDM Funded)</t>
  </si>
  <si>
    <t>0151077 0112 0015</t>
  </si>
  <si>
    <t>Todd County Middle School</t>
  </si>
  <si>
    <t>0801022 0112</t>
  </si>
  <si>
    <t>Head Football Coach</t>
  </si>
  <si>
    <t>F</t>
  </si>
  <si>
    <t>ED01/19</t>
  </si>
  <si>
    <t xml:space="preserve">0801925 </t>
  </si>
  <si>
    <t>Assistant Football Coach</t>
  </si>
  <si>
    <t>Head Basketball Coach (Boys)</t>
  </si>
  <si>
    <t>W</t>
  </si>
  <si>
    <t>Assistant Basketball Coach (Boys)</t>
  </si>
  <si>
    <t>ED01/12</t>
  </si>
  <si>
    <t>Head Basketball Coach (Girls)</t>
  </si>
  <si>
    <t>Assistant Basketball Coach (Girls)</t>
  </si>
  <si>
    <t>Cheerleader Sponsor        (Dec/Mar)</t>
  </si>
  <si>
    <t>ED01/03</t>
  </si>
  <si>
    <t>Assistant Cheerleader Coach</t>
  </si>
  <si>
    <t xml:space="preserve"> </t>
  </si>
  <si>
    <t>0801077 0080</t>
  </si>
  <si>
    <t>Asst Archery Coach</t>
  </si>
  <si>
    <t>Yearbook Sponsor (TCMS SBDM Funded)</t>
  </si>
  <si>
    <t>Invoice School</t>
  </si>
  <si>
    <t>0801118</t>
  </si>
  <si>
    <t>Todd County Central High School</t>
  </si>
  <si>
    <t>Asst. Archery Coach</t>
  </si>
  <si>
    <t>951022</t>
  </si>
  <si>
    <t>ED01/28</t>
  </si>
  <si>
    <t>0951925</t>
  </si>
  <si>
    <t>Assistant Head Defense Coordinator</t>
  </si>
  <si>
    <t>ED01/15</t>
  </si>
  <si>
    <t xml:space="preserve">Assistant Football Coach </t>
  </si>
  <si>
    <t>ED01/30</t>
  </si>
  <si>
    <t>ED01/31</t>
  </si>
  <si>
    <t>ED01/29</t>
  </si>
  <si>
    <t>ED01/27</t>
  </si>
  <si>
    <t>Band Director</t>
  </si>
  <si>
    <t>0951022</t>
  </si>
  <si>
    <t>Assistant Band Director</t>
  </si>
  <si>
    <t>ED01/17</t>
  </si>
  <si>
    <t>Girls Head Track Coach</t>
  </si>
  <si>
    <t>S</t>
  </si>
  <si>
    <t>ED01/14</t>
  </si>
  <si>
    <t>Boys Head Track Coach</t>
  </si>
  <si>
    <t>Head Baseball Coach</t>
  </si>
  <si>
    <t>ED01/21</t>
  </si>
  <si>
    <t>Assistant Baseball Coach</t>
  </si>
  <si>
    <t>ED01/09</t>
  </si>
  <si>
    <t>Head Softball Coach</t>
  </si>
  <si>
    <t>Assistant Softball Coach</t>
  </si>
  <si>
    <t>Golf Coach (Girls and Boys)</t>
  </si>
  <si>
    <t>Asst Golf (Girls and Boys)</t>
  </si>
  <si>
    <t>Asst Cheerleader Sponsor        (Dec/Mar)</t>
  </si>
  <si>
    <t>Events Coordinator</t>
  </si>
  <si>
    <t>Soccer Coach (Boys)</t>
  </si>
  <si>
    <t>ED01/22</t>
  </si>
  <si>
    <t>Assistant Soccer Coach (Boys)</t>
  </si>
  <si>
    <t>ED01/08</t>
  </si>
  <si>
    <t>Soccer Coach (Girls)</t>
  </si>
  <si>
    <t>Assistant Soccer Coach (Girls)</t>
  </si>
  <si>
    <t>Volleyball Coach</t>
  </si>
  <si>
    <t>Assistant Volleyball Coach</t>
  </si>
  <si>
    <t>Dance Team Coach HS</t>
  </si>
  <si>
    <t xml:space="preserve">Band Instructors </t>
  </si>
  <si>
    <t>SU</t>
  </si>
  <si>
    <t>Certified Coaches:</t>
  </si>
  <si>
    <t xml:space="preserve">         Fall Sports paid over 11 months</t>
  </si>
  <si>
    <t xml:space="preserve">     Fall Sports paid in Sept. &amp; Nov.</t>
  </si>
  <si>
    <t xml:space="preserve">         Winter Sports paid over 11 months</t>
  </si>
  <si>
    <t xml:space="preserve">         Spring Sports paid over 7 months</t>
  </si>
  <si>
    <t xml:space="preserve">                 starting in January</t>
  </si>
  <si>
    <t xml:space="preserve">     Summer Sports paid in Aug &amp; Oct</t>
  </si>
  <si>
    <t>OTHERS</t>
  </si>
  <si>
    <t>Academic Evaluation Assistant</t>
  </si>
  <si>
    <t>Homebound Teachers</t>
  </si>
  <si>
    <t>Waste Water Facilities Manager</t>
  </si>
  <si>
    <t xml:space="preserve">ISAP Coordinator  (193 days)      </t>
  </si>
  <si>
    <t>Mower</t>
  </si>
  <si>
    <t>Dual Credit</t>
  </si>
  <si>
    <t>Dance Team Coach</t>
  </si>
  <si>
    <t>$113.50/day</t>
  </si>
  <si>
    <t>Woodwind Instructor</t>
  </si>
  <si>
    <t>Brass Instructor</t>
  </si>
  <si>
    <t>Percussion Instructor</t>
  </si>
  <si>
    <t>Guard Tech</t>
  </si>
  <si>
    <t>Grounds Maintence Coordinator</t>
  </si>
  <si>
    <t>Head Soccer (Boys)</t>
  </si>
  <si>
    <t>Assistant Soccer (Boys)</t>
  </si>
  <si>
    <t>Head Soccer (Girls)</t>
  </si>
  <si>
    <t>Assistant Soccer (Girls)</t>
  </si>
  <si>
    <t>Volleyball</t>
  </si>
  <si>
    <t xml:space="preserve">     Winter Sports paid in Dec. &amp; Mar.</t>
  </si>
  <si>
    <t xml:space="preserve">     Spring Sports paid in March &amp; June</t>
  </si>
  <si>
    <t xml:space="preserve">    Band Camp Only paid in August</t>
  </si>
  <si>
    <t>Assistant Volleyball</t>
  </si>
  <si>
    <t>Salaries to be determined by school administrator</t>
  </si>
  <si>
    <t>Mental Health Provider</t>
  </si>
  <si>
    <t>Dual credit supervisor 27.00 per hour</t>
  </si>
  <si>
    <t>*Concession Manager/Gate Worker</t>
  </si>
  <si>
    <t>*Approval of District AD is required for special events.</t>
  </si>
  <si>
    <t>$95/day</t>
  </si>
  <si>
    <t>$90/day</t>
  </si>
  <si>
    <t>Para Professionals/non-school employee:</t>
  </si>
  <si>
    <t>Summer Learning: Pay will be equivalent to a daily wage</t>
  </si>
  <si>
    <t>High School Voc-Ed</t>
  </si>
  <si>
    <t xml:space="preserve">     Agriculture (2)</t>
  </si>
  <si>
    <t xml:space="preserve">     Family &amp; Consumer Science (1)</t>
  </si>
  <si>
    <t>Coordinator of Student Support Services</t>
  </si>
  <si>
    <t>Director of School Nutrition Programs #</t>
  </si>
  <si>
    <t>Cross Country Boys &amp; Girls Coach</t>
  </si>
  <si>
    <t>E-Sports Boys &amp; Girls Coach</t>
  </si>
  <si>
    <t>*</t>
  </si>
  <si>
    <t>District-wide Oversight of Door Access and Security Systems</t>
  </si>
  <si>
    <t>Grounds Worker Class III</t>
  </si>
  <si>
    <t>$34,500 annual salary</t>
  </si>
  <si>
    <t xml:space="preserve">Veh.Main.Sup </t>
  </si>
  <si>
    <t>Main. Worker</t>
  </si>
  <si>
    <t>6 hours/day for 223 days</t>
  </si>
  <si>
    <t>Athletic Director for Middle School Athletics</t>
  </si>
  <si>
    <t>Employment Specialist</t>
  </si>
  <si>
    <t>$16,800 per year</t>
  </si>
  <si>
    <t>Student Worker</t>
  </si>
  <si>
    <t>Finance Officer</t>
  </si>
  <si>
    <t>***Community Education Coordinator</t>
  </si>
  <si>
    <t>***Community Education Coordinator position is for</t>
  </si>
  <si>
    <t>****185 day salary</t>
  </si>
  <si>
    <t xml:space="preserve">DR--Rank I </t>
  </si>
  <si>
    <t xml:space="preserve">Rank I </t>
  </si>
  <si>
    <t xml:space="preserve">Rank II </t>
  </si>
  <si>
    <t xml:space="preserve">Rank III </t>
  </si>
  <si>
    <t xml:space="preserve">Rank V </t>
  </si>
  <si>
    <t xml:space="preserve">Receptionist/
Instructional Asst. </t>
  </si>
  <si>
    <t xml:space="preserve">ELL IA/Migrant Recruiter </t>
  </si>
  <si>
    <t xml:space="preserve">Finance Officer ** </t>
  </si>
  <si>
    <t xml:space="preserve">Bus Driver </t>
  </si>
  <si>
    <t xml:space="preserve">Bus Monitor </t>
  </si>
  <si>
    <t xml:space="preserve">Mechanic** </t>
  </si>
  <si>
    <t xml:space="preserve">Transportation Director** </t>
  </si>
  <si>
    <t xml:space="preserve">CIO ** </t>
  </si>
  <si>
    <t xml:space="preserve">SchBased Tech </t>
  </si>
  <si>
    <t xml:space="preserve">Head Custodian </t>
  </si>
  <si>
    <t xml:space="preserve">Custodian </t>
  </si>
  <si>
    <t xml:space="preserve">School Nutrition Manager </t>
  </si>
  <si>
    <t xml:space="preserve">School Nutrition Asst. </t>
  </si>
  <si>
    <t xml:space="preserve">FRYSC Asst </t>
  </si>
  <si>
    <t xml:space="preserve">FRYSC Asst plus 4 yr degree </t>
  </si>
  <si>
    <t xml:space="preserve">FRYSC! </t>
  </si>
  <si>
    <t xml:space="preserve">FRYSC! plus Masters </t>
  </si>
  <si>
    <t xml:space="preserve">Athletic Director** </t>
  </si>
  <si>
    <t xml:space="preserve">Career Counselor # </t>
  </si>
  <si>
    <t>(% of Salary)</t>
  </si>
  <si>
    <t xml:space="preserve">Doctorate of Occupational Therapist </t>
  </si>
  <si>
    <t>Acct Clerk I</t>
  </si>
  <si>
    <t xml:space="preserve">Secretary
</t>
  </si>
  <si>
    <t xml:space="preserve">Administrative Assistant /Acct Clerk II </t>
  </si>
  <si>
    <t>18.10 per hour</t>
  </si>
  <si>
    <t>27.81 per hour</t>
  </si>
  <si>
    <t>30.91 per hour or DWT</t>
  </si>
  <si>
    <t>7.47 per hour</t>
  </si>
  <si>
    <t>20.16 per hour</t>
  </si>
  <si>
    <t>51.51 per night</t>
  </si>
  <si>
    <t>11.40 per hour</t>
  </si>
  <si>
    <t>22.15 per hour</t>
  </si>
  <si>
    <t>12.81 per hour</t>
  </si>
  <si>
    <t>23.18 per hour</t>
  </si>
  <si>
    <t>Speech Therapist / School Psychologist</t>
  </si>
  <si>
    <t>Dance Team Assistant Coach HS</t>
  </si>
  <si>
    <t>Boys &amp; Girls Track Coach</t>
  </si>
  <si>
    <t>District Finance Account Clerk II</t>
  </si>
  <si>
    <t xml:space="preserve">Sec. to the Superintendent </t>
  </si>
  <si>
    <t>Asst. Treasurer</t>
  </si>
  <si>
    <t>OTHERS- 2% Increase</t>
  </si>
  <si>
    <t>ELL IA/Migrant Recruiter  - 2% Increase</t>
  </si>
  <si>
    <t>Secretary
 - 2% Increase</t>
  </si>
  <si>
    <t>Acct Clerk I - 2% Increase</t>
  </si>
  <si>
    <t>Administrative Assistant /Acct Clerk II  - 2% Increase</t>
  </si>
  <si>
    <t>Sec. to the Superintendent  - 2% Increase</t>
  </si>
  <si>
    <t>Bus Driver  - 2% Increase</t>
  </si>
  <si>
    <t>Bus Monitor  - 2% Increase</t>
  </si>
  <si>
    <t>Mechanic**  - 2% Increase</t>
  </si>
  <si>
    <t>Veh.Main.Sup  - 2% Increase</t>
  </si>
  <si>
    <t>Transportation Director**  - 2% Increase</t>
  </si>
  <si>
    <t>CIO **  - 2% Increase</t>
  </si>
  <si>
    <t>SchBased Tech  - 2% Increase</t>
  </si>
  <si>
    <t>Head Custodian  - 2% Increase</t>
  </si>
  <si>
    <t>Custodian  - 2% Increase</t>
  </si>
  <si>
    <t>Main. Worker - 2% Increase</t>
  </si>
  <si>
    <t>FRYSC Asst  - 2% Increase</t>
  </si>
  <si>
    <t>FRYSC Asst plus 4 yr degree  - 2% Increase</t>
  </si>
  <si>
    <t>FRYSC! plus Masters  - 2% Increase</t>
  </si>
  <si>
    <t>Athletic Director**  - 2% Increase</t>
  </si>
  <si>
    <t>Career Counselor #  - 2% Increase</t>
  </si>
  <si>
    <t>GED or HS Diploma</t>
  </si>
  <si>
    <t>Proposed $10/day Increase</t>
  </si>
  <si>
    <t xml:space="preserve">Personnel Director/Maintenance Supervisor ** </t>
  </si>
  <si>
    <t>Personnel Director/Maintenance Supervisor **  - 2% Increase</t>
  </si>
  <si>
    <t>Level H</t>
  </si>
  <si>
    <t>District Finance Account Clerk II-2% increase</t>
  </si>
  <si>
    <t>Asst. Treasurer-2% increase</t>
  </si>
  <si>
    <t xml:space="preserve">Finance Officer-2% increase ** </t>
  </si>
  <si>
    <t>Financial Grant Manager</t>
  </si>
  <si>
    <t xml:space="preserve">Assistant Board Secretary </t>
  </si>
  <si>
    <t>*1.5% Per Year Increase for year of experience gained</t>
  </si>
  <si>
    <t>IA requiring specialized training</t>
  </si>
  <si>
    <t>IA requiring specialized training - 2% Increase</t>
  </si>
  <si>
    <t>FRYSC/Migrant Education Program Coordinator  - 2%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</si>
</sst>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5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5" fontId="3" fillId="0" borderId="0" xfId="1" applyNumberFormat="1" applyFont="1"/>
    <xf numFmtId="0" fontId="4" fillId="0" borderId="0" xfId="0" applyFont="1" applyAlignment="1">
      <alignment horizontal="left"/>
    </xf>
    <xf numFmtId="5" fontId="4" fillId="0" borderId="0" xfId="1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5" fontId="6" fillId="0" borderId="0" xfId="1" applyNumberFormat="1" applyFont="1"/>
    <xf numFmtId="164" fontId="6" fillId="0" borderId="0" xfId="0" applyNumberFormat="1" applyFont="1" applyAlignment="1">
      <alignment horizontal="center"/>
    </xf>
    <xf numFmtId="0" fontId="6" fillId="0" borderId="0" xfId="0" applyFont="1"/>
    <xf numFmtId="5" fontId="6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4" fontId="4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Fill="1" applyBorder="1"/>
    <xf numFmtId="44" fontId="0" fillId="0" borderId="0" xfId="1" applyFont="1"/>
    <xf numFmtId="44" fontId="3" fillId="0" borderId="0" xfId="1" applyFont="1"/>
    <xf numFmtId="0" fontId="3" fillId="0" borderId="0" xfId="0" applyFont="1" applyAlignment="1">
      <alignment wrapText="1"/>
    </xf>
    <xf numFmtId="44" fontId="6" fillId="0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0" fontId="4" fillId="0" borderId="0" xfId="0" applyFont="1"/>
    <xf numFmtId="44" fontId="4" fillId="0" borderId="2" xfId="1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44" fontId="4" fillId="0" borderId="2" xfId="1" applyFont="1" applyFill="1" applyBorder="1"/>
    <xf numFmtId="44" fontId="4" fillId="0" borderId="0" xfId="1" applyFont="1" applyFill="1" applyBorder="1"/>
    <xf numFmtId="0" fontId="6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44" fontId="0" fillId="0" borderId="0" xfId="1" applyFont="1" applyFill="1" applyBorder="1" applyAlignment="1">
      <alignment wrapText="1"/>
    </xf>
    <xf numFmtId="0" fontId="6" fillId="0" borderId="0" xfId="0" quotePrefix="1" applyFont="1" applyAlignment="1">
      <alignment horizontal="center" wrapText="1"/>
    </xf>
    <xf numFmtId="0" fontId="4" fillId="0" borderId="0" xfId="0" applyFont="1" applyAlignment="1">
      <alignment horizontal="left" indent="1"/>
    </xf>
    <xf numFmtId="165" fontId="7" fillId="0" borderId="0" xfId="1" applyNumberFormat="1" applyFont="1" applyFill="1" applyAlignment="1">
      <alignment horizontal="left"/>
    </xf>
    <xf numFmtId="5" fontId="3" fillId="0" borderId="0" xfId="0" applyNumberFormat="1" applyFont="1"/>
    <xf numFmtId="0" fontId="9" fillId="0" borderId="0" xfId="0" applyFont="1"/>
    <xf numFmtId="0" fontId="8" fillId="3" borderId="3" xfId="0" applyFont="1" applyFill="1" applyBorder="1" applyAlignment="1">
      <alignment horizontal="center"/>
    </xf>
    <xf numFmtId="5" fontId="8" fillId="3" borderId="3" xfId="1" applyNumberFormat="1" applyFont="1" applyFill="1" applyBorder="1" applyAlignment="1">
      <alignment horizontal="center" wrapText="1"/>
    </xf>
    <xf numFmtId="164" fontId="8" fillId="3" borderId="3" xfId="0" applyNumberFormat="1" applyFont="1" applyFill="1" applyBorder="1" applyAlignment="1">
      <alignment horizontal="center" wrapText="1"/>
    </xf>
    <xf numFmtId="7" fontId="8" fillId="3" borderId="3" xfId="1" applyNumberFormat="1" applyFont="1" applyFill="1" applyBorder="1" applyAlignment="1">
      <alignment horizontal="center" wrapText="1"/>
    </xf>
    <xf numFmtId="0" fontId="10" fillId="0" borderId="0" xfId="0" applyFont="1"/>
    <xf numFmtId="7" fontId="1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164" fontId="10" fillId="0" borderId="0" xfId="0" applyNumberFormat="1" applyFont="1"/>
    <xf numFmtId="164" fontId="10" fillId="0" borderId="0" xfId="1" applyNumberFormat="1" applyFont="1"/>
    <xf numFmtId="10" fontId="3" fillId="0" borderId="0" xfId="2" applyNumberFormat="1" applyFont="1" applyFill="1" applyAlignment="1">
      <alignment horizontal="center"/>
    </xf>
    <xf numFmtId="164" fontId="10" fillId="0" borderId="0" xfId="1" applyNumberFormat="1" applyFont="1" applyAlignment="1">
      <alignment horizontal="center"/>
    </xf>
    <xf numFmtId="0" fontId="10" fillId="2" borderId="0" xfId="0" applyFont="1" applyFill="1"/>
    <xf numFmtId="0" fontId="10" fillId="0" borderId="0" xfId="0" applyFont="1" applyAlignment="1">
      <alignment wrapText="1"/>
    </xf>
    <xf numFmtId="44" fontId="4" fillId="3" borderId="3" xfId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vertical="center"/>
    </xf>
    <xf numFmtId="9" fontId="9" fillId="0" borderId="0" xfId="0" applyNumberFormat="1" applyFont="1"/>
    <xf numFmtId="0" fontId="9" fillId="0" borderId="0" xfId="0" applyFont="1" applyAlignment="1">
      <alignment horizontal="center"/>
    </xf>
    <xf numFmtId="44" fontId="9" fillId="0" borderId="0" xfId="1" applyFont="1" applyFill="1" applyBorder="1"/>
    <xf numFmtId="7" fontId="13" fillId="0" borderId="0" xfId="0" applyNumberFormat="1" applyFont="1"/>
    <xf numFmtId="43" fontId="9" fillId="0" borderId="0" xfId="3" applyFont="1"/>
    <xf numFmtId="43" fontId="12" fillId="0" borderId="0" xfId="3" applyFont="1"/>
    <xf numFmtId="43" fontId="9" fillId="0" borderId="0" xfId="3" applyFont="1" applyAlignment="1">
      <alignment wrapText="1"/>
    </xf>
    <xf numFmtId="7" fontId="6" fillId="0" borderId="0" xfId="1" applyNumberFormat="1" applyFont="1" applyFill="1" applyAlignment="1">
      <alignment horizontal="center"/>
    </xf>
    <xf numFmtId="5" fontId="3" fillId="0" borderId="0" xfId="1" applyNumberFormat="1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44" fontId="10" fillId="0" borderId="0" xfId="1" applyFont="1" applyFill="1"/>
    <xf numFmtId="9" fontId="10" fillId="0" borderId="0" xfId="0" applyNumberFormat="1" applyFont="1"/>
    <xf numFmtId="7" fontId="10" fillId="0" borderId="0" xfId="1" applyNumberFormat="1" applyFont="1" applyFill="1" applyAlignment="1">
      <alignment horizontal="center"/>
    </xf>
    <xf numFmtId="44" fontId="10" fillId="0" borderId="0" xfId="1" applyFont="1" applyFill="1" applyAlignment="1">
      <alignment horizontal="center"/>
    </xf>
    <xf numFmtId="7" fontId="10" fillId="0" borderId="0" xfId="1" applyNumberFormat="1" applyFont="1" applyFill="1" applyBorder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14" fillId="0" borderId="0" xfId="0" applyFont="1"/>
    <xf numFmtId="7" fontId="3" fillId="0" borderId="0" xfId="0" applyNumberFormat="1" applyFont="1"/>
    <xf numFmtId="44" fontId="14" fillId="0" borderId="0" xfId="0" applyNumberFormat="1" applyFont="1"/>
    <xf numFmtId="44" fontId="15" fillId="3" borderId="3" xfId="1" applyFont="1" applyFill="1" applyBorder="1" applyAlignment="1">
      <alignment horizontal="center" vertical="center" wrapText="1"/>
    </xf>
    <xf numFmtId="165" fontId="14" fillId="0" borderId="0" xfId="1" applyNumberFormat="1" applyFont="1" applyFill="1" applyAlignment="1">
      <alignment horizontal="center"/>
    </xf>
    <xf numFmtId="164" fontId="9" fillId="0" borderId="0" xfId="0" applyNumberFormat="1" applyFont="1"/>
    <xf numFmtId="164" fontId="9" fillId="0" borderId="0" xfId="1" applyNumberFormat="1" applyFont="1"/>
    <xf numFmtId="0" fontId="9" fillId="2" borderId="0" xfId="0" applyFont="1" applyFill="1"/>
    <xf numFmtId="164" fontId="9" fillId="0" borderId="0" xfId="1" applyNumberFormat="1" applyFont="1" applyAlignment="1">
      <alignment horizontal="center"/>
    </xf>
    <xf numFmtId="164" fontId="15" fillId="3" borderId="3" xfId="1" applyNumberFormat="1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vertical="center"/>
    </xf>
    <xf numFmtId="43" fontId="9" fillId="4" borderId="0" xfId="3" applyFont="1" applyFill="1"/>
    <xf numFmtId="0" fontId="9" fillId="4" borderId="0" xfId="0" applyFont="1" applyFill="1"/>
    <xf numFmtId="44" fontId="14" fillId="0" borderId="0" xfId="1" applyFont="1"/>
    <xf numFmtId="8" fontId="9" fillId="0" borderId="0" xfId="0" applyNumberFormat="1" applyFont="1" applyAlignment="1">
      <alignment horizontal="center"/>
    </xf>
    <xf numFmtId="0" fontId="3" fillId="5" borderId="0" xfId="0" applyFont="1" applyFill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44" fontId="17" fillId="0" borderId="0" xfId="1" applyFont="1" applyFill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0" xfId="0" quotePrefix="1" applyFont="1" applyAlignment="1">
      <alignment horizontal="center"/>
    </xf>
    <xf numFmtId="43" fontId="17" fillId="0" borderId="0" xfId="3" applyFont="1"/>
    <xf numFmtId="0" fontId="9" fillId="0" borderId="0" xfId="0" applyFont="1" applyAlignment="1">
      <alignment horizont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zoomScaleNormal="100" workbookViewId="0">
      <pane ySplit="1" topLeftCell="A2" activePane="bottomLeft" state="frozen"/>
      <selection pane="bottomLeft" activeCell="G1" sqref="G1:G1048576"/>
    </sheetView>
  </sheetViews>
  <sheetFormatPr defaultColWidth="9.28515625" defaultRowHeight="15" x14ac:dyDescent="0.2"/>
  <cols>
    <col min="1" max="1" width="9.28515625" style="2"/>
    <col min="2" max="4" width="18.5703125" style="6" customWidth="1"/>
    <col min="5" max="5" width="18" style="4" customWidth="1"/>
    <col min="6" max="6" width="13.5703125" style="5" bestFit="1" customWidth="1"/>
    <col min="7" max="249" width="9.28515625" style="5"/>
    <col min="250" max="253" width="18.5703125" style="5" customWidth="1"/>
    <col min="254" max="505" width="9.28515625" style="5"/>
    <col min="506" max="509" width="18.5703125" style="5" customWidth="1"/>
    <col min="510" max="761" width="9.28515625" style="5"/>
    <col min="762" max="765" width="18.5703125" style="5" customWidth="1"/>
    <col min="766" max="1017" width="9.28515625" style="5"/>
    <col min="1018" max="1021" width="18.5703125" style="5" customWidth="1"/>
    <col min="1022" max="1273" width="9.28515625" style="5"/>
    <col min="1274" max="1277" width="18.5703125" style="5" customWidth="1"/>
    <col min="1278" max="1529" width="9.28515625" style="5"/>
    <col min="1530" max="1533" width="18.5703125" style="5" customWidth="1"/>
    <col min="1534" max="1785" width="9.28515625" style="5"/>
    <col min="1786" max="1789" width="18.5703125" style="5" customWidth="1"/>
    <col min="1790" max="2041" width="9.28515625" style="5"/>
    <col min="2042" max="2045" width="18.5703125" style="5" customWidth="1"/>
    <col min="2046" max="2297" width="9.28515625" style="5"/>
    <col min="2298" max="2301" width="18.5703125" style="5" customWidth="1"/>
    <col min="2302" max="2553" width="9.28515625" style="5"/>
    <col min="2554" max="2557" width="18.5703125" style="5" customWidth="1"/>
    <col min="2558" max="2809" width="9.28515625" style="5"/>
    <col min="2810" max="2813" width="18.5703125" style="5" customWidth="1"/>
    <col min="2814" max="3065" width="9.28515625" style="5"/>
    <col min="3066" max="3069" width="18.5703125" style="5" customWidth="1"/>
    <col min="3070" max="3321" width="9.28515625" style="5"/>
    <col min="3322" max="3325" width="18.5703125" style="5" customWidth="1"/>
    <col min="3326" max="3577" width="9.28515625" style="5"/>
    <col min="3578" max="3581" width="18.5703125" style="5" customWidth="1"/>
    <col min="3582" max="3833" width="9.28515625" style="5"/>
    <col min="3834" max="3837" width="18.5703125" style="5" customWidth="1"/>
    <col min="3838" max="4089" width="9.28515625" style="5"/>
    <col min="4090" max="4093" width="18.5703125" style="5" customWidth="1"/>
    <col min="4094" max="4345" width="9.28515625" style="5"/>
    <col min="4346" max="4349" width="18.5703125" style="5" customWidth="1"/>
    <col min="4350" max="4601" width="9.28515625" style="5"/>
    <col min="4602" max="4605" width="18.5703125" style="5" customWidth="1"/>
    <col min="4606" max="4857" width="9.28515625" style="5"/>
    <col min="4858" max="4861" width="18.5703125" style="5" customWidth="1"/>
    <col min="4862" max="5113" width="9.28515625" style="5"/>
    <col min="5114" max="5117" width="18.5703125" style="5" customWidth="1"/>
    <col min="5118" max="5369" width="9.28515625" style="5"/>
    <col min="5370" max="5373" width="18.5703125" style="5" customWidth="1"/>
    <col min="5374" max="5625" width="9.28515625" style="5"/>
    <col min="5626" max="5629" width="18.5703125" style="5" customWidth="1"/>
    <col min="5630" max="5881" width="9.28515625" style="5"/>
    <col min="5882" max="5885" width="18.5703125" style="5" customWidth="1"/>
    <col min="5886" max="6137" width="9.28515625" style="5"/>
    <col min="6138" max="6141" width="18.5703125" style="5" customWidth="1"/>
    <col min="6142" max="6393" width="9.28515625" style="5"/>
    <col min="6394" max="6397" width="18.5703125" style="5" customWidth="1"/>
    <col min="6398" max="6649" width="9.28515625" style="5"/>
    <col min="6650" max="6653" width="18.5703125" style="5" customWidth="1"/>
    <col min="6654" max="6905" width="9.28515625" style="5"/>
    <col min="6906" max="6909" width="18.5703125" style="5" customWidth="1"/>
    <col min="6910" max="7161" width="9.28515625" style="5"/>
    <col min="7162" max="7165" width="18.5703125" style="5" customWidth="1"/>
    <col min="7166" max="7417" width="9.28515625" style="5"/>
    <col min="7418" max="7421" width="18.5703125" style="5" customWidth="1"/>
    <col min="7422" max="7673" width="9.28515625" style="5"/>
    <col min="7674" max="7677" width="18.5703125" style="5" customWidth="1"/>
    <col min="7678" max="7929" width="9.28515625" style="5"/>
    <col min="7930" max="7933" width="18.5703125" style="5" customWidth="1"/>
    <col min="7934" max="8185" width="9.28515625" style="5"/>
    <col min="8186" max="8189" width="18.5703125" style="5" customWidth="1"/>
    <col min="8190" max="8441" width="9.28515625" style="5"/>
    <col min="8442" max="8445" width="18.5703125" style="5" customWidth="1"/>
    <col min="8446" max="8697" width="9.28515625" style="5"/>
    <col min="8698" max="8701" width="18.5703125" style="5" customWidth="1"/>
    <col min="8702" max="8953" width="9.28515625" style="5"/>
    <col min="8954" max="8957" width="18.5703125" style="5" customWidth="1"/>
    <col min="8958" max="9209" width="9.28515625" style="5"/>
    <col min="9210" max="9213" width="18.5703125" style="5" customWidth="1"/>
    <col min="9214" max="9465" width="9.28515625" style="5"/>
    <col min="9466" max="9469" width="18.5703125" style="5" customWidth="1"/>
    <col min="9470" max="9721" width="9.28515625" style="5"/>
    <col min="9722" max="9725" width="18.5703125" style="5" customWidth="1"/>
    <col min="9726" max="9977" width="9.28515625" style="5"/>
    <col min="9978" max="9981" width="18.5703125" style="5" customWidth="1"/>
    <col min="9982" max="10233" width="9.28515625" style="5"/>
    <col min="10234" max="10237" width="18.5703125" style="5" customWidth="1"/>
    <col min="10238" max="10489" width="9.28515625" style="5"/>
    <col min="10490" max="10493" width="18.5703125" style="5" customWidth="1"/>
    <col min="10494" max="10745" width="9.28515625" style="5"/>
    <col min="10746" max="10749" width="18.5703125" style="5" customWidth="1"/>
    <col min="10750" max="11001" width="9.28515625" style="5"/>
    <col min="11002" max="11005" width="18.5703125" style="5" customWidth="1"/>
    <col min="11006" max="11257" width="9.28515625" style="5"/>
    <col min="11258" max="11261" width="18.5703125" style="5" customWidth="1"/>
    <col min="11262" max="11513" width="9.28515625" style="5"/>
    <col min="11514" max="11517" width="18.5703125" style="5" customWidth="1"/>
    <col min="11518" max="11769" width="9.28515625" style="5"/>
    <col min="11770" max="11773" width="18.5703125" style="5" customWidth="1"/>
    <col min="11774" max="12025" width="9.28515625" style="5"/>
    <col min="12026" max="12029" width="18.5703125" style="5" customWidth="1"/>
    <col min="12030" max="12281" width="9.28515625" style="5"/>
    <col min="12282" max="12285" width="18.5703125" style="5" customWidth="1"/>
    <col min="12286" max="12537" width="9.28515625" style="5"/>
    <col min="12538" max="12541" width="18.5703125" style="5" customWidth="1"/>
    <col min="12542" max="12793" width="9.28515625" style="5"/>
    <col min="12794" max="12797" width="18.5703125" style="5" customWidth="1"/>
    <col min="12798" max="13049" width="9.28515625" style="5"/>
    <col min="13050" max="13053" width="18.5703125" style="5" customWidth="1"/>
    <col min="13054" max="13305" width="9.28515625" style="5"/>
    <col min="13306" max="13309" width="18.5703125" style="5" customWidth="1"/>
    <col min="13310" max="13561" width="9.28515625" style="5"/>
    <col min="13562" max="13565" width="18.5703125" style="5" customWidth="1"/>
    <col min="13566" max="13817" width="9.28515625" style="5"/>
    <col min="13818" max="13821" width="18.5703125" style="5" customWidth="1"/>
    <col min="13822" max="14073" width="9.28515625" style="5"/>
    <col min="14074" max="14077" width="18.5703125" style="5" customWidth="1"/>
    <col min="14078" max="14329" width="9.28515625" style="5"/>
    <col min="14330" max="14333" width="18.5703125" style="5" customWidth="1"/>
    <col min="14334" max="14585" width="9.28515625" style="5"/>
    <col min="14586" max="14589" width="18.5703125" style="5" customWidth="1"/>
    <col min="14590" max="14841" width="9.28515625" style="5"/>
    <col min="14842" max="14845" width="18.5703125" style="5" customWidth="1"/>
    <col min="14846" max="15097" width="9.28515625" style="5"/>
    <col min="15098" max="15101" width="18.5703125" style="5" customWidth="1"/>
    <col min="15102" max="15353" width="9.28515625" style="5"/>
    <col min="15354" max="15357" width="18.5703125" style="5" customWidth="1"/>
    <col min="15358" max="15609" width="9.28515625" style="5"/>
    <col min="15610" max="15613" width="18.5703125" style="5" customWidth="1"/>
    <col min="15614" max="15865" width="9.28515625" style="5"/>
    <col min="15866" max="15869" width="18.5703125" style="5" customWidth="1"/>
    <col min="15870" max="16121" width="9.28515625" style="5"/>
    <col min="16122" max="16125" width="18.5703125" style="5" customWidth="1"/>
    <col min="16126" max="16384" width="9.28515625" style="5"/>
  </cols>
  <sheetData>
    <row r="1" spans="1:6" s="1" customFormat="1" ht="45.75" customHeight="1" x14ac:dyDescent="0.25">
      <c r="A1" s="46" t="s">
        <v>0</v>
      </c>
      <c r="B1" s="47" t="s">
        <v>213</v>
      </c>
      <c r="C1" s="47" t="s">
        <v>214</v>
      </c>
      <c r="D1" s="47" t="s">
        <v>215</v>
      </c>
      <c r="E1" s="47" t="s">
        <v>216</v>
      </c>
      <c r="F1" s="47" t="s">
        <v>4</v>
      </c>
    </row>
    <row r="2" spans="1:6" ht="15" customHeight="1" x14ac:dyDescent="0.2">
      <c r="A2" s="2">
        <v>0</v>
      </c>
      <c r="B2" s="3">
        <v>49859.802894</v>
      </c>
      <c r="C2" s="3">
        <v>46149.764136000005</v>
      </c>
      <c r="D2" s="3">
        <v>41917.916634000001</v>
      </c>
      <c r="E2" s="3">
        <v>41180</v>
      </c>
      <c r="F2" s="3">
        <v>36162</v>
      </c>
    </row>
    <row r="3" spans="1:6" x14ac:dyDescent="0.2">
      <c r="A3" s="2">
        <v>1</v>
      </c>
      <c r="B3" s="3">
        <v>50131.533137999999</v>
      </c>
      <c r="C3" s="3">
        <v>46419.329226000002</v>
      </c>
      <c r="D3" s="3">
        <v>42250.272005999999</v>
      </c>
      <c r="E3" s="3">
        <v>41461</v>
      </c>
    </row>
    <row r="4" spans="1:6" x14ac:dyDescent="0.2">
      <c r="A4" s="2">
        <v>2</v>
      </c>
      <c r="B4" s="3">
        <v>50392.437612000002</v>
      </c>
      <c r="C4" s="3">
        <v>46681.316226000003</v>
      </c>
      <c r="D4" s="3">
        <v>42481.946442</v>
      </c>
      <c r="E4" s="3">
        <v>41649</v>
      </c>
    </row>
    <row r="5" spans="1:6" x14ac:dyDescent="0.2">
      <c r="A5" s="2">
        <v>3</v>
      </c>
      <c r="B5" s="3">
        <v>50990.027664000001</v>
      </c>
      <c r="C5" s="3">
        <v>47277.823752000004</v>
      </c>
      <c r="D5" s="3">
        <v>42768.832968000002</v>
      </c>
      <c r="E5" s="3">
        <v>41895</v>
      </c>
    </row>
    <row r="6" spans="1:6" x14ac:dyDescent="0.2">
      <c r="A6" s="2">
        <v>4</v>
      </c>
      <c r="B6" s="3">
        <v>54364.463268</v>
      </c>
      <c r="C6" s="3">
        <v>50654.424509999997</v>
      </c>
      <c r="D6" s="3">
        <v>46373.860482000004</v>
      </c>
      <c r="E6" s="3">
        <v>42225.372378</v>
      </c>
      <c r="F6" s="84"/>
    </row>
    <row r="7" spans="1:6" x14ac:dyDescent="0.2">
      <c r="A7" s="2">
        <v>5</v>
      </c>
      <c r="B7" s="3">
        <v>54516.025986000001</v>
      </c>
      <c r="C7" s="3">
        <v>50803.822074000003</v>
      </c>
      <c r="D7" s="3">
        <v>46563.313854</v>
      </c>
      <c r="E7" s="3">
        <v>42413.743223999998</v>
      </c>
    </row>
    <row r="8" spans="1:6" x14ac:dyDescent="0.2">
      <c r="A8" s="2">
        <v>6</v>
      </c>
      <c r="B8" s="3">
        <v>54750.948204</v>
      </c>
      <c r="C8" s="3">
        <v>51038.744292000003</v>
      </c>
      <c r="D8" s="3">
        <v>46727.867597999997</v>
      </c>
      <c r="E8" s="3">
        <v>42665.986878000003</v>
      </c>
    </row>
    <row r="9" spans="1:6" x14ac:dyDescent="0.2">
      <c r="A9" s="2">
        <v>7</v>
      </c>
      <c r="B9" s="3">
        <v>55030.256640000007</v>
      </c>
      <c r="C9" s="3">
        <v>51318.052728000002</v>
      </c>
      <c r="D9" s="3">
        <v>46941.138072000002</v>
      </c>
      <c r="E9" s="3">
        <v>42926.891250000001</v>
      </c>
    </row>
    <row r="10" spans="1:6" x14ac:dyDescent="0.2">
      <c r="A10" s="2">
        <v>8</v>
      </c>
      <c r="B10" s="3">
        <v>55284.665448</v>
      </c>
      <c r="C10" s="3">
        <v>51573.544163999999</v>
      </c>
      <c r="D10" s="3">
        <v>47324.375226000004</v>
      </c>
      <c r="E10" s="3">
        <v>44049.537929999999</v>
      </c>
    </row>
    <row r="11" spans="1:6" ht="15.75" x14ac:dyDescent="0.25">
      <c r="A11" s="2">
        <v>9</v>
      </c>
      <c r="B11" s="3">
        <v>55584.543102000003</v>
      </c>
      <c r="C11" s="3">
        <v>51870.174035999997</v>
      </c>
      <c r="D11" s="3">
        <v>47640.491688000002</v>
      </c>
      <c r="E11" s="3">
        <v>44215.174301999999</v>
      </c>
      <c r="F11" s="47" t="s">
        <v>217</v>
      </c>
    </row>
    <row r="12" spans="1:6" x14ac:dyDescent="0.2">
      <c r="A12" s="2">
        <v>10</v>
      </c>
      <c r="B12" s="3">
        <v>60303.556578000003</v>
      </c>
      <c r="C12" s="3">
        <v>56594.600345999999</v>
      </c>
      <c r="D12" s="3">
        <v>52165.721382000003</v>
      </c>
      <c r="E12" s="3">
        <v>47806.128059999995</v>
      </c>
      <c r="F12" s="3">
        <v>34524</v>
      </c>
    </row>
    <row r="13" spans="1:6" x14ac:dyDescent="0.2">
      <c r="A13" s="2">
        <v>11</v>
      </c>
      <c r="B13" s="3">
        <v>60526.570295999998</v>
      </c>
      <c r="C13" s="3">
        <v>56818.696691999998</v>
      </c>
      <c r="D13" s="3">
        <v>52369.248407999999</v>
      </c>
      <c r="E13" s="3">
        <v>47981.507777999999</v>
      </c>
    </row>
    <row r="14" spans="1:6" x14ac:dyDescent="0.2">
      <c r="A14" s="2">
        <v>12</v>
      </c>
      <c r="B14" s="3">
        <v>60729.014694000005</v>
      </c>
      <c r="C14" s="3">
        <v>57018.975936000003</v>
      </c>
      <c r="D14" s="3">
        <v>52581.436254</v>
      </c>
      <c r="E14" s="3">
        <v>48202.356341999999</v>
      </c>
    </row>
    <row r="15" spans="1:6" x14ac:dyDescent="0.2">
      <c r="A15" s="2">
        <v>13</v>
      </c>
      <c r="B15" s="3">
        <v>60875.164475999998</v>
      </c>
      <c r="C15" s="3">
        <v>57164.043192000005</v>
      </c>
      <c r="D15" s="3">
        <v>52757.898498000002</v>
      </c>
      <c r="E15" s="3">
        <v>48362.579777999999</v>
      </c>
    </row>
    <row r="16" spans="1:6" x14ac:dyDescent="0.2">
      <c r="A16" s="2">
        <v>14</v>
      </c>
      <c r="B16" s="3">
        <v>61039.718322000001</v>
      </c>
      <c r="C16" s="3">
        <v>57327.514410000003</v>
      </c>
      <c r="D16" s="3">
        <v>52925.700125999996</v>
      </c>
      <c r="E16" s="3">
        <v>48620.236367999998</v>
      </c>
    </row>
    <row r="17" spans="1:6" x14ac:dyDescent="0.2">
      <c r="A17" s="2">
        <v>15</v>
      </c>
      <c r="B17" s="3">
        <v>63194.073989999997</v>
      </c>
      <c r="C17" s="3">
        <v>59482.952706000004</v>
      </c>
      <c r="D17" s="3">
        <v>54840.803268000003</v>
      </c>
      <c r="E17" s="3">
        <v>50371.868291999999</v>
      </c>
    </row>
    <row r="18" spans="1:6" x14ac:dyDescent="0.2">
      <c r="A18" s="2">
        <v>16</v>
      </c>
      <c r="B18" s="3">
        <v>63752.690861999996</v>
      </c>
      <c r="C18" s="3">
        <v>60041.569578000002</v>
      </c>
      <c r="D18" s="3">
        <v>55352.868666000002</v>
      </c>
      <c r="E18" s="3">
        <v>50826.556446000002</v>
      </c>
    </row>
    <row r="19" spans="1:6" x14ac:dyDescent="0.2">
      <c r="A19" s="2">
        <v>17</v>
      </c>
      <c r="B19" s="3">
        <v>64318.885926000003</v>
      </c>
      <c r="C19" s="3">
        <v>60606.682013999998</v>
      </c>
      <c r="D19" s="3">
        <v>55871.429730000003</v>
      </c>
      <c r="E19" s="3">
        <v>51287.740164000003</v>
      </c>
    </row>
    <row r="20" spans="1:6" x14ac:dyDescent="0.2">
      <c r="A20" s="2">
        <v>18</v>
      </c>
      <c r="B20" s="3">
        <v>64892.659080000005</v>
      </c>
      <c r="C20" s="3">
        <v>61181.537694000006</v>
      </c>
      <c r="D20" s="3">
        <v>56517.736409999998</v>
      </c>
      <c r="E20" s="3">
        <v>51751.089035999998</v>
      </c>
    </row>
    <row r="21" spans="1:6" x14ac:dyDescent="0.2">
      <c r="A21" s="2">
        <v>19</v>
      </c>
      <c r="B21" s="3">
        <v>65469.679914000008</v>
      </c>
      <c r="C21" s="3">
        <v>61756.393373999999</v>
      </c>
      <c r="D21" s="3">
        <v>57047.123346000008</v>
      </c>
      <c r="E21" s="3">
        <v>52220.933472000004</v>
      </c>
      <c r="F21" s="44"/>
    </row>
    <row r="22" spans="1:6" x14ac:dyDescent="0.2">
      <c r="A22" s="2">
        <v>20</v>
      </c>
      <c r="B22" s="3">
        <v>67800.497928000012</v>
      </c>
      <c r="C22" s="3">
        <v>64090.459272</v>
      </c>
      <c r="D22" s="3">
        <v>59189.570615999997</v>
      </c>
      <c r="E22" s="3">
        <v>54117.632550000002</v>
      </c>
    </row>
    <row r="23" spans="1:6" x14ac:dyDescent="0.2">
      <c r="A23" s="2">
        <v>21</v>
      </c>
      <c r="B23" s="3">
        <v>68411.079210000011</v>
      </c>
      <c r="C23" s="3">
        <v>64697.792670000003</v>
      </c>
      <c r="D23" s="3">
        <v>59746.022232000003</v>
      </c>
      <c r="E23" s="3">
        <v>54611.293985999997</v>
      </c>
    </row>
    <row r="24" spans="1:6" x14ac:dyDescent="0.2">
      <c r="A24" s="2">
        <v>22</v>
      </c>
      <c r="B24" s="3">
        <v>69021.660390000005</v>
      </c>
      <c r="C24" s="3">
        <v>65310.539106000004</v>
      </c>
      <c r="D24" s="3">
        <v>60311.134667999999</v>
      </c>
      <c r="E24" s="3">
        <v>55110.368358000007</v>
      </c>
    </row>
    <row r="25" spans="1:6" x14ac:dyDescent="0.2">
      <c r="A25" s="2">
        <v>23</v>
      </c>
      <c r="B25" s="3">
        <v>69641.984916000001</v>
      </c>
      <c r="C25" s="3">
        <v>65928.698478000006</v>
      </c>
      <c r="D25" s="3">
        <v>60879.494886</v>
      </c>
      <c r="E25" s="3">
        <v>55619.186075999998</v>
      </c>
    </row>
    <row r="26" spans="1:6" x14ac:dyDescent="0.2">
      <c r="A26" s="2">
        <v>24</v>
      </c>
      <c r="B26" s="3">
        <v>70264.474698000005</v>
      </c>
      <c r="C26" s="3">
        <v>66552.270786000008</v>
      </c>
      <c r="D26" s="3">
        <v>61454.350566000001</v>
      </c>
      <c r="E26" s="3">
        <v>56140.99482</v>
      </c>
    </row>
    <row r="27" spans="1:6" x14ac:dyDescent="0.2">
      <c r="A27" s="2">
        <v>25</v>
      </c>
      <c r="B27" s="3">
        <v>70894.542570000005</v>
      </c>
      <c r="C27" s="3">
        <v>67183.421183999992</v>
      </c>
      <c r="D27" s="3">
        <v>62037.867066000006</v>
      </c>
      <c r="E27" s="3">
        <v>56667.133974000004</v>
      </c>
    </row>
    <row r="28" spans="1:6" x14ac:dyDescent="0.2">
      <c r="A28" s="2">
        <v>26</v>
      </c>
      <c r="B28" s="3">
        <v>71603.639532000001</v>
      </c>
      <c r="C28" s="3">
        <v>67855.710120000003</v>
      </c>
      <c r="D28" s="3">
        <v>62658.191592000003</v>
      </c>
      <c r="E28" s="3">
        <v>57233.328936000005</v>
      </c>
    </row>
    <row r="29" spans="1:6" x14ac:dyDescent="0.2">
      <c r="A29" s="2">
        <v>27</v>
      </c>
      <c r="B29" s="3">
        <v>72319.232057999994</v>
      </c>
      <c r="C29" s="3">
        <v>68534.494518000007</v>
      </c>
      <c r="D29" s="3">
        <v>63285.011681999997</v>
      </c>
      <c r="E29" s="3">
        <v>57806.019461999997</v>
      </c>
    </row>
    <row r="30" spans="1:6" x14ac:dyDescent="0.2">
      <c r="A30" s="2">
        <v>28</v>
      </c>
      <c r="B30" s="3">
        <v>73042.402776000003</v>
      </c>
      <c r="C30" s="3">
        <v>69219.774581999998</v>
      </c>
      <c r="D30" s="3">
        <v>63918.327336000002</v>
      </c>
      <c r="E30" s="3">
        <v>58384.123026000001</v>
      </c>
    </row>
    <row r="31" spans="1:6" x14ac:dyDescent="0.2">
      <c r="A31" s="2">
        <v>29</v>
      </c>
      <c r="B31" s="3">
        <v>73773.151584000007</v>
      </c>
      <c r="C31" s="3">
        <v>69911.55010800001</v>
      </c>
      <c r="D31" s="3">
        <v>64557.055926000001</v>
      </c>
      <c r="E31" s="3">
        <v>58967.639424000001</v>
      </c>
    </row>
    <row r="32" spans="1:6" x14ac:dyDescent="0.2">
      <c r="A32" s="2">
        <v>30</v>
      </c>
      <c r="B32" s="3">
        <v>74510.395854000002</v>
      </c>
      <c r="C32" s="3">
        <v>70610.903724000003</v>
      </c>
      <c r="D32" s="3">
        <v>65202.279977999999</v>
      </c>
      <c r="E32" s="3">
        <v>59557.651487999996</v>
      </c>
    </row>
    <row r="33" spans="1:5" x14ac:dyDescent="0.2">
      <c r="B33" s="5"/>
      <c r="C33" s="3"/>
      <c r="D33" s="5"/>
    </row>
    <row r="34" spans="1:5" x14ac:dyDescent="0.2">
      <c r="A34" s="42" t="s">
        <v>184</v>
      </c>
      <c r="B34" s="16"/>
      <c r="C34" s="16"/>
      <c r="D34" s="3"/>
    </row>
    <row r="35" spans="1:5" s="7" customFormat="1" ht="12.75" x14ac:dyDescent="0.2">
      <c r="A35" s="7" t="s">
        <v>6</v>
      </c>
      <c r="B35" s="8"/>
      <c r="C35" s="8"/>
      <c r="D35" s="8"/>
      <c r="E35" s="9"/>
    </row>
    <row r="36" spans="1:5" s="7" customFormat="1" ht="12.75" x14ac:dyDescent="0.2">
      <c r="B36" s="8"/>
      <c r="C36" s="8"/>
      <c r="D36" s="8"/>
      <c r="E36" s="9"/>
    </row>
    <row r="37" spans="1:5" s="7" customFormat="1" ht="12.75" x14ac:dyDescent="0.2">
      <c r="A37" s="7" t="s">
        <v>190</v>
      </c>
      <c r="B37" s="8"/>
      <c r="C37" s="8"/>
      <c r="D37" s="8"/>
      <c r="E37" s="9"/>
    </row>
    <row r="38" spans="1:5" s="7" customFormat="1" ht="12.75" x14ac:dyDescent="0.2">
      <c r="B38" s="8"/>
      <c r="C38" s="8"/>
      <c r="D38" s="8"/>
      <c r="E38" s="9"/>
    </row>
    <row r="39" spans="1:5" s="13" customFormat="1" ht="12.75" x14ac:dyDescent="0.2">
      <c r="A39" s="10" t="s">
        <v>7</v>
      </c>
      <c r="B39" s="11"/>
      <c r="C39" s="11"/>
      <c r="D39" s="11"/>
      <c r="E39" s="12"/>
    </row>
    <row r="40" spans="1:5" s="15" customFormat="1" ht="12.75" x14ac:dyDescent="0.2">
      <c r="A40" s="7" t="s">
        <v>8</v>
      </c>
      <c r="B40" s="14"/>
      <c r="C40" s="14"/>
      <c r="D40" s="14"/>
      <c r="E40" s="12"/>
    </row>
    <row r="41" spans="1:5" s="15" customFormat="1" ht="12.75" x14ac:dyDescent="0.2">
      <c r="A41" s="7" t="s">
        <v>9</v>
      </c>
      <c r="B41" s="14"/>
      <c r="C41" s="14"/>
      <c r="D41" s="14"/>
      <c r="E41" s="12"/>
    </row>
    <row r="42" spans="1:5" s="15" customFormat="1" ht="12.75" x14ac:dyDescent="0.2">
      <c r="A42" s="15" t="s">
        <v>10</v>
      </c>
      <c r="B42" s="14"/>
      <c r="C42" s="14"/>
      <c r="D42" s="14"/>
      <c r="E42" s="12"/>
    </row>
    <row r="43" spans="1:5" s="15" customFormat="1" ht="12.75" x14ac:dyDescent="0.2">
      <c r="A43" s="15" t="s">
        <v>11</v>
      </c>
      <c r="B43" s="14"/>
      <c r="C43" s="14"/>
      <c r="D43" s="14"/>
      <c r="E43" s="12"/>
    </row>
    <row r="44" spans="1:5" s="15" customFormat="1" ht="12.75" x14ac:dyDescent="0.2">
      <c r="A44" s="15" t="s">
        <v>12</v>
      </c>
      <c r="B44" s="14"/>
      <c r="C44" s="14"/>
      <c r="D44" s="14"/>
      <c r="E44" s="12"/>
    </row>
    <row r="45" spans="1:5" s="15" customFormat="1" ht="12.75" x14ac:dyDescent="0.2">
      <c r="A45" s="15" t="s">
        <v>13</v>
      </c>
      <c r="B45" s="14"/>
      <c r="C45" s="14"/>
      <c r="D45" s="14"/>
      <c r="E45" s="12"/>
    </row>
    <row r="46" spans="1:5" s="15" customFormat="1" ht="12.75" x14ac:dyDescent="0.2">
      <c r="A46" s="15" t="s">
        <v>14</v>
      </c>
      <c r="B46" s="14"/>
      <c r="C46" s="14"/>
      <c r="D46" s="14"/>
      <c r="E46" s="12"/>
    </row>
    <row r="47" spans="1:5" s="15" customFormat="1" ht="12.75" x14ac:dyDescent="0.2">
      <c r="A47" s="15" t="s">
        <v>15</v>
      </c>
      <c r="B47" s="14"/>
      <c r="C47" s="14"/>
      <c r="D47" s="14"/>
      <c r="E47" s="12"/>
    </row>
    <row r="48" spans="1:5" s="15" customFormat="1" ht="12.75" x14ac:dyDescent="0.2">
      <c r="A48" s="15" t="s">
        <v>16</v>
      </c>
      <c r="B48" s="14"/>
      <c r="C48" s="14"/>
      <c r="D48" s="14"/>
      <c r="E48" s="12"/>
    </row>
    <row r="49" spans="1:5" s="15" customFormat="1" ht="12.75" x14ac:dyDescent="0.2">
      <c r="A49" s="15" t="s">
        <v>17</v>
      </c>
      <c r="B49" s="14"/>
      <c r="C49" s="14"/>
      <c r="D49" s="14"/>
      <c r="E49" s="12"/>
    </row>
    <row r="50" spans="1:5" s="15" customFormat="1" ht="12.75" x14ac:dyDescent="0.2">
      <c r="A50" s="15" t="s">
        <v>18</v>
      </c>
      <c r="B50" s="14"/>
      <c r="C50" s="14"/>
      <c r="D50" s="14"/>
      <c r="E50" s="12"/>
    </row>
    <row r="53" spans="1:5" s="15" customFormat="1" ht="12.75" x14ac:dyDescent="0.2">
      <c r="B53" s="14"/>
      <c r="C53" s="14"/>
      <c r="D53" s="14"/>
      <c r="E53" s="12"/>
    </row>
    <row r="54" spans="1:5" s="15" customFormat="1" ht="12.75" x14ac:dyDescent="0.2">
      <c r="B54" s="14"/>
      <c r="C54" s="14"/>
      <c r="D54" s="14"/>
      <c r="E54" s="12"/>
    </row>
    <row r="55" spans="1:5" s="15" customFormat="1" ht="12.75" x14ac:dyDescent="0.2">
      <c r="B55" s="14"/>
      <c r="C55" s="14"/>
      <c r="D55" s="14"/>
      <c r="E55" s="12"/>
    </row>
    <row r="56" spans="1:5" s="15" customFormat="1" ht="12.75" x14ac:dyDescent="0.2">
      <c r="B56" s="14"/>
      <c r="C56" s="14"/>
      <c r="D56" s="14"/>
      <c r="E56" s="12"/>
    </row>
  </sheetData>
  <printOptions horizontalCentered="1" gridLines="1"/>
  <pageMargins left="0" right="0" top="1" bottom="0.5" header="0" footer="0"/>
  <pageSetup orientation="portrait" r:id="rId1"/>
  <headerFooter>
    <oddFooter>&amp;L&amp;D&amp;R&amp;P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8199-1D82-4267-AEDB-6D49B12739C0}">
  <dimension ref="A1:C32"/>
  <sheetViews>
    <sheetView zoomScaleNormal="100" workbookViewId="0">
      <selection activeCell="D1" sqref="D1:D1048576"/>
    </sheetView>
  </sheetViews>
  <sheetFormatPr defaultColWidth="8.85546875" defaultRowHeight="15" x14ac:dyDescent="0.25"/>
  <cols>
    <col min="1" max="1" width="6" style="50" customWidth="1"/>
    <col min="2" max="2" width="15.5703125" style="51" customWidth="1"/>
    <col min="3" max="3" width="14.85546875" style="50" customWidth="1"/>
    <col min="4" max="16384" width="8.85546875" style="50"/>
  </cols>
  <sheetData>
    <row r="1" spans="1:3" ht="60" x14ac:dyDescent="0.25">
      <c r="A1" s="46" t="s">
        <v>0</v>
      </c>
      <c r="B1" s="48" t="s">
        <v>238</v>
      </c>
      <c r="C1" s="49" t="s">
        <v>252</v>
      </c>
    </row>
    <row r="2" spans="1:3" ht="15.75" x14ac:dyDescent="0.25">
      <c r="A2" s="2">
        <v>0</v>
      </c>
      <c r="B2" s="73">
        <v>60685.711104000002</v>
      </c>
      <c r="C2" s="73">
        <v>56975.672345999999</v>
      </c>
    </row>
    <row r="3" spans="1:3" ht="15.75" x14ac:dyDescent="0.25">
      <c r="A3" s="2">
        <v>1</v>
      </c>
      <c r="B3" s="73">
        <v>60957.441348</v>
      </c>
      <c r="C3" s="73">
        <v>57245.237435999996</v>
      </c>
    </row>
    <row r="4" spans="1:3" ht="15.75" x14ac:dyDescent="0.25">
      <c r="A4" s="2">
        <v>2</v>
      </c>
      <c r="B4" s="73">
        <v>61218.345822000003</v>
      </c>
      <c r="C4" s="73">
        <v>57507.224436000004</v>
      </c>
    </row>
    <row r="5" spans="1:3" ht="15.75" x14ac:dyDescent="0.25">
      <c r="A5" s="2">
        <v>3</v>
      </c>
      <c r="B5" s="73">
        <v>61815.935873999995</v>
      </c>
      <c r="C5" s="73">
        <v>58103.731961999998</v>
      </c>
    </row>
    <row r="6" spans="1:3" ht="15.75" x14ac:dyDescent="0.25">
      <c r="A6" s="2">
        <v>4</v>
      </c>
      <c r="B6" s="73">
        <v>65190.371478000001</v>
      </c>
      <c r="C6" s="73">
        <v>61480.332720000006</v>
      </c>
    </row>
    <row r="7" spans="1:3" ht="15.75" x14ac:dyDescent="0.25">
      <c r="A7" s="2">
        <v>5</v>
      </c>
      <c r="B7" s="73">
        <v>65341.934196000002</v>
      </c>
      <c r="C7" s="73">
        <v>61629.730283999997</v>
      </c>
    </row>
    <row r="8" spans="1:3" ht="15.75" x14ac:dyDescent="0.25">
      <c r="A8" s="2">
        <v>6</v>
      </c>
      <c r="B8" s="73">
        <v>65576.856413999994</v>
      </c>
      <c r="C8" s="73">
        <v>62947.243373999998</v>
      </c>
    </row>
    <row r="9" spans="1:3" ht="15.75" x14ac:dyDescent="0.25">
      <c r="A9" s="2">
        <v>7</v>
      </c>
      <c r="B9" s="73">
        <v>65856.164850000001</v>
      </c>
      <c r="C9" s="73">
        <v>63226.551707999999</v>
      </c>
    </row>
    <row r="10" spans="1:3" ht="15.75" x14ac:dyDescent="0.25">
      <c r="A10" s="2">
        <v>8</v>
      </c>
      <c r="B10" s="73">
        <v>66110.573658000008</v>
      </c>
      <c r="C10" s="73">
        <v>63482.043144000003</v>
      </c>
    </row>
    <row r="11" spans="1:3" ht="15.75" x14ac:dyDescent="0.25">
      <c r="A11" s="2">
        <v>9</v>
      </c>
      <c r="B11" s="73">
        <v>66410.451312000005</v>
      </c>
      <c r="C11" s="73">
        <v>65451.275850000005</v>
      </c>
    </row>
    <row r="12" spans="1:3" ht="15.75" x14ac:dyDescent="0.25">
      <c r="A12" s="2">
        <v>10</v>
      </c>
      <c r="B12" s="73">
        <v>71129.464788000012</v>
      </c>
      <c r="C12" s="73">
        <v>67420.508556000001</v>
      </c>
    </row>
    <row r="13" spans="1:3" ht="15.75" x14ac:dyDescent="0.25">
      <c r="A13" s="2">
        <v>11</v>
      </c>
      <c r="B13" s="73">
        <v>71352.478505999999</v>
      </c>
      <c r="C13" s="73">
        <v>67644.604901999992</v>
      </c>
    </row>
    <row r="14" spans="1:3" ht="15.75" x14ac:dyDescent="0.25">
      <c r="A14" s="2">
        <v>12</v>
      </c>
      <c r="B14" s="73">
        <v>71554.922904000006</v>
      </c>
      <c r="C14" s="73">
        <v>67844.884248000002</v>
      </c>
    </row>
    <row r="15" spans="1:3" ht="15.75" x14ac:dyDescent="0.25">
      <c r="A15" s="2">
        <v>13</v>
      </c>
      <c r="B15" s="73">
        <v>71701.072686</v>
      </c>
      <c r="C15" s="73">
        <v>67989.951402000006</v>
      </c>
    </row>
    <row r="16" spans="1:3" ht="15.75" x14ac:dyDescent="0.25">
      <c r="A16" s="2">
        <v>14</v>
      </c>
      <c r="B16" s="73">
        <v>71865.626531999995</v>
      </c>
      <c r="C16" s="73">
        <v>68153.422620000012</v>
      </c>
    </row>
    <row r="17" spans="1:3" ht="15.75" x14ac:dyDescent="0.25">
      <c r="A17" s="2">
        <v>15</v>
      </c>
      <c r="B17" s="73">
        <v>74019.982199999999</v>
      </c>
      <c r="C17" s="73">
        <v>70308.860916000005</v>
      </c>
    </row>
    <row r="18" spans="1:3" ht="15.75" x14ac:dyDescent="0.25">
      <c r="A18" s="2">
        <v>16</v>
      </c>
      <c r="B18" s="73">
        <v>74578.599071999997</v>
      </c>
      <c r="C18" s="73">
        <v>70867.477788000004</v>
      </c>
    </row>
    <row r="19" spans="1:3" ht="15.75" x14ac:dyDescent="0.25">
      <c r="A19" s="2">
        <v>17</v>
      </c>
      <c r="B19" s="73">
        <v>75144.794136000011</v>
      </c>
      <c r="C19" s="73">
        <v>71432.590224</v>
      </c>
    </row>
    <row r="20" spans="1:3" ht="15.75" x14ac:dyDescent="0.25">
      <c r="A20" s="2">
        <v>18</v>
      </c>
      <c r="B20" s="73">
        <v>75718.567290000006</v>
      </c>
      <c r="C20" s="73">
        <v>72007.445903999993</v>
      </c>
    </row>
    <row r="21" spans="1:3" ht="15.75" x14ac:dyDescent="0.25">
      <c r="A21" s="2">
        <v>19</v>
      </c>
      <c r="B21" s="73">
        <v>76295.588124000002</v>
      </c>
      <c r="C21" s="73">
        <v>72582.301686000006</v>
      </c>
    </row>
    <row r="22" spans="1:3" ht="15.75" x14ac:dyDescent="0.25">
      <c r="A22" s="2">
        <v>20</v>
      </c>
      <c r="B22" s="73">
        <v>78626.406239999997</v>
      </c>
      <c r="C22" s="73">
        <v>74916.367482000001</v>
      </c>
    </row>
    <row r="23" spans="1:3" ht="15.75" x14ac:dyDescent="0.25">
      <c r="A23" s="2">
        <v>21</v>
      </c>
      <c r="B23" s="73">
        <v>79236.98741999999</v>
      </c>
      <c r="C23" s="73">
        <v>75523.700880000004</v>
      </c>
    </row>
    <row r="24" spans="1:3" ht="15.75" x14ac:dyDescent="0.25">
      <c r="A24" s="2">
        <v>22</v>
      </c>
      <c r="B24" s="73">
        <v>79847.568599999999</v>
      </c>
      <c r="C24" s="73">
        <v>76136.447316000005</v>
      </c>
    </row>
    <row r="25" spans="1:3" ht="15.75" x14ac:dyDescent="0.25">
      <c r="A25" s="2">
        <v>23</v>
      </c>
      <c r="B25" s="73">
        <v>80467.893228000001</v>
      </c>
      <c r="C25" s="73">
        <v>76754.606688000014</v>
      </c>
    </row>
    <row r="26" spans="1:3" ht="15.75" x14ac:dyDescent="0.25">
      <c r="A26" s="2">
        <v>24</v>
      </c>
      <c r="B26" s="73">
        <v>81090.382908</v>
      </c>
      <c r="C26" s="73">
        <v>77378.178996000002</v>
      </c>
    </row>
    <row r="27" spans="1:3" ht="15.75" x14ac:dyDescent="0.25">
      <c r="A27" s="2">
        <v>25</v>
      </c>
      <c r="B27" s="73">
        <v>81720.450780000014</v>
      </c>
      <c r="C27" s="73">
        <v>78009.329394</v>
      </c>
    </row>
    <row r="28" spans="1:3" ht="15.75" x14ac:dyDescent="0.25">
      <c r="A28" s="2">
        <v>26</v>
      </c>
      <c r="B28" s="73">
        <v>82429.547741999995</v>
      </c>
      <c r="C28" s="73">
        <v>78681.618329999998</v>
      </c>
    </row>
    <row r="29" spans="1:3" ht="15.75" x14ac:dyDescent="0.25">
      <c r="A29" s="2">
        <v>27</v>
      </c>
      <c r="B29" s="73">
        <v>83145.140268000003</v>
      </c>
      <c r="C29" s="73">
        <v>79360.402728000001</v>
      </c>
    </row>
    <row r="30" spans="1:3" ht="15.75" x14ac:dyDescent="0.25">
      <c r="A30" s="2">
        <v>28</v>
      </c>
      <c r="B30" s="73">
        <v>83868.310985999997</v>
      </c>
      <c r="C30" s="73">
        <v>80045.682792000007</v>
      </c>
    </row>
    <row r="31" spans="1:3" ht="15.75" x14ac:dyDescent="0.25">
      <c r="A31" s="2">
        <v>29</v>
      </c>
      <c r="B31" s="73">
        <v>84599.059794000001</v>
      </c>
      <c r="C31" s="73">
        <v>80737.45831799999</v>
      </c>
    </row>
    <row r="32" spans="1:3" ht="15.75" x14ac:dyDescent="0.25">
      <c r="A32" s="2">
        <v>30</v>
      </c>
      <c r="B32" s="73">
        <v>85336.304063999996</v>
      </c>
      <c r="C32" s="73">
        <v>81436.811933999998</v>
      </c>
    </row>
  </sheetData>
  <printOptions gridLines="1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5"/>
  <sheetViews>
    <sheetView zoomScaleNormal="100" workbookViewId="0">
      <selection activeCell="A35" sqref="A35"/>
    </sheetView>
  </sheetViews>
  <sheetFormatPr defaultColWidth="8.5703125" defaultRowHeight="15" x14ac:dyDescent="0.25"/>
  <cols>
    <col min="1" max="1" width="48.140625" customWidth="1"/>
    <col min="2" max="2" width="17.5703125" style="50" customWidth="1"/>
    <col min="3" max="3" width="12.5703125" customWidth="1"/>
    <col min="4" max="4" width="11" bestFit="1" customWidth="1"/>
    <col min="5" max="5" width="19.5703125" style="45" customWidth="1"/>
    <col min="7" max="7" width="11" customWidth="1"/>
    <col min="8" max="8" width="12.5703125" customWidth="1"/>
    <col min="9" max="9" width="13.42578125" customWidth="1"/>
    <col min="257" max="257" width="38.5703125" customWidth="1"/>
    <col min="258" max="258" width="17.5703125" customWidth="1"/>
    <col min="259" max="259" width="12.5703125" customWidth="1"/>
    <col min="513" max="513" width="38.5703125" customWidth="1"/>
    <col min="514" max="514" width="17.5703125" customWidth="1"/>
    <col min="515" max="515" width="12.5703125" customWidth="1"/>
    <col min="769" max="769" width="38.5703125" customWidth="1"/>
    <col min="770" max="770" width="17.5703125" customWidth="1"/>
    <col min="771" max="771" width="12.5703125" customWidth="1"/>
    <col min="1025" max="1025" width="38.5703125" customWidth="1"/>
    <col min="1026" max="1026" width="17.5703125" customWidth="1"/>
    <col min="1027" max="1027" width="12.5703125" customWidth="1"/>
    <col min="1281" max="1281" width="38.5703125" customWidth="1"/>
    <col min="1282" max="1282" width="17.5703125" customWidth="1"/>
    <col min="1283" max="1283" width="12.5703125" customWidth="1"/>
    <col min="1537" max="1537" width="38.5703125" customWidth="1"/>
    <col min="1538" max="1538" width="17.5703125" customWidth="1"/>
    <col min="1539" max="1539" width="12.5703125" customWidth="1"/>
    <col min="1793" max="1793" width="38.5703125" customWidth="1"/>
    <col min="1794" max="1794" width="17.5703125" customWidth="1"/>
    <col min="1795" max="1795" width="12.5703125" customWidth="1"/>
    <col min="2049" max="2049" width="38.5703125" customWidth="1"/>
    <col min="2050" max="2050" width="17.5703125" customWidth="1"/>
    <col min="2051" max="2051" width="12.5703125" customWidth="1"/>
    <col min="2305" max="2305" width="38.5703125" customWidth="1"/>
    <col min="2306" max="2306" width="17.5703125" customWidth="1"/>
    <col min="2307" max="2307" width="12.5703125" customWidth="1"/>
    <col min="2561" max="2561" width="38.5703125" customWidth="1"/>
    <col min="2562" max="2562" width="17.5703125" customWidth="1"/>
    <col min="2563" max="2563" width="12.5703125" customWidth="1"/>
    <col min="2817" max="2817" width="38.5703125" customWidth="1"/>
    <col min="2818" max="2818" width="17.5703125" customWidth="1"/>
    <col min="2819" max="2819" width="12.5703125" customWidth="1"/>
    <col min="3073" max="3073" width="38.5703125" customWidth="1"/>
    <col min="3074" max="3074" width="17.5703125" customWidth="1"/>
    <col min="3075" max="3075" width="12.5703125" customWidth="1"/>
    <col min="3329" max="3329" width="38.5703125" customWidth="1"/>
    <col min="3330" max="3330" width="17.5703125" customWidth="1"/>
    <col min="3331" max="3331" width="12.5703125" customWidth="1"/>
    <col min="3585" max="3585" width="38.5703125" customWidth="1"/>
    <col min="3586" max="3586" width="17.5703125" customWidth="1"/>
    <col min="3587" max="3587" width="12.5703125" customWidth="1"/>
    <col min="3841" max="3841" width="38.5703125" customWidth="1"/>
    <col min="3842" max="3842" width="17.5703125" customWidth="1"/>
    <col min="3843" max="3843" width="12.5703125" customWidth="1"/>
    <col min="4097" max="4097" width="38.5703125" customWidth="1"/>
    <col min="4098" max="4098" width="17.5703125" customWidth="1"/>
    <col min="4099" max="4099" width="12.5703125" customWidth="1"/>
    <col min="4353" max="4353" width="38.5703125" customWidth="1"/>
    <col min="4354" max="4354" width="17.5703125" customWidth="1"/>
    <col min="4355" max="4355" width="12.5703125" customWidth="1"/>
    <col min="4609" max="4609" width="38.5703125" customWidth="1"/>
    <col min="4610" max="4610" width="17.5703125" customWidth="1"/>
    <col min="4611" max="4611" width="12.5703125" customWidth="1"/>
    <col min="4865" max="4865" width="38.5703125" customWidth="1"/>
    <col min="4866" max="4866" width="17.5703125" customWidth="1"/>
    <col min="4867" max="4867" width="12.5703125" customWidth="1"/>
    <col min="5121" max="5121" width="38.5703125" customWidth="1"/>
    <col min="5122" max="5122" width="17.5703125" customWidth="1"/>
    <col min="5123" max="5123" width="12.5703125" customWidth="1"/>
    <col min="5377" max="5377" width="38.5703125" customWidth="1"/>
    <col min="5378" max="5378" width="17.5703125" customWidth="1"/>
    <col min="5379" max="5379" width="12.5703125" customWidth="1"/>
    <col min="5633" max="5633" width="38.5703125" customWidth="1"/>
    <col min="5634" max="5634" width="17.5703125" customWidth="1"/>
    <col min="5635" max="5635" width="12.5703125" customWidth="1"/>
    <col min="5889" max="5889" width="38.5703125" customWidth="1"/>
    <col min="5890" max="5890" width="17.5703125" customWidth="1"/>
    <col min="5891" max="5891" width="12.5703125" customWidth="1"/>
    <col min="6145" max="6145" width="38.5703125" customWidth="1"/>
    <col min="6146" max="6146" width="17.5703125" customWidth="1"/>
    <col min="6147" max="6147" width="12.5703125" customWidth="1"/>
    <col min="6401" max="6401" width="38.5703125" customWidth="1"/>
    <col min="6402" max="6402" width="17.5703125" customWidth="1"/>
    <col min="6403" max="6403" width="12.5703125" customWidth="1"/>
    <col min="6657" max="6657" width="38.5703125" customWidth="1"/>
    <col min="6658" max="6658" width="17.5703125" customWidth="1"/>
    <col min="6659" max="6659" width="12.5703125" customWidth="1"/>
    <col min="6913" max="6913" width="38.5703125" customWidth="1"/>
    <col min="6914" max="6914" width="17.5703125" customWidth="1"/>
    <col min="6915" max="6915" width="12.5703125" customWidth="1"/>
    <col min="7169" max="7169" width="38.5703125" customWidth="1"/>
    <col min="7170" max="7170" width="17.5703125" customWidth="1"/>
    <col min="7171" max="7171" width="12.5703125" customWidth="1"/>
    <col min="7425" max="7425" width="38.5703125" customWidth="1"/>
    <col min="7426" max="7426" width="17.5703125" customWidth="1"/>
    <col min="7427" max="7427" width="12.5703125" customWidth="1"/>
    <col min="7681" max="7681" width="38.5703125" customWidth="1"/>
    <col min="7682" max="7682" width="17.5703125" customWidth="1"/>
    <col min="7683" max="7683" width="12.5703125" customWidth="1"/>
    <col min="7937" max="7937" width="38.5703125" customWidth="1"/>
    <col min="7938" max="7938" width="17.5703125" customWidth="1"/>
    <col min="7939" max="7939" width="12.5703125" customWidth="1"/>
    <col min="8193" max="8193" width="38.5703125" customWidth="1"/>
    <col min="8194" max="8194" width="17.5703125" customWidth="1"/>
    <col min="8195" max="8195" width="12.5703125" customWidth="1"/>
    <col min="8449" max="8449" width="38.5703125" customWidth="1"/>
    <col min="8450" max="8450" width="17.5703125" customWidth="1"/>
    <col min="8451" max="8451" width="12.5703125" customWidth="1"/>
    <col min="8705" max="8705" width="38.5703125" customWidth="1"/>
    <col min="8706" max="8706" width="17.5703125" customWidth="1"/>
    <col min="8707" max="8707" width="12.5703125" customWidth="1"/>
    <col min="8961" max="8961" width="38.5703125" customWidth="1"/>
    <col min="8962" max="8962" width="17.5703125" customWidth="1"/>
    <col min="8963" max="8963" width="12.5703125" customWidth="1"/>
    <col min="9217" max="9217" width="38.5703125" customWidth="1"/>
    <col min="9218" max="9218" width="17.5703125" customWidth="1"/>
    <col min="9219" max="9219" width="12.5703125" customWidth="1"/>
    <col min="9473" max="9473" width="38.5703125" customWidth="1"/>
    <col min="9474" max="9474" width="17.5703125" customWidth="1"/>
    <col min="9475" max="9475" width="12.5703125" customWidth="1"/>
    <col min="9729" max="9729" width="38.5703125" customWidth="1"/>
    <col min="9730" max="9730" width="17.5703125" customWidth="1"/>
    <col min="9731" max="9731" width="12.5703125" customWidth="1"/>
    <col min="9985" max="9985" width="38.5703125" customWidth="1"/>
    <col min="9986" max="9986" width="17.5703125" customWidth="1"/>
    <col min="9987" max="9987" width="12.5703125" customWidth="1"/>
    <col min="10241" max="10241" width="38.5703125" customWidth="1"/>
    <col min="10242" max="10242" width="17.5703125" customWidth="1"/>
    <col min="10243" max="10243" width="12.5703125" customWidth="1"/>
    <col min="10497" max="10497" width="38.5703125" customWidth="1"/>
    <col min="10498" max="10498" width="17.5703125" customWidth="1"/>
    <col min="10499" max="10499" width="12.5703125" customWidth="1"/>
    <col min="10753" max="10753" width="38.5703125" customWidth="1"/>
    <col min="10754" max="10754" width="17.5703125" customWidth="1"/>
    <col min="10755" max="10755" width="12.5703125" customWidth="1"/>
    <col min="11009" max="11009" width="38.5703125" customWidth="1"/>
    <col min="11010" max="11010" width="17.5703125" customWidth="1"/>
    <col min="11011" max="11011" width="12.5703125" customWidth="1"/>
    <col min="11265" max="11265" width="38.5703125" customWidth="1"/>
    <col min="11266" max="11266" width="17.5703125" customWidth="1"/>
    <col min="11267" max="11267" width="12.5703125" customWidth="1"/>
    <col min="11521" max="11521" width="38.5703125" customWidth="1"/>
    <col min="11522" max="11522" width="17.5703125" customWidth="1"/>
    <col min="11523" max="11523" width="12.5703125" customWidth="1"/>
    <col min="11777" max="11777" width="38.5703125" customWidth="1"/>
    <col min="11778" max="11778" width="17.5703125" customWidth="1"/>
    <col min="11779" max="11779" width="12.5703125" customWidth="1"/>
    <col min="12033" max="12033" width="38.5703125" customWidth="1"/>
    <col min="12034" max="12034" width="17.5703125" customWidth="1"/>
    <col min="12035" max="12035" width="12.5703125" customWidth="1"/>
    <col min="12289" max="12289" width="38.5703125" customWidth="1"/>
    <col min="12290" max="12290" width="17.5703125" customWidth="1"/>
    <col min="12291" max="12291" width="12.5703125" customWidth="1"/>
    <col min="12545" max="12545" width="38.5703125" customWidth="1"/>
    <col min="12546" max="12546" width="17.5703125" customWidth="1"/>
    <col min="12547" max="12547" width="12.5703125" customWidth="1"/>
    <col min="12801" max="12801" width="38.5703125" customWidth="1"/>
    <col min="12802" max="12802" width="17.5703125" customWidth="1"/>
    <col min="12803" max="12803" width="12.5703125" customWidth="1"/>
    <col min="13057" max="13057" width="38.5703125" customWidth="1"/>
    <col min="13058" max="13058" width="17.5703125" customWidth="1"/>
    <col min="13059" max="13059" width="12.5703125" customWidth="1"/>
    <col min="13313" max="13313" width="38.5703125" customWidth="1"/>
    <col min="13314" max="13314" width="17.5703125" customWidth="1"/>
    <col min="13315" max="13315" width="12.5703125" customWidth="1"/>
    <col min="13569" max="13569" width="38.5703125" customWidth="1"/>
    <col min="13570" max="13570" width="17.5703125" customWidth="1"/>
    <col min="13571" max="13571" width="12.5703125" customWidth="1"/>
    <col min="13825" max="13825" width="38.5703125" customWidth="1"/>
    <col min="13826" max="13826" width="17.5703125" customWidth="1"/>
    <col min="13827" max="13827" width="12.5703125" customWidth="1"/>
    <col min="14081" max="14081" width="38.5703125" customWidth="1"/>
    <col min="14082" max="14082" width="17.5703125" customWidth="1"/>
    <col min="14083" max="14083" width="12.5703125" customWidth="1"/>
    <col min="14337" max="14337" width="38.5703125" customWidth="1"/>
    <col min="14338" max="14338" width="17.5703125" customWidth="1"/>
    <col min="14339" max="14339" width="12.5703125" customWidth="1"/>
    <col min="14593" max="14593" width="38.5703125" customWidth="1"/>
    <col min="14594" max="14594" width="17.5703125" customWidth="1"/>
    <col min="14595" max="14595" width="12.5703125" customWidth="1"/>
    <col min="14849" max="14849" width="38.5703125" customWidth="1"/>
    <col min="14850" max="14850" width="17.5703125" customWidth="1"/>
    <col min="14851" max="14851" width="12.5703125" customWidth="1"/>
    <col min="15105" max="15105" width="38.5703125" customWidth="1"/>
    <col min="15106" max="15106" width="17.5703125" customWidth="1"/>
    <col min="15107" max="15107" width="12.5703125" customWidth="1"/>
    <col min="15361" max="15361" width="38.5703125" customWidth="1"/>
    <col min="15362" max="15362" width="17.5703125" customWidth="1"/>
    <col min="15363" max="15363" width="12.5703125" customWidth="1"/>
    <col min="15617" max="15617" width="38.5703125" customWidth="1"/>
    <col min="15618" max="15618" width="17.5703125" customWidth="1"/>
    <col min="15619" max="15619" width="12.5703125" customWidth="1"/>
    <col min="15873" max="15873" width="38.5703125" customWidth="1"/>
    <col min="15874" max="15874" width="17.5703125" customWidth="1"/>
    <col min="15875" max="15875" width="12.5703125" customWidth="1"/>
    <col min="16129" max="16129" width="38.5703125" customWidth="1"/>
    <col min="16130" max="16130" width="17.5703125" customWidth="1"/>
    <col min="16131" max="16131" width="12.5703125" customWidth="1"/>
  </cols>
  <sheetData>
    <row r="1" spans="1:8" x14ac:dyDescent="0.25">
      <c r="A1" s="16"/>
      <c r="B1" s="31" t="s">
        <v>21</v>
      </c>
      <c r="C1" s="16" t="s">
        <v>19</v>
      </c>
      <c r="E1" s="105"/>
    </row>
    <row r="2" spans="1:8" x14ac:dyDescent="0.25">
      <c r="A2" s="17" t="s">
        <v>20</v>
      </c>
      <c r="B2" s="74" t="s">
        <v>237</v>
      </c>
      <c r="C2" s="19" t="s">
        <v>22</v>
      </c>
      <c r="E2" s="105"/>
    </row>
    <row r="3" spans="1:8" x14ac:dyDescent="0.25">
      <c r="A3" s="13" t="s">
        <v>23</v>
      </c>
      <c r="B3" s="75" t="s">
        <v>24</v>
      </c>
      <c r="C3" s="20"/>
      <c r="F3" s="45"/>
      <c r="G3" s="45"/>
      <c r="H3" s="68"/>
    </row>
    <row r="4" spans="1:8" x14ac:dyDescent="0.25">
      <c r="B4" s="75"/>
      <c r="C4" s="20"/>
    </row>
    <row r="5" spans="1:8" x14ac:dyDescent="0.25">
      <c r="A5" t="s">
        <v>25</v>
      </c>
      <c r="B5" s="76">
        <v>0.24</v>
      </c>
      <c r="C5" s="20">
        <v>53</v>
      </c>
      <c r="E5" s="65"/>
    </row>
    <row r="6" spans="1:8" x14ac:dyDescent="0.25">
      <c r="B6" s="77"/>
      <c r="C6" s="20"/>
    </row>
    <row r="7" spans="1:8" x14ac:dyDescent="0.25">
      <c r="A7" t="s">
        <v>26</v>
      </c>
      <c r="B7" s="76">
        <v>0.19</v>
      </c>
      <c r="C7" s="20">
        <v>53</v>
      </c>
      <c r="E7" s="65"/>
    </row>
    <row r="8" spans="1:8" x14ac:dyDescent="0.25">
      <c r="B8" s="77"/>
      <c r="C8" s="20"/>
    </row>
    <row r="9" spans="1:8" x14ac:dyDescent="0.25">
      <c r="A9" t="s">
        <v>27</v>
      </c>
      <c r="B9" s="76">
        <v>0.19</v>
      </c>
      <c r="C9" s="20">
        <v>53</v>
      </c>
      <c r="E9" s="65"/>
    </row>
    <row r="10" spans="1:8" x14ac:dyDescent="0.25">
      <c r="B10" s="77"/>
      <c r="C10" s="20"/>
    </row>
    <row r="11" spans="1:8" x14ac:dyDescent="0.25">
      <c r="A11" t="s">
        <v>194</v>
      </c>
      <c r="B11" s="77"/>
      <c r="C11" s="20">
        <v>53</v>
      </c>
    </row>
    <row r="12" spans="1:8" x14ac:dyDescent="0.25">
      <c r="B12" s="77"/>
      <c r="C12" s="20"/>
    </row>
    <row r="13" spans="1:8" x14ac:dyDescent="0.25">
      <c r="A13" t="s">
        <v>28</v>
      </c>
      <c r="B13" s="77"/>
      <c r="C13" s="20">
        <v>20</v>
      </c>
    </row>
    <row r="14" spans="1:8" x14ac:dyDescent="0.25">
      <c r="B14" s="77"/>
      <c r="C14" s="20"/>
    </row>
    <row r="15" spans="1:8" x14ac:dyDescent="0.25">
      <c r="A15" t="s">
        <v>29</v>
      </c>
      <c r="B15" s="72"/>
      <c r="C15" s="20">
        <v>15</v>
      </c>
    </row>
    <row r="16" spans="1:8" x14ac:dyDescent="0.25">
      <c r="B16" s="77"/>
      <c r="C16" s="20"/>
    </row>
    <row r="17" spans="1:5" x14ac:dyDescent="0.25">
      <c r="A17" t="s">
        <v>30</v>
      </c>
      <c r="B17" s="76">
        <v>0.21</v>
      </c>
      <c r="C17" s="20">
        <v>53</v>
      </c>
      <c r="E17" s="65"/>
    </row>
    <row r="18" spans="1:5" x14ac:dyDescent="0.25">
      <c r="B18" s="78"/>
      <c r="C18" s="20"/>
    </row>
    <row r="19" spans="1:5" x14ac:dyDescent="0.25">
      <c r="A19" t="s">
        <v>31</v>
      </c>
      <c r="B19" s="76">
        <v>0.12</v>
      </c>
      <c r="C19" s="20">
        <v>40</v>
      </c>
      <c r="E19" s="65"/>
    </row>
    <row r="20" spans="1:5" x14ac:dyDescent="0.25">
      <c r="B20" s="78"/>
      <c r="C20" s="20"/>
    </row>
    <row r="21" spans="1:5" x14ac:dyDescent="0.25">
      <c r="A21" t="s">
        <v>42</v>
      </c>
      <c r="B21" s="76">
        <v>0.11</v>
      </c>
      <c r="C21" s="20">
        <v>40</v>
      </c>
      <c r="E21" s="65"/>
    </row>
    <row r="22" spans="1:5" x14ac:dyDescent="0.25">
      <c r="B22" s="78"/>
      <c r="C22" s="20"/>
    </row>
    <row r="23" spans="1:5" x14ac:dyDescent="0.25">
      <c r="A23" t="s">
        <v>32</v>
      </c>
      <c r="B23" s="78"/>
      <c r="C23" s="20">
        <v>30</v>
      </c>
    </row>
    <row r="24" spans="1:5" x14ac:dyDescent="0.25">
      <c r="B24" s="78"/>
      <c r="C24" s="20"/>
    </row>
    <row r="25" spans="1:5" x14ac:dyDescent="0.25">
      <c r="A25" t="s">
        <v>33</v>
      </c>
      <c r="B25" s="78"/>
      <c r="C25" s="20">
        <v>5</v>
      </c>
    </row>
    <row r="26" spans="1:5" x14ac:dyDescent="0.25">
      <c r="B26" s="78"/>
      <c r="C26" s="20"/>
    </row>
    <row r="27" spans="1:5" x14ac:dyDescent="0.25">
      <c r="A27" t="s">
        <v>191</v>
      </c>
      <c r="B27" s="78"/>
      <c r="C27" s="20"/>
    </row>
    <row r="28" spans="1:5" x14ac:dyDescent="0.25">
      <c r="A28" t="s">
        <v>192</v>
      </c>
      <c r="B28" s="78"/>
      <c r="C28" s="20">
        <v>55</v>
      </c>
    </row>
    <row r="29" spans="1:5" x14ac:dyDescent="0.25">
      <c r="A29" t="s">
        <v>193</v>
      </c>
      <c r="B29" s="78"/>
      <c r="C29" s="20">
        <v>5</v>
      </c>
    </row>
    <row r="30" spans="1:5" x14ac:dyDescent="0.25">
      <c r="B30" s="78"/>
      <c r="C30" s="20"/>
    </row>
    <row r="31" spans="1:5" x14ac:dyDescent="0.25">
      <c r="A31" t="s">
        <v>34</v>
      </c>
      <c r="B31" s="76">
        <v>0.17</v>
      </c>
      <c r="C31" s="20">
        <v>53</v>
      </c>
      <c r="E31" s="65"/>
    </row>
    <row r="32" spans="1:5" x14ac:dyDescent="0.25">
      <c r="B32" s="78"/>
      <c r="C32" s="20"/>
    </row>
    <row r="33" spans="1:5" x14ac:dyDescent="0.25">
      <c r="A33" t="s">
        <v>35</v>
      </c>
      <c r="B33" s="76">
        <v>0.1</v>
      </c>
      <c r="C33" s="20">
        <v>23</v>
      </c>
      <c r="E33" s="65"/>
    </row>
    <row r="34" spans="1:5" x14ac:dyDescent="0.25">
      <c r="B34" s="78"/>
      <c r="C34" s="20"/>
    </row>
    <row r="35" spans="1:5" x14ac:dyDescent="0.25">
      <c r="A35" t="s">
        <v>36</v>
      </c>
      <c r="B35" s="78"/>
      <c r="C35" s="20">
        <v>20</v>
      </c>
    </row>
    <row r="36" spans="1:5" x14ac:dyDescent="0.25">
      <c r="B36" s="78"/>
      <c r="C36" s="20"/>
    </row>
    <row r="37" spans="1:5" x14ac:dyDescent="0.25">
      <c r="A37" t="s">
        <v>37</v>
      </c>
      <c r="B37" s="78"/>
      <c r="C37" s="20">
        <v>5</v>
      </c>
    </row>
    <row r="38" spans="1:5" x14ac:dyDescent="0.25">
      <c r="B38" s="78"/>
      <c r="C38" s="20"/>
    </row>
    <row r="39" spans="1:5" x14ac:dyDescent="0.25">
      <c r="A39" t="s">
        <v>38</v>
      </c>
      <c r="B39" s="76">
        <v>0.14000000000000001</v>
      </c>
      <c r="C39" s="20">
        <v>53</v>
      </c>
      <c r="E39" s="65"/>
    </row>
    <row r="40" spans="1:5" x14ac:dyDescent="0.25">
      <c r="B40" s="78"/>
      <c r="C40" s="20"/>
    </row>
    <row r="41" spans="1:5" x14ac:dyDescent="0.25">
      <c r="A41" t="s">
        <v>39</v>
      </c>
      <c r="B41" s="76">
        <v>0.06</v>
      </c>
      <c r="C41" s="20">
        <v>10</v>
      </c>
      <c r="E41" s="65"/>
    </row>
    <row r="42" spans="1:5" x14ac:dyDescent="0.25">
      <c r="B42" s="77"/>
      <c r="C42" s="20"/>
    </row>
    <row r="43" spans="1:5" x14ac:dyDescent="0.25">
      <c r="A43" t="s">
        <v>40</v>
      </c>
      <c r="B43" s="77"/>
      <c r="C43" s="20">
        <v>10</v>
      </c>
    </row>
    <row r="44" spans="1:5" x14ac:dyDescent="0.25">
      <c r="B44" s="77"/>
      <c r="C44" s="20"/>
    </row>
    <row r="45" spans="1:5" x14ac:dyDescent="0.25">
      <c r="A45" t="s">
        <v>41</v>
      </c>
      <c r="B45" s="77"/>
      <c r="C45" s="20">
        <v>5</v>
      </c>
    </row>
    <row r="46" spans="1:5" x14ac:dyDescent="0.25">
      <c r="B46" s="77"/>
      <c r="C46" s="20"/>
    </row>
    <row r="47" spans="1:5" x14ac:dyDescent="0.25">
      <c r="A47" t="s">
        <v>209</v>
      </c>
      <c r="B47" s="77"/>
      <c r="C47" s="20">
        <v>53</v>
      </c>
    </row>
    <row r="48" spans="1:5" x14ac:dyDescent="0.25">
      <c r="B48" s="77"/>
      <c r="C48" s="20"/>
    </row>
    <row r="49" spans="1:6" x14ac:dyDescent="0.25">
      <c r="A49" t="s">
        <v>43</v>
      </c>
      <c r="C49" s="20">
        <v>53</v>
      </c>
    </row>
    <row r="51" spans="1:6" x14ac:dyDescent="0.25">
      <c r="A51" t="s">
        <v>199</v>
      </c>
      <c r="B51" s="77">
        <v>10000</v>
      </c>
    </row>
    <row r="58" spans="1:6" x14ac:dyDescent="0.25">
      <c r="D58" s="20"/>
      <c r="E58" s="66"/>
    </row>
    <row r="59" spans="1:6" x14ac:dyDescent="0.25">
      <c r="B59" s="79"/>
      <c r="C59" s="21"/>
      <c r="D59" s="21"/>
      <c r="E59" s="67"/>
      <c r="F59" s="22"/>
    </row>
    <row r="60" spans="1:6" x14ac:dyDescent="0.25">
      <c r="B60" s="80"/>
      <c r="C60" s="21"/>
      <c r="D60" s="21"/>
      <c r="E60" s="67"/>
      <c r="F60" s="22"/>
    </row>
    <row r="61" spans="1:6" x14ac:dyDescent="0.25">
      <c r="B61" s="80"/>
      <c r="C61" s="21"/>
      <c r="D61" s="21"/>
      <c r="E61" s="67"/>
      <c r="F61" s="22"/>
    </row>
    <row r="62" spans="1:6" x14ac:dyDescent="0.25">
      <c r="B62" s="80"/>
      <c r="C62" s="21"/>
      <c r="D62" s="21"/>
      <c r="E62" s="67"/>
      <c r="F62" s="22"/>
    </row>
    <row r="63" spans="1:6" x14ac:dyDescent="0.25">
      <c r="B63" s="79"/>
      <c r="C63" s="21"/>
      <c r="D63" s="21"/>
      <c r="E63" s="67"/>
      <c r="F63" s="22"/>
    </row>
    <row r="64" spans="1:6" x14ac:dyDescent="0.25">
      <c r="B64" s="80"/>
      <c r="C64" s="21"/>
      <c r="D64" s="21"/>
      <c r="E64" s="67"/>
      <c r="F64" s="22"/>
    </row>
    <row r="65" spans="2:6" x14ac:dyDescent="0.25">
      <c r="B65" s="80"/>
      <c r="C65" s="21"/>
      <c r="D65" s="21"/>
      <c r="E65" s="67"/>
      <c r="F65" s="22"/>
    </row>
    <row r="66" spans="2:6" x14ac:dyDescent="0.25">
      <c r="C66" s="21"/>
      <c r="D66" s="21"/>
      <c r="E66" s="67"/>
      <c r="F66" s="22"/>
    </row>
    <row r="67" spans="2:6" x14ac:dyDescent="0.25">
      <c r="B67" s="79"/>
      <c r="C67" s="21"/>
      <c r="D67" s="21"/>
      <c r="E67" s="67"/>
      <c r="F67" s="22"/>
    </row>
    <row r="68" spans="2:6" x14ac:dyDescent="0.25">
      <c r="B68" s="80"/>
      <c r="C68" s="21"/>
      <c r="D68" s="21"/>
      <c r="E68" s="67"/>
      <c r="F68" s="22"/>
    </row>
    <row r="69" spans="2:6" x14ac:dyDescent="0.25">
      <c r="B69" s="80"/>
      <c r="C69" s="21"/>
      <c r="D69" s="21"/>
      <c r="E69" s="67"/>
      <c r="F69" s="22"/>
    </row>
    <row r="70" spans="2:6" x14ac:dyDescent="0.25">
      <c r="B70" s="80"/>
      <c r="C70" s="21"/>
      <c r="D70" s="21"/>
      <c r="E70" s="67"/>
      <c r="F70" s="22"/>
    </row>
    <row r="71" spans="2:6" x14ac:dyDescent="0.25">
      <c r="B71" s="79"/>
      <c r="C71" s="21"/>
      <c r="D71" s="21"/>
      <c r="E71" s="67"/>
      <c r="F71" s="22"/>
    </row>
    <row r="72" spans="2:6" x14ac:dyDescent="0.25">
      <c r="B72" s="80"/>
      <c r="C72" s="21"/>
      <c r="D72" s="21"/>
      <c r="E72" s="67"/>
      <c r="F72" s="22"/>
    </row>
    <row r="73" spans="2:6" x14ac:dyDescent="0.25">
      <c r="B73" s="80"/>
      <c r="C73" s="21"/>
      <c r="D73" s="21"/>
      <c r="E73" s="67"/>
      <c r="F73" s="22"/>
    </row>
    <row r="74" spans="2:6" x14ac:dyDescent="0.25">
      <c r="C74" s="21"/>
      <c r="D74" s="21"/>
      <c r="E74" s="67"/>
      <c r="F74" s="22"/>
    </row>
    <row r="75" spans="2:6" x14ac:dyDescent="0.25">
      <c r="B75" s="79"/>
      <c r="C75" s="21"/>
      <c r="D75" s="21"/>
      <c r="E75" s="67"/>
      <c r="F75" s="22"/>
    </row>
    <row r="76" spans="2:6" x14ac:dyDescent="0.25">
      <c r="B76" s="80"/>
      <c r="C76" s="21"/>
      <c r="D76" s="21"/>
      <c r="E76" s="67"/>
      <c r="F76" s="22"/>
    </row>
    <row r="77" spans="2:6" x14ac:dyDescent="0.25">
      <c r="B77" s="80"/>
      <c r="C77" s="21"/>
      <c r="D77" s="21"/>
      <c r="E77" s="67"/>
      <c r="F77" s="22"/>
    </row>
    <row r="78" spans="2:6" x14ac:dyDescent="0.25">
      <c r="B78" s="80"/>
      <c r="C78" s="21"/>
      <c r="D78" s="21"/>
      <c r="E78" s="67"/>
      <c r="F78" s="22"/>
    </row>
    <row r="79" spans="2:6" x14ac:dyDescent="0.25">
      <c r="B79" s="79"/>
      <c r="C79" s="21"/>
      <c r="D79" s="21"/>
      <c r="E79" s="67"/>
      <c r="F79" s="22"/>
    </row>
    <row r="80" spans="2:6" x14ac:dyDescent="0.25">
      <c r="B80" s="80"/>
      <c r="C80" s="21"/>
      <c r="D80" s="21"/>
      <c r="E80" s="67"/>
      <c r="F80" s="22"/>
    </row>
    <row r="81" spans="2:6" x14ac:dyDescent="0.25">
      <c r="B81" s="80"/>
      <c r="C81" s="21"/>
      <c r="D81" s="21"/>
      <c r="E81" s="67"/>
      <c r="F81" s="22"/>
    </row>
    <row r="82" spans="2:6" x14ac:dyDescent="0.25">
      <c r="B82" s="80"/>
      <c r="C82" s="21"/>
      <c r="D82" s="21"/>
      <c r="E82" s="67"/>
      <c r="F82" s="22"/>
    </row>
    <row r="83" spans="2:6" x14ac:dyDescent="0.25">
      <c r="B83" s="79"/>
      <c r="C83" s="21"/>
      <c r="D83" s="21"/>
      <c r="E83" s="67"/>
    </row>
    <row r="84" spans="2:6" x14ac:dyDescent="0.25">
      <c r="C84" s="21"/>
      <c r="D84" s="21"/>
    </row>
    <row r="85" spans="2:6" x14ac:dyDescent="0.25">
      <c r="C85" s="21"/>
      <c r="D85" s="21"/>
    </row>
  </sheetData>
  <mergeCells count="1">
    <mergeCell ref="E1:E2"/>
  </mergeCells>
  <printOptions gridLines="1"/>
  <pageMargins left="0.7" right="0.7" top="0.75" bottom="0.75" header="0.3" footer="0.3"/>
  <pageSetup scale="97" orientation="portrait" r:id="rId1"/>
  <headerFooter>
    <oddFooter>&amp;L&amp;D&amp;R&amp;P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F38"/>
  <sheetViews>
    <sheetView zoomScaleNormal="100" workbookViewId="0">
      <selection activeCell="B15" sqref="B15"/>
    </sheetView>
  </sheetViews>
  <sheetFormatPr defaultColWidth="9.28515625" defaultRowHeight="15" x14ac:dyDescent="0.2"/>
  <cols>
    <col min="1" max="1" width="9.5703125" style="2" bestFit="1" customWidth="1"/>
    <col min="2" max="2" width="9.42578125" style="2" bestFit="1" customWidth="1"/>
    <col min="3" max="3" width="73.28515625" style="5" customWidth="1"/>
    <col min="4" max="4" width="11" style="23" bestFit="1" customWidth="1"/>
    <col min="5" max="5" width="7.28515625" style="2" hidden="1" customWidth="1"/>
    <col min="6" max="6" width="16" style="83" customWidth="1"/>
    <col min="7" max="256" width="9.28515625" style="5"/>
    <col min="257" max="257" width="9.5703125" style="5" bestFit="1" customWidth="1"/>
    <col min="258" max="258" width="9.42578125" style="5" bestFit="1" customWidth="1"/>
    <col min="259" max="259" width="73.28515625" style="5" customWidth="1"/>
    <col min="260" max="260" width="9.5703125" style="5" bestFit="1" customWidth="1"/>
    <col min="261" max="261" width="0" style="5" hidden="1" customWidth="1"/>
    <col min="262" max="512" width="9.28515625" style="5"/>
    <col min="513" max="513" width="9.5703125" style="5" bestFit="1" customWidth="1"/>
    <col min="514" max="514" width="9.42578125" style="5" bestFit="1" customWidth="1"/>
    <col min="515" max="515" width="73.28515625" style="5" customWidth="1"/>
    <col min="516" max="516" width="9.5703125" style="5" bestFit="1" customWidth="1"/>
    <col min="517" max="517" width="0" style="5" hidden="1" customWidth="1"/>
    <col min="518" max="768" width="9.28515625" style="5"/>
    <col min="769" max="769" width="9.5703125" style="5" bestFit="1" customWidth="1"/>
    <col min="770" max="770" width="9.42578125" style="5" bestFit="1" customWidth="1"/>
    <col min="771" max="771" width="73.28515625" style="5" customWidth="1"/>
    <col min="772" max="772" width="9.5703125" style="5" bestFit="1" customWidth="1"/>
    <col min="773" max="773" width="0" style="5" hidden="1" customWidth="1"/>
    <col min="774" max="1024" width="9.28515625" style="5"/>
    <col min="1025" max="1025" width="9.5703125" style="5" bestFit="1" customWidth="1"/>
    <col min="1026" max="1026" width="9.42578125" style="5" bestFit="1" customWidth="1"/>
    <col min="1027" max="1027" width="73.28515625" style="5" customWidth="1"/>
    <col min="1028" max="1028" width="9.5703125" style="5" bestFit="1" customWidth="1"/>
    <col min="1029" max="1029" width="0" style="5" hidden="1" customWidth="1"/>
    <col min="1030" max="1280" width="9.28515625" style="5"/>
    <col min="1281" max="1281" width="9.5703125" style="5" bestFit="1" customWidth="1"/>
    <col min="1282" max="1282" width="9.42578125" style="5" bestFit="1" customWidth="1"/>
    <col min="1283" max="1283" width="73.28515625" style="5" customWidth="1"/>
    <col min="1284" max="1284" width="9.5703125" style="5" bestFit="1" customWidth="1"/>
    <col min="1285" max="1285" width="0" style="5" hidden="1" customWidth="1"/>
    <col min="1286" max="1536" width="9.28515625" style="5"/>
    <col min="1537" max="1537" width="9.5703125" style="5" bestFit="1" customWidth="1"/>
    <col min="1538" max="1538" width="9.42578125" style="5" bestFit="1" customWidth="1"/>
    <col min="1539" max="1539" width="73.28515625" style="5" customWidth="1"/>
    <col min="1540" max="1540" width="9.5703125" style="5" bestFit="1" customWidth="1"/>
    <col min="1541" max="1541" width="0" style="5" hidden="1" customWidth="1"/>
    <col min="1542" max="1792" width="9.28515625" style="5"/>
    <col min="1793" max="1793" width="9.5703125" style="5" bestFit="1" customWidth="1"/>
    <col min="1794" max="1794" width="9.42578125" style="5" bestFit="1" customWidth="1"/>
    <col min="1795" max="1795" width="73.28515625" style="5" customWidth="1"/>
    <col min="1796" max="1796" width="9.5703125" style="5" bestFit="1" customWidth="1"/>
    <col min="1797" max="1797" width="0" style="5" hidden="1" customWidth="1"/>
    <col min="1798" max="2048" width="9.28515625" style="5"/>
    <col min="2049" max="2049" width="9.5703125" style="5" bestFit="1" customWidth="1"/>
    <col min="2050" max="2050" width="9.42578125" style="5" bestFit="1" customWidth="1"/>
    <col min="2051" max="2051" width="73.28515625" style="5" customWidth="1"/>
    <col min="2052" max="2052" width="9.5703125" style="5" bestFit="1" customWidth="1"/>
    <col min="2053" max="2053" width="0" style="5" hidden="1" customWidth="1"/>
    <col min="2054" max="2304" width="9.28515625" style="5"/>
    <col min="2305" max="2305" width="9.5703125" style="5" bestFit="1" customWidth="1"/>
    <col min="2306" max="2306" width="9.42578125" style="5" bestFit="1" customWidth="1"/>
    <col min="2307" max="2307" width="73.28515625" style="5" customWidth="1"/>
    <col min="2308" max="2308" width="9.5703125" style="5" bestFit="1" customWidth="1"/>
    <col min="2309" max="2309" width="0" style="5" hidden="1" customWidth="1"/>
    <col min="2310" max="2560" width="9.28515625" style="5"/>
    <col min="2561" max="2561" width="9.5703125" style="5" bestFit="1" customWidth="1"/>
    <col min="2562" max="2562" width="9.42578125" style="5" bestFit="1" customWidth="1"/>
    <col min="2563" max="2563" width="73.28515625" style="5" customWidth="1"/>
    <col min="2564" max="2564" width="9.5703125" style="5" bestFit="1" customWidth="1"/>
    <col min="2565" max="2565" width="0" style="5" hidden="1" customWidth="1"/>
    <col min="2566" max="2816" width="9.28515625" style="5"/>
    <col min="2817" max="2817" width="9.5703125" style="5" bestFit="1" customWidth="1"/>
    <col min="2818" max="2818" width="9.42578125" style="5" bestFit="1" customWidth="1"/>
    <col min="2819" max="2819" width="73.28515625" style="5" customWidth="1"/>
    <col min="2820" max="2820" width="9.5703125" style="5" bestFit="1" customWidth="1"/>
    <col min="2821" max="2821" width="0" style="5" hidden="1" customWidth="1"/>
    <col min="2822" max="3072" width="9.28515625" style="5"/>
    <col min="3073" max="3073" width="9.5703125" style="5" bestFit="1" customWidth="1"/>
    <col min="3074" max="3074" width="9.42578125" style="5" bestFit="1" customWidth="1"/>
    <col min="3075" max="3075" width="73.28515625" style="5" customWidth="1"/>
    <col min="3076" max="3076" width="9.5703125" style="5" bestFit="1" customWidth="1"/>
    <col min="3077" max="3077" width="0" style="5" hidden="1" customWidth="1"/>
    <col min="3078" max="3328" width="9.28515625" style="5"/>
    <col min="3329" max="3329" width="9.5703125" style="5" bestFit="1" customWidth="1"/>
    <col min="3330" max="3330" width="9.42578125" style="5" bestFit="1" customWidth="1"/>
    <col min="3331" max="3331" width="73.28515625" style="5" customWidth="1"/>
    <col min="3332" max="3332" width="9.5703125" style="5" bestFit="1" customWidth="1"/>
    <col min="3333" max="3333" width="0" style="5" hidden="1" customWidth="1"/>
    <col min="3334" max="3584" width="9.28515625" style="5"/>
    <col min="3585" max="3585" width="9.5703125" style="5" bestFit="1" customWidth="1"/>
    <col min="3586" max="3586" width="9.42578125" style="5" bestFit="1" customWidth="1"/>
    <col min="3587" max="3587" width="73.28515625" style="5" customWidth="1"/>
    <col min="3588" max="3588" width="9.5703125" style="5" bestFit="1" customWidth="1"/>
    <col min="3589" max="3589" width="0" style="5" hidden="1" customWidth="1"/>
    <col min="3590" max="3840" width="9.28515625" style="5"/>
    <col min="3841" max="3841" width="9.5703125" style="5" bestFit="1" customWidth="1"/>
    <col min="3842" max="3842" width="9.42578125" style="5" bestFit="1" customWidth="1"/>
    <col min="3843" max="3843" width="73.28515625" style="5" customWidth="1"/>
    <col min="3844" max="3844" width="9.5703125" style="5" bestFit="1" customWidth="1"/>
    <col min="3845" max="3845" width="0" style="5" hidden="1" customWidth="1"/>
    <col min="3846" max="4096" width="9.28515625" style="5"/>
    <col min="4097" max="4097" width="9.5703125" style="5" bestFit="1" customWidth="1"/>
    <col min="4098" max="4098" width="9.42578125" style="5" bestFit="1" customWidth="1"/>
    <col min="4099" max="4099" width="73.28515625" style="5" customWidth="1"/>
    <col min="4100" max="4100" width="9.5703125" style="5" bestFit="1" customWidth="1"/>
    <col min="4101" max="4101" width="0" style="5" hidden="1" customWidth="1"/>
    <col min="4102" max="4352" width="9.28515625" style="5"/>
    <col min="4353" max="4353" width="9.5703125" style="5" bestFit="1" customWidth="1"/>
    <col min="4354" max="4354" width="9.42578125" style="5" bestFit="1" customWidth="1"/>
    <col min="4355" max="4355" width="73.28515625" style="5" customWidth="1"/>
    <col min="4356" max="4356" width="9.5703125" style="5" bestFit="1" customWidth="1"/>
    <col min="4357" max="4357" width="0" style="5" hidden="1" customWidth="1"/>
    <col min="4358" max="4608" width="9.28515625" style="5"/>
    <col min="4609" max="4609" width="9.5703125" style="5" bestFit="1" customWidth="1"/>
    <col min="4610" max="4610" width="9.42578125" style="5" bestFit="1" customWidth="1"/>
    <col min="4611" max="4611" width="73.28515625" style="5" customWidth="1"/>
    <col min="4612" max="4612" width="9.5703125" style="5" bestFit="1" customWidth="1"/>
    <col min="4613" max="4613" width="0" style="5" hidden="1" customWidth="1"/>
    <col min="4614" max="4864" width="9.28515625" style="5"/>
    <col min="4865" max="4865" width="9.5703125" style="5" bestFit="1" customWidth="1"/>
    <col min="4866" max="4866" width="9.42578125" style="5" bestFit="1" customWidth="1"/>
    <col min="4867" max="4867" width="73.28515625" style="5" customWidth="1"/>
    <col min="4868" max="4868" width="9.5703125" style="5" bestFit="1" customWidth="1"/>
    <col min="4869" max="4869" width="0" style="5" hidden="1" customWidth="1"/>
    <col min="4870" max="5120" width="9.28515625" style="5"/>
    <col min="5121" max="5121" width="9.5703125" style="5" bestFit="1" customWidth="1"/>
    <col min="5122" max="5122" width="9.42578125" style="5" bestFit="1" customWidth="1"/>
    <col min="5123" max="5123" width="73.28515625" style="5" customWidth="1"/>
    <col min="5124" max="5124" width="9.5703125" style="5" bestFit="1" customWidth="1"/>
    <col min="5125" max="5125" width="0" style="5" hidden="1" customWidth="1"/>
    <col min="5126" max="5376" width="9.28515625" style="5"/>
    <col min="5377" max="5377" width="9.5703125" style="5" bestFit="1" customWidth="1"/>
    <col min="5378" max="5378" width="9.42578125" style="5" bestFit="1" customWidth="1"/>
    <col min="5379" max="5379" width="73.28515625" style="5" customWidth="1"/>
    <col min="5380" max="5380" width="9.5703125" style="5" bestFit="1" customWidth="1"/>
    <col min="5381" max="5381" width="0" style="5" hidden="1" customWidth="1"/>
    <col min="5382" max="5632" width="9.28515625" style="5"/>
    <col min="5633" max="5633" width="9.5703125" style="5" bestFit="1" customWidth="1"/>
    <col min="5634" max="5634" width="9.42578125" style="5" bestFit="1" customWidth="1"/>
    <col min="5635" max="5635" width="73.28515625" style="5" customWidth="1"/>
    <col min="5636" max="5636" width="9.5703125" style="5" bestFit="1" customWidth="1"/>
    <col min="5637" max="5637" width="0" style="5" hidden="1" customWidth="1"/>
    <col min="5638" max="5888" width="9.28515625" style="5"/>
    <col min="5889" max="5889" width="9.5703125" style="5" bestFit="1" customWidth="1"/>
    <col min="5890" max="5890" width="9.42578125" style="5" bestFit="1" customWidth="1"/>
    <col min="5891" max="5891" width="73.28515625" style="5" customWidth="1"/>
    <col min="5892" max="5892" width="9.5703125" style="5" bestFit="1" customWidth="1"/>
    <col min="5893" max="5893" width="0" style="5" hidden="1" customWidth="1"/>
    <col min="5894" max="6144" width="9.28515625" style="5"/>
    <col min="6145" max="6145" width="9.5703125" style="5" bestFit="1" customWidth="1"/>
    <col min="6146" max="6146" width="9.42578125" style="5" bestFit="1" customWidth="1"/>
    <col min="6147" max="6147" width="73.28515625" style="5" customWidth="1"/>
    <col min="6148" max="6148" width="9.5703125" style="5" bestFit="1" customWidth="1"/>
    <col min="6149" max="6149" width="0" style="5" hidden="1" customWidth="1"/>
    <col min="6150" max="6400" width="9.28515625" style="5"/>
    <col min="6401" max="6401" width="9.5703125" style="5" bestFit="1" customWidth="1"/>
    <col min="6402" max="6402" width="9.42578125" style="5" bestFit="1" customWidth="1"/>
    <col min="6403" max="6403" width="73.28515625" style="5" customWidth="1"/>
    <col min="6404" max="6404" width="9.5703125" style="5" bestFit="1" customWidth="1"/>
    <col min="6405" max="6405" width="0" style="5" hidden="1" customWidth="1"/>
    <col min="6406" max="6656" width="9.28515625" style="5"/>
    <col min="6657" max="6657" width="9.5703125" style="5" bestFit="1" customWidth="1"/>
    <col min="6658" max="6658" width="9.42578125" style="5" bestFit="1" customWidth="1"/>
    <col min="6659" max="6659" width="73.28515625" style="5" customWidth="1"/>
    <col min="6660" max="6660" width="9.5703125" style="5" bestFit="1" customWidth="1"/>
    <col min="6661" max="6661" width="0" style="5" hidden="1" customWidth="1"/>
    <col min="6662" max="6912" width="9.28515625" style="5"/>
    <col min="6913" max="6913" width="9.5703125" style="5" bestFit="1" customWidth="1"/>
    <col min="6914" max="6914" width="9.42578125" style="5" bestFit="1" customWidth="1"/>
    <col min="6915" max="6915" width="73.28515625" style="5" customWidth="1"/>
    <col min="6916" max="6916" width="9.5703125" style="5" bestFit="1" customWidth="1"/>
    <col min="6917" max="6917" width="0" style="5" hidden="1" customWidth="1"/>
    <col min="6918" max="7168" width="9.28515625" style="5"/>
    <col min="7169" max="7169" width="9.5703125" style="5" bestFit="1" customWidth="1"/>
    <col min="7170" max="7170" width="9.42578125" style="5" bestFit="1" customWidth="1"/>
    <col min="7171" max="7171" width="73.28515625" style="5" customWidth="1"/>
    <col min="7172" max="7172" width="9.5703125" style="5" bestFit="1" customWidth="1"/>
    <col min="7173" max="7173" width="0" style="5" hidden="1" customWidth="1"/>
    <col min="7174" max="7424" width="9.28515625" style="5"/>
    <col min="7425" max="7425" width="9.5703125" style="5" bestFit="1" customWidth="1"/>
    <col min="7426" max="7426" width="9.42578125" style="5" bestFit="1" customWidth="1"/>
    <col min="7427" max="7427" width="73.28515625" style="5" customWidth="1"/>
    <col min="7428" max="7428" width="9.5703125" style="5" bestFit="1" customWidth="1"/>
    <col min="7429" max="7429" width="0" style="5" hidden="1" customWidth="1"/>
    <col min="7430" max="7680" width="9.28515625" style="5"/>
    <col min="7681" max="7681" width="9.5703125" style="5" bestFit="1" customWidth="1"/>
    <col min="7682" max="7682" width="9.42578125" style="5" bestFit="1" customWidth="1"/>
    <col min="7683" max="7683" width="73.28515625" style="5" customWidth="1"/>
    <col min="7684" max="7684" width="9.5703125" style="5" bestFit="1" customWidth="1"/>
    <col min="7685" max="7685" width="0" style="5" hidden="1" customWidth="1"/>
    <col min="7686" max="7936" width="9.28515625" style="5"/>
    <col min="7937" max="7937" width="9.5703125" style="5" bestFit="1" customWidth="1"/>
    <col min="7938" max="7938" width="9.42578125" style="5" bestFit="1" customWidth="1"/>
    <col min="7939" max="7939" width="73.28515625" style="5" customWidth="1"/>
    <col min="7940" max="7940" width="9.5703125" style="5" bestFit="1" customWidth="1"/>
    <col min="7941" max="7941" width="0" style="5" hidden="1" customWidth="1"/>
    <col min="7942" max="8192" width="9.28515625" style="5"/>
    <col min="8193" max="8193" width="9.5703125" style="5" bestFit="1" customWidth="1"/>
    <col min="8194" max="8194" width="9.42578125" style="5" bestFit="1" customWidth="1"/>
    <col min="8195" max="8195" width="73.28515625" style="5" customWidth="1"/>
    <col min="8196" max="8196" width="9.5703125" style="5" bestFit="1" customWidth="1"/>
    <col min="8197" max="8197" width="0" style="5" hidden="1" customWidth="1"/>
    <col min="8198" max="8448" width="9.28515625" style="5"/>
    <col min="8449" max="8449" width="9.5703125" style="5" bestFit="1" customWidth="1"/>
    <col min="8450" max="8450" width="9.42578125" style="5" bestFit="1" customWidth="1"/>
    <col min="8451" max="8451" width="73.28515625" style="5" customWidth="1"/>
    <col min="8452" max="8452" width="9.5703125" style="5" bestFit="1" customWidth="1"/>
    <col min="8453" max="8453" width="0" style="5" hidden="1" customWidth="1"/>
    <col min="8454" max="8704" width="9.28515625" style="5"/>
    <col min="8705" max="8705" width="9.5703125" style="5" bestFit="1" customWidth="1"/>
    <col min="8706" max="8706" width="9.42578125" style="5" bestFit="1" customWidth="1"/>
    <col min="8707" max="8707" width="73.28515625" style="5" customWidth="1"/>
    <col min="8708" max="8708" width="9.5703125" style="5" bestFit="1" customWidth="1"/>
    <col min="8709" max="8709" width="0" style="5" hidden="1" customWidth="1"/>
    <col min="8710" max="8960" width="9.28515625" style="5"/>
    <col min="8961" max="8961" width="9.5703125" style="5" bestFit="1" customWidth="1"/>
    <col min="8962" max="8962" width="9.42578125" style="5" bestFit="1" customWidth="1"/>
    <col min="8963" max="8963" width="73.28515625" style="5" customWidth="1"/>
    <col min="8964" max="8964" width="9.5703125" style="5" bestFit="1" customWidth="1"/>
    <col min="8965" max="8965" width="0" style="5" hidden="1" customWidth="1"/>
    <col min="8966" max="9216" width="9.28515625" style="5"/>
    <col min="9217" max="9217" width="9.5703125" style="5" bestFit="1" customWidth="1"/>
    <col min="9218" max="9218" width="9.42578125" style="5" bestFit="1" customWidth="1"/>
    <col min="9219" max="9219" width="73.28515625" style="5" customWidth="1"/>
    <col min="9220" max="9220" width="9.5703125" style="5" bestFit="1" customWidth="1"/>
    <col min="9221" max="9221" width="0" style="5" hidden="1" customWidth="1"/>
    <col min="9222" max="9472" width="9.28515625" style="5"/>
    <col min="9473" max="9473" width="9.5703125" style="5" bestFit="1" customWidth="1"/>
    <col min="9474" max="9474" width="9.42578125" style="5" bestFit="1" customWidth="1"/>
    <col min="9475" max="9475" width="73.28515625" style="5" customWidth="1"/>
    <col min="9476" max="9476" width="9.5703125" style="5" bestFit="1" customWidth="1"/>
    <col min="9477" max="9477" width="0" style="5" hidden="1" customWidth="1"/>
    <col min="9478" max="9728" width="9.28515625" style="5"/>
    <col min="9729" max="9729" width="9.5703125" style="5" bestFit="1" customWidth="1"/>
    <col min="9730" max="9730" width="9.42578125" style="5" bestFit="1" customWidth="1"/>
    <col min="9731" max="9731" width="73.28515625" style="5" customWidth="1"/>
    <col min="9732" max="9732" width="9.5703125" style="5" bestFit="1" customWidth="1"/>
    <col min="9733" max="9733" width="0" style="5" hidden="1" customWidth="1"/>
    <col min="9734" max="9984" width="9.28515625" style="5"/>
    <col min="9985" max="9985" width="9.5703125" style="5" bestFit="1" customWidth="1"/>
    <col min="9986" max="9986" width="9.42578125" style="5" bestFit="1" customWidth="1"/>
    <col min="9987" max="9987" width="73.28515625" style="5" customWidth="1"/>
    <col min="9988" max="9988" width="9.5703125" style="5" bestFit="1" customWidth="1"/>
    <col min="9989" max="9989" width="0" style="5" hidden="1" customWidth="1"/>
    <col min="9990" max="10240" width="9.28515625" style="5"/>
    <col min="10241" max="10241" width="9.5703125" style="5" bestFit="1" customWidth="1"/>
    <col min="10242" max="10242" width="9.42578125" style="5" bestFit="1" customWidth="1"/>
    <col min="10243" max="10243" width="73.28515625" style="5" customWidth="1"/>
    <col min="10244" max="10244" width="9.5703125" style="5" bestFit="1" customWidth="1"/>
    <col min="10245" max="10245" width="0" style="5" hidden="1" customWidth="1"/>
    <col min="10246" max="10496" width="9.28515625" style="5"/>
    <col min="10497" max="10497" width="9.5703125" style="5" bestFit="1" customWidth="1"/>
    <col min="10498" max="10498" width="9.42578125" style="5" bestFit="1" customWidth="1"/>
    <col min="10499" max="10499" width="73.28515625" style="5" customWidth="1"/>
    <col min="10500" max="10500" width="9.5703125" style="5" bestFit="1" customWidth="1"/>
    <col min="10501" max="10501" width="0" style="5" hidden="1" customWidth="1"/>
    <col min="10502" max="10752" width="9.28515625" style="5"/>
    <col min="10753" max="10753" width="9.5703125" style="5" bestFit="1" customWidth="1"/>
    <col min="10754" max="10754" width="9.42578125" style="5" bestFit="1" customWidth="1"/>
    <col min="10755" max="10755" width="73.28515625" style="5" customWidth="1"/>
    <col min="10756" max="10756" width="9.5703125" style="5" bestFit="1" customWidth="1"/>
    <col min="10757" max="10757" width="0" style="5" hidden="1" customWidth="1"/>
    <col min="10758" max="11008" width="9.28515625" style="5"/>
    <col min="11009" max="11009" width="9.5703125" style="5" bestFit="1" customWidth="1"/>
    <col min="11010" max="11010" width="9.42578125" style="5" bestFit="1" customWidth="1"/>
    <col min="11011" max="11011" width="73.28515625" style="5" customWidth="1"/>
    <col min="11012" max="11012" width="9.5703125" style="5" bestFit="1" customWidth="1"/>
    <col min="11013" max="11013" width="0" style="5" hidden="1" customWidth="1"/>
    <col min="11014" max="11264" width="9.28515625" style="5"/>
    <col min="11265" max="11265" width="9.5703125" style="5" bestFit="1" customWidth="1"/>
    <col min="11266" max="11266" width="9.42578125" style="5" bestFit="1" customWidth="1"/>
    <col min="11267" max="11267" width="73.28515625" style="5" customWidth="1"/>
    <col min="11268" max="11268" width="9.5703125" style="5" bestFit="1" customWidth="1"/>
    <col min="11269" max="11269" width="0" style="5" hidden="1" customWidth="1"/>
    <col min="11270" max="11520" width="9.28515625" style="5"/>
    <col min="11521" max="11521" width="9.5703125" style="5" bestFit="1" customWidth="1"/>
    <col min="11522" max="11522" width="9.42578125" style="5" bestFit="1" customWidth="1"/>
    <col min="11523" max="11523" width="73.28515625" style="5" customWidth="1"/>
    <col min="11524" max="11524" width="9.5703125" style="5" bestFit="1" customWidth="1"/>
    <col min="11525" max="11525" width="0" style="5" hidden="1" customWidth="1"/>
    <col min="11526" max="11776" width="9.28515625" style="5"/>
    <col min="11777" max="11777" width="9.5703125" style="5" bestFit="1" customWidth="1"/>
    <col min="11778" max="11778" width="9.42578125" style="5" bestFit="1" customWidth="1"/>
    <col min="11779" max="11779" width="73.28515625" style="5" customWidth="1"/>
    <col min="11780" max="11780" width="9.5703125" style="5" bestFit="1" customWidth="1"/>
    <col min="11781" max="11781" width="0" style="5" hidden="1" customWidth="1"/>
    <col min="11782" max="12032" width="9.28515625" style="5"/>
    <col min="12033" max="12033" width="9.5703125" style="5" bestFit="1" customWidth="1"/>
    <col min="12034" max="12034" width="9.42578125" style="5" bestFit="1" customWidth="1"/>
    <col min="12035" max="12035" width="73.28515625" style="5" customWidth="1"/>
    <col min="12036" max="12036" width="9.5703125" style="5" bestFit="1" customWidth="1"/>
    <col min="12037" max="12037" width="0" style="5" hidden="1" customWidth="1"/>
    <col min="12038" max="12288" width="9.28515625" style="5"/>
    <col min="12289" max="12289" width="9.5703125" style="5" bestFit="1" customWidth="1"/>
    <col min="12290" max="12290" width="9.42578125" style="5" bestFit="1" customWidth="1"/>
    <col min="12291" max="12291" width="73.28515625" style="5" customWidth="1"/>
    <col min="12292" max="12292" width="9.5703125" style="5" bestFit="1" customWidth="1"/>
    <col min="12293" max="12293" width="0" style="5" hidden="1" customWidth="1"/>
    <col min="12294" max="12544" width="9.28515625" style="5"/>
    <col min="12545" max="12545" width="9.5703125" style="5" bestFit="1" customWidth="1"/>
    <col min="12546" max="12546" width="9.42578125" style="5" bestFit="1" customWidth="1"/>
    <col min="12547" max="12547" width="73.28515625" style="5" customWidth="1"/>
    <col min="12548" max="12548" width="9.5703125" style="5" bestFit="1" customWidth="1"/>
    <col min="12549" max="12549" width="0" style="5" hidden="1" customWidth="1"/>
    <col min="12550" max="12800" width="9.28515625" style="5"/>
    <col min="12801" max="12801" width="9.5703125" style="5" bestFit="1" customWidth="1"/>
    <col min="12802" max="12802" width="9.42578125" style="5" bestFit="1" customWidth="1"/>
    <col min="12803" max="12803" width="73.28515625" style="5" customWidth="1"/>
    <col min="12804" max="12804" width="9.5703125" style="5" bestFit="1" customWidth="1"/>
    <col min="12805" max="12805" width="0" style="5" hidden="1" customWidth="1"/>
    <col min="12806" max="13056" width="9.28515625" style="5"/>
    <col min="13057" max="13057" width="9.5703125" style="5" bestFit="1" customWidth="1"/>
    <col min="13058" max="13058" width="9.42578125" style="5" bestFit="1" customWidth="1"/>
    <col min="13059" max="13059" width="73.28515625" style="5" customWidth="1"/>
    <col min="13060" max="13060" width="9.5703125" style="5" bestFit="1" customWidth="1"/>
    <col min="13061" max="13061" width="0" style="5" hidden="1" customWidth="1"/>
    <col min="13062" max="13312" width="9.28515625" style="5"/>
    <col min="13313" max="13313" width="9.5703125" style="5" bestFit="1" customWidth="1"/>
    <col min="13314" max="13314" width="9.42578125" style="5" bestFit="1" customWidth="1"/>
    <col min="13315" max="13315" width="73.28515625" style="5" customWidth="1"/>
    <col min="13316" max="13316" width="9.5703125" style="5" bestFit="1" customWidth="1"/>
    <col min="13317" max="13317" width="0" style="5" hidden="1" customWidth="1"/>
    <col min="13318" max="13568" width="9.28515625" style="5"/>
    <col min="13569" max="13569" width="9.5703125" style="5" bestFit="1" customWidth="1"/>
    <col min="13570" max="13570" width="9.42578125" style="5" bestFit="1" customWidth="1"/>
    <col min="13571" max="13571" width="73.28515625" style="5" customWidth="1"/>
    <col min="13572" max="13572" width="9.5703125" style="5" bestFit="1" customWidth="1"/>
    <col min="13573" max="13573" width="0" style="5" hidden="1" customWidth="1"/>
    <col min="13574" max="13824" width="9.28515625" style="5"/>
    <col min="13825" max="13825" width="9.5703125" style="5" bestFit="1" customWidth="1"/>
    <col min="13826" max="13826" width="9.42578125" style="5" bestFit="1" customWidth="1"/>
    <col min="13827" max="13827" width="73.28515625" style="5" customWidth="1"/>
    <col min="13828" max="13828" width="9.5703125" style="5" bestFit="1" customWidth="1"/>
    <col min="13829" max="13829" width="0" style="5" hidden="1" customWidth="1"/>
    <col min="13830" max="14080" width="9.28515625" style="5"/>
    <col min="14081" max="14081" width="9.5703125" style="5" bestFit="1" customWidth="1"/>
    <col min="14082" max="14082" width="9.42578125" style="5" bestFit="1" customWidth="1"/>
    <col min="14083" max="14083" width="73.28515625" style="5" customWidth="1"/>
    <col min="14084" max="14084" width="9.5703125" style="5" bestFit="1" customWidth="1"/>
    <col min="14085" max="14085" width="0" style="5" hidden="1" customWidth="1"/>
    <col min="14086" max="14336" width="9.28515625" style="5"/>
    <col min="14337" max="14337" width="9.5703125" style="5" bestFit="1" customWidth="1"/>
    <col min="14338" max="14338" width="9.42578125" style="5" bestFit="1" customWidth="1"/>
    <col min="14339" max="14339" width="73.28515625" style="5" customWidth="1"/>
    <col min="14340" max="14340" width="9.5703125" style="5" bestFit="1" customWidth="1"/>
    <col min="14341" max="14341" width="0" style="5" hidden="1" customWidth="1"/>
    <col min="14342" max="14592" width="9.28515625" style="5"/>
    <col min="14593" max="14593" width="9.5703125" style="5" bestFit="1" customWidth="1"/>
    <col min="14594" max="14594" width="9.42578125" style="5" bestFit="1" customWidth="1"/>
    <col min="14595" max="14595" width="73.28515625" style="5" customWidth="1"/>
    <col min="14596" max="14596" width="9.5703125" style="5" bestFit="1" customWidth="1"/>
    <col min="14597" max="14597" width="0" style="5" hidden="1" customWidth="1"/>
    <col min="14598" max="14848" width="9.28515625" style="5"/>
    <col min="14849" max="14849" width="9.5703125" style="5" bestFit="1" customWidth="1"/>
    <col min="14850" max="14850" width="9.42578125" style="5" bestFit="1" customWidth="1"/>
    <col min="14851" max="14851" width="73.28515625" style="5" customWidth="1"/>
    <col min="14852" max="14852" width="9.5703125" style="5" bestFit="1" customWidth="1"/>
    <col min="14853" max="14853" width="0" style="5" hidden="1" customWidth="1"/>
    <col min="14854" max="15104" width="9.28515625" style="5"/>
    <col min="15105" max="15105" width="9.5703125" style="5" bestFit="1" customWidth="1"/>
    <col min="15106" max="15106" width="9.42578125" style="5" bestFit="1" customWidth="1"/>
    <col min="15107" max="15107" width="73.28515625" style="5" customWidth="1"/>
    <col min="15108" max="15108" width="9.5703125" style="5" bestFit="1" customWidth="1"/>
    <col min="15109" max="15109" width="0" style="5" hidden="1" customWidth="1"/>
    <col min="15110" max="15360" width="9.28515625" style="5"/>
    <col min="15361" max="15361" width="9.5703125" style="5" bestFit="1" customWidth="1"/>
    <col min="15362" max="15362" width="9.42578125" style="5" bestFit="1" customWidth="1"/>
    <col min="15363" max="15363" width="73.28515625" style="5" customWidth="1"/>
    <col min="15364" max="15364" width="9.5703125" style="5" bestFit="1" customWidth="1"/>
    <col min="15365" max="15365" width="0" style="5" hidden="1" customWidth="1"/>
    <col min="15366" max="15616" width="9.28515625" style="5"/>
    <col min="15617" max="15617" width="9.5703125" style="5" bestFit="1" customWidth="1"/>
    <col min="15618" max="15618" width="9.42578125" style="5" bestFit="1" customWidth="1"/>
    <col min="15619" max="15619" width="73.28515625" style="5" customWidth="1"/>
    <col min="15620" max="15620" width="9.5703125" style="5" bestFit="1" customWidth="1"/>
    <col min="15621" max="15621" width="0" style="5" hidden="1" customWidth="1"/>
    <col min="15622" max="15872" width="9.28515625" style="5"/>
    <col min="15873" max="15873" width="9.5703125" style="5" bestFit="1" customWidth="1"/>
    <col min="15874" max="15874" width="9.42578125" style="5" bestFit="1" customWidth="1"/>
    <col min="15875" max="15875" width="73.28515625" style="5" customWidth="1"/>
    <col min="15876" max="15876" width="9.5703125" style="5" bestFit="1" customWidth="1"/>
    <col min="15877" max="15877" width="0" style="5" hidden="1" customWidth="1"/>
    <col min="15878" max="16128" width="9.28515625" style="5"/>
    <col min="16129" max="16129" width="9.5703125" style="5" bestFit="1" customWidth="1"/>
    <col min="16130" max="16130" width="9.42578125" style="5" bestFit="1" customWidth="1"/>
    <col min="16131" max="16131" width="73.28515625" style="5" customWidth="1"/>
    <col min="16132" max="16132" width="9.5703125" style="5" bestFit="1" customWidth="1"/>
    <col min="16133" max="16133" width="0" style="5" hidden="1" customWidth="1"/>
    <col min="16134" max="16384" width="9.28515625" style="5"/>
  </cols>
  <sheetData>
    <row r="1" spans="1:6" x14ac:dyDescent="0.2">
      <c r="F1" s="83" t="s">
        <v>280</v>
      </c>
    </row>
    <row r="2" spans="1:6" ht="15.75" x14ac:dyDescent="0.25">
      <c r="A2" s="2" t="s">
        <v>1</v>
      </c>
      <c r="B2" s="1" t="s">
        <v>44</v>
      </c>
      <c r="C2" s="5" t="s">
        <v>45</v>
      </c>
      <c r="D2" s="23">
        <v>120</v>
      </c>
      <c r="E2" s="2" t="s">
        <v>46</v>
      </c>
      <c r="F2" s="85">
        <v>130</v>
      </c>
    </row>
    <row r="3" spans="1:6" ht="15.75" x14ac:dyDescent="0.25">
      <c r="B3" s="1"/>
    </row>
    <row r="4" spans="1:6" ht="15.75" x14ac:dyDescent="0.25">
      <c r="A4" s="2" t="s">
        <v>2</v>
      </c>
      <c r="B4" s="1" t="s">
        <v>47</v>
      </c>
      <c r="C4" s="5" t="s">
        <v>48</v>
      </c>
      <c r="D4" s="23">
        <v>110</v>
      </c>
      <c r="E4" s="2" t="s">
        <v>49</v>
      </c>
      <c r="F4" s="85">
        <v>120</v>
      </c>
    </row>
    <row r="5" spans="1:6" ht="15.75" x14ac:dyDescent="0.25">
      <c r="B5" s="1"/>
    </row>
    <row r="6" spans="1:6" ht="15.75" x14ac:dyDescent="0.25">
      <c r="A6" s="2" t="s">
        <v>3</v>
      </c>
      <c r="B6" s="1" t="s">
        <v>50</v>
      </c>
      <c r="C6" s="5" t="s">
        <v>51</v>
      </c>
      <c r="D6" s="23">
        <v>100</v>
      </c>
      <c r="E6" s="2" t="s">
        <v>52</v>
      </c>
      <c r="F6" s="85">
        <v>110</v>
      </c>
    </row>
    <row r="7" spans="1:6" ht="15.75" x14ac:dyDescent="0.25">
      <c r="B7" s="1"/>
    </row>
    <row r="8" spans="1:6" ht="15.75" x14ac:dyDescent="0.25">
      <c r="B8" s="1"/>
    </row>
    <row r="9" spans="1:6" ht="15.75" x14ac:dyDescent="0.25">
      <c r="A9" s="2" t="s">
        <v>53</v>
      </c>
      <c r="B9" s="1" t="s">
        <v>54</v>
      </c>
      <c r="C9" s="5" t="s">
        <v>55</v>
      </c>
      <c r="D9" s="23">
        <v>90</v>
      </c>
      <c r="E9" s="2" t="s">
        <v>56</v>
      </c>
      <c r="F9" s="85">
        <v>110</v>
      </c>
    </row>
    <row r="10" spans="1:6" ht="15.75" x14ac:dyDescent="0.25">
      <c r="B10" s="1"/>
    </row>
    <row r="11" spans="1:6" ht="15.75" x14ac:dyDescent="0.25">
      <c r="A11" s="2" t="s">
        <v>4</v>
      </c>
      <c r="B11" s="1" t="s">
        <v>57</v>
      </c>
      <c r="C11" s="5" t="s">
        <v>58</v>
      </c>
      <c r="D11" s="23">
        <v>85</v>
      </c>
      <c r="E11" s="2" t="s">
        <v>59</v>
      </c>
      <c r="F11" s="85">
        <v>95</v>
      </c>
    </row>
    <row r="12" spans="1:6" ht="15.75" x14ac:dyDescent="0.25">
      <c r="B12" s="1"/>
    </row>
    <row r="13" spans="1:6" ht="15.75" x14ac:dyDescent="0.25">
      <c r="A13" s="2" t="s">
        <v>5</v>
      </c>
      <c r="B13" s="1" t="s">
        <v>60</v>
      </c>
      <c r="C13" s="5" t="s">
        <v>61</v>
      </c>
      <c r="D13" s="23">
        <v>80</v>
      </c>
      <c r="E13" s="2" t="s">
        <v>62</v>
      </c>
      <c r="F13" s="85">
        <v>90</v>
      </c>
    </row>
    <row r="15" spans="1:6" x14ac:dyDescent="0.2">
      <c r="B15" s="98" t="s">
        <v>283</v>
      </c>
      <c r="C15" s="5" t="s">
        <v>279</v>
      </c>
      <c r="F15" s="96">
        <v>80</v>
      </c>
    </row>
    <row r="19" spans="2:6" ht="45" x14ac:dyDescent="0.2">
      <c r="C19" s="24" t="s">
        <v>63</v>
      </c>
    </row>
    <row r="20" spans="2:6" x14ac:dyDescent="0.2">
      <c r="C20" s="24"/>
    </row>
    <row r="21" spans="2:6" x14ac:dyDescent="0.2">
      <c r="C21" s="24"/>
    </row>
    <row r="23" spans="2:6" x14ac:dyDescent="0.2">
      <c r="B23" s="2" t="s">
        <v>44</v>
      </c>
      <c r="C23" s="5" t="s">
        <v>64</v>
      </c>
    </row>
    <row r="25" spans="2:6" x14ac:dyDescent="0.2">
      <c r="B25" s="2" t="s">
        <v>47</v>
      </c>
      <c r="C25" s="5" t="s">
        <v>64</v>
      </c>
    </row>
    <row r="27" spans="2:6" x14ac:dyDescent="0.2">
      <c r="B27" s="2" t="s">
        <v>50</v>
      </c>
      <c r="C27" s="5" t="s">
        <v>64</v>
      </c>
    </row>
    <row r="30" spans="2:6" x14ac:dyDescent="0.2">
      <c r="B30" s="2" t="s">
        <v>54</v>
      </c>
      <c r="C30" s="5" t="s">
        <v>167</v>
      </c>
      <c r="F30" s="85"/>
    </row>
    <row r="31" spans="2:6" x14ac:dyDescent="0.2">
      <c r="F31" s="85"/>
    </row>
    <row r="32" spans="2:6" x14ac:dyDescent="0.2">
      <c r="B32" s="2" t="s">
        <v>57</v>
      </c>
      <c r="C32" s="5" t="s">
        <v>187</v>
      </c>
      <c r="F32" s="85"/>
    </row>
    <row r="33" spans="2:6" x14ac:dyDescent="0.2">
      <c r="F33" s="85"/>
    </row>
    <row r="34" spans="2:6" x14ac:dyDescent="0.2">
      <c r="B34" s="2" t="s">
        <v>60</v>
      </c>
      <c r="C34" s="5" t="s">
        <v>188</v>
      </c>
      <c r="F34" s="85"/>
    </row>
    <row r="35" spans="2:6" x14ac:dyDescent="0.2">
      <c r="F35" s="85"/>
    </row>
    <row r="38" spans="2:6" ht="30" x14ac:dyDescent="0.2">
      <c r="C38" s="24" t="s">
        <v>65</v>
      </c>
    </row>
  </sheetData>
  <printOptions horizontalCentered="1" gridLines="1"/>
  <pageMargins left="0" right="0" top="0.75" bottom="0.5" header="0" footer="0"/>
  <pageSetup orientation="portrait" r:id="rId1"/>
  <headerFooter>
    <oddHeader>&amp;CTodd County Board of Education
2024-2025 Substitute Salary Schedule</oddHeader>
    <oddFooter>&amp;L&amp;D&amp;R&amp;P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0"/>
  <sheetViews>
    <sheetView topLeftCell="A7" zoomScaleNormal="100" workbookViewId="0">
      <selection activeCell="J18" sqref="J18"/>
    </sheetView>
  </sheetViews>
  <sheetFormatPr defaultColWidth="8.5703125" defaultRowHeight="15" x14ac:dyDescent="0.25"/>
  <cols>
    <col min="1" max="1" width="43.28515625" bestFit="1" customWidth="1"/>
    <col min="2" max="2" width="2.5703125" bestFit="1" customWidth="1"/>
    <col min="3" max="3" width="12.5703125" customWidth="1"/>
    <col min="4" max="4" width="29.28515625" style="20" customWidth="1"/>
    <col min="5" max="5" width="13.5703125" style="37" customWidth="1"/>
    <col min="6" max="6" width="14.28515625" style="26" hidden="1" customWidth="1"/>
    <col min="7" max="7" width="22.5703125" style="26" hidden="1" customWidth="1"/>
    <col min="8" max="8" width="10.5703125" style="69" bestFit="1" customWidth="1"/>
    <col min="257" max="257" width="43.28515625" bestFit="1" customWidth="1"/>
    <col min="258" max="258" width="2.5703125" bestFit="1" customWidth="1"/>
    <col min="259" max="259" width="12.5703125" customWidth="1"/>
    <col min="260" max="260" width="29.28515625" customWidth="1"/>
    <col min="261" max="261" width="13.5703125" customWidth="1"/>
    <col min="262" max="263" width="0" hidden="1" customWidth="1"/>
    <col min="513" max="513" width="43.28515625" bestFit="1" customWidth="1"/>
    <col min="514" max="514" width="2.5703125" bestFit="1" customWidth="1"/>
    <col min="515" max="515" width="12.5703125" customWidth="1"/>
    <col min="516" max="516" width="29.28515625" customWidth="1"/>
    <col min="517" max="517" width="13.5703125" customWidth="1"/>
    <col min="518" max="519" width="0" hidden="1" customWidth="1"/>
    <col min="769" max="769" width="43.28515625" bestFit="1" customWidth="1"/>
    <col min="770" max="770" width="2.5703125" bestFit="1" customWidth="1"/>
    <col min="771" max="771" width="12.5703125" customWidth="1"/>
    <col min="772" max="772" width="29.28515625" customWidth="1"/>
    <col min="773" max="773" width="13.5703125" customWidth="1"/>
    <col min="774" max="775" width="0" hidden="1" customWidth="1"/>
    <col min="1025" max="1025" width="43.28515625" bestFit="1" customWidth="1"/>
    <col min="1026" max="1026" width="2.5703125" bestFit="1" customWidth="1"/>
    <col min="1027" max="1027" width="12.5703125" customWidth="1"/>
    <col min="1028" max="1028" width="29.28515625" customWidth="1"/>
    <col min="1029" max="1029" width="13.5703125" customWidth="1"/>
    <col min="1030" max="1031" width="0" hidden="1" customWidth="1"/>
    <col min="1281" max="1281" width="43.28515625" bestFit="1" customWidth="1"/>
    <col min="1282" max="1282" width="2.5703125" bestFit="1" customWidth="1"/>
    <col min="1283" max="1283" width="12.5703125" customWidth="1"/>
    <col min="1284" max="1284" width="29.28515625" customWidth="1"/>
    <col min="1285" max="1285" width="13.5703125" customWidth="1"/>
    <col min="1286" max="1287" width="0" hidden="1" customWidth="1"/>
    <col min="1537" max="1537" width="43.28515625" bestFit="1" customWidth="1"/>
    <col min="1538" max="1538" width="2.5703125" bestFit="1" customWidth="1"/>
    <col min="1539" max="1539" width="12.5703125" customWidth="1"/>
    <col min="1540" max="1540" width="29.28515625" customWidth="1"/>
    <col min="1541" max="1541" width="13.5703125" customWidth="1"/>
    <col min="1542" max="1543" width="0" hidden="1" customWidth="1"/>
    <col min="1793" max="1793" width="43.28515625" bestFit="1" customWidth="1"/>
    <col min="1794" max="1794" width="2.5703125" bestFit="1" customWidth="1"/>
    <col min="1795" max="1795" width="12.5703125" customWidth="1"/>
    <col min="1796" max="1796" width="29.28515625" customWidth="1"/>
    <col min="1797" max="1797" width="13.5703125" customWidth="1"/>
    <col min="1798" max="1799" width="0" hidden="1" customWidth="1"/>
    <col min="2049" max="2049" width="43.28515625" bestFit="1" customWidth="1"/>
    <col min="2050" max="2050" width="2.5703125" bestFit="1" customWidth="1"/>
    <col min="2051" max="2051" width="12.5703125" customWidth="1"/>
    <col min="2052" max="2052" width="29.28515625" customWidth="1"/>
    <col min="2053" max="2053" width="13.5703125" customWidth="1"/>
    <col min="2054" max="2055" width="0" hidden="1" customWidth="1"/>
    <col min="2305" max="2305" width="43.28515625" bestFit="1" customWidth="1"/>
    <col min="2306" max="2306" width="2.5703125" bestFit="1" customWidth="1"/>
    <col min="2307" max="2307" width="12.5703125" customWidth="1"/>
    <col min="2308" max="2308" width="29.28515625" customWidth="1"/>
    <col min="2309" max="2309" width="13.5703125" customWidth="1"/>
    <col min="2310" max="2311" width="0" hidden="1" customWidth="1"/>
    <col min="2561" max="2561" width="43.28515625" bestFit="1" customWidth="1"/>
    <col min="2562" max="2562" width="2.5703125" bestFit="1" customWidth="1"/>
    <col min="2563" max="2563" width="12.5703125" customWidth="1"/>
    <col min="2564" max="2564" width="29.28515625" customWidth="1"/>
    <col min="2565" max="2565" width="13.5703125" customWidth="1"/>
    <col min="2566" max="2567" width="0" hidden="1" customWidth="1"/>
    <col min="2817" max="2817" width="43.28515625" bestFit="1" customWidth="1"/>
    <col min="2818" max="2818" width="2.5703125" bestFit="1" customWidth="1"/>
    <col min="2819" max="2819" width="12.5703125" customWidth="1"/>
    <col min="2820" max="2820" width="29.28515625" customWidth="1"/>
    <col min="2821" max="2821" width="13.5703125" customWidth="1"/>
    <col min="2822" max="2823" width="0" hidden="1" customWidth="1"/>
    <col min="3073" max="3073" width="43.28515625" bestFit="1" customWidth="1"/>
    <col min="3074" max="3074" width="2.5703125" bestFit="1" customWidth="1"/>
    <col min="3075" max="3075" width="12.5703125" customWidth="1"/>
    <col min="3076" max="3076" width="29.28515625" customWidth="1"/>
    <col min="3077" max="3077" width="13.5703125" customWidth="1"/>
    <col min="3078" max="3079" width="0" hidden="1" customWidth="1"/>
    <col min="3329" max="3329" width="43.28515625" bestFit="1" customWidth="1"/>
    <col min="3330" max="3330" width="2.5703125" bestFit="1" customWidth="1"/>
    <col min="3331" max="3331" width="12.5703125" customWidth="1"/>
    <col min="3332" max="3332" width="29.28515625" customWidth="1"/>
    <col min="3333" max="3333" width="13.5703125" customWidth="1"/>
    <col min="3334" max="3335" width="0" hidden="1" customWidth="1"/>
    <col min="3585" max="3585" width="43.28515625" bestFit="1" customWidth="1"/>
    <col min="3586" max="3586" width="2.5703125" bestFit="1" customWidth="1"/>
    <col min="3587" max="3587" width="12.5703125" customWidth="1"/>
    <col min="3588" max="3588" width="29.28515625" customWidth="1"/>
    <col min="3589" max="3589" width="13.5703125" customWidth="1"/>
    <col min="3590" max="3591" width="0" hidden="1" customWidth="1"/>
    <col min="3841" max="3841" width="43.28515625" bestFit="1" customWidth="1"/>
    <col min="3842" max="3842" width="2.5703125" bestFit="1" customWidth="1"/>
    <col min="3843" max="3843" width="12.5703125" customWidth="1"/>
    <col min="3844" max="3844" width="29.28515625" customWidth="1"/>
    <col min="3845" max="3845" width="13.5703125" customWidth="1"/>
    <col min="3846" max="3847" width="0" hidden="1" customWidth="1"/>
    <col min="4097" max="4097" width="43.28515625" bestFit="1" customWidth="1"/>
    <col min="4098" max="4098" width="2.5703125" bestFit="1" customWidth="1"/>
    <col min="4099" max="4099" width="12.5703125" customWidth="1"/>
    <col min="4100" max="4100" width="29.28515625" customWidth="1"/>
    <col min="4101" max="4101" width="13.5703125" customWidth="1"/>
    <col min="4102" max="4103" width="0" hidden="1" customWidth="1"/>
    <col min="4353" max="4353" width="43.28515625" bestFit="1" customWidth="1"/>
    <col min="4354" max="4354" width="2.5703125" bestFit="1" customWidth="1"/>
    <col min="4355" max="4355" width="12.5703125" customWidth="1"/>
    <col min="4356" max="4356" width="29.28515625" customWidth="1"/>
    <col min="4357" max="4357" width="13.5703125" customWidth="1"/>
    <col min="4358" max="4359" width="0" hidden="1" customWidth="1"/>
    <col min="4609" max="4609" width="43.28515625" bestFit="1" customWidth="1"/>
    <col min="4610" max="4610" width="2.5703125" bestFit="1" customWidth="1"/>
    <col min="4611" max="4611" width="12.5703125" customWidth="1"/>
    <col min="4612" max="4612" width="29.28515625" customWidth="1"/>
    <col min="4613" max="4613" width="13.5703125" customWidth="1"/>
    <col min="4614" max="4615" width="0" hidden="1" customWidth="1"/>
    <col min="4865" max="4865" width="43.28515625" bestFit="1" customWidth="1"/>
    <col min="4866" max="4866" width="2.5703125" bestFit="1" customWidth="1"/>
    <col min="4867" max="4867" width="12.5703125" customWidth="1"/>
    <col min="4868" max="4868" width="29.28515625" customWidth="1"/>
    <col min="4869" max="4869" width="13.5703125" customWidth="1"/>
    <col min="4870" max="4871" width="0" hidden="1" customWidth="1"/>
    <col min="5121" max="5121" width="43.28515625" bestFit="1" customWidth="1"/>
    <col min="5122" max="5122" width="2.5703125" bestFit="1" customWidth="1"/>
    <col min="5123" max="5123" width="12.5703125" customWidth="1"/>
    <col min="5124" max="5124" width="29.28515625" customWidth="1"/>
    <col min="5125" max="5125" width="13.5703125" customWidth="1"/>
    <col min="5126" max="5127" width="0" hidden="1" customWidth="1"/>
    <col min="5377" max="5377" width="43.28515625" bestFit="1" customWidth="1"/>
    <col min="5378" max="5378" width="2.5703125" bestFit="1" customWidth="1"/>
    <col min="5379" max="5379" width="12.5703125" customWidth="1"/>
    <col min="5380" max="5380" width="29.28515625" customWidth="1"/>
    <col min="5381" max="5381" width="13.5703125" customWidth="1"/>
    <col min="5382" max="5383" width="0" hidden="1" customWidth="1"/>
    <col min="5633" max="5633" width="43.28515625" bestFit="1" customWidth="1"/>
    <col min="5634" max="5634" width="2.5703125" bestFit="1" customWidth="1"/>
    <col min="5635" max="5635" width="12.5703125" customWidth="1"/>
    <col min="5636" max="5636" width="29.28515625" customWidth="1"/>
    <col min="5637" max="5637" width="13.5703125" customWidth="1"/>
    <col min="5638" max="5639" width="0" hidden="1" customWidth="1"/>
    <col min="5889" max="5889" width="43.28515625" bestFit="1" customWidth="1"/>
    <col min="5890" max="5890" width="2.5703125" bestFit="1" customWidth="1"/>
    <col min="5891" max="5891" width="12.5703125" customWidth="1"/>
    <col min="5892" max="5892" width="29.28515625" customWidth="1"/>
    <col min="5893" max="5893" width="13.5703125" customWidth="1"/>
    <col min="5894" max="5895" width="0" hidden="1" customWidth="1"/>
    <col min="6145" max="6145" width="43.28515625" bestFit="1" customWidth="1"/>
    <col min="6146" max="6146" width="2.5703125" bestFit="1" customWidth="1"/>
    <col min="6147" max="6147" width="12.5703125" customWidth="1"/>
    <col min="6148" max="6148" width="29.28515625" customWidth="1"/>
    <col min="6149" max="6149" width="13.5703125" customWidth="1"/>
    <col min="6150" max="6151" width="0" hidden="1" customWidth="1"/>
    <col min="6401" max="6401" width="43.28515625" bestFit="1" customWidth="1"/>
    <col min="6402" max="6402" width="2.5703125" bestFit="1" customWidth="1"/>
    <col min="6403" max="6403" width="12.5703125" customWidth="1"/>
    <col min="6404" max="6404" width="29.28515625" customWidth="1"/>
    <col min="6405" max="6405" width="13.5703125" customWidth="1"/>
    <col min="6406" max="6407" width="0" hidden="1" customWidth="1"/>
    <col min="6657" max="6657" width="43.28515625" bestFit="1" customWidth="1"/>
    <col min="6658" max="6658" width="2.5703125" bestFit="1" customWidth="1"/>
    <col min="6659" max="6659" width="12.5703125" customWidth="1"/>
    <col min="6660" max="6660" width="29.28515625" customWidth="1"/>
    <col min="6661" max="6661" width="13.5703125" customWidth="1"/>
    <col min="6662" max="6663" width="0" hidden="1" customWidth="1"/>
    <col min="6913" max="6913" width="43.28515625" bestFit="1" customWidth="1"/>
    <col min="6914" max="6914" width="2.5703125" bestFit="1" customWidth="1"/>
    <col min="6915" max="6915" width="12.5703125" customWidth="1"/>
    <col min="6916" max="6916" width="29.28515625" customWidth="1"/>
    <col min="6917" max="6917" width="13.5703125" customWidth="1"/>
    <col min="6918" max="6919" width="0" hidden="1" customWidth="1"/>
    <col min="7169" max="7169" width="43.28515625" bestFit="1" customWidth="1"/>
    <col min="7170" max="7170" width="2.5703125" bestFit="1" customWidth="1"/>
    <col min="7171" max="7171" width="12.5703125" customWidth="1"/>
    <col min="7172" max="7172" width="29.28515625" customWidth="1"/>
    <col min="7173" max="7173" width="13.5703125" customWidth="1"/>
    <col min="7174" max="7175" width="0" hidden="1" customWidth="1"/>
    <col min="7425" max="7425" width="43.28515625" bestFit="1" customWidth="1"/>
    <col min="7426" max="7426" width="2.5703125" bestFit="1" customWidth="1"/>
    <col min="7427" max="7427" width="12.5703125" customWidth="1"/>
    <col min="7428" max="7428" width="29.28515625" customWidth="1"/>
    <col min="7429" max="7429" width="13.5703125" customWidth="1"/>
    <col min="7430" max="7431" width="0" hidden="1" customWidth="1"/>
    <col min="7681" max="7681" width="43.28515625" bestFit="1" customWidth="1"/>
    <col min="7682" max="7682" width="2.5703125" bestFit="1" customWidth="1"/>
    <col min="7683" max="7683" width="12.5703125" customWidth="1"/>
    <col min="7684" max="7684" width="29.28515625" customWidth="1"/>
    <col min="7685" max="7685" width="13.5703125" customWidth="1"/>
    <col min="7686" max="7687" width="0" hidden="1" customWidth="1"/>
    <col min="7937" max="7937" width="43.28515625" bestFit="1" customWidth="1"/>
    <col min="7938" max="7938" width="2.5703125" bestFit="1" customWidth="1"/>
    <col min="7939" max="7939" width="12.5703125" customWidth="1"/>
    <col min="7940" max="7940" width="29.28515625" customWidth="1"/>
    <col min="7941" max="7941" width="13.5703125" customWidth="1"/>
    <col min="7942" max="7943" width="0" hidden="1" customWidth="1"/>
    <col min="8193" max="8193" width="43.28515625" bestFit="1" customWidth="1"/>
    <col min="8194" max="8194" width="2.5703125" bestFit="1" customWidth="1"/>
    <col min="8195" max="8195" width="12.5703125" customWidth="1"/>
    <col min="8196" max="8196" width="29.28515625" customWidth="1"/>
    <col min="8197" max="8197" width="13.5703125" customWidth="1"/>
    <col min="8198" max="8199" width="0" hidden="1" customWidth="1"/>
    <col min="8449" max="8449" width="43.28515625" bestFit="1" customWidth="1"/>
    <col min="8450" max="8450" width="2.5703125" bestFit="1" customWidth="1"/>
    <col min="8451" max="8451" width="12.5703125" customWidth="1"/>
    <col min="8452" max="8452" width="29.28515625" customWidth="1"/>
    <col min="8453" max="8453" width="13.5703125" customWidth="1"/>
    <col min="8454" max="8455" width="0" hidden="1" customWidth="1"/>
    <col min="8705" max="8705" width="43.28515625" bestFit="1" customWidth="1"/>
    <col min="8706" max="8706" width="2.5703125" bestFit="1" customWidth="1"/>
    <col min="8707" max="8707" width="12.5703125" customWidth="1"/>
    <col min="8708" max="8708" width="29.28515625" customWidth="1"/>
    <col min="8709" max="8709" width="13.5703125" customWidth="1"/>
    <col min="8710" max="8711" width="0" hidden="1" customWidth="1"/>
    <col min="8961" max="8961" width="43.28515625" bestFit="1" customWidth="1"/>
    <col min="8962" max="8962" width="2.5703125" bestFit="1" customWidth="1"/>
    <col min="8963" max="8963" width="12.5703125" customWidth="1"/>
    <col min="8964" max="8964" width="29.28515625" customWidth="1"/>
    <col min="8965" max="8965" width="13.5703125" customWidth="1"/>
    <col min="8966" max="8967" width="0" hidden="1" customWidth="1"/>
    <col min="9217" max="9217" width="43.28515625" bestFit="1" customWidth="1"/>
    <col min="9218" max="9218" width="2.5703125" bestFit="1" customWidth="1"/>
    <col min="9219" max="9219" width="12.5703125" customWidth="1"/>
    <col min="9220" max="9220" width="29.28515625" customWidth="1"/>
    <col min="9221" max="9221" width="13.5703125" customWidth="1"/>
    <col min="9222" max="9223" width="0" hidden="1" customWidth="1"/>
    <col min="9473" max="9473" width="43.28515625" bestFit="1" customWidth="1"/>
    <col min="9474" max="9474" width="2.5703125" bestFit="1" customWidth="1"/>
    <col min="9475" max="9475" width="12.5703125" customWidth="1"/>
    <col min="9476" max="9476" width="29.28515625" customWidth="1"/>
    <col min="9477" max="9477" width="13.5703125" customWidth="1"/>
    <col min="9478" max="9479" width="0" hidden="1" customWidth="1"/>
    <col min="9729" max="9729" width="43.28515625" bestFit="1" customWidth="1"/>
    <col min="9730" max="9730" width="2.5703125" bestFit="1" customWidth="1"/>
    <col min="9731" max="9731" width="12.5703125" customWidth="1"/>
    <col min="9732" max="9732" width="29.28515625" customWidth="1"/>
    <col min="9733" max="9733" width="13.5703125" customWidth="1"/>
    <col min="9734" max="9735" width="0" hidden="1" customWidth="1"/>
    <col min="9985" max="9985" width="43.28515625" bestFit="1" customWidth="1"/>
    <col min="9986" max="9986" width="2.5703125" bestFit="1" customWidth="1"/>
    <col min="9987" max="9987" width="12.5703125" customWidth="1"/>
    <col min="9988" max="9988" width="29.28515625" customWidth="1"/>
    <col min="9989" max="9989" width="13.5703125" customWidth="1"/>
    <col min="9990" max="9991" width="0" hidden="1" customWidth="1"/>
    <col min="10241" max="10241" width="43.28515625" bestFit="1" customWidth="1"/>
    <col min="10242" max="10242" width="2.5703125" bestFit="1" customWidth="1"/>
    <col min="10243" max="10243" width="12.5703125" customWidth="1"/>
    <col min="10244" max="10244" width="29.28515625" customWidth="1"/>
    <col min="10245" max="10245" width="13.5703125" customWidth="1"/>
    <col min="10246" max="10247" width="0" hidden="1" customWidth="1"/>
    <col min="10497" max="10497" width="43.28515625" bestFit="1" customWidth="1"/>
    <col min="10498" max="10498" width="2.5703125" bestFit="1" customWidth="1"/>
    <col min="10499" max="10499" width="12.5703125" customWidth="1"/>
    <col min="10500" max="10500" width="29.28515625" customWidth="1"/>
    <col min="10501" max="10501" width="13.5703125" customWidth="1"/>
    <col min="10502" max="10503" width="0" hidden="1" customWidth="1"/>
    <col min="10753" max="10753" width="43.28515625" bestFit="1" customWidth="1"/>
    <col min="10754" max="10754" width="2.5703125" bestFit="1" customWidth="1"/>
    <col min="10755" max="10755" width="12.5703125" customWidth="1"/>
    <col min="10756" max="10756" width="29.28515625" customWidth="1"/>
    <col min="10757" max="10757" width="13.5703125" customWidth="1"/>
    <col min="10758" max="10759" width="0" hidden="1" customWidth="1"/>
    <col min="11009" max="11009" width="43.28515625" bestFit="1" customWidth="1"/>
    <col min="11010" max="11010" width="2.5703125" bestFit="1" customWidth="1"/>
    <col min="11011" max="11011" width="12.5703125" customWidth="1"/>
    <col min="11012" max="11012" width="29.28515625" customWidth="1"/>
    <col min="11013" max="11013" width="13.5703125" customWidth="1"/>
    <col min="11014" max="11015" width="0" hidden="1" customWidth="1"/>
    <col min="11265" max="11265" width="43.28515625" bestFit="1" customWidth="1"/>
    <col min="11266" max="11266" width="2.5703125" bestFit="1" customWidth="1"/>
    <col min="11267" max="11267" width="12.5703125" customWidth="1"/>
    <col min="11268" max="11268" width="29.28515625" customWidth="1"/>
    <col min="11269" max="11269" width="13.5703125" customWidth="1"/>
    <col min="11270" max="11271" width="0" hidden="1" customWidth="1"/>
    <col min="11521" max="11521" width="43.28515625" bestFit="1" customWidth="1"/>
    <col min="11522" max="11522" width="2.5703125" bestFit="1" customWidth="1"/>
    <col min="11523" max="11523" width="12.5703125" customWidth="1"/>
    <col min="11524" max="11524" width="29.28515625" customWidth="1"/>
    <col min="11525" max="11525" width="13.5703125" customWidth="1"/>
    <col min="11526" max="11527" width="0" hidden="1" customWidth="1"/>
    <col min="11777" max="11777" width="43.28515625" bestFit="1" customWidth="1"/>
    <col min="11778" max="11778" width="2.5703125" bestFit="1" customWidth="1"/>
    <col min="11779" max="11779" width="12.5703125" customWidth="1"/>
    <col min="11780" max="11780" width="29.28515625" customWidth="1"/>
    <col min="11781" max="11781" width="13.5703125" customWidth="1"/>
    <col min="11782" max="11783" width="0" hidden="1" customWidth="1"/>
    <col min="12033" max="12033" width="43.28515625" bestFit="1" customWidth="1"/>
    <col min="12034" max="12034" width="2.5703125" bestFit="1" customWidth="1"/>
    <col min="12035" max="12035" width="12.5703125" customWidth="1"/>
    <col min="12036" max="12036" width="29.28515625" customWidth="1"/>
    <col min="12037" max="12037" width="13.5703125" customWidth="1"/>
    <col min="12038" max="12039" width="0" hidden="1" customWidth="1"/>
    <col min="12289" max="12289" width="43.28515625" bestFit="1" customWidth="1"/>
    <col min="12290" max="12290" width="2.5703125" bestFit="1" customWidth="1"/>
    <col min="12291" max="12291" width="12.5703125" customWidth="1"/>
    <col min="12292" max="12292" width="29.28515625" customWidth="1"/>
    <col min="12293" max="12293" width="13.5703125" customWidth="1"/>
    <col min="12294" max="12295" width="0" hidden="1" customWidth="1"/>
    <col min="12545" max="12545" width="43.28515625" bestFit="1" customWidth="1"/>
    <col min="12546" max="12546" width="2.5703125" bestFit="1" customWidth="1"/>
    <col min="12547" max="12547" width="12.5703125" customWidth="1"/>
    <col min="12548" max="12548" width="29.28515625" customWidth="1"/>
    <col min="12549" max="12549" width="13.5703125" customWidth="1"/>
    <col min="12550" max="12551" width="0" hidden="1" customWidth="1"/>
    <col min="12801" max="12801" width="43.28515625" bestFit="1" customWidth="1"/>
    <col min="12802" max="12802" width="2.5703125" bestFit="1" customWidth="1"/>
    <col min="12803" max="12803" width="12.5703125" customWidth="1"/>
    <col min="12804" max="12804" width="29.28515625" customWidth="1"/>
    <col min="12805" max="12805" width="13.5703125" customWidth="1"/>
    <col min="12806" max="12807" width="0" hidden="1" customWidth="1"/>
    <col min="13057" max="13057" width="43.28515625" bestFit="1" customWidth="1"/>
    <col min="13058" max="13058" width="2.5703125" bestFit="1" customWidth="1"/>
    <col min="13059" max="13059" width="12.5703125" customWidth="1"/>
    <col min="13060" max="13060" width="29.28515625" customWidth="1"/>
    <col min="13061" max="13061" width="13.5703125" customWidth="1"/>
    <col min="13062" max="13063" width="0" hidden="1" customWidth="1"/>
    <col min="13313" max="13313" width="43.28515625" bestFit="1" customWidth="1"/>
    <col min="13314" max="13314" width="2.5703125" bestFit="1" customWidth="1"/>
    <col min="13315" max="13315" width="12.5703125" customWidth="1"/>
    <col min="13316" max="13316" width="29.28515625" customWidth="1"/>
    <col min="13317" max="13317" width="13.5703125" customWidth="1"/>
    <col min="13318" max="13319" width="0" hidden="1" customWidth="1"/>
    <col min="13569" max="13569" width="43.28515625" bestFit="1" customWidth="1"/>
    <col min="13570" max="13570" width="2.5703125" bestFit="1" customWidth="1"/>
    <col min="13571" max="13571" width="12.5703125" customWidth="1"/>
    <col min="13572" max="13572" width="29.28515625" customWidth="1"/>
    <col min="13573" max="13573" width="13.5703125" customWidth="1"/>
    <col min="13574" max="13575" width="0" hidden="1" customWidth="1"/>
    <col min="13825" max="13825" width="43.28515625" bestFit="1" customWidth="1"/>
    <col min="13826" max="13826" width="2.5703125" bestFit="1" customWidth="1"/>
    <col min="13827" max="13827" width="12.5703125" customWidth="1"/>
    <col min="13828" max="13828" width="29.28515625" customWidth="1"/>
    <col min="13829" max="13829" width="13.5703125" customWidth="1"/>
    <col min="13830" max="13831" width="0" hidden="1" customWidth="1"/>
    <col min="14081" max="14081" width="43.28515625" bestFit="1" customWidth="1"/>
    <col min="14082" max="14082" width="2.5703125" bestFit="1" customWidth="1"/>
    <col min="14083" max="14083" width="12.5703125" customWidth="1"/>
    <col min="14084" max="14084" width="29.28515625" customWidth="1"/>
    <col min="14085" max="14085" width="13.5703125" customWidth="1"/>
    <col min="14086" max="14087" width="0" hidden="1" customWidth="1"/>
    <col min="14337" max="14337" width="43.28515625" bestFit="1" customWidth="1"/>
    <col min="14338" max="14338" width="2.5703125" bestFit="1" customWidth="1"/>
    <col min="14339" max="14339" width="12.5703125" customWidth="1"/>
    <col min="14340" max="14340" width="29.28515625" customWidth="1"/>
    <col min="14341" max="14341" width="13.5703125" customWidth="1"/>
    <col min="14342" max="14343" width="0" hidden="1" customWidth="1"/>
    <col min="14593" max="14593" width="43.28515625" bestFit="1" customWidth="1"/>
    <col min="14594" max="14594" width="2.5703125" bestFit="1" customWidth="1"/>
    <col min="14595" max="14595" width="12.5703125" customWidth="1"/>
    <col min="14596" max="14596" width="29.28515625" customWidth="1"/>
    <col min="14597" max="14597" width="13.5703125" customWidth="1"/>
    <col min="14598" max="14599" width="0" hidden="1" customWidth="1"/>
    <col min="14849" max="14849" width="43.28515625" bestFit="1" customWidth="1"/>
    <col min="14850" max="14850" width="2.5703125" bestFit="1" customWidth="1"/>
    <col min="14851" max="14851" width="12.5703125" customWidth="1"/>
    <col min="14852" max="14852" width="29.28515625" customWidth="1"/>
    <col min="14853" max="14853" width="13.5703125" customWidth="1"/>
    <col min="14854" max="14855" width="0" hidden="1" customWidth="1"/>
    <col min="15105" max="15105" width="43.28515625" bestFit="1" customWidth="1"/>
    <col min="15106" max="15106" width="2.5703125" bestFit="1" customWidth="1"/>
    <col min="15107" max="15107" width="12.5703125" customWidth="1"/>
    <col min="15108" max="15108" width="29.28515625" customWidth="1"/>
    <col min="15109" max="15109" width="13.5703125" customWidth="1"/>
    <col min="15110" max="15111" width="0" hidden="1" customWidth="1"/>
    <col min="15361" max="15361" width="43.28515625" bestFit="1" customWidth="1"/>
    <col min="15362" max="15362" width="2.5703125" bestFit="1" customWidth="1"/>
    <col min="15363" max="15363" width="12.5703125" customWidth="1"/>
    <col min="15364" max="15364" width="29.28515625" customWidth="1"/>
    <col min="15365" max="15365" width="13.5703125" customWidth="1"/>
    <col min="15366" max="15367" width="0" hidden="1" customWidth="1"/>
    <col min="15617" max="15617" width="43.28515625" bestFit="1" customWidth="1"/>
    <col min="15618" max="15618" width="2.5703125" bestFit="1" customWidth="1"/>
    <col min="15619" max="15619" width="12.5703125" customWidth="1"/>
    <col min="15620" max="15620" width="29.28515625" customWidth="1"/>
    <col min="15621" max="15621" width="13.5703125" customWidth="1"/>
    <col min="15622" max="15623" width="0" hidden="1" customWidth="1"/>
    <col min="15873" max="15873" width="43.28515625" bestFit="1" customWidth="1"/>
    <col min="15874" max="15874" width="2.5703125" bestFit="1" customWidth="1"/>
    <col min="15875" max="15875" width="12.5703125" customWidth="1"/>
    <col min="15876" max="15876" width="29.28515625" customWidth="1"/>
    <col min="15877" max="15877" width="13.5703125" customWidth="1"/>
    <col min="15878" max="15879" width="0" hidden="1" customWidth="1"/>
    <col min="16129" max="16129" width="43.28515625" bestFit="1" customWidth="1"/>
    <col min="16130" max="16130" width="2.5703125" bestFit="1" customWidth="1"/>
    <col min="16131" max="16131" width="12.5703125" customWidth="1"/>
    <col min="16132" max="16132" width="29.28515625" customWidth="1"/>
    <col min="16133" max="16133" width="13.5703125" customWidth="1"/>
    <col min="16134" max="16135" width="0" hidden="1" customWidth="1"/>
  </cols>
  <sheetData>
    <row r="1" spans="1:8" x14ac:dyDescent="0.25">
      <c r="A1" s="19" t="s">
        <v>66</v>
      </c>
      <c r="B1" s="16"/>
      <c r="C1" s="18" t="s">
        <v>67</v>
      </c>
      <c r="D1" s="19"/>
      <c r="E1" s="35"/>
      <c r="F1" s="19"/>
      <c r="G1" s="19"/>
      <c r="H1" s="71"/>
    </row>
    <row r="2" spans="1:8" s="13" customFormat="1" ht="12.75" x14ac:dyDescent="0.2">
      <c r="A2" s="13" t="s">
        <v>68</v>
      </c>
      <c r="B2" s="26"/>
      <c r="C2" s="25">
        <v>4000</v>
      </c>
      <c r="D2" s="26"/>
      <c r="E2" s="34"/>
      <c r="F2" s="26" t="s">
        <v>69</v>
      </c>
      <c r="G2" s="27" t="s">
        <v>70</v>
      </c>
      <c r="H2" s="70"/>
    </row>
    <row r="3" spans="1:8" s="99" customFormat="1" ht="12.75" x14ac:dyDescent="0.2">
      <c r="A3" s="99" t="s">
        <v>288</v>
      </c>
      <c r="B3" s="100"/>
      <c r="C3" s="101">
        <v>2400</v>
      </c>
      <c r="D3" s="100"/>
      <c r="E3" s="102"/>
      <c r="F3" s="100"/>
      <c r="G3" s="103"/>
      <c r="H3" s="104"/>
    </row>
    <row r="4" spans="1:8" s="13" customFormat="1" x14ac:dyDescent="0.2">
      <c r="A4" s="38" t="s">
        <v>172</v>
      </c>
      <c r="B4" s="28"/>
      <c r="C4" s="25">
        <v>5000</v>
      </c>
      <c r="D4" s="26"/>
      <c r="E4" s="34"/>
      <c r="F4" s="26"/>
      <c r="G4" s="27"/>
      <c r="H4" s="70"/>
    </row>
    <row r="5" spans="1:8" s="13" customFormat="1" x14ac:dyDescent="0.2">
      <c r="A5" s="38" t="s">
        <v>287</v>
      </c>
      <c r="B5" s="28"/>
      <c r="C5" s="25">
        <v>5000</v>
      </c>
      <c r="D5" s="26"/>
      <c r="E5" s="34"/>
      <c r="F5" s="26"/>
      <c r="G5" s="27"/>
      <c r="H5" s="70"/>
    </row>
    <row r="6" spans="1:8" s="13" customFormat="1" ht="15.75" thickBot="1" x14ac:dyDescent="0.25">
      <c r="A6" s="29" t="s">
        <v>71</v>
      </c>
      <c r="B6" s="28"/>
      <c r="C6" s="30">
        <f>SUM(C2:C5)</f>
        <v>16400</v>
      </c>
      <c r="D6" s="26"/>
      <c r="E6" s="34"/>
      <c r="F6" s="26"/>
      <c r="G6" s="27"/>
      <c r="H6" s="70"/>
    </row>
    <row r="7" spans="1:8" s="13" customFormat="1" ht="13.5" thickTop="1" x14ac:dyDescent="0.2">
      <c r="B7" s="26"/>
      <c r="C7" s="25"/>
      <c r="D7" s="26"/>
      <c r="E7" s="34"/>
      <c r="F7" s="26"/>
      <c r="G7" s="27"/>
      <c r="H7" s="70"/>
    </row>
    <row r="8" spans="1:8" x14ac:dyDescent="0.25">
      <c r="A8" s="19" t="s">
        <v>72</v>
      </c>
      <c r="B8" s="16"/>
      <c r="C8" s="31"/>
      <c r="D8" s="16"/>
      <c r="E8" s="36"/>
    </row>
    <row r="9" spans="1:8" x14ac:dyDescent="0.25">
      <c r="A9" s="13" t="s">
        <v>73</v>
      </c>
      <c r="B9" s="20"/>
      <c r="C9" s="21">
        <v>600</v>
      </c>
      <c r="D9" s="26"/>
      <c r="F9" s="26" t="s">
        <v>74</v>
      </c>
      <c r="G9" s="27" t="s">
        <v>75</v>
      </c>
    </row>
    <row r="10" spans="1:8" x14ac:dyDescent="0.25">
      <c r="A10" s="13" t="s">
        <v>76</v>
      </c>
      <c r="B10" s="20"/>
      <c r="C10" s="21">
        <v>250</v>
      </c>
      <c r="D10" s="26"/>
      <c r="G10" s="27"/>
    </row>
    <row r="11" spans="1:8" x14ac:dyDescent="0.25">
      <c r="A11" s="13" t="s">
        <v>77</v>
      </c>
      <c r="B11" s="20"/>
      <c r="C11" s="21">
        <v>600</v>
      </c>
      <c r="D11" s="26"/>
      <c r="E11" s="34"/>
      <c r="F11" s="26" t="s">
        <v>74</v>
      </c>
      <c r="G11" s="27" t="s">
        <v>75</v>
      </c>
    </row>
    <row r="12" spans="1:8" x14ac:dyDescent="0.25">
      <c r="A12" s="13" t="s">
        <v>78</v>
      </c>
      <c r="B12" s="20"/>
      <c r="C12" s="21">
        <v>600</v>
      </c>
      <c r="D12" s="26"/>
      <c r="G12" s="27"/>
    </row>
    <row r="13" spans="1:8" x14ac:dyDescent="0.25">
      <c r="A13" t="s">
        <v>79</v>
      </c>
      <c r="B13" s="20"/>
      <c r="C13" s="21">
        <v>300</v>
      </c>
      <c r="D13" s="26"/>
      <c r="G13" s="27"/>
    </row>
    <row r="14" spans="1:8" x14ac:dyDescent="0.25">
      <c r="A14" s="13" t="s">
        <v>80</v>
      </c>
      <c r="B14" s="20"/>
      <c r="C14" s="21">
        <v>1000</v>
      </c>
      <c r="D14" s="26"/>
      <c r="E14" s="34"/>
      <c r="F14" s="26" t="s">
        <v>81</v>
      </c>
      <c r="G14" s="27" t="s">
        <v>82</v>
      </c>
    </row>
    <row r="15" spans="1:8" ht="15.75" thickBot="1" x14ac:dyDescent="0.3">
      <c r="A15" s="29" t="s">
        <v>71</v>
      </c>
      <c r="B15" s="16"/>
      <c r="C15" s="32">
        <f>SUM(C9:C14)</f>
        <v>3350</v>
      </c>
      <c r="D15" s="16"/>
    </row>
    <row r="16" spans="1:8" ht="15.75" thickTop="1" x14ac:dyDescent="0.25">
      <c r="A16" s="29"/>
      <c r="B16" s="16"/>
      <c r="C16" s="33"/>
      <c r="D16" s="16"/>
    </row>
    <row r="17" spans="1:7" x14ac:dyDescent="0.25">
      <c r="A17" s="19" t="s">
        <v>83</v>
      </c>
      <c r="B17" s="16"/>
      <c r="C17" s="29"/>
      <c r="D17" s="16"/>
    </row>
    <row r="18" spans="1:7" x14ac:dyDescent="0.25">
      <c r="A18" s="13" t="s">
        <v>73</v>
      </c>
      <c r="B18" s="20"/>
      <c r="C18" s="21">
        <v>600</v>
      </c>
      <c r="D18" s="26"/>
    </row>
    <row r="19" spans="1:7" x14ac:dyDescent="0.25">
      <c r="A19" s="13" t="s">
        <v>84</v>
      </c>
      <c r="B19" s="20"/>
      <c r="C19" s="21">
        <v>250</v>
      </c>
      <c r="D19" s="26"/>
    </row>
    <row r="20" spans="1:7" x14ac:dyDescent="0.25">
      <c r="A20" s="13" t="s">
        <v>77</v>
      </c>
      <c r="B20" s="20"/>
      <c r="C20" s="21">
        <v>600</v>
      </c>
      <c r="D20" s="26"/>
      <c r="E20" s="34"/>
      <c r="G20" s="27"/>
    </row>
    <row r="21" spans="1:7" x14ac:dyDescent="0.25">
      <c r="A21" s="13" t="s">
        <v>85</v>
      </c>
      <c r="B21" s="20"/>
      <c r="C21" s="21">
        <v>600</v>
      </c>
      <c r="D21" s="26"/>
      <c r="E21" s="34"/>
      <c r="F21" s="26" t="s">
        <v>74</v>
      </c>
      <c r="G21" s="27" t="s">
        <v>86</v>
      </c>
    </row>
    <row r="22" spans="1:7" x14ac:dyDescent="0.25">
      <c r="A22" t="s">
        <v>79</v>
      </c>
      <c r="B22" s="20"/>
      <c r="C22" s="21">
        <v>300</v>
      </c>
      <c r="D22" s="26"/>
      <c r="E22" s="34"/>
      <c r="G22" s="27"/>
    </row>
    <row r="23" spans="1:7" x14ac:dyDescent="0.25">
      <c r="A23" s="13" t="s">
        <v>87</v>
      </c>
      <c r="B23" s="20"/>
      <c r="C23" s="21">
        <v>1000</v>
      </c>
      <c r="D23" s="26"/>
      <c r="E23" s="34"/>
      <c r="F23" s="26" t="s">
        <v>81</v>
      </c>
      <c r="G23" s="27" t="s">
        <v>88</v>
      </c>
    </row>
    <row r="24" spans="1:7" ht="15.75" thickBot="1" x14ac:dyDescent="0.3">
      <c r="A24" s="29" t="s">
        <v>71</v>
      </c>
      <c r="B24" s="16"/>
      <c r="C24" s="32">
        <f>SUM(C18:C23)</f>
        <v>3350</v>
      </c>
      <c r="D24" s="16"/>
    </row>
    <row r="25" spans="1:7" ht="15.75" thickTop="1" x14ac:dyDescent="0.25">
      <c r="A25" s="29"/>
      <c r="B25" s="16"/>
      <c r="C25" s="33"/>
      <c r="D25" s="16"/>
    </row>
    <row r="26" spans="1:7" x14ac:dyDescent="0.25">
      <c r="A26" s="19" t="s">
        <v>89</v>
      </c>
      <c r="B26" s="16"/>
      <c r="C26" s="16"/>
      <c r="D26" s="16"/>
    </row>
    <row r="27" spans="1:7" x14ac:dyDescent="0.25">
      <c r="A27" s="15" t="s">
        <v>205</v>
      </c>
      <c r="B27" s="16"/>
      <c r="C27" s="21">
        <v>4000</v>
      </c>
      <c r="D27" s="16"/>
    </row>
    <row r="28" spans="1:7" x14ac:dyDescent="0.25">
      <c r="A28" s="13" t="s">
        <v>73</v>
      </c>
      <c r="B28" s="20"/>
      <c r="C28" s="21">
        <v>600</v>
      </c>
      <c r="D28" s="21"/>
      <c r="F28" s="26" t="s">
        <v>74</v>
      </c>
      <c r="G28" s="27" t="s">
        <v>90</v>
      </c>
    </row>
    <row r="29" spans="1:7" x14ac:dyDescent="0.25">
      <c r="A29" s="13" t="s">
        <v>77</v>
      </c>
      <c r="B29" s="20"/>
      <c r="C29" s="21">
        <v>600</v>
      </c>
      <c r="D29" s="26"/>
      <c r="E29" s="34"/>
      <c r="F29" s="26" t="s">
        <v>74</v>
      </c>
      <c r="G29" s="27" t="s">
        <v>90</v>
      </c>
    </row>
    <row r="30" spans="1:7" x14ac:dyDescent="0.25">
      <c r="A30" t="s">
        <v>91</v>
      </c>
      <c r="B30" s="20" t="s">
        <v>92</v>
      </c>
      <c r="C30" s="21">
        <v>3000</v>
      </c>
      <c r="E30" s="34"/>
      <c r="F30" s="26" t="s">
        <v>93</v>
      </c>
      <c r="G30" s="27" t="s">
        <v>94</v>
      </c>
    </row>
    <row r="31" spans="1:7" x14ac:dyDescent="0.25">
      <c r="A31" s="13" t="s">
        <v>95</v>
      </c>
      <c r="B31" s="20" t="s">
        <v>92</v>
      </c>
      <c r="C31" s="21">
        <v>4000</v>
      </c>
      <c r="D31" s="15" t="s">
        <v>182</v>
      </c>
      <c r="E31" s="34"/>
      <c r="G31" s="27"/>
    </row>
    <row r="32" spans="1:7" x14ac:dyDescent="0.25">
      <c r="A32" s="13" t="s">
        <v>95</v>
      </c>
      <c r="B32" s="20" t="s">
        <v>92</v>
      </c>
      <c r="C32" s="21"/>
      <c r="E32" s="34"/>
      <c r="G32" s="27"/>
    </row>
    <row r="33" spans="1:7" x14ac:dyDescent="0.25">
      <c r="A33" t="s">
        <v>96</v>
      </c>
      <c r="B33" s="20" t="s">
        <v>97</v>
      </c>
      <c r="C33" s="21">
        <v>3000</v>
      </c>
      <c r="D33" s="34"/>
      <c r="E33" s="34"/>
      <c r="F33" s="26" t="s">
        <v>93</v>
      </c>
      <c r="G33" s="27" t="s">
        <v>94</v>
      </c>
    </row>
    <row r="34" spans="1:7" x14ac:dyDescent="0.25">
      <c r="A34" t="s">
        <v>98</v>
      </c>
      <c r="B34" s="20" t="s">
        <v>97</v>
      </c>
      <c r="C34" s="21">
        <v>1000</v>
      </c>
      <c r="F34" s="26" t="s">
        <v>99</v>
      </c>
      <c r="G34" s="27" t="s">
        <v>94</v>
      </c>
    </row>
    <row r="35" spans="1:7" x14ac:dyDescent="0.25">
      <c r="A35" t="s">
        <v>100</v>
      </c>
      <c r="B35" s="20" t="s">
        <v>97</v>
      </c>
      <c r="C35" s="21">
        <v>3000</v>
      </c>
      <c r="D35" s="34"/>
      <c r="E35" s="34"/>
      <c r="F35" s="26" t="s">
        <v>93</v>
      </c>
      <c r="G35" s="27" t="s">
        <v>94</v>
      </c>
    </row>
    <row r="36" spans="1:7" x14ac:dyDescent="0.25">
      <c r="A36" t="s">
        <v>101</v>
      </c>
      <c r="B36" s="20" t="s">
        <v>97</v>
      </c>
      <c r="C36" s="21">
        <v>1000</v>
      </c>
      <c r="F36" s="26" t="s">
        <v>99</v>
      </c>
      <c r="G36" s="27" t="s">
        <v>94</v>
      </c>
    </row>
    <row r="37" spans="1:7" x14ac:dyDescent="0.25">
      <c r="A37" t="s">
        <v>173</v>
      </c>
      <c r="B37" s="20"/>
      <c r="C37" s="21">
        <v>1500</v>
      </c>
      <c r="G37" s="27"/>
    </row>
    <row r="38" spans="1:7" x14ac:dyDescent="0.25">
      <c r="A38" t="s">
        <v>174</v>
      </c>
      <c r="B38" s="20"/>
      <c r="C38" s="21">
        <v>1000</v>
      </c>
      <c r="G38" s="27"/>
    </row>
    <row r="39" spans="1:7" x14ac:dyDescent="0.25">
      <c r="A39" t="s">
        <v>175</v>
      </c>
      <c r="B39" s="20"/>
      <c r="C39" s="21">
        <v>1500</v>
      </c>
      <c r="G39" s="27"/>
    </row>
    <row r="40" spans="1:7" x14ac:dyDescent="0.25">
      <c r="A40" t="s">
        <v>176</v>
      </c>
      <c r="B40" s="20"/>
      <c r="C40" s="21">
        <v>1000</v>
      </c>
      <c r="G40" s="27"/>
    </row>
    <row r="41" spans="1:7" x14ac:dyDescent="0.25">
      <c r="A41" t="s">
        <v>196</v>
      </c>
      <c r="B41" s="20" t="s">
        <v>92</v>
      </c>
      <c r="C41" s="21">
        <v>1000</v>
      </c>
      <c r="D41" s="97"/>
      <c r="G41" s="27"/>
    </row>
    <row r="42" spans="1:7" x14ac:dyDescent="0.25">
      <c r="A42" t="s">
        <v>254</v>
      </c>
      <c r="B42" s="20" t="s">
        <v>128</v>
      </c>
      <c r="C42" s="21">
        <v>1000</v>
      </c>
      <c r="D42" s="97"/>
      <c r="G42" s="27"/>
    </row>
    <row r="43" spans="1:7" x14ac:dyDescent="0.25">
      <c r="A43" t="s">
        <v>177</v>
      </c>
      <c r="B43" s="20" t="s">
        <v>92</v>
      </c>
      <c r="C43" s="21">
        <v>1500</v>
      </c>
      <c r="G43" s="27"/>
    </row>
    <row r="44" spans="1:7" x14ac:dyDescent="0.25">
      <c r="A44" t="s">
        <v>181</v>
      </c>
      <c r="B44" s="20" t="s">
        <v>92</v>
      </c>
      <c r="C44" s="21">
        <v>1000</v>
      </c>
      <c r="G44" s="27"/>
    </row>
    <row r="45" spans="1:7" x14ac:dyDescent="0.25">
      <c r="A45" t="s">
        <v>131</v>
      </c>
      <c r="B45" s="20" t="s">
        <v>128</v>
      </c>
      <c r="C45" s="21">
        <v>1500</v>
      </c>
      <c r="G45" s="27"/>
    </row>
    <row r="46" spans="1:7" x14ac:dyDescent="0.25">
      <c r="A46" t="s">
        <v>133</v>
      </c>
      <c r="B46" s="20" t="s">
        <v>128</v>
      </c>
      <c r="C46" s="21">
        <v>1000</v>
      </c>
      <c r="G46" s="27"/>
    </row>
    <row r="47" spans="1:7" x14ac:dyDescent="0.25">
      <c r="A47" t="s">
        <v>135</v>
      </c>
      <c r="B47" s="20" t="s">
        <v>92</v>
      </c>
      <c r="C47" s="21">
        <v>1500</v>
      </c>
      <c r="G47" s="27"/>
    </row>
    <row r="48" spans="1:7" x14ac:dyDescent="0.25">
      <c r="A48" t="s">
        <v>136</v>
      </c>
      <c r="B48" s="20" t="s">
        <v>92</v>
      </c>
      <c r="C48" s="21">
        <v>1000</v>
      </c>
      <c r="G48" s="27"/>
    </row>
    <row r="49" spans="1:7" x14ac:dyDescent="0.25">
      <c r="A49" t="s">
        <v>140</v>
      </c>
      <c r="B49" s="20" t="s">
        <v>105</v>
      </c>
      <c r="C49" s="21">
        <v>2500</v>
      </c>
      <c r="G49" s="27"/>
    </row>
    <row r="50" spans="1:7" x14ac:dyDescent="0.25">
      <c r="A50" t="s">
        <v>102</v>
      </c>
      <c r="B50" s="20"/>
      <c r="C50" s="21">
        <v>1750</v>
      </c>
      <c r="D50" s="52" t="s">
        <v>182</v>
      </c>
      <c r="E50" s="34"/>
      <c r="F50" s="26" t="s">
        <v>103</v>
      </c>
      <c r="G50" s="27" t="s">
        <v>94</v>
      </c>
    </row>
    <row r="51" spans="1:7" x14ac:dyDescent="0.25">
      <c r="A51" t="s">
        <v>104</v>
      </c>
      <c r="B51" s="20"/>
      <c r="C51" s="21" t="s">
        <v>105</v>
      </c>
      <c r="D51" s="26"/>
      <c r="E51" s="34"/>
      <c r="F51" s="26" t="s">
        <v>103</v>
      </c>
      <c r="G51" s="27" t="s">
        <v>94</v>
      </c>
    </row>
    <row r="52" spans="1:7" x14ac:dyDescent="0.25">
      <c r="A52" t="s">
        <v>166</v>
      </c>
      <c r="B52" s="20"/>
      <c r="C52" s="21">
        <v>500</v>
      </c>
      <c r="D52" s="26"/>
      <c r="E52" s="34"/>
      <c r="G52" s="27"/>
    </row>
    <row r="53" spans="1:7" x14ac:dyDescent="0.25">
      <c r="A53" t="s">
        <v>78</v>
      </c>
      <c r="B53" s="20" t="s">
        <v>97</v>
      </c>
      <c r="C53" s="21">
        <v>600</v>
      </c>
      <c r="F53" s="26" t="s">
        <v>81</v>
      </c>
      <c r="G53" s="27" t="s">
        <v>106</v>
      </c>
    </row>
    <row r="54" spans="1:7" x14ac:dyDescent="0.25">
      <c r="A54" t="s">
        <v>107</v>
      </c>
      <c r="B54" s="20" t="s">
        <v>97</v>
      </c>
      <c r="C54" s="21">
        <v>300</v>
      </c>
      <c r="G54" s="27"/>
    </row>
    <row r="55" spans="1:7" x14ac:dyDescent="0.25">
      <c r="A55" s="13" t="s">
        <v>108</v>
      </c>
      <c r="B55" s="20"/>
      <c r="C55" s="21">
        <v>1000</v>
      </c>
      <c r="D55" s="26"/>
      <c r="E55" s="34"/>
      <c r="F55" s="26" t="s">
        <v>109</v>
      </c>
      <c r="G55" s="27" t="s">
        <v>110</v>
      </c>
    </row>
    <row r="56" spans="1:7" ht="15.75" thickBot="1" x14ac:dyDescent="0.3">
      <c r="A56" s="29" t="s">
        <v>71</v>
      </c>
      <c r="B56" s="16"/>
      <c r="C56" s="32">
        <f>SUM(C27:C55)</f>
        <v>41350</v>
      </c>
      <c r="D56" s="16"/>
    </row>
    <row r="57" spans="1:7" ht="15.75" thickTop="1" x14ac:dyDescent="0.25">
      <c r="A57" s="29"/>
      <c r="B57" s="16"/>
      <c r="C57" s="33"/>
      <c r="D57" s="16"/>
    </row>
    <row r="58" spans="1:7" x14ac:dyDescent="0.25">
      <c r="A58" s="19" t="s">
        <v>111</v>
      </c>
      <c r="B58" s="16"/>
      <c r="C58" s="19"/>
      <c r="D58" s="16"/>
    </row>
    <row r="59" spans="1:7" x14ac:dyDescent="0.25">
      <c r="A59" s="15" t="s">
        <v>78</v>
      </c>
      <c r="B59" s="16"/>
      <c r="C59" s="21">
        <v>1500</v>
      </c>
      <c r="D59" s="26"/>
    </row>
    <row r="60" spans="1:7" x14ac:dyDescent="0.25">
      <c r="A60" s="15" t="s">
        <v>112</v>
      </c>
      <c r="B60" s="16"/>
      <c r="C60" s="21">
        <v>500</v>
      </c>
      <c r="D60" s="26"/>
    </row>
    <row r="61" spans="1:7" x14ac:dyDescent="0.25">
      <c r="A61" s="13" t="s">
        <v>77</v>
      </c>
      <c r="B61" s="20"/>
      <c r="C61" s="21">
        <v>600</v>
      </c>
      <c r="D61" s="26"/>
      <c r="F61" s="26" t="s">
        <v>74</v>
      </c>
      <c r="G61" s="27" t="s">
        <v>113</v>
      </c>
    </row>
    <row r="62" spans="1:7" x14ac:dyDescent="0.25">
      <c r="A62" t="s">
        <v>91</v>
      </c>
      <c r="B62" s="20" t="s">
        <v>92</v>
      </c>
      <c r="C62" s="21">
        <v>11000</v>
      </c>
      <c r="E62" s="34"/>
      <c r="F62" s="26" t="s">
        <v>114</v>
      </c>
      <c r="G62" s="27" t="s">
        <v>115</v>
      </c>
    </row>
    <row r="63" spans="1:7" x14ac:dyDescent="0.25">
      <c r="A63" t="s">
        <v>116</v>
      </c>
      <c r="B63" s="20" t="s">
        <v>92</v>
      </c>
      <c r="C63" s="21">
        <v>9000</v>
      </c>
      <c r="D63" s="53" t="s">
        <v>182</v>
      </c>
      <c r="E63" s="34"/>
      <c r="F63" s="26" t="s">
        <v>117</v>
      </c>
      <c r="G63" s="27" t="s">
        <v>115</v>
      </c>
    </row>
    <row r="64" spans="1:7" x14ac:dyDescent="0.25">
      <c r="A64" t="s">
        <v>118</v>
      </c>
      <c r="B64" s="26" t="s">
        <v>92</v>
      </c>
      <c r="C64" s="21" t="s">
        <v>198</v>
      </c>
      <c r="D64" s="53" t="s">
        <v>182</v>
      </c>
      <c r="E64" s="34"/>
      <c r="G64" s="27"/>
    </row>
    <row r="65" spans="1:8" x14ac:dyDescent="0.25">
      <c r="A65" t="s">
        <v>118</v>
      </c>
      <c r="B65" s="20" t="s">
        <v>92</v>
      </c>
      <c r="C65" s="21" t="s">
        <v>198</v>
      </c>
      <c r="D65" s="53" t="s">
        <v>182</v>
      </c>
      <c r="E65" s="34"/>
      <c r="F65" s="26" t="s">
        <v>119</v>
      </c>
      <c r="G65" s="27" t="s">
        <v>115</v>
      </c>
    </row>
    <row r="66" spans="1:8" x14ac:dyDescent="0.25">
      <c r="A66" t="s">
        <v>118</v>
      </c>
      <c r="B66" s="20" t="s">
        <v>92</v>
      </c>
      <c r="C66" s="21" t="s">
        <v>198</v>
      </c>
      <c r="D66" s="53" t="s">
        <v>182</v>
      </c>
      <c r="E66" s="34"/>
      <c r="F66" s="26" t="s">
        <v>120</v>
      </c>
      <c r="G66" s="27" t="s">
        <v>115</v>
      </c>
    </row>
    <row r="67" spans="1:8" x14ac:dyDescent="0.25">
      <c r="A67" t="s">
        <v>96</v>
      </c>
      <c r="B67" s="20" t="s">
        <v>97</v>
      </c>
      <c r="C67" s="21">
        <v>11000</v>
      </c>
      <c r="D67" s="52"/>
      <c r="E67" s="34"/>
      <c r="F67" s="26" t="s">
        <v>114</v>
      </c>
      <c r="G67" s="27" t="s">
        <v>115</v>
      </c>
    </row>
    <row r="68" spans="1:8" x14ac:dyDescent="0.25">
      <c r="A68" t="s">
        <v>98</v>
      </c>
      <c r="B68" s="20" t="s">
        <v>97</v>
      </c>
      <c r="C68" s="21">
        <v>4000</v>
      </c>
      <c r="D68" s="53" t="s">
        <v>182</v>
      </c>
      <c r="E68" s="34"/>
      <c r="F68" s="26" t="s">
        <v>121</v>
      </c>
      <c r="G68" s="27" t="s">
        <v>115</v>
      </c>
    </row>
    <row r="69" spans="1:8" x14ac:dyDescent="0.25">
      <c r="A69" t="s">
        <v>98</v>
      </c>
      <c r="B69" s="20" t="s">
        <v>97</v>
      </c>
      <c r="C69" s="21" t="s">
        <v>198</v>
      </c>
      <c r="D69" s="53" t="s">
        <v>182</v>
      </c>
      <c r="E69" s="34"/>
      <c r="G69" s="27"/>
    </row>
    <row r="70" spans="1:8" x14ac:dyDescent="0.25">
      <c r="A70" t="s">
        <v>100</v>
      </c>
      <c r="B70" s="20" t="s">
        <v>97</v>
      </c>
      <c r="C70" s="21">
        <v>11000</v>
      </c>
      <c r="D70" s="52"/>
      <c r="E70" s="34"/>
      <c r="F70" s="26" t="s">
        <v>122</v>
      </c>
      <c r="G70" s="27" t="s">
        <v>115</v>
      </c>
    </row>
    <row r="71" spans="1:8" s="39" customFormat="1" x14ac:dyDescent="0.25">
      <c r="A71" s="39" t="s">
        <v>101</v>
      </c>
      <c r="B71" s="37" t="s">
        <v>97</v>
      </c>
      <c r="C71" s="40">
        <v>4000</v>
      </c>
      <c r="D71" s="52" t="s">
        <v>182</v>
      </c>
      <c r="E71" s="37"/>
      <c r="F71" s="34"/>
      <c r="G71" s="41" t="s">
        <v>115</v>
      </c>
      <c r="H71" s="71"/>
    </row>
    <row r="72" spans="1:8" x14ac:dyDescent="0.25">
      <c r="A72" s="39" t="s">
        <v>101</v>
      </c>
      <c r="B72" s="20" t="s">
        <v>97</v>
      </c>
      <c r="C72" s="21" t="s">
        <v>198</v>
      </c>
      <c r="D72" s="53" t="s">
        <v>182</v>
      </c>
      <c r="E72" s="34"/>
      <c r="F72" s="26" t="s">
        <v>114</v>
      </c>
      <c r="G72" s="27" t="s">
        <v>124</v>
      </c>
    </row>
    <row r="73" spans="1:8" x14ac:dyDescent="0.25">
      <c r="A73" t="s">
        <v>123</v>
      </c>
      <c r="B73" s="20" t="s">
        <v>92</v>
      </c>
      <c r="C73" s="21">
        <v>11000</v>
      </c>
      <c r="D73" s="26"/>
      <c r="E73" s="34"/>
      <c r="F73" s="26" t="s">
        <v>126</v>
      </c>
      <c r="G73" s="27" t="s">
        <v>124</v>
      </c>
    </row>
    <row r="74" spans="1:8" x14ac:dyDescent="0.25">
      <c r="A74" t="s">
        <v>125</v>
      </c>
      <c r="B74" s="20" t="s">
        <v>92</v>
      </c>
      <c r="C74" s="21">
        <v>4500</v>
      </c>
      <c r="D74" s="26"/>
      <c r="E74" s="34"/>
      <c r="F74" s="26" t="s">
        <v>129</v>
      </c>
      <c r="G74" s="27" t="s">
        <v>115</v>
      </c>
    </row>
    <row r="75" spans="1:8" x14ac:dyDescent="0.25">
      <c r="A75" t="s">
        <v>127</v>
      </c>
      <c r="B75" s="20" t="s">
        <v>128</v>
      </c>
      <c r="C75" s="21">
        <v>2000</v>
      </c>
      <c r="D75" s="26"/>
      <c r="E75" s="34"/>
      <c r="F75" s="26" t="s">
        <v>129</v>
      </c>
      <c r="G75" s="27" t="s">
        <v>115</v>
      </c>
    </row>
    <row r="76" spans="1:8" x14ac:dyDescent="0.25">
      <c r="A76" t="s">
        <v>130</v>
      </c>
      <c r="B76" s="20" t="s">
        <v>128</v>
      </c>
      <c r="C76" s="21">
        <v>2000</v>
      </c>
      <c r="D76" s="34"/>
      <c r="E76" s="34"/>
      <c r="F76" s="26" t="s">
        <v>132</v>
      </c>
      <c r="G76" s="27" t="s">
        <v>115</v>
      </c>
    </row>
    <row r="77" spans="1:8" x14ac:dyDescent="0.25">
      <c r="A77" t="s">
        <v>196</v>
      </c>
      <c r="B77" s="20" t="s">
        <v>92</v>
      </c>
      <c r="C77" s="21">
        <v>2000</v>
      </c>
      <c r="D77" s="34"/>
      <c r="E77" s="34"/>
      <c r="G77" s="27"/>
    </row>
    <row r="78" spans="1:8" x14ac:dyDescent="0.25">
      <c r="A78" t="s">
        <v>131</v>
      </c>
      <c r="B78" s="20" t="s">
        <v>128</v>
      </c>
      <c r="C78" s="21">
        <v>5000</v>
      </c>
      <c r="F78" s="26" t="s">
        <v>134</v>
      </c>
      <c r="G78" s="27" t="s">
        <v>115</v>
      </c>
    </row>
    <row r="79" spans="1:8" x14ac:dyDescent="0.25">
      <c r="A79" t="s">
        <v>133</v>
      </c>
      <c r="B79" s="20" t="s">
        <v>128</v>
      </c>
      <c r="C79" s="21">
        <v>1300</v>
      </c>
      <c r="D79" s="34"/>
      <c r="E79" s="34"/>
      <c r="F79" s="26" t="s">
        <v>132</v>
      </c>
      <c r="G79" s="27" t="s">
        <v>115</v>
      </c>
    </row>
    <row r="80" spans="1:8" x14ac:dyDescent="0.25">
      <c r="A80" t="s">
        <v>135</v>
      </c>
      <c r="B80" s="20" t="s">
        <v>128</v>
      </c>
      <c r="C80" s="21">
        <v>5000</v>
      </c>
      <c r="D80" s="26"/>
      <c r="E80" s="34"/>
      <c r="F80" s="26" t="s">
        <v>134</v>
      </c>
      <c r="G80" s="27" t="s">
        <v>115</v>
      </c>
    </row>
    <row r="81" spans="1:7" x14ac:dyDescent="0.25">
      <c r="A81" t="s">
        <v>136</v>
      </c>
      <c r="B81" s="20" t="s">
        <v>128</v>
      </c>
      <c r="C81" s="21">
        <v>1300</v>
      </c>
      <c r="D81" s="26"/>
      <c r="F81" s="26" t="s">
        <v>132</v>
      </c>
      <c r="G81" s="27" t="s">
        <v>115</v>
      </c>
    </row>
    <row r="82" spans="1:7" x14ac:dyDescent="0.25">
      <c r="A82" t="s">
        <v>137</v>
      </c>
      <c r="B82" s="20" t="s">
        <v>92</v>
      </c>
      <c r="C82" s="21">
        <v>2500</v>
      </c>
      <c r="D82" s="26"/>
      <c r="G82" s="27"/>
    </row>
    <row r="83" spans="1:7" x14ac:dyDescent="0.25">
      <c r="A83" t="s">
        <v>138</v>
      </c>
      <c r="B83" s="20" t="s">
        <v>92</v>
      </c>
      <c r="C83" s="21">
        <v>500</v>
      </c>
      <c r="D83" s="26"/>
      <c r="G83" s="27"/>
    </row>
    <row r="84" spans="1:7" x14ac:dyDescent="0.25">
      <c r="A84" t="s">
        <v>102</v>
      </c>
      <c r="B84" s="20"/>
      <c r="C84" s="21">
        <v>4500</v>
      </c>
      <c r="D84" s="26"/>
      <c r="E84" s="34"/>
      <c r="F84" s="26" t="s">
        <v>132</v>
      </c>
      <c r="G84" s="27" t="s">
        <v>115</v>
      </c>
    </row>
    <row r="85" spans="1:7" x14ac:dyDescent="0.25">
      <c r="A85" t="s">
        <v>139</v>
      </c>
      <c r="B85" s="20" t="s">
        <v>92</v>
      </c>
      <c r="C85" s="21">
        <v>1000</v>
      </c>
      <c r="D85" s="26"/>
      <c r="E85" s="34"/>
      <c r="F85" s="26" t="s">
        <v>134</v>
      </c>
      <c r="G85" s="27" t="s">
        <v>115</v>
      </c>
    </row>
    <row r="86" spans="1:7" x14ac:dyDescent="0.25">
      <c r="A86" t="s">
        <v>140</v>
      </c>
      <c r="B86" s="20" t="s">
        <v>105</v>
      </c>
      <c r="C86" s="21">
        <v>2500</v>
      </c>
      <c r="D86" s="34"/>
      <c r="E86" s="34"/>
      <c r="F86" s="26" t="s">
        <v>142</v>
      </c>
      <c r="G86" s="27" t="s">
        <v>115</v>
      </c>
    </row>
    <row r="87" spans="1:7" x14ac:dyDescent="0.25">
      <c r="A87" t="s">
        <v>197</v>
      </c>
      <c r="B87" s="20" t="s">
        <v>128</v>
      </c>
      <c r="C87" s="21">
        <v>2000</v>
      </c>
      <c r="D87" s="34"/>
      <c r="E87" s="34"/>
      <c r="G87" s="27"/>
    </row>
    <row r="88" spans="1:7" x14ac:dyDescent="0.25">
      <c r="A88" t="s">
        <v>141</v>
      </c>
      <c r="B88" s="20" t="s">
        <v>92</v>
      </c>
      <c r="C88" s="21">
        <v>4500</v>
      </c>
      <c r="D88" s="26"/>
      <c r="E88" s="34"/>
      <c r="F88" s="26" t="s">
        <v>144</v>
      </c>
      <c r="G88" s="27" t="s">
        <v>115</v>
      </c>
    </row>
    <row r="89" spans="1:7" x14ac:dyDescent="0.25">
      <c r="A89" t="s">
        <v>143</v>
      </c>
      <c r="B89" s="20" t="s">
        <v>92</v>
      </c>
      <c r="C89" s="21">
        <v>1300</v>
      </c>
      <c r="D89" s="34"/>
      <c r="E89" s="34"/>
      <c r="F89" s="26" t="s">
        <v>142</v>
      </c>
      <c r="G89" s="27" t="s">
        <v>115</v>
      </c>
    </row>
    <row r="90" spans="1:7" x14ac:dyDescent="0.25">
      <c r="A90" t="s">
        <v>145</v>
      </c>
      <c r="B90" s="20" t="s">
        <v>92</v>
      </c>
      <c r="C90" s="21">
        <v>4500</v>
      </c>
      <c r="D90" s="26"/>
      <c r="E90" s="34"/>
      <c r="F90" s="26" t="s">
        <v>144</v>
      </c>
      <c r="G90" s="27" t="s">
        <v>115</v>
      </c>
    </row>
    <row r="91" spans="1:7" x14ac:dyDescent="0.25">
      <c r="A91" t="s">
        <v>146</v>
      </c>
      <c r="B91" s="20" t="s">
        <v>92</v>
      </c>
      <c r="C91" s="21">
        <v>1300</v>
      </c>
      <c r="D91" s="34"/>
      <c r="E91" s="34"/>
      <c r="F91" s="26" t="s">
        <v>142</v>
      </c>
      <c r="G91" s="27" t="s">
        <v>115</v>
      </c>
    </row>
    <row r="92" spans="1:7" x14ac:dyDescent="0.25">
      <c r="A92" t="s">
        <v>147</v>
      </c>
      <c r="B92" s="20" t="s">
        <v>92</v>
      </c>
      <c r="C92" s="21">
        <v>4500</v>
      </c>
      <c r="D92" s="26"/>
      <c r="E92" s="34"/>
      <c r="F92" s="26" t="s">
        <v>144</v>
      </c>
      <c r="G92" s="27" t="s">
        <v>115</v>
      </c>
    </row>
    <row r="93" spans="1:7" x14ac:dyDescent="0.25">
      <c r="A93" t="s">
        <v>148</v>
      </c>
      <c r="B93" s="20" t="s">
        <v>92</v>
      </c>
      <c r="C93" s="21">
        <v>1300</v>
      </c>
      <c r="D93" s="26"/>
      <c r="E93" s="34"/>
      <c r="G93" s="27"/>
    </row>
    <row r="94" spans="1:7" x14ac:dyDescent="0.25">
      <c r="A94" s="13" t="s">
        <v>149</v>
      </c>
      <c r="B94" s="20"/>
      <c r="C94" s="21">
        <v>3500</v>
      </c>
      <c r="D94" s="34"/>
      <c r="E94" s="34"/>
      <c r="G94" s="27"/>
    </row>
    <row r="95" spans="1:7" x14ac:dyDescent="0.25">
      <c r="A95" s="13" t="s">
        <v>253</v>
      </c>
      <c r="B95" s="20"/>
      <c r="C95" s="21">
        <v>1000</v>
      </c>
      <c r="D95" s="34"/>
      <c r="E95" s="34"/>
      <c r="G95" s="27"/>
    </row>
    <row r="96" spans="1:7" x14ac:dyDescent="0.25">
      <c r="A96" t="s">
        <v>150</v>
      </c>
      <c r="B96" s="20" t="s">
        <v>151</v>
      </c>
      <c r="C96" s="21">
        <v>5000</v>
      </c>
      <c r="D96" s="15" t="s">
        <v>182</v>
      </c>
    </row>
    <row r="97" spans="1:7" x14ac:dyDescent="0.25">
      <c r="A97" s="13" t="s">
        <v>168</v>
      </c>
      <c r="B97" s="20"/>
      <c r="C97" s="21"/>
      <c r="D97" s="34"/>
      <c r="E97" s="34"/>
      <c r="G97" s="27"/>
    </row>
    <row r="98" spans="1:7" x14ac:dyDescent="0.25">
      <c r="A98" s="13" t="s">
        <v>168</v>
      </c>
      <c r="B98" s="20"/>
      <c r="C98" s="21"/>
      <c r="D98" s="34"/>
      <c r="E98" s="34"/>
      <c r="G98" s="27"/>
    </row>
    <row r="99" spans="1:7" x14ac:dyDescent="0.25">
      <c r="A99" s="13" t="s">
        <v>169</v>
      </c>
      <c r="B99" s="20"/>
      <c r="C99" s="21"/>
      <c r="D99" s="34"/>
      <c r="E99" s="34"/>
      <c r="G99" s="27"/>
    </row>
    <row r="100" spans="1:7" x14ac:dyDescent="0.25">
      <c r="A100" s="13" t="s">
        <v>170</v>
      </c>
      <c r="B100" s="20"/>
      <c r="C100" s="21"/>
      <c r="D100" s="34"/>
      <c r="E100" s="34"/>
      <c r="G100" s="27"/>
    </row>
    <row r="101" spans="1:7" x14ac:dyDescent="0.25">
      <c r="A101" s="13" t="s">
        <v>171</v>
      </c>
      <c r="B101" s="20"/>
      <c r="C101" s="21"/>
      <c r="D101" s="34"/>
      <c r="E101" s="34"/>
      <c r="G101" s="27"/>
    </row>
    <row r="102" spans="1:7" ht="15.75" thickBot="1" x14ac:dyDescent="0.3">
      <c r="A102" s="29" t="s">
        <v>71</v>
      </c>
      <c r="B102" s="29"/>
      <c r="C102" s="32">
        <f>SUM(C59:C101)</f>
        <v>126600</v>
      </c>
      <c r="D102" s="16"/>
    </row>
    <row r="103" spans="1:7" ht="15.75" thickTop="1" x14ac:dyDescent="0.25">
      <c r="A103" s="29"/>
      <c r="B103" s="29"/>
      <c r="C103" s="33"/>
      <c r="D103" s="16"/>
    </row>
    <row r="104" spans="1:7" x14ac:dyDescent="0.25">
      <c r="A104" s="29"/>
      <c r="B104" s="29"/>
      <c r="C104" s="33"/>
      <c r="D104" s="16"/>
    </row>
    <row r="105" spans="1:7" x14ac:dyDescent="0.25">
      <c r="A105" s="29"/>
      <c r="B105" s="29"/>
      <c r="C105" s="33"/>
      <c r="D105" s="16"/>
    </row>
    <row r="106" spans="1:7" x14ac:dyDescent="0.25">
      <c r="A106" s="29"/>
      <c r="B106" s="29"/>
      <c r="C106" s="33"/>
    </row>
    <row r="107" spans="1:7" x14ac:dyDescent="0.25">
      <c r="A107" s="29" t="s">
        <v>152</v>
      </c>
      <c r="B107" s="29"/>
      <c r="C107" s="29" t="s">
        <v>189</v>
      </c>
    </row>
    <row r="108" spans="1:7" x14ac:dyDescent="0.25">
      <c r="A108" s="29" t="s">
        <v>153</v>
      </c>
      <c r="B108" s="29"/>
      <c r="C108" s="29" t="s">
        <v>154</v>
      </c>
    </row>
    <row r="109" spans="1:7" x14ac:dyDescent="0.25">
      <c r="A109" s="29" t="s">
        <v>155</v>
      </c>
      <c r="B109" s="29"/>
      <c r="C109" s="29" t="s">
        <v>178</v>
      </c>
    </row>
    <row r="110" spans="1:7" x14ac:dyDescent="0.25">
      <c r="A110" s="29" t="s">
        <v>156</v>
      </c>
      <c r="B110" s="29"/>
      <c r="C110" s="29" t="s">
        <v>179</v>
      </c>
      <c r="D110" s="16"/>
    </row>
    <row r="111" spans="1:7" x14ac:dyDescent="0.25">
      <c r="A111" s="29" t="s">
        <v>157</v>
      </c>
      <c r="B111" s="29"/>
      <c r="C111" s="29" t="s">
        <v>158</v>
      </c>
    </row>
    <row r="112" spans="1:7" x14ac:dyDescent="0.25">
      <c r="C112" s="29" t="s">
        <v>180</v>
      </c>
    </row>
    <row r="113" spans="1:3" x14ac:dyDescent="0.25">
      <c r="A113" s="13"/>
      <c r="C113" s="21"/>
    </row>
    <row r="114" spans="1:3" x14ac:dyDescent="0.25">
      <c r="A114" s="13"/>
      <c r="C114" s="21"/>
    </row>
    <row r="115" spans="1:3" x14ac:dyDescent="0.25">
      <c r="C115" s="21"/>
    </row>
    <row r="116" spans="1:3" x14ac:dyDescent="0.25">
      <c r="C116" s="21"/>
    </row>
    <row r="117" spans="1:3" x14ac:dyDescent="0.25">
      <c r="C117" s="21"/>
    </row>
    <row r="118" spans="1:3" x14ac:dyDescent="0.25">
      <c r="C118" s="21"/>
    </row>
    <row r="119" spans="1:3" x14ac:dyDescent="0.25">
      <c r="C119" s="21"/>
    </row>
    <row r="120" spans="1:3" x14ac:dyDescent="0.25">
      <c r="C120" s="21"/>
    </row>
    <row r="121" spans="1:3" x14ac:dyDescent="0.25">
      <c r="C121" s="21"/>
    </row>
    <row r="122" spans="1:3" x14ac:dyDescent="0.25">
      <c r="C122" s="21"/>
    </row>
    <row r="123" spans="1:3" x14ac:dyDescent="0.25">
      <c r="C123" s="21"/>
    </row>
    <row r="124" spans="1:3" x14ac:dyDescent="0.25">
      <c r="C124" s="21"/>
    </row>
    <row r="125" spans="1:3" x14ac:dyDescent="0.25">
      <c r="C125" s="21"/>
    </row>
    <row r="126" spans="1:3" x14ac:dyDescent="0.25">
      <c r="C126" s="21"/>
    </row>
    <row r="127" spans="1:3" x14ac:dyDescent="0.25">
      <c r="C127" s="21"/>
    </row>
    <row r="128" spans="1:3" x14ac:dyDescent="0.25">
      <c r="C128" s="21"/>
    </row>
    <row r="129" spans="3:3" x14ac:dyDescent="0.25">
      <c r="C129" s="21"/>
    </row>
    <row r="130" spans="3:3" x14ac:dyDescent="0.25">
      <c r="C130" s="21"/>
    </row>
    <row r="131" spans="3:3" x14ac:dyDescent="0.25">
      <c r="C131" s="21"/>
    </row>
    <row r="132" spans="3:3" x14ac:dyDescent="0.25">
      <c r="C132" s="21"/>
    </row>
    <row r="133" spans="3:3" x14ac:dyDescent="0.25">
      <c r="C133" s="21"/>
    </row>
    <row r="134" spans="3:3" x14ac:dyDescent="0.25">
      <c r="C134" s="21"/>
    </row>
    <row r="135" spans="3:3" x14ac:dyDescent="0.25">
      <c r="C135" s="21"/>
    </row>
    <row r="136" spans="3:3" x14ac:dyDescent="0.25">
      <c r="C136" s="21"/>
    </row>
    <row r="137" spans="3:3" x14ac:dyDescent="0.25">
      <c r="C137" s="21"/>
    </row>
    <row r="138" spans="3:3" x14ac:dyDescent="0.25">
      <c r="C138" s="21"/>
    </row>
    <row r="139" spans="3:3" x14ac:dyDescent="0.25">
      <c r="C139" s="21"/>
    </row>
    <row r="140" spans="3:3" x14ac:dyDescent="0.25">
      <c r="C140" s="21"/>
    </row>
    <row r="141" spans="3:3" x14ac:dyDescent="0.25">
      <c r="C141" s="21"/>
    </row>
    <row r="142" spans="3:3" x14ac:dyDescent="0.25">
      <c r="C142" s="21"/>
    </row>
    <row r="143" spans="3:3" x14ac:dyDescent="0.25">
      <c r="C143" s="21"/>
    </row>
    <row r="144" spans="3:3" x14ac:dyDescent="0.25">
      <c r="C144" s="21"/>
    </row>
    <row r="145" spans="3:3" x14ac:dyDescent="0.25">
      <c r="C145" s="21"/>
    </row>
    <row r="146" spans="3:3" x14ac:dyDescent="0.25">
      <c r="C146" s="21"/>
    </row>
    <row r="147" spans="3:3" x14ac:dyDescent="0.25">
      <c r="C147" s="21"/>
    </row>
    <row r="148" spans="3:3" x14ac:dyDescent="0.25">
      <c r="C148" s="21"/>
    </row>
    <row r="149" spans="3:3" x14ac:dyDescent="0.25">
      <c r="C149" s="21"/>
    </row>
    <row r="150" spans="3:3" x14ac:dyDescent="0.25">
      <c r="C150" s="21"/>
    </row>
    <row r="151" spans="3:3" x14ac:dyDescent="0.25">
      <c r="C151" s="21"/>
    </row>
    <row r="152" spans="3:3" x14ac:dyDescent="0.25">
      <c r="C152" s="21"/>
    </row>
    <row r="153" spans="3:3" x14ac:dyDescent="0.25">
      <c r="C153" s="21"/>
    </row>
    <row r="154" spans="3:3" x14ac:dyDescent="0.25">
      <c r="C154" s="21"/>
    </row>
    <row r="155" spans="3:3" x14ac:dyDescent="0.25">
      <c r="C155" s="21"/>
    </row>
    <row r="156" spans="3:3" x14ac:dyDescent="0.25">
      <c r="C156" s="21"/>
    </row>
    <row r="157" spans="3:3" x14ac:dyDescent="0.25">
      <c r="C157" s="21"/>
    </row>
    <row r="158" spans="3:3" x14ac:dyDescent="0.25">
      <c r="C158" s="21"/>
    </row>
    <row r="159" spans="3:3" x14ac:dyDescent="0.25">
      <c r="C159" s="21"/>
    </row>
    <row r="160" spans="3:3" x14ac:dyDescent="0.25">
      <c r="C160" s="21"/>
    </row>
  </sheetData>
  <printOptions horizontalCentered="1" gridLines="1"/>
  <pageMargins left="0" right="0" top="0.75" bottom="0.5" header="0" footer="0"/>
  <pageSetup orientation="portrait" r:id="rId1"/>
  <headerFooter>
    <oddFooter>&amp;L&amp;D&amp;R&amp;P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9AD51-4E32-4DCD-80F0-2C4CB7580E41}">
  <sheetPr>
    <pageSetUpPr fitToPage="1"/>
  </sheetPr>
  <dimension ref="A1:BH1814"/>
  <sheetViews>
    <sheetView tabSelected="1" zoomScaleNormal="100" workbookViewId="0">
      <pane xSplit="1" topLeftCell="AL1" activePane="topRight" state="frozen"/>
      <selection pane="topRight" activeCell="AY2" sqref="AY2"/>
    </sheetView>
  </sheetViews>
  <sheetFormatPr defaultColWidth="8.5703125" defaultRowHeight="15" x14ac:dyDescent="0.25"/>
  <cols>
    <col min="1" max="1" width="6" style="50" customWidth="1"/>
    <col min="2" max="3" width="15.5703125" style="50" customWidth="1"/>
    <col min="4" max="4" width="15.5703125" style="45" customWidth="1"/>
    <col min="5" max="5" width="15.5703125" style="50" customWidth="1"/>
    <col min="6" max="6" width="15.5703125" style="45" customWidth="1"/>
    <col min="7" max="7" width="15.5703125" style="50" customWidth="1"/>
    <col min="8" max="8" width="15.5703125" style="45" customWidth="1"/>
    <col min="9" max="9" width="15.5703125" style="50" customWidth="1"/>
    <col min="10" max="10" width="15.5703125" style="45" customWidth="1"/>
    <col min="11" max="11" width="16.5703125" style="50" customWidth="1"/>
    <col min="12" max="12" width="16.5703125" style="45" customWidth="1"/>
    <col min="13" max="13" width="16.5703125" style="50" customWidth="1"/>
    <col min="14" max="14" width="16.5703125" style="45" customWidth="1"/>
    <col min="15" max="15" width="15.5703125" style="50" customWidth="1"/>
    <col min="16" max="16" width="15.5703125" style="45" customWidth="1"/>
    <col min="17" max="17" width="15.5703125" style="50" customWidth="1"/>
    <col min="18" max="18" width="15.5703125" style="45" customWidth="1"/>
    <col min="19" max="19" width="15.5703125" style="55" customWidth="1"/>
    <col min="20" max="20" width="15.5703125" style="88" customWidth="1"/>
    <col min="21" max="21" width="15.5703125" style="50" customWidth="1"/>
    <col min="22" max="22" width="15.5703125" style="45" customWidth="1"/>
    <col min="23" max="23" width="15.5703125" style="50" customWidth="1"/>
    <col min="24" max="24" width="15.5703125" style="45" customWidth="1"/>
    <col min="25" max="25" width="15.5703125" style="50" customWidth="1"/>
    <col min="26" max="26" width="15.5703125" style="45" customWidth="1"/>
    <col min="27" max="27" width="15.5703125" style="50" customWidth="1"/>
    <col min="28" max="28" width="15.5703125" style="45" customWidth="1"/>
    <col min="29" max="29" width="15.42578125" style="55" customWidth="1"/>
    <col min="30" max="30" width="15.42578125" style="88" customWidth="1"/>
    <col min="31" max="31" width="15.5703125" style="56" customWidth="1"/>
    <col min="32" max="32" width="15.5703125" style="89" customWidth="1"/>
    <col min="33" max="33" width="15.5703125" style="50" customWidth="1"/>
    <col min="34" max="34" width="15.5703125" style="45" customWidth="1"/>
    <col min="35" max="35" width="15.5703125" style="50" customWidth="1"/>
    <col min="36" max="36" width="15.5703125" style="45" customWidth="1"/>
    <col min="37" max="37" width="15.5703125" style="50" customWidth="1"/>
    <col min="38" max="38" width="15.5703125" style="45" customWidth="1"/>
    <col min="39" max="39" width="15.5703125" style="55" customWidth="1"/>
    <col min="40" max="40" width="15.5703125" style="88" customWidth="1"/>
    <col min="41" max="41" width="15.5703125" style="50" customWidth="1"/>
    <col min="42" max="42" width="15.5703125" style="45" customWidth="1"/>
    <col min="43" max="43" width="15.5703125" style="55" customWidth="1"/>
    <col min="44" max="44" width="15.5703125" style="50" customWidth="1"/>
    <col min="45" max="45" width="17" style="50" customWidth="1"/>
    <col min="46" max="46" width="15.5703125" style="59" customWidth="1"/>
    <col min="47" max="47" width="15.5703125" style="90" customWidth="1"/>
    <col min="48" max="48" width="15.5703125" style="59" customWidth="1"/>
    <col min="49" max="49" width="15.5703125" style="90" customWidth="1"/>
    <col min="50" max="50" width="15.5703125" style="58" customWidth="1"/>
    <col min="51" max="51" width="15.5703125" style="91" customWidth="1"/>
    <col min="52" max="52" width="15.5703125" style="55" customWidth="1"/>
    <col min="53" max="53" width="15.5703125" style="88" customWidth="1"/>
    <col min="54" max="54" width="15.5703125" style="55" customWidth="1"/>
    <col min="55" max="55" width="15.5703125" style="88" customWidth="1"/>
    <col min="56" max="56" width="16.28515625" style="55" customWidth="1"/>
    <col min="57" max="57" width="16.28515625" style="88" customWidth="1"/>
    <col min="58" max="58" width="50.42578125" style="50" customWidth="1"/>
    <col min="59" max="59" width="26.42578125" style="50" customWidth="1"/>
    <col min="60" max="60" width="19.5703125" style="45" customWidth="1"/>
    <col min="61" max="281" width="8.5703125" style="50"/>
    <col min="282" max="282" width="6" style="50" customWidth="1"/>
    <col min="283" max="309" width="15.5703125" style="50" customWidth="1"/>
    <col min="310" max="310" width="44.28515625" style="50" customWidth="1"/>
    <col min="311" max="311" width="20.5703125" style="50" customWidth="1"/>
    <col min="312" max="537" width="8.5703125" style="50"/>
    <col min="538" max="538" width="6" style="50" customWidth="1"/>
    <col min="539" max="565" width="15.5703125" style="50" customWidth="1"/>
    <col min="566" max="566" width="44.28515625" style="50" customWidth="1"/>
    <col min="567" max="567" width="20.5703125" style="50" customWidth="1"/>
    <col min="568" max="793" width="8.5703125" style="50"/>
    <col min="794" max="794" width="6" style="50" customWidth="1"/>
    <col min="795" max="821" width="15.5703125" style="50" customWidth="1"/>
    <col min="822" max="822" width="44.28515625" style="50" customWidth="1"/>
    <col min="823" max="823" width="20.5703125" style="50" customWidth="1"/>
    <col min="824" max="1049" width="8.5703125" style="50"/>
    <col min="1050" max="1050" width="6" style="50" customWidth="1"/>
    <col min="1051" max="1077" width="15.5703125" style="50" customWidth="1"/>
    <col min="1078" max="1078" width="44.28515625" style="50" customWidth="1"/>
    <col min="1079" max="1079" width="20.5703125" style="50" customWidth="1"/>
    <col min="1080" max="1305" width="8.5703125" style="50"/>
    <col min="1306" max="1306" width="6" style="50" customWidth="1"/>
    <col min="1307" max="1333" width="15.5703125" style="50" customWidth="1"/>
    <col min="1334" max="1334" width="44.28515625" style="50" customWidth="1"/>
    <col min="1335" max="1335" width="20.5703125" style="50" customWidth="1"/>
    <col min="1336" max="1561" width="8.5703125" style="50"/>
    <col min="1562" max="1562" width="6" style="50" customWidth="1"/>
    <col min="1563" max="1589" width="15.5703125" style="50" customWidth="1"/>
    <col min="1590" max="1590" width="44.28515625" style="50" customWidth="1"/>
    <col min="1591" max="1591" width="20.5703125" style="50" customWidth="1"/>
    <col min="1592" max="1817" width="8.5703125" style="50"/>
    <col min="1818" max="1818" width="6" style="50" customWidth="1"/>
    <col min="1819" max="1845" width="15.5703125" style="50" customWidth="1"/>
    <col min="1846" max="1846" width="44.28515625" style="50" customWidth="1"/>
    <col min="1847" max="1847" width="20.5703125" style="50" customWidth="1"/>
    <col min="1848" max="2073" width="8.5703125" style="50"/>
    <col min="2074" max="2074" width="6" style="50" customWidth="1"/>
    <col min="2075" max="2101" width="15.5703125" style="50" customWidth="1"/>
    <col min="2102" max="2102" width="44.28515625" style="50" customWidth="1"/>
    <col min="2103" max="2103" width="20.5703125" style="50" customWidth="1"/>
    <col min="2104" max="2329" width="8.5703125" style="50"/>
    <col min="2330" max="2330" width="6" style="50" customWidth="1"/>
    <col min="2331" max="2357" width="15.5703125" style="50" customWidth="1"/>
    <col min="2358" max="2358" width="44.28515625" style="50" customWidth="1"/>
    <col min="2359" max="2359" width="20.5703125" style="50" customWidth="1"/>
    <col min="2360" max="2585" width="8.5703125" style="50"/>
    <col min="2586" max="2586" width="6" style="50" customWidth="1"/>
    <col min="2587" max="2613" width="15.5703125" style="50" customWidth="1"/>
    <col min="2614" max="2614" width="44.28515625" style="50" customWidth="1"/>
    <col min="2615" max="2615" width="20.5703125" style="50" customWidth="1"/>
    <col min="2616" max="2841" width="8.5703125" style="50"/>
    <col min="2842" max="2842" width="6" style="50" customWidth="1"/>
    <col min="2843" max="2869" width="15.5703125" style="50" customWidth="1"/>
    <col min="2870" max="2870" width="44.28515625" style="50" customWidth="1"/>
    <col min="2871" max="2871" width="20.5703125" style="50" customWidth="1"/>
    <col min="2872" max="3097" width="8.5703125" style="50"/>
    <col min="3098" max="3098" width="6" style="50" customWidth="1"/>
    <col min="3099" max="3125" width="15.5703125" style="50" customWidth="1"/>
    <col min="3126" max="3126" width="44.28515625" style="50" customWidth="1"/>
    <col min="3127" max="3127" width="20.5703125" style="50" customWidth="1"/>
    <col min="3128" max="3353" width="8.5703125" style="50"/>
    <col min="3354" max="3354" width="6" style="50" customWidth="1"/>
    <col min="3355" max="3381" width="15.5703125" style="50" customWidth="1"/>
    <col min="3382" max="3382" width="44.28515625" style="50" customWidth="1"/>
    <col min="3383" max="3383" width="20.5703125" style="50" customWidth="1"/>
    <col min="3384" max="3609" width="8.5703125" style="50"/>
    <col min="3610" max="3610" width="6" style="50" customWidth="1"/>
    <col min="3611" max="3637" width="15.5703125" style="50" customWidth="1"/>
    <col min="3638" max="3638" width="44.28515625" style="50" customWidth="1"/>
    <col min="3639" max="3639" width="20.5703125" style="50" customWidth="1"/>
    <col min="3640" max="3865" width="8.5703125" style="50"/>
    <col min="3866" max="3866" width="6" style="50" customWidth="1"/>
    <col min="3867" max="3893" width="15.5703125" style="50" customWidth="1"/>
    <col min="3894" max="3894" width="44.28515625" style="50" customWidth="1"/>
    <col min="3895" max="3895" width="20.5703125" style="50" customWidth="1"/>
    <col min="3896" max="4121" width="8.5703125" style="50"/>
    <col min="4122" max="4122" width="6" style="50" customWidth="1"/>
    <col min="4123" max="4149" width="15.5703125" style="50" customWidth="1"/>
    <col min="4150" max="4150" width="44.28515625" style="50" customWidth="1"/>
    <col min="4151" max="4151" width="20.5703125" style="50" customWidth="1"/>
    <col min="4152" max="4377" width="8.5703125" style="50"/>
    <col min="4378" max="4378" width="6" style="50" customWidth="1"/>
    <col min="4379" max="4405" width="15.5703125" style="50" customWidth="1"/>
    <col min="4406" max="4406" width="44.28515625" style="50" customWidth="1"/>
    <col min="4407" max="4407" width="20.5703125" style="50" customWidth="1"/>
    <col min="4408" max="4633" width="8.5703125" style="50"/>
    <col min="4634" max="4634" width="6" style="50" customWidth="1"/>
    <col min="4635" max="4661" width="15.5703125" style="50" customWidth="1"/>
    <col min="4662" max="4662" width="44.28515625" style="50" customWidth="1"/>
    <col min="4663" max="4663" width="20.5703125" style="50" customWidth="1"/>
    <col min="4664" max="4889" width="8.5703125" style="50"/>
    <col min="4890" max="4890" width="6" style="50" customWidth="1"/>
    <col min="4891" max="4917" width="15.5703125" style="50" customWidth="1"/>
    <col min="4918" max="4918" width="44.28515625" style="50" customWidth="1"/>
    <col min="4919" max="4919" width="20.5703125" style="50" customWidth="1"/>
    <col min="4920" max="5145" width="8.5703125" style="50"/>
    <col min="5146" max="5146" width="6" style="50" customWidth="1"/>
    <col min="5147" max="5173" width="15.5703125" style="50" customWidth="1"/>
    <col min="5174" max="5174" width="44.28515625" style="50" customWidth="1"/>
    <col min="5175" max="5175" width="20.5703125" style="50" customWidth="1"/>
    <col min="5176" max="5401" width="8.5703125" style="50"/>
    <col min="5402" max="5402" width="6" style="50" customWidth="1"/>
    <col min="5403" max="5429" width="15.5703125" style="50" customWidth="1"/>
    <col min="5430" max="5430" width="44.28515625" style="50" customWidth="1"/>
    <col min="5431" max="5431" width="20.5703125" style="50" customWidth="1"/>
    <col min="5432" max="5657" width="8.5703125" style="50"/>
    <col min="5658" max="5658" width="6" style="50" customWidth="1"/>
    <col min="5659" max="5685" width="15.5703125" style="50" customWidth="1"/>
    <col min="5686" max="5686" width="44.28515625" style="50" customWidth="1"/>
    <col min="5687" max="5687" width="20.5703125" style="50" customWidth="1"/>
    <col min="5688" max="5913" width="8.5703125" style="50"/>
    <col min="5914" max="5914" width="6" style="50" customWidth="1"/>
    <col min="5915" max="5941" width="15.5703125" style="50" customWidth="1"/>
    <col min="5942" max="5942" width="44.28515625" style="50" customWidth="1"/>
    <col min="5943" max="5943" width="20.5703125" style="50" customWidth="1"/>
    <col min="5944" max="6169" width="8.5703125" style="50"/>
    <col min="6170" max="6170" width="6" style="50" customWidth="1"/>
    <col min="6171" max="6197" width="15.5703125" style="50" customWidth="1"/>
    <col min="6198" max="6198" width="44.28515625" style="50" customWidth="1"/>
    <col min="6199" max="6199" width="20.5703125" style="50" customWidth="1"/>
    <col min="6200" max="6425" width="8.5703125" style="50"/>
    <col min="6426" max="6426" width="6" style="50" customWidth="1"/>
    <col min="6427" max="6453" width="15.5703125" style="50" customWidth="1"/>
    <col min="6454" max="6454" width="44.28515625" style="50" customWidth="1"/>
    <col min="6455" max="6455" width="20.5703125" style="50" customWidth="1"/>
    <col min="6456" max="6681" width="8.5703125" style="50"/>
    <col min="6682" max="6682" width="6" style="50" customWidth="1"/>
    <col min="6683" max="6709" width="15.5703125" style="50" customWidth="1"/>
    <col min="6710" max="6710" width="44.28515625" style="50" customWidth="1"/>
    <col min="6711" max="6711" width="20.5703125" style="50" customWidth="1"/>
    <col min="6712" max="6937" width="8.5703125" style="50"/>
    <col min="6938" max="6938" width="6" style="50" customWidth="1"/>
    <col min="6939" max="6965" width="15.5703125" style="50" customWidth="1"/>
    <col min="6966" max="6966" width="44.28515625" style="50" customWidth="1"/>
    <col min="6967" max="6967" width="20.5703125" style="50" customWidth="1"/>
    <col min="6968" max="7193" width="8.5703125" style="50"/>
    <col min="7194" max="7194" width="6" style="50" customWidth="1"/>
    <col min="7195" max="7221" width="15.5703125" style="50" customWidth="1"/>
    <col min="7222" max="7222" width="44.28515625" style="50" customWidth="1"/>
    <col min="7223" max="7223" width="20.5703125" style="50" customWidth="1"/>
    <col min="7224" max="7449" width="8.5703125" style="50"/>
    <col min="7450" max="7450" width="6" style="50" customWidth="1"/>
    <col min="7451" max="7477" width="15.5703125" style="50" customWidth="1"/>
    <col min="7478" max="7478" width="44.28515625" style="50" customWidth="1"/>
    <col min="7479" max="7479" width="20.5703125" style="50" customWidth="1"/>
    <col min="7480" max="7705" width="8.5703125" style="50"/>
    <col min="7706" max="7706" width="6" style="50" customWidth="1"/>
    <col min="7707" max="7733" width="15.5703125" style="50" customWidth="1"/>
    <col min="7734" max="7734" width="44.28515625" style="50" customWidth="1"/>
    <col min="7735" max="7735" width="20.5703125" style="50" customWidth="1"/>
    <col min="7736" max="7961" width="8.5703125" style="50"/>
    <col min="7962" max="7962" width="6" style="50" customWidth="1"/>
    <col min="7963" max="7989" width="15.5703125" style="50" customWidth="1"/>
    <col min="7990" max="7990" width="44.28515625" style="50" customWidth="1"/>
    <col min="7991" max="7991" width="20.5703125" style="50" customWidth="1"/>
    <col min="7992" max="8217" width="8.5703125" style="50"/>
    <col min="8218" max="8218" width="6" style="50" customWidth="1"/>
    <col min="8219" max="8245" width="15.5703125" style="50" customWidth="1"/>
    <col min="8246" max="8246" width="44.28515625" style="50" customWidth="1"/>
    <col min="8247" max="8247" width="20.5703125" style="50" customWidth="1"/>
    <col min="8248" max="8473" width="8.5703125" style="50"/>
    <col min="8474" max="8474" width="6" style="50" customWidth="1"/>
    <col min="8475" max="8501" width="15.5703125" style="50" customWidth="1"/>
    <col min="8502" max="8502" width="44.28515625" style="50" customWidth="1"/>
    <col min="8503" max="8503" width="20.5703125" style="50" customWidth="1"/>
    <col min="8504" max="8729" width="8.5703125" style="50"/>
    <col min="8730" max="8730" width="6" style="50" customWidth="1"/>
    <col min="8731" max="8757" width="15.5703125" style="50" customWidth="1"/>
    <col min="8758" max="8758" width="44.28515625" style="50" customWidth="1"/>
    <col min="8759" max="8759" width="20.5703125" style="50" customWidth="1"/>
    <col min="8760" max="8985" width="8.5703125" style="50"/>
    <col min="8986" max="8986" width="6" style="50" customWidth="1"/>
    <col min="8987" max="9013" width="15.5703125" style="50" customWidth="1"/>
    <col min="9014" max="9014" width="44.28515625" style="50" customWidth="1"/>
    <col min="9015" max="9015" width="20.5703125" style="50" customWidth="1"/>
    <col min="9016" max="9241" width="8.5703125" style="50"/>
    <col min="9242" max="9242" width="6" style="50" customWidth="1"/>
    <col min="9243" max="9269" width="15.5703125" style="50" customWidth="1"/>
    <col min="9270" max="9270" width="44.28515625" style="50" customWidth="1"/>
    <col min="9271" max="9271" width="20.5703125" style="50" customWidth="1"/>
    <col min="9272" max="9497" width="8.5703125" style="50"/>
    <col min="9498" max="9498" width="6" style="50" customWidth="1"/>
    <col min="9499" max="9525" width="15.5703125" style="50" customWidth="1"/>
    <col min="9526" max="9526" width="44.28515625" style="50" customWidth="1"/>
    <col min="9527" max="9527" width="20.5703125" style="50" customWidth="1"/>
    <col min="9528" max="9753" width="8.5703125" style="50"/>
    <col min="9754" max="9754" width="6" style="50" customWidth="1"/>
    <col min="9755" max="9781" width="15.5703125" style="50" customWidth="1"/>
    <col min="9782" max="9782" width="44.28515625" style="50" customWidth="1"/>
    <col min="9783" max="9783" width="20.5703125" style="50" customWidth="1"/>
    <col min="9784" max="10009" width="8.5703125" style="50"/>
    <col min="10010" max="10010" width="6" style="50" customWidth="1"/>
    <col min="10011" max="10037" width="15.5703125" style="50" customWidth="1"/>
    <col min="10038" max="10038" width="44.28515625" style="50" customWidth="1"/>
    <col min="10039" max="10039" width="20.5703125" style="50" customWidth="1"/>
    <col min="10040" max="10265" width="8.5703125" style="50"/>
    <col min="10266" max="10266" width="6" style="50" customWidth="1"/>
    <col min="10267" max="10293" width="15.5703125" style="50" customWidth="1"/>
    <col min="10294" max="10294" width="44.28515625" style="50" customWidth="1"/>
    <col min="10295" max="10295" width="20.5703125" style="50" customWidth="1"/>
    <col min="10296" max="10521" width="8.5703125" style="50"/>
    <col min="10522" max="10522" width="6" style="50" customWidth="1"/>
    <col min="10523" max="10549" width="15.5703125" style="50" customWidth="1"/>
    <col min="10550" max="10550" width="44.28515625" style="50" customWidth="1"/>
    <col min="10551" max="10551" width="20.5703125" style="50" customWidth="1"/>
    <col min="10552" max="10777" width="8.5703125" style="50"/>
    <col min="10778" max="10778" width="6" style="50" customWidth="1"/>
    <col min="10779" max="10805" width="15.5703125" style="50" customWidth="1"/>
    <col min="10806" max="10806" width="44.28515625" style="50" customWidth="1"/>
    <col min="10807" max="10807" width="20.5703125" style="50" customWidth="1"/>
    <col min="10808" max="11033" width="8.5703125" style="50"/>
    <col min="11034" max="11034" width="6" style="50" customWidth="1"/>
    <col min="11035" max="11061" width="15.5703125" style="50" customWidth="1"/>
    <col min="11062" max="11062" width="44.28515625" style="50" customWidth="1"/>
    <col min="11063" max="11063" width="20.5703125" style="50" customWidth="1"/>
    <col min="11064" max="11289" width="8.5703125" style="50"/>
    <col min="11290" max="11290" width="6" style="50" customWidth="1"/>
    <col min="11291" max="11317" width="15.5703125" style="50" customWidth="1"/>
    <col min="11318" max="11318" width="44.28515625" style="50" customWidth="1"/>
    <col min="11319" max="11319" width="20.5703125" style="50" customWidth="1"/>
    <col min="11320" max="11545" width="8.5703125" style="50"/>
    <col min="11546" max="11546" width="6" style="50" customWidth="1"/>
    <col min="11547" max="11573" width="15.5703125" style="50" customWidth="1"/>
    <col min="11574" max="11574" width="44.28515625" style="50" customWidth="1"/>
    <col min="11575" max="11575" width="20.5703125" style="50" customWidth="1"/>
    <col min="11576" max="11801" width="8.5703125" style="50"/>
    <col min="11802" max="11802" width="6" style="50" customWidth="1"/>
    <col min="11803" max="11829" width="15.5703125" style="50" customWidth="1"/>
    <col min="11830" max="11830" width="44.28515625" style="50" customWidth="1"/>
    <col min="11831" max="11831" width="20.5703125" style="50" customWidth="1"/>
    <col min="11832" max="12057" width="8.5703125" style="50"/>
    <col min="12058" max="12058" width="6" style="50" customWidth="1"/>
    <col min="12059" max="12085" width="15.5703125" style="50" customWidth="1"/>
    <col min="12086" max="12086" width="44.28515625" style="50" customWidth="1"/>
    <col min="12087" max="12087" width="20.5703125" style="50" customWidth="1"/>
    <col min="12088" max="12313" width="8.5703125" style="50"/>
    <col min="12314" max="12314" width="6" style="50" customWidth="1"/>
    <col min="12315" max="12341" width="15.5703125" style="50" customWidth="1"/>
    <col min="12342" max="12342" width="44.28515625" style="50" customWidth="1"/>
    <col min="12343" max="12343" width="20.5703125" style="50" customWidth="1"/>
    <col min="12344" max="12569" width="8.5703125" style="50"/>
    <col min="12570" max="12570" width="6" style="50" customWidth="1"/>
    <col min="12571" max="12597" width="15.5703125" style="50" customWidth="1"/>
    <col min="12598" max="12598" width="44.28515625" style="50" customWidth="1"/>
    <col min="12599" max="12599" width="20.5703125" style="50" customWidth="1"/>
    <col min="12600" max="12825" width="8.5703125" style="50"/>
    <col min="12826" max="12826" width="6" style="50" customWidth="1"/>
    <col min="12827" max="12853" width="15.5703125" style="50" customWidth="1"/>
    <col min="12854" max="12854" width="44.28515625" style="50" customWidth="1"/>
    <col min="12855" max="12855" width="20.5703125" style="50" customWidth="1"/>
    <col min="12856" max="13081" width="8.5703125" style="50"/>
    <col min="13082" max="13082" width="6" style="50" customWidth="1"/>
    <col min="13083" max="13109" width="15.5703125" style="50" customWidth="1"/>
    <col min="13110" max="13110" width="44.28515625" style="50" customWidth="1"/>
    <col min="13111" max="13111" width="20.5703125" style="50" customWidth="1"/>
    <col min="13112" max="13337" width="8.5703125" style="50"/>
    <col min="13338" max="13338" width="6" style="50" customWidth="1"/>
    <col min="13339" max="13365" width="15.5703125" style="50" customWidth="1"/>
    <col min="13366" max="13366" width="44.28515625" style="50" customWidth="1"/>
    <col min="13367" max="13367" width="20.5703125" style="50" customWidth="1"/>
    <col min="13368" max="13593" width="8.5703125" style="50"/>
    <col min="13594" max="13594" width="6" style="50" customWidth="1"/>
    <col min="13595" max="13621" width="15.5703125" style="50" customWidth="1"/>
    <col min="13622" max="13622" width="44.28515625" style="50" customWidth="1"/>
    <col min="13623" max="13623" width="20.5703125" style="50" customWidth="1"/>
    <col min="13624" max="13849" width="8.5703125" style="50"/>
    <col min="13850" max="13850" width="6" style="50" customWidth="1"/>
    <col min="13851" max="13877" width="15.5703125" style="50" customWidth="1"/>
    <col min="13878" max="13878" width="44.28515625" style="50" customWidth="1"/>
    <col min="13879" max="13879" width="20.5703125" style="50" customWidth="1"/>
    <col min="13880" max="14105" width="8.5703125" style="50"/>
    <col min="14106" max="14106" width="6" style="50" customWidth="1"/>
    <col min="14107" max="14133" width="15.5703125" style="50" customWidth="1"/>
    <col min="14134" max="14134" width="44.28515625" style="50" customWidth="1"/>
    <col min="14135" max="14135" width="20.5703125" style="50" customWidth="1"/>
    <col min="14136" max="14361" width="8.5703125" style="50"/>
    <col min="14362" max="14362" width="6" style="50" customWidth="1"/>
    <col min="14363" max="14389" width="15.5703125" style="50" customWidth="1"/>
    <col min="14390" max="14390" width="44.28515625" style="50" customWidth="1"/>
    <col min="14391" max="14391" width="20.5703125" style="50" customWidth="1"/>
    <col min="14392" max="14617" width="8.5703125" style="50"/>
    <col min="14618" max="14618" width="6" style="50" customWidth="1"/>
    <col min="14619" max="14645" width="15.5703125" style="50" customWidth="1"/>
    <col min="14646" max="14646" width="44.28515625" style="50" customWidth="1"/>
    <col min="14647" max="14647" width="20.5703125" style="50" customWidth="1"/>
    <col min="14648" max="14873" width="8.5703125" style="50"/>
    <col min="14874" max="14874" width="6" style="50" customWidth="1"/>
    <col min="14875" max="14901" width="15.5703125" style="50" customWidth="1"/>
    <col min="14902" max="14902" width="44.28515625" style="50" customWidth="1"/>
    <col min="14903" max="14903" width="20.5703125" style="50" customWidth="1"/>
    <col min="14904" max="15129" width="8.5703125" style="50"/>
    <col min="15130" max="15130" width="6" style="50" customWidth="1"/>
    <col min="15131" max="15157" width="15.5703125" style="50" customWidth="1"/>
    <col min="15158" max="15158" width="44.28515625" style="50" customWidth="1"/>
    <col min="15159" max="15159" width="20.5703125" style="50" customWidth="1"/>
    <col min="15160" max="15385" width="8.5703125" style="50"/>
    <col min="15386" max="15386" width="6" style="50" customWidth="1"/>
    <col min="15387" max="15413" width="15.5703125" style="50" customWidth="1"/>
    <col min="15414" max="15414" width="44.28515625" style="50" customWidth="1"/>
    <col min="15415" max="15415" width="20.5703125" style="50" customWidth="1"/>
    <col min="15416" max="15641" width="8.5703125" style="50"/>
    <col min="15642" max="15642" width="6" style="50" customWidth="1"/>
    <col min="15643" max="15669" width="15.5703125" style="50" customWidth="1"/>
    <col min="15670" max="15670" width="44.28515625" style="50" customWidth="1"/>
    <col min="15671" max="15671" width="20.5703125" style="50" customWidth="1"/>
    <col min="15672" max="15897" width="8.5703125" style="50"/>
    <col min="15898" max="15898" width="6" style="50" customWidth="1"/>
    <col min="15899" max="15925" width="15.5703125" style="50" customWidth="1"/>
    <col min="15926" max="15926" width="44.28515625" style="50" customWidth="1"/>
    <col min="15927" max="15927" width="20.5703125" style="50" customWidth="1"/>
    <col min="15928" max="16153" width="8.5703125" style="50"/>
    <col min="16154" max="16154" width="6" style="50" customWidth="1"/>
    <col min="16155" max="16181" width="15.5703125" style="50" customWidth="1"/>
    <col min="16182" max="16182" width="44.28515625" style="50" customWidth="1"/>
    <col min="16183" max="16183" width="20.5703125" style="50" customWidth="1"/>
    <col min="16184" max="16384" width="8.5703125" style="50"/>
  </cols>
  <sheetData>
    <row r="1" spans="1:60" ht="89.25" customHeight="1" x14ac:dyDescent="0.25">
      <c r="A1" s="54" t="s">
        <v>0</v>
      </c>
      <c r="B1" s="61" t="s">
        <v>218</v>
      </c>
      <c r="C1" s="61" t="s">
        <v>290</v>
      </c>
      <c r="D1" s="86" t="s">
        <v>291</v>
      </c>
      <c r="E1" s="61" t="s">
        <v>219</v>
      </c>
      <c r="F1" s="86" t="s">
        <v>259</v>
      </c>
      <c r="G1" s="61" t="s">
        <v>240</v>
      </c>
      <c r="H1" s="86" t="s">
        <v>260</v>
      </c>
      <c r="I1" s="61" t="s">
        <v>239</v>
      </c>
      <c r="J1" s="86" t="s">
        <v>261</v>
      </c>
      <c r="K1" s="61" t="s">
        <v>241</v>
      </c>
      <c r="L1" s="86" t="s">
        <v>262</v>
      </c>
      <c r="M1" s="61" t="s">
        <v>255</v>
      </c>
      <c r="N1" s="86" t="s">
        <v>284</v>
      </c>
      <c r="O1" s="61" t="s">
        <v>256</v>
      </c>
      <c r="P1" s="86" t="s">
        <v>263</v>
      </c>
      <c r="Q1" s="61" t="s">
        <v>257</v>
      </c>
      <c r="R1" s="86" t="s">
        <v>285</v>
      </c>
      <c r="S1" s="62" t="s">
        <v>220</v>
      </c>
      <c r="T1" s="92" t="s">
        <v>286</v>
      </c>
      <c r="U1" s="61" t="s">
        <v>221</v>
      </c>
      <c r="V1" s="86" t="s">
        <v>264</v>
      </c>
      <c r="W1" s="61" t="s">
        <v>222</v>
      </c>
      <c r="X1" s="86" t="s">
        <v>265</v>
      </c>
      <c r="Y1" s="61" t="s">
        <v>223</v>
      </c>
      <c r="Z1" s="86" t="s">
        <v>266</v>
      </c>
      <c r="AA1" s="61" t="s">
        <v>202</v>
      </c>
      <c r="AB1" s="86" t="s">
        <v>267</v>
      </c>
      <c r="AC1" s="61" t="s">
        <v>224</v>
      </c>
      <c r="AD1" s="86" t="s">
        <v>268</v>
      </c>
      <c r="AE1" s="61" t="s">
        <v>225</v>
      </c>
      <c r="AF1" s="86" t="s">
        <v>269</v>
      </c>
      <c r="AG1" s="61" t="s">
        <v>226</v>
      </c>
      <c r="AH1" s="86" t="s">
        <v>270</v>
      </c>
      <c r="AI1" s="61" t="s">
        <v>227</v>
      </c>
      <c r="AJ1" s="86" t="s">
        <v>271</v>
      </c>
      <c r="AK1" s="61" t="s">
        <v>228</v>
      </c>
      <c r="AL1" s="86" t="s">
        <v>272</v>
      </c>
      <c r="AM1" s="61" t="s">
        <v>281</v>
      </c>
      <c r="AN1" s="86" t="s">
        <v>282</v>
      </c>
      <c r="AO1" s="61" t="s">
        <v>203</v>
      </c>
      <c r="AP1" s="86" t="s">
        <v>273</v>
      </c>
      <c r="AQ1" s="61" t="s">
        <v>195</v>
      </c>
      <c r="AR1" s="61" t="s">
        <v>229</v>
      </c>
      <c r="AS1" s="61" t="s">
        <v>230</v>
      </c>
      <c r="AT1" s="61" t="s">
        <v>231</v>
      </c>
      <c r="AU1" s="86" t="s">
        <v>274</v>
      </c>
      <c r="AV1" s="61" t="s">
        <v>232</v>
      </c>
      <c r="AW1" s="86" t="s">
        <v>275</v>
      </c>
      <c r="AX1" s="61" t="s">
        <v>233</v>
      </c>
      <c r="AY1" s="86" t="s">
        <v>292</v>
      </c>
      <c r="AZ1" s="61" t="s">
        <v>234</v>
      </c>
      <c r="BA1" s="86" t="s">
        <v>276</v>
      </c>
      <c r="BB1" s="61" t="s">
        <v>235</v>
      </c>
      <c r="BC1" s="86" t="s">
        <v>277</v>
      </c>
      <c r="BD1" s="62" t="s">
        <v>236</v>
      </c>
      <c r="BE1" s="92" t="s">
        <v>278</v>
      </c>
      <c r="BF1" s="63" t="s">
        <v>159</v>
      </c>
      <c r="BG1" s="64"/>
      <c r="BH1" s="93" t="s">
        <v>258</v>
      </c>
    </row>
    <row r="2" spans="1:60" ht="15.75" x14ac:dyDescent="0.25">
      <c r="A2" s="2">
        <v>0</v>
      </c>
      <c r="B2" s="28">
        <v>11.9034</v>
      </c>
      <c r="C2" s="28">
        <v>12.7</v>
      </c>
      <c r="D2" s="87">
        <f>C2*1.02</f>
        <v>12.953999999999999</v>
      </c>
      <c r="E2" s="28">
        <v>15.25</v>
      </c>
      <c r="F2" s="87">
        <f>E2*1.02</f>
        <v>15.555</v>
      </c>
      <c r="G2" s="28">
        <v>13.88</v>
      </c>
      <c r="H2" s="87">
        <f>G2*1.02</f>
        <v>14.1576</v>
      </c>
      <c r="I2" s="28">
        <v>15.27</v>
      </c>
      <c r="J2" s="87">
        <f>I2*1.02</f>
        <v>15.5754</v>
      </c>
      <c r="K2" s="28">
        <v>17.5</v>
      </c>
      <c r="L2" s="87">
        <f>K2*1.02</f>
        <v>17.850000000000001</v>
      </c>
      <c r="M2" s="28">
        <f t="shared" ref="M2:M32" si="0">K2+2.75</f>
        <v>20.25</v>
      </c>
      <c r="N2" s="87">
        <f>M2*1.02</f>
        <v>20.655000000000001</v>
      </c>
      <c r="O2" s="28">
        <v>20.82</v>
      </c>
      <c r="P2" s="87">
        <f>O2*1.02</f>
        <v>21.2364</v>
      </c>
      <c r="Q2" s="28">
        <f>O2+5.25</f>
        <v>26.07</v>
      </c>
      <c r="R2" s="87">
        <f>Q2*1.02</f>
        <v>26.5914</v>
      </c>
      <c r="S2" s="28">
        <v>65393.64</v>
      </c>
      <c r="T2" s="87">
        <f>S2*1.02</f>
        <v>66701.512799999997</v>
      </c>
      <c r="U2" s="28">
        <v>16.14</v>
      </c>
      <c r="V2" s="87">
        <f>U2*1.02</f>
        <v>16.462800000000001</v>
      </c>
      <c r="W2" s="28">
        <v>10.58</v>
      </c>
      <c r="X2" s="87">
        <f>W2*1.02</f>
        <v>10.791600000000001</v>
      </c>
      <c r="Y2" s="28">
        <v>17.91</v>
      </c>
      <c r="Z2" s="87">
        <f>Y2*1.02</f>
        <v>18.2682</v>
      </c>
      <c r="AA2" s="28">
        <v>20.29</v>
      </c>
      <c r="AB2" s="87">
        <f>AA2*1.02</f>
        <v>20.695799999999998</v>
      </c>
      <c r="AC2" s="28">
        <v>47450.1</v>
      </c>
      <c r="AD2" s="87">
        <f>AC2*1.02</f>
        <v>48399.101999999999</v>
      </c>
      <c r="AE2" s="28">
        <v>51923.34</v>
      </c>
      <c r="AF2" s="87">
        <f>AE2*1.02</f>
        <v>52961.806799999998</v>
      </c>
      <c r="AG2" s="28">
        <v>18</v>
      </c>
      <c r="AH2" s="87">
        <f>AG2*1.02</f>
        <v>18.36</v>
      </c>
      <c r="AI2" s="28">
        <v>13.5</v>
      </c>
      <c r="AJ2" s="87">
        <f>AI2*1.02</f>
        <v>13.77</v>
      </c>
      <c r="AK2" s="28">
        <v>12.57</v>
      </c>
      <c r="AL2" s="87">
        <f>AK2*1.02</f>
        <v>12.821400000000001</v>
      </c>
      <c r="AM2" s="28">
        <v>41226.51</v>
      </c>
      <c r="AN2" s="87">
        <f>AM2*1.02</f>
        <v>42051.040200000003</v>
      </c>
      <c r="AO2" s="28">
        <v>16.440000000000001</v>
      </c>
      <c r="AP2" s="87">
        <f>AO2*1.02</f>
        <v>16.768800000000002</v>
      </c>
      <c r="AQ2" s="28">
        <v>48832.67</v>
      </c>
      <c r="AR2" s="28">
        <v>0</v>
      </c>
      <c r="AS2" s="28">
        <v>14.4</v>
      </c>
      <c r="AT2" s="28">
        <v>12.22</v>
      </c>
      <c r="AU2" s="87">
        <f>AT2*1.02</f>
        <v>12.464400000000001</v>
      </c>
      <c r="AV2" s="28">
        <v>14.34</v>
      </c>
      <c r="AW2" s="87">
        <f>AV2*1.02</f>
        <v>14.626799999999999</v>
      </c>
      <c r="AX2" s="28">
        <v>36762.550000000003</v>
      </c>
      <c r="AY2" s="87">
        <f>AX2*1.02</f>
        <v>37497.801000000007</v>
      </c>
      <c r="AZ2" s="28">
        <v>39977.879999999997</v>
      </c>
      <c r="BA2" s="87">
        <f>AZ2*1.02</f>
        <v>40777.437599999997</v>
      </c>
      <c r="BB2" s="28">
        <v>39734.75</v>
      </c>
      <c r="BC2" s="87">
        <f>BB2*1.02</f>
        <v>40529.445</v>
      </c>
      <c r="BD2" s="28">
        <v>46325.1</v>
      </c>
      <c r="BE2" s="87">
        <f>BD2*1.02</f>
        <v>47251.601999999999</v>
      </c>
      <c r="BF2" s="24" t="s">
        <v>210</v>
      </c>
      <c r="BG2" s="81" t="s">
        <v>242</v>
      </c>
      <c r="BH2" s="69">
        <f>18.1*1.02</f>
        <v>18.462000000000003</v>
      </c>
    </row>
    <row r="3" spans="1:60" ht="15.75" x14ac:dyDescent="0.25">
      <c r="A3" s="2">
        <v>1</v>
      </c>
      <c r="B3" s="28">
        <v>12.087</v>
      </c>
      <c r="C3" s="28">
        <v>12.89</v>
      </c>
      <c r="D3" s="87">
        <f t="shared" ref="D3:D32" si="1">C3*1.02</f>
        <v>13.1478</v>
      </c>
      <c r="E3" s="28">
        <v>15.48</v>
      </c>
      <c r="F3" s="87">
        <f t="shared" ref="F3:F32" si="2">E3*1.02</f>
        <v>15.7896</v>
      </c>
      <c r="G3" s="28">
        <v>14.09</v>
      </c>
      <c r="H3" s="87">
        <f t="shared" ref="H3:H32" si="3">G3*1.02</f>
        <v>14.3718</v>
      </c>
      <c r="I3" s="28">
        <v>15.5</v>
      </c>
      <c r="J3" s="87">
        <f t="shared" ref="J3:J32" si="4">I3*1.02</f>
        <v>15.81</v>
      </c>
      <c r="K3" s="28">
        <v>17.77</v>
      </c>
      <c r="L3" s="87">
        <f t="shared" ref="L3:L32" si="5">K3*1.02</f>
        <v>18.125399999999999</v>
      </c>
      <c r="M3" s="28">
        <f t="shared" si="0"/>
        <v>20.52</v>
      </c>
      <c r="N3" s="87">
        <f t="shared" ref="N3:N32" si="6">M3*1.02</f>
        <v>20.930399999999999</v>
      </c>
      <c r="O3" s="28">
        <v>21.14</v>
      </c>
      <c r="P3" s="87">
        <f t="shared" ref="P3:P32" si="7">O3*1.02</f>
        <v>21.562799999999999</v>
      </c>
      <c r="Q3" s="28">
        <f t="shared" ref="Q3:Q32" si="8">O3+5.25</f>
        <v>26.39</v>
      </c>
      <c r="R3" s="87">
        <f t="shared" ref="R3:R32" si="9">Q3*1.02</f>
        <v>26.9178</v>
      </c>
      <c r="S3" s="28">
        <v>66237.19</v>
      </c>
      <c r="T3" s="87">
        <f t="shared" ref="T3:T32" si="10">S3*1.02</f>
        <v>67561.933799999999</v>
      </c>
      <c r="U3" s="28">
        <v>16.38</v>
      </c>
      <c r="V3" s="87">
        <f t="shared" ref="V3:V32" si="11">U3*1.02</f>
        <v>16.707599999999999</v>
      </c>
      <c r="W3" s="28">
        <v>10.74</v>
      </c>
      <c r="X3" s="87">
        <f t="shared" ref="X3:X32" si="12">W3*1.02</f>
        <v>10.954800000000001</v>
      </c>
      <c r="Y3" s="28">
        <v>18.170000000000002</v>
      </c>
      <c r="Z3" s="87">
        <f t="shared" ref="Z3:Z32" si="13">Y3*1.02</f>
        <v>18.5334</v>
      </c>
      <c r="AA3" s="28">
        <v>20.59</v>
      </c>
      <c r="AB3" s="87">
        <f t="shared" ref="AB3:AB32" si="14">AA3*1.02</f>
        <v>21.001799999999999</v>
      </c>
      <c r="AC3" s="28">
        <v>48161.85</v>
      </c>
      <c r="AD3" s="87">
        <f t="shared" ref="AD3:AD32" si="15">AC3*1.02</f>
        <v>49125.087</v>
      </c>
      <c r="AE3" s="28">
        <v>52702.19</v>
      </c>
      <c r="AF3" s="87">
        <f t="shared" ref="AF3:AF32" si="16">AE3*1.02</f>
        <v>53756.233800000002</v>
      </c>
      <c r="AG3" s="28">
        <v>18.27</v>
      </c>
      <c r="AH3" s="87">
        <f t="shared" ref="AH3:AH32" si="17">AG3*1.02</f>
        <v>18.635400000000001</v>
      </c>
      <c r="AI3" s="28">
        <v>13.7</v>
      </c>
      <c r="AJ3" s="87">
        <f t="shared" ref="AJ3:AJ32" si="18">AI3*1.02</f>
        <v>13.974</v>
      </c>
      <c r="AK3" s="28">
        <v>12.76</v>
      </c>
      <c r="AL3" s="87">
        <f t="shared" ref="AL3:AL32" si="19">AK3*1.02</f>
        <v>13.0152</v>
      </c>
      <c r="AM3" s="28">
        <v>41844.910000000003</v>
      </c>
      <c r="AN3" s="87">
        <f t="shared" ref="AN3:AN32" si="20">AM3*1.02</f>
        <v>42681.808200000007</v>
      </c>
      <c r="AO3" s="28">
        <v>16.690000000000001</v>
      </c>
      <c r="AP3" s="87">
        <f t="shared" ref="AP3:AP32" si="21">AO3*1.02</f>
        <v>17.023800000000001</v>
      </c>
      <c r="AQ3" s="28">
        <v>49565.15</v>
      </c>
      <c r="AR3" s="28">
        <v>0</v>
      </c>
      <c r="AS3" s="28">
        <v>14.62</v>
      </c>
      <c r="AT3" s="28">
        <v>12.4</v>
      </c>
      <c r="AU3" s="87">
        <f t="shared" ref="AU3:AU32" si="22">AT3*1.02</f>
        <v>12.648000000000001</v>
      </c>
      <c r="AV3" s="28">
        <v>14.56</v>
      </c>
      <c r="AW3" s="87">
        <f t="shared" ref="AW3:AW32" si="23">AV3*1.02</f>
        <v>14.8512</v>
      </c>
      <c r="AX3" s="28">
        <v>37313.99</v>
      </c>
      <c r="AY3" s="87">
        <f t="shared" ref="AY3:AY32" si="24">AX3*1.02</f>
        <v>38060.269800000002</v>
      </c>
      <c r="AZ3" s="28">
        <v>40577.550000000003</v>
      </c>
      <c r="BA3" s="87">
        <f t="shared" ref="BA3:BA32" si="25">AZ3*1.02</f>
        <v>41389.101000000002</v>
      </c>
      <c r="BB3" s="28">
        <v>40330.769999999997</v>
      </c>
      <c r="BC3" s="87">
        <f t="shared" ref="BC3:BC32" si="26">BB3*1.02</f>
        <v>41137.385399999999</v>
      </c>
      <c r="BD3" s="28">
        <v>47019.97</v>
      </c>
      <c r="BE3" s="87">
        <f t="shared" ref="BE3:BE32" si="27">BD3*1.02</f>
        <v>47960.369400000003</v>
      </c>
      <c r="BF3" s="24" t="s">
        <v>160</v>
      </c>
      <c r="BG3" s="81" t="s">
        <v>243</v>
      </c>
      <c r="BH3" s="69">
        <f>27.81*1.02</f>
        <v>28.366199999999999</v>
      </c>
    </row>
    <row r="4" spans="1:60" ht="15.75" x14ac:dyDescent="0.25">
      <c r="A4" s="2">
        <v>2</v>
      </c>
      <c r="B4" s="28">
        <v>12.2706</v>
      </c>
      <c r="C4" s="28">
        <v>13.09</v>
      </c>
      <c r="D4" s="87">
        <f t="shared" si="1"/>
        <v>13.351800000000001</v>
      </c>
      <c r="E4" s="28">
        <v>15.71</v>
      </c>
      <c r="F4" s="87">
        <f t="shared" si="2"/>
        <v>16.0242</v>
      </c>
      <c r="G4" s="28">
        <v>14.31</v>
      </c>
      <c r="H4" s="87">
        <f t="shared" si="3"/>
        <v>14.596200000000001</v>
      </c>
      <c r="I4" s="28">
        <v>15.74</v>
      </c>
      <c r="J4" s="87">
        <f t="shared" si="4"/>
        <v>16.0548</v>
      </c>
      <c r="K4" s="28">
        <v>18.04</v>
      </c>
      <c r="L4" s="87">
        <f t="shared" si="5"/>
        <v>18.4008</v>
      </c>
      <c r="M4" s="28">
        <f t="shared" si="0"/>
        <v>20.79</v>
      </c>
      <c r="N4" s="87">
        <f t="shared" si="6"/>
        <v>21.2058</v>
      </c>
      <c r="O4" s="28">
        <v>21.46</v>
      </c>
      <c r="P4" s="87">
        <f t="shared" si="7"/>
        <v>21.889200000000002</v>
      </c>
      <c r="Q4" s="28">
        <f t="shared" si="8"/>
        <v>26.71</v>
      </c>
      <c r="R4" s="87">
        <f t="shared" si="9"/>
        <v>27.244200000000003</v>
      </c>
      <c r="S4" s="28">
        <v>67093.600000000006</v>
      </c>
      <c r="T4" s="87">
        <f t="shared" si="10"/>
        <v>68435.472000000009</v>
      </c>
      <c r="U4" s="28">
        <v>16.63</v>
      </c>
      <c r="V4" s="87">
        <f t="shared" si="11"/>
        <v>16.962599999999998</v>
      </c>
      <c r="W4" s="28">
        <v>10.9</v>
      </c>
      <c r="X4" s="87">
        <f t="shared" si="12"/>
        <v>11.118</v>
      </c>
      <c r="Y4" s="28">
        <v>18.45</v>
      </c>
      <c r="Z4" s="87">
        <f t="shared" si="13"/>
        <v>18.818999999999999</v>
      </c>
      <c r="AA4" s="28">
        <v>20.9</v>
      </c>
      <c r="AB4" s="87">
        <f t="shared" si="14"/>
        <v>21.317999999999998</v>
      </c>
      <c r="AC4" s="28">
        <v>48884.28</v>
      </c>
      <c r="AD4" s="87">
        <f t="shared" si="15"/>
        <v>49861.965600000003</v>
      </c>
      <c r="AE4" s="28">
        <v>53492.72</v>
      </c>
      <c r="AF4" s="87">
        <f t="shared" si="16"/>
        <v>54562.574400000005</v>
      </c>
      <c r="AG4" s="28">
        <v>18.54</v>
      </c>
      <c r="AH4" s="87">
        <f t="shared" si="17"/>
        <v>18.910799999999998</v>
      </c>
      <c r="AI4" s="28">
        <v>13.91</v>
      </c>
      <c r="AJ4" s="87">
        <f t="shared" si="18"/>
        <v>14.1882</v>
      </c>
      <c r="AK4" s="28">
        <v>12.95</v>
      </c>
      <c r="AL4" s="87">
        <f t="shared" si="19"/>
        <v>13.209</v>
      </c>
      <c r="AM4" s="28">
        <v>42472.59</v>
      </c>
      <c r="AN4" s="87">
        <f t="shared" si="20"/>
        <v>43322.041799999999</v>
      </c>
      <c r="AO4" s="28">
        <v>16.940000000000001</v>
      </c>
      <c r="AP4" s="87">
        <f t="shared" si="21"/>
        <v>17.2788</v>
      </c>
      <c r="AQ4" s="28">
        <v>50308.63</v>
      </c>
      <c r="AR4" s="28">
        <v>16.73</v>
      </c>
      <c r="AS4" s="28">
        <v>14.84</v>
      </c>
      <c r="AT4" s="28">
        <v>12.59</v>
      </c>
      <c r="AU4" s="87">
        <f t="shared" si="22"/>
        <v>12.841799999999999</v>
      </c>
      <c r="AV4" s="28">
        <v>14.77</v>
      </c>
      <c r="AW4" s="87">
        <f t="shared" si="23"/>
        <v>15.0654</v>
      </c>
      <c r="AX4" s="28">
        <v>37873.699999999997</v>
      </c>
      <c r="AY4" s="87">
        <f t="shared" si="24"/>
        <v>38631.173999999999</v>
      </c>
      <c r="AZ4" s="28">
        <v>41186.21</v>
      </c>
      <c r="BA4" s="87">
        <f t="shared" si="25"/>
        <v>42009.934200000003</v>
      </c>
      <c r="BB4" s="28">
        <v>40935.730000000003</v>
      </c>
      <c r="BC4" s="87">
        <f t="shared" si="26"/>
        <v>41754.444600000003</v>
      </c>
      <c r="BD4" s="28">
        <v>47725.27</v>
      </c>
      <c r="BE4" s="87">
        <f t="shared" si="27"/>
        <v>48679.775399999999</v>
      </c>
      <c r="BF4" s="24" t="s">
        <v>161</v>
      </c>
      <c r="BG4" s="81" t="s">
        <v>244</v>
      </c>
      <c r="BH4" s="69">
        <f>30.91*1.02</f>
        <v>31.528200000000002</v>
      </c>
    </row>
    <row r="5" spans="1:60" ht="15.75" x14ac:dyDescent="0.25">
      <c r="A5" s="2">
        <v>3</v>
      </c>
      <c r="B5" s="28">
        <v>12.454200000000002</v>
      </c>
      <c r="C5" s="28">
        <v>13.28</v>
      </c>
      <c r="D5" s="87">
        <f t="shared" si="1"/>
        <v>13.5456</v>
      </c>
      <c r="E5" s="28">
        <v>15.94</v>
      </c>
      <c r="F5" s="87">
        <f t="shared" si="2"/>
        <v>16.258800000000001</v>
      </c>
      <c r="G5" s="28">
        <v>14.53</v>
      </c>
      <c r="H5" s="87">
        <f t="shared" si="3"/>
        <v>14.820599999999999</v>
      </c>
      <c r="I5" s="28">
        <v>15.98</v>
      </c>
      <c r="J5" s="87">
        <f t="shared" si="4"/>
        <v>16.299600000000002</v>
      </c>
      <c r="K5" s="28">
        <v>18.309999999999999</v>
      </c>
      <c r="L5" s="87">
        <f t="shared" si="5"/>
        <v>18.676199999999998</v>
      </c>
      <c r="M5" s="28">
        <f t="shared" si="0"/>
        <v>21.06</v>
      </c>
      <c r="N5" s="87">
        <f t="shared" si="6"/>
        <v>21.481199999999998</v>
      </c>
      <c r="O5" s="28">
        <v>21.78</v>
      </c>
      <c r="P5" s="87">
        <f t="shared" si="7"/>
        <v>22.215600000000002</v>
      </c>
      <c r="Q5" s="28">
        <f t="shared" si="8"/>
        <v>27.03</v>
      </c>
      <c r="R5" s="87">
        <f t="shared" si="9"/>
        <v>27.570600000000002</v>
      </c>
      <c r="S5" s="28">
        <v>67963.040000000008</v>
      </c>
      <c r="T5" s="87">
        <f t="shared" si="10"/>
        <v>69322.300800000012</v>
      </c>
      <c r="U5" s="28">
        <v>16.88</v>
      </c>
      <c r="V5" s="87">
        <f t="shared" si="11"/>
        <v>17.217600000000001</v>
      </c>
      <c r="W5" s="28">
        <v>11.06</v>
      </c>
      <c r="X5" s="87">
        <f t="shared" si="12"/>
        <v>11.2812</v>
      </c>
      <c r="Y5" s="28">
        <v>18.72</v>
      </c>
      <c r="Z5" s="87">
        <f t="shared" si="13"/>
        <v>19.0944</v>
      </c>
      <c r="AA5" s="28">
        <v>21.21</v>
      </c>
      <c r="AB5" s="87">
        <f t="shared" si="14"/>
        <v>21.6342</v>
      </c>
      <c r="AC5" s="28">
        <v>49617.55</v>
      </c>
      <c r="AD5" s="87">
        <f t="shared" si="15"/>
        <v>50609.901000000005</v>
      </c>
      <c r="AE5" s="28">
        <v>54295.11</v>
      </c>
      <c r="AF5" s="87">
        <f t="shared" si="16"/>
        <v>55381.012200000005</v>
      </c>
      <c r="AG5" s="28">
        <v>18.82</v>
      </c>
      <c r="AH5" s="87">
        <f t="shared" si="17"/>
        <v>19.196400000000001</v>
      </c>
      <c r="AI5" s="28">
        <v>14.12</v>
      </c>
      <c r="AJ5" s="87">
        <f t="shared" si="18"/>
        <v>14.4024</v>
      </c>
      <c r="AK5" s="28">
        <v>13.14</v>
      </c>
      <c r="AL5" s="87">
        <f t="shared" si="19"/>
        <v>13.402800000000001</v>
      </c>
      <c r="AM5" s="28">
        <v>43109.67</v>
      </c>
      <c r="AN5" s="87">
        <f t="shared" si="20"/>
        <v>43971.863400000002</v>
      </c>
      <c r="AO5" s="28">
        <v>17.190000000000001</v>
      </c>
      <c r="AP5" s="87">
        <f t="shared" si="21"/>
        <v>17.533800000000003</v>
      </c>
      <c r="AQ5" s="28">
        <v>51063.26</v>
      </c>
      <c r="AR5" s="28">
        <v>16.98</v>
      </c>
      <c r="AS5" s="28">
        <v>15.06</v>
      </c>
      <c r="AT5" s="28">
        <v>12.78</v>
      </c>
      <c r="AU5" s="87">
        <f t="shared" si="22"/>
        <v>13.035599999999999</v>
      </c>
      <c r="AV5" s="28">
        <v>15</v>
      </c>
      <c r="AW5" s="87">
        <f t="shared" si="23"/>
        <v>15.3</v>
      </c>
      <c r="AX5" s="28">
        <v>38441.800000000003</v>
      </c>
      <c r="AY5" s="87">
        <f t="shared" si="24"/>
        <v>39210.636000000006</v>
      </c>
      <c r="AZ5" s="28">
        <v>41804.01</v>
      </c>
      <c r="BA5" s="87">
        <f t="shared" si="25"/>
        <v>42640.090200000006</v>
      </c>
      <c r="BB5" s="28">
        <v>41549.769999999997</v>
      </c>
      <c r="BC5" s="87">
        <f t="shared" si="26"/>
        <v>42380.765399999997</v>
      </c>
      <c r="BD5" s="28">
        <v>48441.15</v>
      </c>
      <c r="BE5" s="87">
        <f t="shared" si="27"/>
        <v>49409.973000000005</v>
      </c>
      <c r="BF5" s="24" t="s">
        <v>208</v>
      </c>
      <c r="BG5" s="81" t="s">
        <v>245</v>
      </c>
      <c r="BH5" s="69">
        <f>7.47*1.02</f>
        <v>7.6193999999999997</v>
      </c>
    </row>
    <row r="6" spans="1:60" ht="15.75" x14ac:dyDescent="0.25">
      <c r="A6" s="2">
        <v>4</v>
      </c>
      <c r="B6" s="28">
        <v>12.6378</v>
      </c>
      <c r="C6" s="28">
        <v>13.48</v>
      </c>
      <c r="D6" s="87">
        <f t="shared" si="1"/>
        <v>13.749600000000001</v>
      </c>
      <c r="E6" s="28">
        <v>16.18</v>
      </c>
      <c r="F6" s="87">
        <f t="shared" si="2"/>
        <v>16.503599999999999</v>
      </c>
      <c r="G6" s="28">
        <v>14.74</v>
      </c>
      <c r="H6" s="87">
        <f t="shared" si="3"/>
        <v>15.034800000000001</v>
      </c>
      <c r="I6" s="28">
        <v>16.22</v>
      </c>
      <c r="J6" s="87">
        <f t="shared" si="4"/>
        <v>16.5444</v>
      </c>
      <c r="K6" s="28">
        <v>18.59</v>
      </c>
      <c r="L6" s="87">
        <f t="shared" si="5"/>
        <v>18.9618</v>
      </c>
      <c r="M6" s="28">
        <f t="shared" si="0"/>
        <v>21.34</v>
      </c>
      <c r="N6" s="87">
        <f t="shared" si="6"/>
        <v>21.7668</v>
      </c>
      <c r="O6" s="28">
        <v>22.12</v>
      </c>
      <c r="P6" s="87">
        <f t="shared" si="7"/>
        <v>22.5624</v>
      </c>
      <c r="Q6" s="28">
        <f t="shared" si="8"/>
        <v>27.37</v>
      </c>
      <c r="R6" s="87">
        <f t="shared" si="9"/>
        <v>27.917400000000001</v>
      </c>
      <c r="S6" s="28">
        <v>68845.73000000001</v>
      </c>
      <c r="T6" s="87">
        <f t="shared" si="10"/>
        <v>70222.644600000014</v>
      </c>
      <c r="U6" s="28">
        <v>17.13</v>
      </c>
      <c r="V6" s="87">
        <f t="shared" si="11"/>
        <v>17.4726</v>
      </c>
      <c r="W6" s="28">
        <v>11.23</v>
      </c>
      <c r="X6" s="87">
        <f t="shared" si="12"/>
        <v>11.454600000000001</v>
      </c>
      <c r="Y6" s="28">
        <v>19</v>
      </c>
      <c r="Z6" s="87">
        <f t="shared" si="13"/>
        <v>19.38</v>
      </c>
      <c r="AA6" s="28">
        <v>21.53</v>
      </c>
      <c r="AB6" s="87">
        <f t="shared" si="14"/>
        <v>21.960600000000003</v>
      </c>
      <c r="AC6" s="28">
        <v>50361.81</v>
      </c>
      <c r="AD6" s="87">
        <f t="shared" si="15"/>
        <v>51369.046199999997</v>
      </c>
      <c r="AE6" s="28">
        <v>55109.54</v>
      </c>
      <c r="AF6" s="87">
        <f t="shared" si="16"/>
        <v>56211.730800000005</v>
      </c>
      <c r="AG6" s="28">
        <v>19.100000000000001</v>
      </c>
      <c r="AH6" s="87">
        <f t="shared" si="17"/>
        <v>19.482000000000003</v>
      </c>
      <c r="AI6" s="28">
        <v>14.33</v>
      </c>
      <c r="AJ6" s="87">
        <f t="shared" si="18"/>
        <v>14.6166</v>
      </c>
      <c r="AK6" s="28">
        <v>13.34</v>
      </c>
      <c r="AL6" s="87">
        <f t="shared" si="19"/>
        <v>13.6068</v>
      </c>
      <c r="AM6" s="28">
        <v>43756.32</v>
      </c>
      <c r="AN6" s="87">
        <f t="shared" si="20"/>
        <v>44631.446400000001</v>
      </c>
      <c r="AO6" s="28">
        <v>17.45</v>
      </c>
      <c r="AP6" s="87">
        <f t="shared" si="21"/>
        <v>17.798999999999999</v>
      </c>
      <c r="AQ6" s="28">
        <v>51829.21</v>
      </c>
      <c r="AR6" s="28">
        <v>17.239999999999998</v>
      </c>
      <c r="AS6" s="28">
        <v>15.28</v>
      </c>
      <c r="AT6" s="28">
        <v>12.97</v>
      </c>
      <c r="AU6" s="87">
        <f t="shared" si="22"/>
        <v>13.2294</v>
      </c>
      <c r="AV6" s="28">
        <v>15.22</v>
      </c>
      <c r="AW6" s="87">
        <f t="shared" si="23"/>
        <v>15.524400000000002</v>
      </c>
      <c r="AX6" s="28">
        <v>39018.43</v>
      </c>
      <c r="AY6" s="87">
        <f t="shared" si="24"/>
        <v>39798.798600000002</v>
      </c>
      <c r="AZ6" s="28">
        <v>42431.07</v>
      </c>
      <c r="BA6" s="87">
        <f t="shared" si="25"/>
        <v>43279.691400000003</v>
      </c>
      <c r="BB6" s="28">
        <v>42173.01</v>
      </c>
      <c r="BC6" s="87">
        <f t="shared" si="26"/>
        <v>43016.470200000003</v>
      </c>
      <c r="BD6" s="28">
        <v>49167.77</v>
      </c>
      <c r="BE6" s="87">
        <f t="shared" si="27"/>
        <v>50151.125399999997</v>
      </c>
      <c r="BF6" s="5" t="s">
        <v>162</v>
      </c>
      <c r="BG6" s="81" t="s">
        <v>207</v>
      </c>
      <c r="BH6" s="94"/>
    </row>
    <row r="7" spans="1:60" ht="15.75" x14ac:dyDescent="0.25">
      <c r="A7" s="2">
        <v>5</v>
      </c>
      <c r="B7" s="28">
        <v>12.821400000000001</v>
      </c>
      <c r="C7" s="28">
        <v>13.68</v>
      </c>
      <c r="D7" s="87">
        <f t="shared" si="1"/>
        <v>13.9536</v>
      </c>
      <c r="E7" s="28">
        <v>16.43</v>
      </c>
      <c r="F7" s="87">
        <f t="shared" si="2"/>
        <v>16.758600000000001</v>
      </c>
      <c r="G7" s="28">
        <v>14.97</v>
      </c>
      <c r="H7" s="87">
        <f t="shared" si="3"/>
        <v>15.269400000000001</v>
      </c>
      <c r="I7" s="28">
        <v>16.46</v>
      </c>
      <c r="J7" s="87">
        <f t="shared" si="4"/>
        <v>16.789200000000001</v>
      </c>
      <c r="K7" s="28">
        <v>18.87</v>
      </c>
      <c r="L7" s="87">
        <f t="shared" si="5"/>
        <v>19.247400000000003</v>
      </c>
      <c r="M7" s="28">
        <f t="shared" si="0"/>
        <v>21.62</v>
      </c>
      <c r="N7" s="87">
        <f t="shared" si="6"/>
        <v>22.052400000000002</v>
      </c>
      <c r="O7" s="28">
        <v>22.45</v>
      </c>
      <c r="P7" s="87">
        <f t="shared" si="7"/>
        <v>22.899000000000001</v>
      </c>
      <c r="Q7" s="28">
        <f t="shared" si="8"/>
        <v>27.7</v>
      </c>
      <c r="R7" s="87">
        <f t="shared" si="9"/>
        <v>28.254000000000001</v>
      </c>
      <c r="S7" s="28">
        <v>69741.86</v>
      </c>
      <c r="T7" s="87">
        <f t="shared" si="10"/>
        <v>71136.697199999995</v>
      </c>
      <c r="U7" s="28">
        <v>17.39</v>
      </c>
      <c r="V7" s="87">
        <f t="shared" si="11"/>
        <v>17.7378</v>
      </c>
      <c r="W7" s="28">
        <v>11.4</v>
      </c>
      <c r="X7" s="87">
        <f t="shared" si="12"/>
        <v>11.628</v>
      </c>
      <c r="Y7" s="28">
        <v>19.29</v>
      </c>
      <c r="Z7" s="87">
        <f t="shared" si="13"/>
        <v>19.675799999999999</v>
      </c>
      <c r="AA7" s="28">
        <v>21.85</v>
      </c>
      <c r="AB7" s="87">
        <f t="shared" si="14"/>
        <v>22.287000000000003</v>
      </c>
      <c r="AC7" s="28">
        <v>51117.24</v>
      </c>
      <c r="AD7" s="87">
        <f t="shared" si="15"/>
        <v>52139.584799999997</v>
      </c>
      <c r="AE7" s="28">
        <v>55936.18</v>
      </c>
      <c r="AF7" s="87">
        <f t="shared" si="16"/>
        <v>57054.903599999998</v>
      </c>
      <c r="AG7" s="28">
        <v>19.39</v>
      </c>
      <c r="AH7" s="87">
        <f t="shared" si="17"/>
        <v>19.777799999999999</v>
      </c>
      <c r="AI7" s="28">
        <v>14.54</v>
      </c>
      <c r="AJ7" s="87">
        <f t="shared" si="18"/>
        <v>14.8308</v>
      </c>
      <c r="AK7" s="28">
        <v>13.54</v>
      </c>
      <c r="AL7" s="87">
        <f t="shared" si="19"/>
        <v>13.810799999999999</v>
      </c>
      <c r="AM7" s="28">
        <v>44412.66</v>
      </c>
      <c r="AN7" s="87">
        <f t="shared" si="20"/>
        <v>45300.913200000003</v>
      </c>
      <c r="AO7" s="28">
        <v>17.71</v>
      </c>
      <c r="AP7" s="87">
        <f t="shared" si="21"/>
        <v>18.0642</v>
      </c>
      <c r="AQ7" s="28">
        <v>52606.65</v>
      </c>
      <c r="AR7" s="28">
        <v>17.489999999999998</v>
      </c>
      <c r="AS7" s="28">
        <v>15.51</v>
      </c>
      <c r="AT7" s="28">
        <v>13.16</v>
      </c>
      <c r="AU7" s="87">
        <f t="shared" si="22"/>
        <v>13.4232</v>
      </c>
      <c r="AV7" s="28">
        <v>15.45</v>
      </c>
      <c r="AW7" s="87">
        <f t="shared" si="23"/>
        <v>15.759</v>
      </c>
      <c r="AX7" s="28">
        <v>39603.71</v>
      </c>
      <c r="AY7" s="87">
        <f t="shared" si="24"/>
        <v>40395.784200000002</v>
      </c>
      <c r="AZ7" s="28">
        <v>43067.53</v>
      </c>
      <c r="BA7" s="87">
        <f t="shared" si="25"/>
        <v>43928.880599999997</v>
      </c>
      <c r="BB7" s="28">
        <v>42805.61</v>
      </c>
      <c r="BC7" s="87">
        <f t="shared" si="26"/>
        <v>43661.722200000004</v>
      </c>
      <c r="BD7" s="28">
        <v>49905.29</v>
      </c>
      <c r="BE7" s="87">
        <f t="shared" si="27"/>
        <v>50903.395799999998</v>
      </c>
      <c r="BF7" s="81" t="s">
        <v>163</v>
      </c>
      <c r="BG7" s="81" t="s">
        <v>246</v>
      </c>
      <c r="BH7" s="69">
        <f>20.16*1.02</f>
        <v>20.563200000000002</v>
      </c>
    </row>
    <row r="8" spans="1:60" ht="15.75" x14ac:dyDescent="0.25">
      <c r="A8" s="2">
        <v>6</v>
      </c>
      <c r="B8" s="28">
        <v>13.0152</v>
      </c>
      <c r="C8" s="28">
        <v>13.89</v>
      </c>
      <c r="D8" s="87">
        <f t="shared" si="1"/>
        <v>14.167800000000002</v>
      </c>
      <c r="E8" s="28">
        <v>16.670000000000002</v>
      </c>
      <c r="F8" s="87">
        <f t="shared" si="2"/>
        <v>17.003400000000003</v>
      </c>
      <c r="G8" s="28">
        <v>15.19</v>
      </c>
      <c r="H8" s="87">
        <f t="shared" si="3"/>
        <v>15.4938</v>
      </c>
      <c r="I8" s="28">
        <v>16.71</v>
      </c>
      <c r="J8" s="87">
        <f t="shared" si="4"/>
        <v>17.0442</v>
      </c>
      <c r="K8" s="28">
        <v>19.16</v>
      </c>
      <c r="L8" s="87">
        <f t="shared" si="5"/>
        <v>19.543199999999999</v>
      </c>
      <c r="M8" s="28">
        <f t="shared" si="0"/>
        <v>21.91</v>
      </c>
      <c r="N8" s="87">
        <f t="shared" si="6"/>
        <v>22.348200000000002</v>
      </c>
      <c r="O8" s="28">
        <v>22.79</v>
      </c>
      <c r="P8" s="87">
        <f t="shared" si="7"/>
        <v>23.245799999999999</v>
      </c>
      <c r="Q8" s="28">
        <f t="shared" si="8"/>
        <v>28.04</v>
      </c>
      <c r="R8" s="87">
        <f t="shared" si="9"/>
        <v>28.6008</v>
      </c>
      <c r="S8" s="28">
        <v>70651.63</v>
      </c>
      <c r="T8" s="87">
        <f t="shared" si="10"/>
        <v>72064.662600000011</v>
      </c>
      <c r="U8" s="28">
        <v>17.649999999999999</v>
      </c>
      <c r="V8" s="87">
        <f t="shared" si="11"/>
        <v>18.003</v>
      </c>
      <c r="W8" s="28">
        <v>11.57</v>
      </c>
      <c r="X8" s="87">
        <f t="shared" si="12"/>
        <v>11.801400000000001</v>
      </c>
      <c r="Y8" s="28">
        <v>19.579999999999998</v>
      </c>
      <c r="Z8" s="87">
        <f t="shared" si="13"/>
        <v>19.971599999999999</v>
      </c>
      <c r="AA8" s="28">
        <v>22.18</v>
      </c>
      <c r="AB8" s="87">
        <f t="shared" si="14"/>
        <v>22.6236</v>
      </c>
      <c r="AC8" s="28">
        <v>51884</v>
      </c>
      <c r="AD8" s="87">
        <f t="shared" si="15"/>
        <v>52921.68</v>
      </c>
      <c r="AE8" s="28">
        <v>56775.23</v>
      </c>
      <c r="AF8" s="87">
        <f t="shared" si="16"/>
        <v>57910.734600000003</v>
      </c>
      <c r="AG8" s="28">
        <v>19.68</v>
      </c>
      <c r="AH8" s="87">
        <f t="shared" si="17"/>
        <v>20.073599999999999</v>
      </c>
      <c r="AI8" s="28">
        <v>14.76</v>
      </c>
      <c r="AJ8" s="87">
        <f t="shared" si="18"/>
        <v>15.055199999999999</v>
      </c>
      <c r="AK8" s="28">
        <v>13.74</v>
      </c>
      <c r="AL8" s="87">
        <f t="shared" si="19"/>
        <v>14.014800000000001</v>
      </c>
      <c r="AM8" s="28">
        <v>45078.85</v>
      </c>
      <c r="AN8" s="87">
        <f t="shared" si="20"/>
        <v>45980.426999999996</v>
      </c>
      <c r="AO8" s="28">
        <v>17.98</v>
      </c>
      <c r="AP8" s="87">
        <f t="shared" si="21"/>
        <v>18.339600000000001</v>
      </c>
      <c r="AQ8" s="28">
        <v>53395.75</v>
      </c>
      <c r="AR8" s="28">
        <v>17.760000000000002</v>
      </c>
      <c r="AS8" s="28">
        <v>15.75</v>
      </c>
      <c r="AT8" s="28">
        <v>13.36</v>
      </c>
      <c r="AU8" s="87">
        <f t="shared" si="22"/>
        <v>13.6272</v>
      </c>
      <c r="AV8" s="28">
        <v>15.68</v>
      </c>
      <c r="AW8" s="87">
        <f t="shared" si="23"/>
        <v>15.993600000000001</v>
      </c>
      <c r="AX8" s="28">
        <v>40197.760000000002</v>
      </c>
      <c r="AY8" s="87">
        <f t="shared" si="24"/>
        <v>41001.715200000006</v>
      </c>
      <c r="AZ8" s="28">
        <v>43713.54</v>
      </c>
      <c r="BA8" s="87">
        <f t="shared" si="25"/>
        <v>44587.810799999999</v>
      </c>
      <c r="BB8" s="28">
        <v>43447.69</v>
      </c>
      <c r="BC8" s="87">
        <f t="shared" si="26"/>
        <v>44316.643800000005</v>
      </c>
      <c r="BD8" s="28">
        <v>50653.87</v>
      </c>
      <c r="BE8" s="87">
        <f t="shared" si="27"/>
        <v>51666.947400000005</v>
      </c>
      <c r="BF8" s="82" t="s">
        <v>185</v>
      </c>
      <c r="BG8" s="81" t="s">
        <v>247</v>
      </c>
      <c r="BH8" s="69">
        <f>51.51*1.02</f>
        <v>52.540199999999999</v>
      </c>
    </row>
    <row r="9" spans="1:60" ht="15.75" x14ac:dyDescent="0.25">
      <c r="A9" s="2">
        <v>7</v>
      </c>
      <c r="B9" s="28">
        <v>13.209</v>
      </c>
      <c r="C9" s="28">
        <v>14.1</v>
      </c>
      <c r="D9" s="87">
        <f t="shared" si="1"/>
        <v>14.382</v>
      </c>
      <c r="E9" s="28">
        <v>16.920000000000002</v>
      </c>
      <c r="F9" s="87">
        <f t="shared" si="2"/>
        <v>17.258400000000002</v>
      </c>
      <c r="G9" s="28">
        <v>15.42</v>
      </c>
      <c r="H9" s="87">
        <f t="shared" si="3"/>
        <v>15.728400000000001</v>
      </c>
      <c r="I9" s="28">
        <v>16.96</v>
      </c>
      <c r="J9" s="87">
        <f t="shared" si="4"/>
        <v>17.299200000000003</v>
      </c>
      <c r="K9" s="28">
        <v>19.45</v>
      </c>
      <c r="L9" s="87">
        <f t="shared" si="5"/>
        <v>19.838999999999999</v>
      </c>
      <c r="M9" s="28">
        <f t="shared" si="0"/>
        <v>22.2</v>
      </c>
      <c r="N9" s="87">
        <f t="shared" si="6"/>
        <v>22.643999999999998</v>
      </c>
      <c r="O9" s="28">
        <v>23.14</v>
      </c>
      <c r="P9" s="87">
        <f t="shared" si="7"/>
        <v>23.602800000000002</v>
      </c>
      <c r="Q9" s="28">
        <f t="shared" si="8"/>
        <v>28.39</v>
      </c>
      <c r="R9" s="87">
        <f t="shared" si="9"/>
        <v>28.957800000000002</v>
      </c>
      <c r="S9" s="28">
        <v>71575.260000000009</v>
      </c>
      <c r="T9" s="87">
        <f t="shared" si="10"/>
        <v>73006.765200000009</v>
      </c>
      <c r="U9" s="28">
        <v>17.91</v>
      </c>
      <c r="V9" s="87">
        <f t="shared" si="11"/>
        <v>18.2682</v>
      </c>
      <c r="W9" s="28">
        <v>11.74</v>
      </c>
      <c r="X9" s="87">
        <f t="shared" si="12"/>
        <v>11.9748</v>
      </c>
      <c r="Y9" s="28">
        <v>19.87</v>
      </c>
      <c r="Z9" s="87">
        <f t="shared" si="13"/>
        <v>20.267400000000002</v>
      </c>
      <c r="AA9" s="28">
        <v>22.51</v>
      </c>
      <c r="AB9" s="87">
        <f t="shared" si="14"/>
        <v>22.9602</v>
      </c>
      <c r="AC9" s="28">
        <v>52662.26</v>
      </c>
      <c r="AD9" s="87">
        <f t="shared" si="15"/>
        <v>53715.5052</v>
      </c>
      <c r="AE9" s="28">
        <v>57626.85</v>
      </c>
      <c r="AF9" s="87">
        <f t="shared" si="16"/>
        <v>58779.387000000002</v>
      </c>
      <c r="AG9" s="28">
        <v>19.98</v>
      </c>
      <c r="AH9" s="87">
        <f t="shared" si="17"/>
        <v>20.3796</v>
      </c>
      <c r="AI9" s="28">
        <v>14.98</v>
      </c>
      <c r="AJ9" s="87">
        <f t="shared" si="18"/>
        <v>15.2796</v>
      </c>
      <c r="AK9" s="28">
        <v>13.95</v>
      </c>
      <c r="AL9" s="87">
        <f t="shared" si="19"/>
        <v>14.228999999999999</v>
      </c>
      <c r="AM9" s="28">
        <v>45755.040000000001</v>
      </c>
      <c r="AN9" s="87">
        <f t="shared" si="20"/>
        <v>46670.140800000001</v>
      </c>
      <c r="AO9" s="28">
        <v>18.25</v>
      </c>
      <c r="AP9" s="87">
        <f t="shared" si="21"/>
        <v>18.615000000000002</v>
      </c>
      <c r="AQ9" s="28">
        <v>54196.68</v>
      </c>
      <c r="AR9" s="28">
        <v>18.02</v>
      </c>
      <c r="AS9" s="28">
        <v>15.98</v>
      </c>
      <c r="AT9" s="28">
        <v>13.56</v>
      </c>
      <c r="AU9" s="87">
        <f t="shared" si="22"/>
        <v>13.831200000000001</v>
      </c>
      <c r="AV9" s="28">
        <v>15.92</v>
      </c>
      <c r="AW9" s="87">
        <f t="shared" si="23"/>
        <v>16.238399999999999</v>
      </c>
      <c r="AX9" s="28">
        <v>40800.730000000003</v>
      </c>
      <c r="AY9" s="87">
        <f t="shared" si="24"/>
        <v>41616.744600000005</v>
      </c>
      <c r="AZ9" s="28">
        <v>44369.25</v>
      </c>
      <c r="BA9" s="87">
        <f t="shared" si="25"/>
        <v>45256.635000000002</v>
      </c>
      <c r="BB9" s="28">
        <v>44099.41</v>
      </c>
      <c r="BC9" s="87">
        <f t="shared" si="26"/>
        <v>44981.398200000003</v>
      </c>
      <c r="BD9" s="28">
        <v>51413.67</v>
      </c>
      <c r="BE9" s="87">
        <f t="shared" si="27"/>
        <v>52441.943399999996</v>
      </c>
      <c r="BF9" s="81" t="s">
        <v>164</v>
      </c>
      <c r="BG9" s="81" t="s">
        <v>248</v>
      </c>
      <c r="BH9" s="69">
        <f>11.4*1.02</f>
        <v>11.628</v>
      </c>
    </row>
    <row r="10" spans="1:60" ht="15.75" x14ac:dyDescent="0.25">
      <c r="A10" s="2">
        <v>8</v>
      </c>
      <c r="B10" s="28">
        <v>13.413</v>
      </c>
      <c r="C10" s="28">
        <v>14.31</v>
      </c>
      <c r="D10" s="87">
        <f t="shared" si="1"/>
        <v>14.596200000000001</v>
      </c>
      <c r="E10" s="28">
        <v>17.18</v>
      </c>
      <c r="F10" s="87">
        <f t="shared" si="2"/>
        <v>17.523599999999998</v>
      </c>
      <c r="G10" s="28">
        <v>15.65</v>
      </c>
      <c r="H10" s="87">
        <f t="shared" si="3"/>
        <v>15.963000000000001</v>
      </c>
      <c r="I10" s="28">
        <v>17.21</v>
      </c>
      <c r="J10" s="87">
        <f t="shared" si="4"/>
        <v>17.554200000000002</v>
      </c>
      <c r="K10" s="28">
        <v>19.75</v>
      </c>
      <c r="L10" s="87">
        <f t="shared" si="5"/>
        <v>20.145</v>
      </c>
      <c r="M10" s="28">
        <f t="shared" si="0"/>
        <v>22.5</v>
      </c>
      <c r="N10" s="87">
        <f t="shared" si="6"/>
        <v>22.95</v>
      </c>
      <c r="O10" s="28">
        <v>23.49</v>
      </c>
      <c r="P10" s="87">
        <f t="shared" si="7"/>
        <v>23.959799999999998</v>
      </c>
      <c r="Q10" s="28">
        <f t="shared" si="8"/>
        <v>28.74</v>
      </c>
      <c r="R10" s="87">
        <f t="shared" si="9"/>
        <v>29.314799999999998</v>
      </c>
      <c r="S10" s="28">
        <v>72512.95</v>
      </c>
      <c r="T10" s="87">
        <f t="shared" si="10"/>
        <v>73963.209000000003</v>
      </c>
      <c r="U10" s="28">
        <v>18.18</v>
      </c>
      <c r="V10" s="87">
        <f t="shared" si="11"/>
        <v>18.543600000000001</v>
      </c>
      <c r="W10" s="28">
        <v>11.92</v>
      </c>
      <c r="X10" s="87">
        <f t="shared" si="12"/>
        <v>12.1584</v>
      </c>
      <c r="Y10" s="28">
        <v>20.170000000000002</v>
      </c>
      <c r="Z10" s="87">
        <f t="shared" si="13"/>
        <v>20.573400000000003</v>
      </c>
      <c r="AA10" s="28">
        <v>22.85</v>
      </c>
      <c r="AB10" s="87">
        <f t="shared" si="14"/>
        <v>23.307000000000002</v>
      </c>
      <c r="AC10" s="28">
        <v>53452.19</v>
      </c>
      <c r="AD10" s="87">
        <f t="shared" si="15"/>
        <v>54521.233800000002</v>
      </c>
      <c r="AE10" s="28">
        <v>58491.26</v>
      </c>
      <c r="AF10" s="87">
        <f t="shared" si="16"/>
        <v>59661.085200000001</v>
      </c>
      <c r="AG10" s="28">
        <v>20.27</v>
      </c>
      <c r="AH10" s="87">
        <f t="shared" si="17"/>
        <v>20.6754</v>
      </c>
      <c r="AI10" s="28">
        <v>15.21</v>
      </c>
      <c r="AJ10" s="87">
        <f t="shared" si="18"/>
        <v>15.514200000000001</v>
      </c>
      <c r="AK10" s="28">
        <v>14.16</v>
      </c>
      <c r="AL10" s="87">
        <f t="shared" si="19"/>
        <v>14.443200000000001</v>
      </c>
      <c r="AM10" s="28">
        <v>46441.36</v>
      </c>
      <c r="AN10" s="87">
        <f t="shared" si="20"/>
        <v>47370.1872</v>
      </c>
      <c r="AO10" s="28">
        <v>18.52</v>
      </c>
      <c r="AP10" s="87">
        <f t="shared" si="21"/>
        <v>18.8904</v>
      </c>
      <c r="AQ10" s="28">
        <v>55009.64</v>
      </c>
      <c r="AR10" s="28">
        <v>18.29</v>
      </c>
      <c r="AS10" s="28">
        <v>16.22</v>
      </c>
      <c r="AT10" s="28">
        <v>13.76</v>
      </c>
      <c r="AU10" s="87">
        <f t="shared" si="22"/>
        <v>14.0352</v>
      </c>
      <c r="AV10" s="28">
        <v>16.149999999999999</v>
      </c>
      <c r="AW10" s="87">
        <f t="shared" si="23"/>
        <v>16.472999999999999</v>
      </c>
      <c r="AX10" s="28">
        <v>41412.74</v>
      </c>
      <c r="AY10" s="87">
        <f t="shared" si="24"/>
        <v>42240.9948</v>
      </c>
      <c r="AZ10" s="28">
        <v>45034.79</v>
      </c>
      <c r="BA10" s="87">
        <f t="shared" si="25"/>
        <v>45935.485800000002</v>
      </c>
      <c r="BB10" s="28">
        <v>44760.9</v>
      </c>
      <c r="BC10" s="87">
        <f t="shared" si="26"/>
        <v>45656.118000000002</v>
      </c>
      <c r="BD10" s="28">
        <v>52184.88</v>
      </c>
      <c r="BE10" s="87">
        <f t="shared" si="27"/>
        <v>53228.577599999997</v>
      </c>
      <c r="BF10" s="5" t="s">
        <v>206</v>
      </c>
      <c r="BG10" s="81" t="s">
        <v>249</v>
      </c>
      <c r="BH10" s="69">
        <f>22.15*1.02</f>
        <v>22.593</v>
      </c>
    </row>
    <row r="11" spans="1:60" ht="15.75" x14ac:dyDescent="0.25">
      <c r="A11" s="2">
        <v>9</v>
      </c>
      <c r="B11" s="28">
        <v>13.616999999999999</v>
      </c>
      <c r="C11" s="28">
        <v>14.52</v>
      </c>
      <c r="D11" s="87">
        <f t="shared" si="1"/>
        <v>14.8104</v>
      </c>
      <c r="E11" s="28">
        <v>17.43</v>
      </c>
      <c r="F11" s="87">
        <f t="shared" si="2"/>
        <v>17.778600000000001</v>
      </c>
      <c r="G11" s="28">
        <v>15.88</v>
      </c>
      <c r="H11" s="87">
        <f t="shared" si="3"/>
        <v>16.197600000000001</v>
      </c>
      <c r="I11" s="28">
        <v>17.47</v>
      </c>
      <c r="J11" s="87">
        <f t="shared" si="4"/>
        <v>17.819399999999998</v>
      </c>
      <c r="K11" s="28">
        <v>20.05</v>
      </c>
      <c r="L11" s="87">
        <f t="shared" si="5"/>
        <v>20.451000000000001</v>
      </c>
      <c r="M11" s="28">
        <f t="shared" si="0"/>
        <v>22.8</v>
      </c>
      <c r="N11" s="87">
        <f t="shared" si="6"/>
        <v>23.256</v>
      </c>
      <c r="O11" s="28">
        <v>23.85</v>
      </c>
      <c r="P11" s="87">
        <f t="shared" si="7"/>
        <v>24.327000000000002</v>
      </c>
      <c r="Q11" s="28">
        <f t="shared" si="8"/>
        <v>29.1</v>
      </c>
      <c r="R11" s="87">
        <f t="shared" si="9"/>
        <v>29.682000000000002</v>
      </c>
      <c r="S11" s="28">
        <v>73464.929999999993</v>
      </c>
      <c r="T11" s="87">
        <f t="shared" si="10"/>
        <v>74934.228599999988</v>
      </c>
      <c r="U11" s="28">
        <v>18.45</v>
      </c>
      <c r="V11" s="87">
        <f t="shared" si="11"/>
        <v>18.818999999999999</v>
      </c>
      <c r="W11" s="28">
        <v>12.1</v>
      </c>
      <c r="X11" s="87">
        <f t="shared" si="12"/>
        <v>12.342000000000001</v>
      </c>
      <c r="Y11" s="28">
        <v>20.47</v>
      </c>
      <c r="Z11" s="87">
        <f t="shared" si="13"/>
        <v>20.8794</v>
      </c>
      <c r="AA11" s="28">
        <v>23.19</v>
      </c>
      <c r="AB11" s="87">
        <f t="shared" si="14"/>
        <v>23.6538</v>
      </c>
      <c r="AC11" s="28">
        <v>54253.97</v>
      </c>
      <c r="AD11" s="87">
        <f t="shared" si="15"/>
        <v>55339.049400000004</v>
      </c>
      <c r="AE11" s="28">
        <v>59368.63</v>
      </c>
      <c r="AF11" s="87">
        <f t="shared" si="16"/>
        <v>60556.0026</v>
      </c>
      <c r="AG11" s="28">
        <v>20.58</v>
      </c>
      <c r="AH11" s="87">
        <f t="shared" si="17"/>
        <v>20.991599999999998</v>
      </c>
      <c r="AI11" s="28">
        <v>15.44</v>
      </c>
      <c r="AJ11" s="87">
        <f t="shared" si="18"/>
        <v>15.748799999999999</v>
      </c>
      <c r="AK11" s="28">
        <v>14.37</v>
      </c>
      <c r="AL11" s="87">
        <f t="shared" si="19"/>
        <v>14.657399999999999</v>
      </c>
      <c r="AM11" s="28">
        <v>47137.98</v>
      </c>
      <c r="AN11" s="87">
        <f t="shared" si="20"/>
        <v>48080.739600000001</v>
      </c>
      <c r="AO11" s="28">
        <v>18.8</v>
      </c>
      <c r="AP11" s="87">
        <f t="shared" si="21"/>
        <v>19.176000000000002</v>
      </c>
      <c r="AQ11" s="28">
        <v>55834.78</v>
      </c>
      <c r="AR11" s="28">
        <v>18.57</v>
      </c>
      <c r="AS11" s="28">
        <v>16.46</v>
      </c>
      <c r="AT11" s="28">
        <v>13.97</v>
      </c>
      <c r="AU11" s="87">
        <f t="shared" si="22"/>
        <v>14.249400000000001</v>
      </c>
      <c r="AV11" s="28">
        <v>16.399999999999999</v>
      </c>
      <c r="AW11" s="87">
        <f t="shared" si="23"/>
        <v>16.727999999999998</v>
      </c>
      <c r="AX11" s="28">
        <v>42033.93</v>
      </c>
      <c r="AY11" s="87">
        <f t="shared" si="24"/>
        <v>42874.6086</v>
      </c>
      <c r="AZ11" s="28">
        <v>45710.31</v>
      </c>
      <c r="BA11" s="87">
        <f t="shared" si="25"/>
        <v>46624.516199999998</v>
      </c>
      <c r="BB11" s="28">
        <v>45432.31</v>
      </c>
      <c r="BC11" s="87">
        <f t="shared" si="26"/>
        <v>46340.956200000001</v>
      </c>
      <c r="BD11" s="28">
        <v>52967.65</v>
      </c>
      <c r="BE11" s="87">
        <f t="shared" si="27"/>
        <v>54027.003000000004</v>
      </c>
      <c r="BF11" s="81" t="s">
        <v>165</v>
      </c>
      <c r="BG11" s="81" t="s">
        <v>250</v>
      </c>
      <c r="BH11" s="69">
        <f>12.81*1.02</f>
        <v>13.0662</v>
      </c>
    </row>
    <row r="12" spans="1:60" ht="15.75" x14ac:dyDescent="0.25">
      <c r="A12" s="2">
        <v>10</v>
      </c>
      <c r="B12" s="28">
        <v>13.821000000000002</v>
      </c>
      <c r="C12" s="28">
        <v>14.74</v>
      </c>
      <c r="D12" s="87">
        <f t="shared" si="1"/>
        <v>15.034800000000001</v>
      </c>
      <c r="E12" s="28">
        <v>17.7</v>
      </c>
      <c r="F12" s="87">
        <f t="shared" si="2"/>
        <v>18.053999999999998</v>
      </c>
      <c r="G12" s="28">
        <v>16.12</v>
      </c>
      <c r="H12" s="87">
        <f t="shared" si="3"/>
        <v>16.442400000000003</v>
      </c>
      <c r="I12" s="28">
        <v>17.73</v>
      </c>
      <c r="J12" s="87">
        <f t="shared" si="4"/>
        <v>18.084600000000002</v>
      </c>
      <c r="K12" s="28">
        <v>20.36</v>
      </c>
      <c r="L12" s="87">
        <f t="shared" si="5"/>
        <v>20.767199999999999</v>
      </c>
      <c r="M12" s="28">
        <f t="shared" si="0"/>
        <v>23.11</v>
      </c>
      <c r="N12" s="87">
        <f t="shared" si="6"/>
        <v>23.572199999999999</v>
      </c>
      <c r="O12" s="28">
        <v>24.22</v>
      </c>
      <c r="P12" s="87">
        <f t="shared" si="7"/>
        <v>24.7044</v>
      </c>
      <c r="Q12" s="28">
        <f t="shared" si="8"/>
        <v>29.47</v>
      </c>
      <c r="R12" s="87">
        <f t="shared" si="9"/>
        <v>30.0594</v>
      </c>
      <c r="S12" s="28">
        <v>74431.399999999994</v>
      </c>
      <c r="T12" s="87">
        <f t="shared" si="10"/>
        <v>75920.027999999991</v>
      </c>
      <c r="U12" s="28">
        <v>18.73</v>
      </c>
      <c r="V12" s="87">
        <f t="shared" si="11"/>
        <v>19.104600000000001</v>
      </c>
      <c r="W12" s="28">
        <v>12.28</v>
      </c>
      <c r="X12" s="87">
        <f t="shared" si="12"/>
        <v>12.525599999999999</v>
      </c>
      <c r="Y12" s="28">
        <v>20.78</v>
      </c>
      <c r="Z12" s="87">
        <f t="shared" si="13"/>
        <v>21.195600000000002</v>
      </c>
      <c r="AA12" s="28">
        <v>23.54</v>
      </c>
      <c r="AB12" s="87">
        <f t="shared" si="14"/>
        <v>24.0108</v>
      </c>
      <c r="AC12" s="28">
        <v>55067.78</v>
      </c>
      <c r="AD12" s="87">
        <f t="shared" si="15"/>
        <v>56169.135600000001</v>
      </c>
      <c r="AE12" s="28">
        <v>60259.16</v>
      </c>
      <c r="AF12" s="87">
        <f t="shared" si="16"/>
        <v>61464.343200000003</v>
      </c>
      <c r="AG12" s="28">
        <v>20.89</v>
      </c>
      <c r="AH12" s="87">
        <f t="shared" si="17"/>
        <v>21.3078</v>
      </c>
      <c r="AI12" s="28">
        <v>15.67</v>
      </c>
      <c r="AJ12" s="87">
        <f t="shared" si="18"/>
        <v>15.9834</v>
      </c>
      <c r="AK12" s="28">
        <v>14.59</v>
      </c>
      <c r="AL12" s="87">
        <f t="shared" si="19"/>
        <v>14.8818</v>
      </c>
      <c r="AM12" s="28">
        <v>47845.05</v>
      </c>
      <c r="AN12" s="87">
        <f t="shared" si="20"/>
        <v>48801.951000000001</v>
      </c>
      <c r="AO12" s="28">
        <v>19.079999999999998</v>
      </c>
      <c r="AP12" s="87">
        <f t="shared" si="21"/>
        <v>19.461599999999997</v>
      </c>
      <c r="AQ12" s="28">
        <v>56672.3</v>
      </c>
      <c r="AR12" s="28">
        <v>18.850000000000001</v>
      </c>
      <c r="AS12" s="28">
        <v>16.71</v>
      </c>
      <c r="AT12" s="28">
        <v>14.18</v>
      </c>
      <c r="AU12" s="87">
        <f t="shared" si="22"/>
        <v>14.4636</v>
      </c>
      <c r="AV12" s="28">
        <v>16.64</v>
      </c>
      <c r="AW12" s="87">
        <f t="shared" si="23"/>
        <v>16.972799999999999</v>
      </c>
      <c r="AX12" s="28">
        <v>42664.44</v>
      </c>
      <c r="AY12" s="87">
        <f t="shared" si="24"/>
        <v>43517.728800000004</v>
      </c>
      <c r="AZ12" s="28">
        <v>46395.96</v>
      </c>
      <c r="BA12" s="87">
        <f t="shared" si="25"/>
        <v>47323.879200000003</v>
      </c>
      <c r="BB12" s="28">
        <v>46113.8</v>
      </c>
      <c r="BC12" s="87">
        <f t="shared" si="26"/>
        <v>47036.076000000001</v>
      </c>
      <c r="BD12" s="28">
        <v>53762.17</v>
      </c>
      <c r="BE12" s="87">
        <f t="shared" si="27"/>
        <v>54837.413399999998</v>
      </c>
      <c r="BF12" s="81" t="s">
        <v>183</v>
      </c>
      <c r="BG12" s="81" t="s">
        <v>251</v>
      </c>
      <c r="BH12" s="69">
        <f>23.18*1.02</f>
        <v>23.643599999999999</v>
      </c>
    </row>
    <row r="13" spans="1:60" ht="15.75" x14ac:dyDescent="0.25">
      <c r="A13" s="2">
        <v>11</v>
      </c>
      <c r="B13" s="28">
        <v>14.025</v>
      </c>
      <c r="C13" s="28">
        <v>14.96</v>
      </c>
      <c r="D13" s="87">
        <f t="shared" si="1"/>
        <v>15.259200000000002</v>
      </c>
      <c r="E13" s="28">
        <v>17.96</v>
      </c>
      <c r="F13" s="87">
        <f t="shared" si="2"/>
        <v>18.319200000000002</v>
      </c>
      <c r="G13" s="28">
        <v>16.36</v>
      </c>
      <c r="H13" s="87">
        <f t="shared" si="3"/>
        <v>16.687200000000001</v>
      </c>
      <c r="I13" s="28">
        <v>18</v>
      </c>
      <c r="J13" s="87">
        <f t="shared" si="4"/>
        <v>18.36</v>
      </c>
      <c r="K13" s="28">
        <v>20.67</v>
      </c>
      <c r="L13" s="87">
        <f t="shared" si="5"/>
        <v>21.083400000000001</v>
      </c>
      <c r="M13" s="28">
        <f t="shared" si="0"/>
        <v>23.42</v>
      </c>
      <c r="N13" s="87">
        <f t="shared" si="6"/>
        <v>23.888400000000001</v>
      </c>
      <c r="O13" s="28">
        <v>24.58</v>
      </c>
      <c r="P13" s="87">
        <f t="shared" si="7"/>
        <v>25.0716</v>
      </c>
      <c r="Q13" s="28">
        <f t="shared" si="8"/>
        <v>29.83</v>
      </c>
      <c r="R13" s="87">
        <f t="shared" si="9"/>
        <v>30.426600000000001</v>
      </c>
      <c r="S13" s="28">
        <v>75412.59</v>
      </c>
      <c r="T13" s="87">
        <f t="shared" si="10"/>
        <v>76920.841799999995</v>
      </c>
      <c r="U13" s="28">
        <v>19.010000000000002</v>
      </c>
      <c r="V13" s="87">
        <f t="shared" si="11"/>
        <v>19.390200000000004</v>
      </c>
      <c r="W13" s="28">
        <v>12.46</v>
      </c>
      <c r="X13" s="87">
        <f t="shared" si="12"/>
        <v>12.709200000000001</v>
      </c>
      <c r="Y13" s="28">
        <v>21.09</v>
      </c>
      <c r="Z13" s="87">
        <f t="shared" si="13"/>
        <v>21.511800000000001</v>
      </c>
      <c r="AA13" s="28">
        <v>23.89</v>
      </c>
      <c r="AB13" s="87">
        <f t="shared" si="14"/>
        <v>24.367800000000003</v>
      </c>
      <c r="AC13" s="28">
        <v>55893.8</v>
      </c>
      <c r="AD13" s="87">
        <f t="shared" si="15"/>
        <v>57011.676000000007</v>
      </c>
      <c r="AE13" s="28">
        <v>61163.040000000001</v>
      </c>
      <c r="AF13" s="87">
        <f t="shared" si="16"/>
        <v>62386.300800000005</v>
      </c>
      <c r="AG13" s="28">
        <v>21.2</v>
      </c>
      <c r="AH13" s="87">
        <f t="shared" si="17"/>
        <v>21.623999999999999</v>
      </c>
      <c r="AI13" s="28">
        <v>15.9</v>
      </c>
      <c r="AJ13" s="87">
        <f t="shared" si="18"/>
        <v>16.218</v>
      </c>
      <c r="AK13" s="28">
        <v>14.81</v>
      </c>
      <c r="AL13" s="87">
        <f t="shared" si="19"/>
        <v>15.106200000000001</v>
      </c>
      <c r="AM13" s="28">
        <v>48562.73</v>
      </c>
      <c r="AN13" s="87">
        <f t="shared" si="20"/>
        <v>49533.984600000003</v>
      </c>
      <c r="AO13" s="28">
        <v>19.37</v>
      </c>
      <c r="AP13" s="87">
        <f t="shared" si="21"/>
        <v>19.757400000000001</v>
      </c>
      <c r="AQ13" s="28">
        <v>57522.39</v>
      </c>
      <c r="AR13" s="28">
        <v>19.13</v>
      </c>
      <c r="AS13" s="28">
        <v>16.96</v>
      </c>
      <c r="AT13" s="28">
        <v>14.39</v>
      </c>
      <c r="AU13" s="87">
        <f t="shared" si="22"/>
        <v>14.677800000000001</v>
      </c>
      <c r="AV13" s="28">
        <v>16.89</v>
      </c>
      <c r="AW13" s="87">
        <f t="shared" si="23"/>
        <v>17.227800000000002</v>
      </c>
      <c r="AX13" s="28">
        <v>43304.41</v>
      </c>
      <c r="AY13" s="87">
        <f t="shared" si="24"/>
        <v>44170.498200000002</v>
      </c>
      <c r="AZ13" s="28">
        <v>47091.9</v>
      </c>
      <c r="BA13" s="87">
        <f t="shared" si="25"/>
        <v>48033.738000000005</v>
      </c>
      <c r="BB13" s="28">
        <v>46805.5</v>
      </c>
      <c r="BC13" s="87">
        <f t="shared" si="26"/>
        <v>47741.61</v>
      </c>
      <c r="BD13" s="28">
        <v>54568.6</v>
      </c>
      <c r="BE13" s="87">
        <f t="shared" si="27"/>
        <v>55659.972000000002</v>
      </c>
      <c r="BF13" s="81" t="s">
        <v>200</v>
      </c>
      <c r="BG13" s="81" t="s">
        <v>201</v>
      </c>
      <c r="BH13" s="95"/>
    </row>
    <row r="14" spans="1:60" ht="15.75" x14ac:dyDescent="0.25">
      <c r="A14" s="2">
        <v>12</v>
      </c>
      <c r="B14" s="28">
        <v>14.2392</v>
      </c>
      <c r="C14" s="28">
        <v>15.19</v>
      </c>
      <c r="D14" s="87">
        <f t="shared" si="1"/>
        <v>15.4938</v>
      </c>
      <c r="E14" s="28">
        <v>18.23</v>
      </c>
      <c r="F14" s="87">
        <f t="shared" si="2"/>
        <v>18.5946</v>
      </c>
      <c r="G14" s="28">
        <v>16.61</v>
      </c>
      <c r="H14" s="87">
        <f t="shared" si="3"/>
        <v>16.9422</v>
      </c>
      <c r="I14" s="28">
        <v>18.27</v>
      </c>
      <c r="J14" s="87">
        <f t="shared" si="4"/>
        <v>18.635400000000001</v>
      </c>
      <c r="K14" s="28">
        <v>20.98</v>
      </c>
      <c r="L14" s="87">
        <f t="shared" si="5"/>
        <v>21.3996</v>
      </c>
      <c r="M14" s="28">
        <f t="shared" si="0"/>
        <v>23.73</v>
      </c>
      <c r="N14" s="87">
        <f t="shared" si="6"/>
        <v>24.204599999999999</v>
      </c>
      <c r="O14" s="28">
        <v>24.96</v>
      </c>
      <c r="P14" s="87">
        <f t="shared" si="7"/>
        <v>25.459200000000003</v>
      </c>
      <c r="Q14" s="28">
        <f t="shared" si="8"/>
        <v>30.21</v>
      </c>
      <c r="R14" s="87">
        <f t="shared" si="9"/>
        <v>30.814200000000003</v>
      </c>
      <c r="S14" s="28">
        <v>76408.72</v>
      </c>
      <c r="T14" s="87">
        <f t="shared" si="10"/>
        <v>77936.894400000005</v>
      </c>
      <c r="U14" s="28">
        <v>19.3</v>
      </c>
      <c r="V14" s="87">
        <f t="shared" si="11"/>
        <v>19.686</v>
      </c>
      <c r="W14" s="28">
        <v>12.65</v>
      </c>
      <c r="X14" s="87">
        <f t="shared" si="12"/>
        <v>12.903</v>
      </c>
      <c r="Y14" s="28">
        <v>21.41</v>
      </c>
      <c r="Z14" s="87">
        <f t="shared" si="13"/>
        <v>21.838200000000001</v>
      </c>
      <c r="AA14" s="28">
        <v>24.25</v>
      </c>
      <c r="AB14" s="87">
        <f t="shared" si="14"/>
        <v>24.734999999999999</v>
      </c>
      <c r="AC14" s="28">
        <v>56732.21</v>
      </c>
      <c r="AD14" s="87">
        <f t="shared" si="15"/>
        <v>57866.854200000002</v>
      </c>
      <c r="AE14" s="28">
        <v>62080.49</v>
      </c>
      <c r="AF14" s="87">
        <f t="shared" si="16"/>
        <v>63322.099799999996</v>
      </c>
      <c r="AG14" s="28">
        <v>21.52</v>
      </c>
      <c r="AH14" s="87">
        <f t="shared" si="17"/>
        <v>21.950399999999998</v>
      </c>
      <c r="AI14" s="28">
        <v>16.14</v>
      </c>
      <c r="AJ14" s="87">
        <f t="shared" si="18"/>
        <v>16.462800000000001</v>
      </c>
      <c r="AK14" s="28">
        <v>15.03</v>
      </c>
      <c r="AL14" s="87">
        <f t="shared" si="19"/>
        <v>15.3306</v>
      </c>
      <c r="AM14" s="28">
        <v>49291.17</v>
      </c>
      <c r="AN14" s="87">
        <f t="shared" si="20"/>
        <v>50276.993399999999</v>
      </c>
      <c r="AO14" s="28">
        <v>19.66</v>
      </c>
      <c r="AP14" s="87">
        <f t="shared" si="21"/>
        <v>20.0532</v>
      </c>
      <c r="AQ14" s="28">
        <v>58385.22</v>
      </c>
      <c r="AR14" s="28">
        <v>19.420000000000002</v>
      </c>
      <c r="AS14" s="28">
        <v>17.22</v>
      </c>
      <c r="AT14" s="28">
        <v>14.61</v>
      </c>
      <c r="AU14" s="87">
        <f t="shared" si="22"/>
        <v>14.902200000000001</v>
      </c>
      <c r="AV14" s="28">
        <v>17.149999999999999</v>
      </c>
      <c r="AW14" s="87">
        <f t="shared" si="23"/>
        <v>17.492999999999999</v>
      </c>
      <c r="AX14" s="28">
        <v>43953.97</v>
      </c>
      <c r="AY14" s="87">
        <f t="shared" si="24"/>
        <v>44833.049400000004</v>
      </c>
      <c r="AZ14" s="28">
        <v>47798.28</v>
      </c>
      <c r="BA14" s="87">
        <f t="shared" si="25"/>
        <v>48754.245600000002</v>
      </c>
      <c r="BB14" s="28">
        <v>47507.59</v>
      </c>
      <c r="BC14" s="87">
        <f t="shared" si="26"/>
        <v>48457.741799999996</v>
      </c>
      <c r="BD14" s="28">
        <v>55387.13</v>
      </c>
      <c r="BE14" s="87">
        <f t="shared" si="27"/>
        <v>56494.872599999995</v>
      </c>
      <c r="BF14" s="28"/>
    </row>
    <row r="15" spans="1:60" ht="15.75" x14ac:dyDescent="0.25">
      <c r="A15" s="2">
        <v>13</v>
      </c>
      <c r="B15" s="28">
        <v>14.4534</v>
      </c>
      <c r="C15" s="28">
        <v>15.42</v>
      </c>
      <c r="D15" s="87">
        <f t="shared" si="1"/>
        <v>15.728400000000001</v>
      </c>
      <c r="E15" s="28">
        <v>18.5</v>
      </c>
      <c r="F15" s="87">
        <f t="shared" si="2"/>
        <v>18.87</v>
      </c>
      <c r="G15" s="28">
        <v>16.86</v>
      </c>
      <c r="H15" s="87">
        <f t="shared" si="3"/>
        <v>17.197199999999999</v>
      </c>
      <c r="I15" s="28">
        <v>18.54</v>
      </c>
      <c r="J15" s="87">
        <f t="shared" si="4"/>
        <v>18.910799999999998</v>
      </c>
      <c r="K15" s="28">
        <v>21.3</v>
      </c>
      <c r="L15" s="87">
        <f t="shared" si="5"/>
        <v>21.726000000000003</v>
      </c>
      <c r="M15" s="28">
        <f t="shared" si="0"/>
        <v>24.05</v>
      </c>
      <c r="N15" s="87">
        <f t="shared" si="6"/>
        <v>24.531000000000002</v>
      </c>
      <c r="O15" s="28">
        <v>25.34</v>
      </c>
      <c r="P15" s="87">
        <f t="shared" si="7"/>
        <v>25.846800000000002</v>
      </c>
      <c r="Q15" s="28">
        <f t="shared" si="8"/>
        <v>30.59</v>
      </c>
      <c r="R15" s="87">
        <f t="shared" si="9"/>
        <v>31.201799999999999</v>
      </c>
      <c r="S15" s="28">
        <v>77420.02</v>
      </c>
      <c r="T15" s="87">
        <f t="shared" si="10"/>
        <v>78968.420400000003</v>
      </c>
      <c r="U15" s="28">
        <v>19.59</v>
      </c>
      <c r="V15" s="87">
        <f t="shared" si="11"/>
        <v>19.9818</v>
      </c>
      <c r="W15" s="28">
        <v>12.84</v>
      </c>
      <c r="X15" s="87">
        <f t="shared" si="12"/>
        <v>13.0968</v>
      </c>
      <c r="Y15" s="28">
        <v>21.73</v>
      </c>
      <c r="Z15" s="87">
        <f t="shared" si="13"/>
        <v>22.1646</v>
      </c>
      <c r="AA15" s="28">
        <v>24.62</v>
      </c>
      <c r="AB15" s="87">
        <f t="shared" si="14"/>
        <v>25.112400000000001</v>
      </c>
      <c r="AC15" s="28">
        <v>57583.19</v>
      </c>
      <c r="AD15" s="87">
        <f t="shared" si="15"/>
        <v>58734.853800000004</v>
      </c>
      <c r="AE15" s="28">
        <v>63011.7</v>
      </c>
      <c r="AF15" s="87">
        <f t="shared" si="16"/>
        <v>64271.934000000001</v>
      </c>
      <c r="AG15" s="28">
        <v>21.84</v>
      </c>
      <c r="AH15" s="87">
        <f t="shared" si="17"/>
        <v>22.276800000000001</v>
      </c>
      <c r="AI15" s="28">
        <v>16.38</v>
      </c>
      <c r="AJ15" s="87">
        <f t="shared" si="18"/>
        <v>16.707599999999999</v>
      </c>
      <c r="AK15" s="28">
        <v>15.25</v>
      </c>
      <c r="AL15" s="87">
        <f t="shared" si="19"/>
        <v>15.555</v>
      </c>
      <c r="AM15" s="28">
        <v>50030.54</v>
      </c>
      <c r="AN15" s="87">
        <f t="shared" si="20"/>
        <v>51031.150800000003</v>
      </c>
      <c r="AO15" s="28">
        <v>19.95</v>
      </c>
      <c r="AP15" s="87">
        <f t="shared" si="21"/>
        <v>20.349</v>
      </c>
      <c r="AQ15" s="28">
        <v>59261</v>
      </c>
      <c r="AR15" s="28">
        <v>19.71</v>
      </c>
      <c r="AS15" s="28">
        <v>17.48</v>
      </c>
      <c r="AT15" s="28">
        <v>14.83</v>
      </c>
      <c r="AU15" s="87">
        <f t="shared" si="22"/>
        <v>15.1266</v>
      </c>
      <c r="AV15" s="28">
        <v>17.399999999999999</v>
      </c>
      <c r="AW15" s="87">
        <f t="shared" si="23"/>
        <v>17.747999999999998</v>
      </c>
      <c r="AX15" s="28">
        <v>44613.279999999999</v>
      </c>
      <c r="AY15" s="87">
        <f t="shared" si="24"/>
        <v>45505.545599999998</v>
      </c>
      <c r="AZ15" s="28">
        <v>48515.26</v>
      </c>
      <c r="BA15" s="87">
        <f t="shared" si="25"/>
        <v>49485.565200000005</v>
      </c>
      <c r="BB15" s="28">
        <v>48220.2</v>
      </c>
      <c r="BC15" s="87">
        <f t="shared" si="26"/>
        <v>49184.603999999999</v>
      </c>
      <c r="BD15" s="28">
        <v>56217.94</v>
      </c>
      <c r="BE15" s="87">
        <f t="shared" si="27"/>
        <v>57342.298800000004</v>
      </c>
      <c r="BF15" s="43" t="s">
        <v>186</v>
      </c>
    </row>
    <row r="16" spans="1:60" ht="15.75" x14ac:dyDescent="0.25">
      <c r="A16" s="2">
        <v>14</v>
      </c>
      <c r="B16" s="28">
        <v>14.6676</v>
      </c>
      <c r="C16" s="28">
        <v>15.65</v>
      </c>
      <c r="D16" s="87">
        <f t="shared" si="1"/>
        <v>15.963000000000001</v>
      </c>
      <c r="E16" s="28">
        <v>18.78</v>
      </c>
      <c r="F16" s="87">
        <f t="shared" si="2"/>
        <v>19.1556</v>
      </c>
      <c r="G16" s="28">
        <v>17.11</v>
      </c>
      <c r="H16" s="87">
        <f t="shared" si="3"/>
        <v>17.452200000000001</v>
      </c>
      <c r="I16" s="28">
        <v>18.82</v>
      </c>
      <c r="J16" s="87">
        <f t="shared" si="4"/>
        <v>19.196400000000001</v>
      </c>
      <c r="K16" s="28">
        <v>21.62</v>
      </c>
      <c r="L16" s="87">
        <f t="shared" si="5"/>
        <v>22.052400000000002</v>
      </c>
      <c r="M16" s="28">
        <f t="shared" si="0"/>
        <v>24.37</v>
      </c>
      <c r="N16" s="87">
        <f t="shared" si="6"/>
        <v>24.857400000000002</v>
      </c>
      <c r="O16" s="28">
        <v>25.72</v>
      </c>
      <c r="P16" s="87">
        <f t="shared" si="7"/>
        <v>26.234400000000001</v>
      </c>
      <c r="Q16" s="28">
        <f t="shared" si="8"/>
        <v>30.97</v>
      </c>
      <c r="R16" s="87">
        <f t="shared" si="9"/>
        <v>31.589399999999998</v>
      </c>
      <c r="S16" s="28">
        <v>78446.720000000001</v>
      </c>
      <c r="T16" s="87">
        <f t="shared" si="10"/>
        <v>80015.654399999999</v>
      </c>
      <c r="U16" s="28">
        <v>19.88</v>
      </c>
      <c r="V16" s="87">
        <f t="shared" si="11"/>
        <v>20.2776</v>
      </c>
      <c r="W16" s="28">
        <v>13.03</v>
      </c>
      <c r="X16" s="87">
        <f t="shared" si="12"/>
        <v>13.2906</v>
      </c>
      <c r="Y16" s="28">
        <v>22.05</v>
      </c>
      <c r="Z16" s="87">
        <f t="shared" si="13"/>
        <v>22.491</v>
      </c>
      <c r="AA16" s="28">
        <v>24.99</v>
      </c>
      <c r="AB16" s="87">
        <f t="shared" si="14"/>
        <v>25.489799999999999</v>
      </c>
      <c r="AC16" s="28">
        <v>58446.94</v>
      </c>
      <c r="AD16" s="87">
        <f t="shared" si="15"/>
        <v>59615.878800000006</v>
      </c>
      <c r="AE16" s="28">
        <v>63956.87</v>
      </c>
      <c r="AF16" s="87">
        <f t="shared" si="16"/>
        <v>65236.007400000002</v>
      </c>
      <c r="AG16" s="28">
        <v>22.17</v>
      </c>
      <c r="AH16" s="87">
        <f t="shared" si="17"/>
        <v>22.613400000000002</v>
      </c>
      <c r="AI16" s="28">
        <v>16.63</v>
      </c>
      <c r="AJ16" s="87">
        <f t="shared" si="18"/>
        <v>16.962599999999998</v>
      </c>
      <c r="AK16" s="28">
        <v>15.48</v>
      </c>
      <c r="AL16" s="87">
        <f t="shared" si="19"/>
        <v>15.7896</v>
      </c>
      <c r="AM16" s="28">
        <v>50780.99</v>
      </c>
      <c r="AN16" s="87">
        <f t="shared" si="20"/>
        <v>51796.609799999998</v>
      </c>
      <c r="AO16" s="28">
        <v>20.25</v>
      </c>
      <c r="AP16" s="87">
        <f t="shared" si="21"/>
        <v>20.655000000000001</v>
      </c>
      <c r="AQ16" s="28">
        <v>60149.91</v>
      </c>
      <c r="AR16" s="28">
        <v>20</v>
      </c>
      <c r="AS16" s="28">
        <v>17.739999999999998</v>
      </c>
      <c r="AT16" s="28">
        <v>15.05</v>
      </c>
      <c r="AU16" s="87">
        <f t="shared" si="22"/>
        <v>15.351000000000001</v>
      </c>
      <c r="AV16" s="28">
        <v>17.66</v>
      </c>
      <c r="AW16" s="87">
        <f t="shared" si="23"/>
        <v>18.013200000000001</v>
      </c>
      <c r="AX16" s="28">
        <v>45282.48</v>
      </c>
      <c r="AY16" s="87">
        <f t="shared" si="24"/>
        <v>46188.129600000007</v>
      </c>
      <c r="AZ16" s="28">
        <v>49242.98</v>
      </c>
      <c r="BA16" s="87">
        <f t="shared" si="25"/>
        <v>50227.839600000007</v>
      </c>
      <c r="BB16" s="28">
        <v>48943.5</v>
      </c>
      <c r="BC16" s="87">
        <f t="shared" si="26"/>
        <v>49922.37</v>
      </c>
      <c r="BD16" s="28">
        <v>57061.2</v>
      </c>
      <c r="BE16" s="87">
        <f t="shared" si="27"/>
        <v>58202.423999999999</v>
      </c>
    </row>
    <row r="17" spans="1:59" ht="15.75" x14ac:dyDescent="0.25">
      <c r="A17" s="2">
        <v>15</v>
      </c>
      <c r="B17" s="28">
        <v>14.8818</v>
      </c>
      <c r="C17" s="28">
        <v>15.88</v>
      </c>
      <c r="D17" s="87">
        <f t="shared" si="1"/>
        <v>16.197600000000001</v>
      </c>
      <c r="E17" s="28">
        <v>19.059999999999999</v>
      </c>
      <c r="F17" s="87">
        <f t="shared" si="2"/>
        <v>19.441199999999998</v>
      </c>
      <c r="G17" s="28">
        <v>17.37</v>
      </c>
      <c r="H17" s="87">
        <f t="shared" si="3"/>
        <v>17.717400000000001</v>
      </c>
      <c r="I17" s="28">
        <v>19.100000000000001</v>
      </c>
      <c r="J17" s="87">
        <f t="shared" si="4"/>
        <v>19.482000000000003</v>
      </c>
      <c r="K17" s="28">
        <v>21.95</v>
      </c>
      <c r="L17" s="87">
        <f t="shared" si="5"/>
        <v>22.388999999999999</v>
      </c>
      <c r="M17" s="28">
        <f t="shared" si="0"/>
        <v>24.7</v>
      </c>
      <c r="N17" s="87">
        <f t="shared" si="6"/>
        <v>25.193999999999999</v>
      </c>
      <c r="O17" s="28">
        <v>26.12</v>
      </c>
      <c r="P17" s="87">
        <f t="shared" si="7"/>
        <v>26.642400000000002</v>
      </c>
      <c r="Q17" s="28">
        <f t="shared" si="8"/>
        <v>31.37</v>
      </c>
      <c r="R17" s="87">
        <f t="shared" si="9"/>
        <v>31.997400000000003</v>
      </c>
      <c r="S17" s="28">
        <v>79489.06</v>
      </c>
      <c r="T17" s="87">
        <f t="shared" si="10"/>
        <v>81078.841199999995</v>
      </c>
      <c r="U17" s="28">
        <v>20.18</v>
      </c>
      <c r="V17" s="87">
        <f t="shared" si="11"/>
        <v>20.583600000000001</v>
      </c>
      <c r="W17" s="28">
        <v>13.23</v>
      </c>
      <c r="X17" s="87">
        <f t="shared" si="12"/>
        <v>13.4946</v>
      </c>
      <c r="Y17" s="28">
        <v>22.39</v>
      </c>
      <c r="Z17" s="87">
        <f t="shared" si="13"/>
        <v>22.837800000000001</v>
      </c>
      <c r="AA17" s="28">
        <v>25.36</v>
      </c>
      <c r="AB17" s="87">
        <f t="shared" si="14"/>
        <v>25.8672</v>
      </c>
      <c r="AC17" s="28">
        <v>59323.64</v>
      </c>
      <c r="AD17" s="87">
        <f t="shared" si="15"/>
        <v>60510.112800000003</v>
      </c>
      <c r="AE17" s="28">
        <v>64916.22</v>
      </c>
      <c r="AF17" s="87">
        <f t="shared" si="16"/>
        <v>66214.544399999999</v>
      </c>
      <c r="AG17" s="28">
        <v>22.5</v>
      </c>
      <c r="AH17" s="87">
        <f t="shared" si="17"/>
        <v>22.95</v>
      </c>
      <c r="AI17" s="28">
        <v>16.88</v>
      </c>
      <c r="AJ17" s="87">
        <f t="shared" si="18"/>
        <v>17.217600000000001</v>
      </c>
      <c r="AK17" s="28">
        <v>15.72</v>
      </c>
      <c r="AL17" s="87">
        <f t="shared" si="19"/>
        <v>16.034400000000002</v>
      </c>
      <c r="AM17" s="28">
        <v>51542.71</v>
      </c>
      <c r="AN17" s="87">
        <f t="shared" si="20"/>
        <v>52573.564200000001</v>
      </c>
      <c r="AO17" s="28">
        <v>20.56</v>
      </c>
      <c r="AP17" s="87">
        <f t="shared" si="21"/>
        <v>20.9712</v>
      </c>
      <c r="AQ17" s="28">
        <v>61052.160000000003</v>
      </c>
      <c r="AR17" s="28">
        <v>20.3</v>
      </c>
      <c r="AS17" s="28">
        <v>18</v>
      </c>
      <c r="AT17" s="28">
        <v>15.28</v>
      </c>
      <c r="AU17" s="87">
        <f t="shared" si="22"/>
        <v>15.585599999999999</v>
      </c>
      <c r="AV17" s="28">
        <v>17.93</v>
      </c>
      <c r="AW17" s="87">
        <f t="shared" si="23"/>
        <v>18.288599999999999</v>
      </c>
      <c r="AX17" s="28">
        <v>45961.72</v>
      </c>
      <c r="AY17" s="87">
        <f t="shared" si="24"/>
        <v>46880.954400000002</v>
      </c>
      <c r="AZ17" s="28">
        <v>49981.63</v>
      </c>
      <c r="BA17" s="87">
        <f t="shared" si="25"/>
        <v>50981.262600000002</v>
      </c>
      <c r="BB17" s="28">
        <v>49677.66</v>
      </c>
      <c r="BC17" s="87">
        <f t="shared" si="26"/>
        <v>50671.213200000006</v>
      </c>
      <c r="BD17" s="28">
        <v>57917.120000000003</v>
      </c>
      <c r="BE17" s="87">
        <f t="shared" si="27"/>
        <v>59075.462400000004</v>
      </c>
      <c r="BF17" s="60" t="s">
        <v>211</v>
      </c>
    </row>
    <row r="18" spans="1:59" ht="15.75" x14ac:dyDescent="0.25">
      <c r="A18" s="2">
        <v>16</v>
      </c>
      <c r="B18" s="28">
        <v>15.106200000000001</v>
      </c>
      <c r="C18" s="28">
        <v>16.12</v>
      </c>
      <c r="D18" s="87">
        <f t="shared" si="1"/>
        <v>16.442400000000003</v>
      </c>
      <c r="E18" s="28">
        <v>19.350000000000001</v>
      </c>
      <c r="F18" s="87">
        <f t="shared" si="2"/>
        <v>19.737000000000002</v>
      </c>
      <c r="G18" s="28">
        <v>17.63</v>
      </c>
      <c r="H18" s="87">
        <f t="shared" si="3"/>
        <v>17.982599999999998</v>
      </c>
      <c r="I18" s="28">
        <v>19.39</v>
      </c>
      <c r="J18" s="87">
        <f t="shared" si="4"/>
        <v>19.777799999999999</v>
      </c>
      <c r="K18" s="28">
        <v>22.28</v>
      </c>
      <c r="L18" s="87">
        <f t="shared" si="5"/>
        <v>22.7256</v>
      </c>
      <c r="M18" s="28">
        <f t="shared" si="0"/>
        <v>25.03</v>
      </c>
      <c r="N18" s="87">
        <f t="shared" si="6"/>
        <v>25.530600000000003</v>
      </c>
      <c r="O18" s="28">
        <v>26.51</v>
      </c>
      <c r="P18" s="87">
        <f t="shared" si="7"/>
        <v>27.040200000000002</v>
      </c>
      <c r="Q18" s="28">
        <f t="shared" si="8"/>
        <v>31.76</v>
      </c>
      <c r="R18" s="87">
        <f t="shared" si="9"/>
        <v>32.395200000000003</v>
      </c>
      <c r="S18" s="28">
        <v>80531.39</v>
      </c>
      <c r="T18" s="87">
        <f t="shared" si="10"/>
        <v>82142.017800000001</v>
      </c>
      <c r="U18" s="28">
        <v>20.48</v>
      </c>
      <c r="V18" s="87">
        <f t="shared" si="11"/>
        <v>20.889600000000002</v>
      </c>
      <c r="W18" s="28">
        <v>13.43</v>
      </c>
      <c r="X18" s="87">
        <f t="shared" si="12"/>
        <v>13.698600000000001</v>
      </c>
      <c r="Y18" s="28">
        <v>22.72</v>
      </c>
      <c r="Z18" s="87">
        <f t="shared" si="13"/>
        <v>23.174399999999999</v>
      </c>
      <c r="AA18" s="28">
        <v>25.74</v>
      </c>
      <c r="AB18" s="87">
        <f t="shared" si="14"/>
        <v>26.254799999999999</v>
      </c>
      <c r="AC18" s="28">
        <v>60213.5</v>
      </c>
      <c r="AD18" s="87">
        <f t="shared" si="15"/>
        <v>61417.770000000004</v>
      </c>
      <c r="AE18" s="28">
        <v>65889.97</v>
      </c>
      <c r="AF18" s="87">
        <f t="shared" si="16"/>
        <v>67207.769400000005</v>
      </c>
      <c r="AG18" s="28">
        <v>22.84</v>
      </c>
      <c r="AH18" s="87">
        <f t="shared" si="17"/>
        <v>23.296800000000001</v>
      </c>
      <c r="AI18" s="28">
        <v>17.13</v>
      </c>
      <c r="AJ18" s="87">
        <f t="shared" si="18"/>
        <v>17.4726</v>
      </c>
      <c r="AK18" s="28">
        <v>15.95</v>
      </c>
      <c r="AL18" s="87">
        <f t="shared" si="19"/>
        <v>16.268999999999998</v>
      </c>
      <c r="AM18" s="28">
        <v>52315.85</v>
      </c>
      <c r="AN18" s="87">
        <f t="shared" si="20"/>
        <v>53362.167000000001</v>
      </c>
      <c r="AO18" s="28">
        <v>20.87</v>
      </c>
      <c r="AP18" s="87">
        <f t="shared" si="21"/>
        <v>21.287400000000002</v>
      </c>
      <c r="AQ18" s="28">
        <v>61967.95</v>
      </c>
      <c r="AR18" s="28">
        <v>20.61</v>
      </c>
      <c r="AS18" s="28">
        <v>18.27</v>
      </c>
      <c r="AT18" s="28">
        <v>15.51</v>
      </c>
      <c r="AU18" s="87">
        <f t="shared" si="22"/>
        <v>15.8202</v>
      </c>
      <c r="AV18" s="28">
        <v>18.2</v>
      </c>
      <c r="AW18" s="87">
        <f t="shared" si="23"/>
        <v>18.564</v>
      </c>
      <c r="AX18" s="28">
        <v>46651.14</v>
      </c>
      <c r="AY18" s="87">
        <f t="shared" si="24"/>
        <v>47584.162799999998</v>
      </c>
      <c r="AZ18" s="28">
        <v>50731.35</v>
      </c>
      <c r="BA18" s="87">
        <f t="shared" si="25"/>
        <v>51745.976999999999</v>
      </c>
      <c r="BB18" s="28">
        <v>50422.82</v>
      </c>
      <c r="BC18" s="87">
        <f t="shared" si="26"/>
        <v>51431.276400000002</v>
      </c>
      <c r="BD18" s="28">
        <v>58785.88</v>
      </c>
      <c r="BE18" s="87">
        <f t="shared" si="27"/>
        <v>59961.597600000001</v>
      </c>
      <c r="BF18" s="50" t="s">
        <v>204</v>
      </c>
    </row>
    <row r="19" spans="1:59" ht="15.75" x14ac:dyDescent="0.25">
      <c r="A19" s="2">
        <v>17</v>
      </c>
      <c r="B19" s="28">
        <v>15.3306</v>
      </c>
      <c r="C19" s="28">
        <v>16.36</v>
      </c>
      <c r="D19" s="87">
        <f t="shared" si="1"/>
        <v>16.687200000000001</v>
      </c>
      <c r="E19" s="28">
        <v>19.64</v>
      </c>
      <c r="F19" s="87">
        <f t="shared" si="2"/>
        <v>20.032800000000002</v>
      </c>
      <c r="G19" s="28">
        <v>17.89</v>
      </c>
      <c r="H19" s="87">
        <f t="shared" si="3"/>
        <v>18.247800000000002</v>
      </c>
      <c r="I19" s="28">
        <v>19.68</v>
      </c>
      <c r="J19" s="87">
        <f t="shared" si="4"/>
        <v>20.073599999999999</v>
      </c>
      <c r="K19" s="28">
        <v>22.62</v>
      </c>
      <c r="L19" s="87">
        <f t="shared" si="5"/>
        <v>23.072400000000002</v>
      </c>
      <c r="M19" s="28">
        <f t="shared" si="0"/>
        <v>25.37</v>
      </c>
      <c r="N19" s="87">
        <f t="shared" si="6"/>
        <v>25.877400000000002</v>
      </c>
      <c r="O19" s="28">
        <v>26.91</v>
      </c>
      <c r="P19" s="87">
        <f t="shared" si="7"/>
        <v>27.4482</v>
      </c>
      <c r="Q19" s="28">
        <f t="shared" si="8"/>
        <v>32.159999999999997</v>
      </c>
      <c r="R19" s="87">
        <f t="shared" si="9"/>
        <v>32.803199999999997</v>
      </c>
      <c r="S19" s="28">
        <v>81589.36</v>
      </c>
      <c r="T19" s="87">
        <f t="shared" si="10"/>
        <v>83221.147200000007</v>
      </c>
      <c r="U19" s="28">
        <v>20.79</v>
      </c>
      <c r="V19" s="87">
        <f t="shared" si="11"/>
        <v>21.2058</v>
      </c>
      <c r="W19" s="28">
        <v>13.63</v>
      </c>
      <c r="X19" s="87">
        <f t="shared" si="12"/>
        <v>13.902600000000001</v>
      </c>
      <c r="Y19" s="28">
        <v>23.06</v>
      </c>
      <c r="Z19" s="87">
        <f t="shared" si="13"/>
        <v>23.5212</v>
      </c>
      <c r="AA19" s="28">
        <v>26.13</v>
      </c>
      <c r="AB19" s="87">
        <f t="shared" si="14"/>
        <v>26.6526</v>
      </c>
      <c r="AC19" s="28">
        <v>61116.7</v>
      </c>
      <c r="AD19" s="87">
        <f t="shared" si="15"/>
        <v>62339.034</v>
      </c>
      <c r="AE19" s="28">
        <v>66878.320000000007</v>
      </c>
      <c r="AF19" s="87">
        <f t="shared" si="16"/>
        <v>68215.886400000003</v>
      </c>
      <c r="AG19" s="28">
        <v>23.18</v>
      </c>
      <c r="AH19" s="87">
        <f t="shared" si="17"/>
        <v>23.643599999999999</v>
      </c>
      <c r="AI19" s="28">
        <v>17.39</v>
      </c>
      <c r="AJ19" s="87">
        <f t="shared" si="18"/>
        <v>17.7378</v>
      </c>
      <c r="AK19" s="28">
        <v>16.190000000000001</v>
      </c>
      <c r="AL19" s="87">
        <f t="shared" si="19"/>
        <v>16.513800000000003</v>
      </c>
      <c r="AM19" s="28">
        <v>53100.59</v>
      </c>
      <c r="AN19" s="87">
        <f t="shared" si="20"/>
        <v>54162.601799999997</v>
      </c>
      <c r="AO19" s="28">
        <v>21.18</v>
      </c>
      <c r="AP19" s="87">
        <f t="shared" si="21"/>
        <v>21.6036</v>
      </c>
      <c r="AQ19" s="28">
        <v>62897.47</v>
      </c>
      <c r="AR19" s="28">
        <v>20.92</v>
      </c>
      <c r="AS19" s="28">
        <v>18.55</v>
      </c>
      <c r="AT19" s="28">
        <v>15.74</v>
      </c>
      <c r="AU19" s="87">
        <f t="shared" si="22"/>
        <v>16.0548</v>
      </c>
      <c r="AV19" s="28">
        <v>18.47</v>
      </c>
      <c r="AW19" s="87">
        <f t="shared" si="23"/>
        <v>18.839399999999998</v>
      </c>
      <c r="AX19" s="28">
        <v>47350.91</v>
      </c>
      <c r="AY19" s="87">
        <f t="shared" si="24"/>
        <v>48297.928200000002</v>
      </c>
      <c r="AZ19" s="28">
        <v>51492.32</v>
      </c>
      <c r="BA19" s="87">
        <f t="shared" si="25"/>
        <v>52522.166400000002</v>
      </c>
      <c r="BB19" s="28">
        <v>51179.16</v>
      </c>
      <c r="BC19" s="87">
        <f t="shared" si="26"/>
        <v>52202.743200000004</v>
      </c>
      <c r="BD19" s="28">
        <v>59667.67</v>
      </c>
      <c r="BE19" s="87">
        <f t="shared" si="27"/>
        <v>60861.023399999998</v>
      </c>
      <c r="BF19" s="50" t="s">
        <v>212</v>
      </c>
    </row>
    <row r="20" spans="1:59" ht="15.75" x14ac:dyDescent="0.25">
      <c r="A20" s="2">
        <v>18</v>
      </c>
      <c r="B20" s="28">
        <v>15.565200000000001</v>
      </c>
      <c r="C20" s="28">
        <v>16.61</v>
      </c>
      <c r="D20" s="87">
        <f t="shared" si="1"/>
        <v>16.9422</v>
      </c>
      <c r="E20" s="28">
        <v>19.93</v>
      </c>
      <c r="F20" s="87">
        <f t="shared" si="2"/>
        <v>20.328600000000002</v>
      </c>
      <c r="G20" s="28">
        <v>18.16</v>
      </c>
      <c r="H20" s="87">
        <f t="shared" si="3"/>
        <v>18.523199999999999</v>
      </c>
      <c r="I20" s="28">
        <v>19.98</v>
      </c>
      <c r="J20" s="87">
        <f t="shared" si="4"/>
        <v>20.3796</v>
      </c>
      <c r="K20" s="28">
        <v>22.96</v>
      </c>
      <c r="L20" s="87">
        <f t="shared" si="5"/>
        <v>23.4192</v>
      </c>
      <c r="M20" s="28">
        <f t="shared" si="0"/>
        <v>25.71</v>
      </c>
      <c r="N20" s="87">
        <f t="shared" si="6"/>
        <v>26.2242</v>
      </c>
      <c r="O20" s="28">
        <v>27.31</v>
      </c>
      <c r="P20" s="87">
        <f t="shared" si="7"/>
        <v>27.856199999999998</v>
      </c>
      <c r="Q20" s="28">
        <f t="shared" si="8"/>
        <v>32.56</v>
      </c>
      <c r="R20" s="87">
        <f t="shared" si="9"/>
        <v>33.211200000000005</v>
      </c>
      <c r="S20" s="28">
        <v>82663.199999999997</v>
      </c>
      <c r="T20" s="87">
        <f t="shared" si="10"/>
        <v>84316.463999999993</v>
      </c>
      <c r="U20" s="28">
        <v>21.1</v>
      </c>
      <c r="V20" s="87">
        <f t="shared" si="11"/>
        <v>21.522000000000002</v>
      </c>
      <c r="W20" s="28">
        <v>13.83</v>
      </c>
      <c r="X20" s="87">
        <f t="shared" si="12"/>
        <v>14.1066</v>
      </c>
      <c r="Y20" s="28">
        <v>23.41</v>
      </c>
      <c r="Z20" s="87">
        <f t="shared" si="13"/>
        <v>23.8782</v>
      </c>
      <c r="AA20" s="28">
        <v>26.52</v>
      </c>
      <c r="AB20" s="87">
        <f t="shared" si="14"/>
        <v>27.0504</v>
      </c>
      <c r="AC20" s="28">
        <v>62033.45</v>
      </c>
      <c r="AD20" s="87">
        <f t="shared" si="15"/>
        <v>63274.118999999999</v>
      </c>
      <c r="AE20" s="28">
        <v>67881.490000000005</v>
      </c>
      <c r="AF20" s="87">
        <f t="shared" si="16"/>
        <v>69239.1198</v>
      </c>
      <c r="AG20" s="28">
        <v>23.53</v>
      </c>
      <c r="AH20" s="87">
        <f t="shared" si="17"/>
        <v>24.000600000000002</v>
      </c>
      <c r="AI20" s="28">
        <v>17.649999999999999</v>
      </c>
      <c r="AJ20" s="87">
        <f t="shared" si="18"/>
        <v>18.003</v>
      </c>
      <c r="AK20" s="28">
        <v>16.43</v>
      </c>
      <c r="AL20" s="87">
        <f t="shared" si="19"/>
        <v>16.758600000000001</v>
      </c>
      <c r="AM20" s="28">
        <v>53897.1</v>
      </c>
      <c r="AN20" s="87">
        <f t="shared" si="20"/>
        <v>54975.042000000001</v>
      </c>
      <c r="AO20" s="28">
        <v>21.5</v>
      </c>
      <c r="AP20" s="87">
        <f t="shared" si="21"/>
        <v>21.93</v>
      </c>
      <c r="AQ20" s="28">
        <v>63840.93</v>
      </c>
      <c r="AR20" s="28">
        <v>21.23</v>
      </c>
      <c r="AS20" s="28">
        <v>18.829999999999998</v>
      </c>
      <c r="AT20" s="28">
        <v>15.97</v>
      </c>
      <c r="AU20" s="87">
        <f t="shared" si="22"/>
        <v>16.289400000000001</v>
      </c>
      <c r="AV20" s="28">
        <v>18.75</v>
      </c>
      <c r="AW20" s="87">
        <f t="shared" si="23"/>
        <v>19.125</v>
      </c>
      <c r="AX20" s="28">
        <v>48061.17</v>
      </c>
      <c r="AY20" s="87">
        <f t="shared" si="24"/>
        <v>49022.393400000001</v>
      </c>
      <c r="AZ20" s="28">
        <v>52264.71</v>
      </c>
      <c r="BA20" s="87">
        <f t="shared" si="25"/>
        <v>53310.004200000003</v>
      </c>
      <c r="BB20" s="28">
        <v>51946.85</v>
      </c>
      <c r="BC20" s="87">
        <f t="shared" si="26"/>
        <v>52985.786999999997</v>
      </c>
      <c r="BD20" s="28">
        <v>60562.68</v>
      </c>
      <c r="BE20" s="87">
        <f t="shared" si="27"/>
        <v>61773.933600000004</v>
      </c>
      <c r="BF20" s="5"/>
    </row>
    <row r="21" spans="1:59" ht="15.75" x14ac:dyDescent="0.25">
      <c r="A21" s="2">
        <v>19</v>
      </c>
      <c r="B21" s="28">
        <v>15.799800000000001</v>
      </c>
      <c r="C21" s="28">
        <v>16.86</v>
      </c>
      <c r="D21" s="87">
        <f t="shared" si="1"/>
        <v>17.197199999999999</v>
      </c>
      <c r="E21" s="28">
        <v>20.23</v>
      </c>
      <c r="F21" s="87">
        <f t="shared" si="2"/>
        <v>20.634600000000002</v>
      </c>
      <c r="G21" s="28">
        <v>18.43</v>
      </c>
      <c r="H21" s="87">
        <f t="shared" si="3"/>
        <v>18.7986</v>
      </c>
      <c r="I21" s="28">
        <v>20.28</v>
      </c>
      <c r="J21" s="87">
        <f t="shared" si="4"/>
        <v>20.685600000000001</v>
      </c>
      <c r="K21" s="28">
        <v>23.3</v>
      </c>
      <c r="L21" s="87">
        <f t="shared" si="5"/>
        <v>23.766000000000002</v>
      </c>
      <c r="M21" s="28">
        <f t="shared" si="0"/>
        <v>26.05</v>
      </c>
      <c r="N21" s="87">
        <f t="shared" si="6"/>
        <v>26.571000000000002</v>
      </c>
      <c r="O21" s="28">
        <v>27.72</v>
      </c>
      <c r="P21" s="87">
        <f t="shared" si="7"/>
        <v>28.2744</v>
      </c>
      <c r="Q21" s="28">
        <f t="shared" si="8"/>
        <v>32.97</v>
      </c>
      <c r="R21" s="87">
        <f t="shared" si="9"/>
        <v>33.629399999999997</v>
      </c>
      <c r="S21" s="28">
        <v>83753.149999999994</v>
      </c>
      <c r="T21" s="87">
        <f t="shared" si="10"/>
        <v>85428.212999999989</v>
      </c>
      <c r="U21" s="28">
        <v>21.42</v>
      </c>
      <c r="V21" s="87">
        <f t="shared" si="11"/>
        <v>21.848400000000002</v>
      </c>
      <c r="W21" s="28">
        <v>14.04</v>
      </c>
      <c r="X21" s="87">
        <f t="shared" si="12"/>
        <v>14.3208</v>
      </c>
      <c r="Y21" s="28">
        <v>23.76</v>
      </c>
      <c r="Z21" s="87">
        <f t="shared" si="13"/>
        <v>24.235200000000003</v>
      </c>
      <c r="AA21" s="28">
        <v>26.92</v>
      </c>
      <c r="AB21" s="87">
        <f t="shared" si="14"/>
        <v>27.458400000000001</v>
      </c>
      <c r="AC21" s="28">
        <v>62963.95</v>
      </c>
      <c r="AD21" s="87">
        <f t="shared" si="15"/>
        <v>64223.228999999999</v>
      </c>
      <c r="AE21" s="28">
        <v>68899.710000000006</v>
      </c>
      <c r="AF21" s="87">
        <f t="shared" si="16"/>
        <v>70277.704200000007</v>
      </c>
      <c r="AG21" s="28">
        <v>23.88</v>
      </c>
      <c r="AH21" s="87">
        <f t="shared" si="17"/>
        <v>24.357599999999998</v>
      </c>
      <c r="AI21" s="28">
        <v>17.91</v>
      </c>
      <c r="AJ21" s="87">
        <f t="shared" si="18"/>
        <v>18.2682</v>
      </c>
      <c r="AK21" s="28">
        <v>16.68</v>
      </c>
      <c r="AL21" s="87">
        <f t="shared" si="19"/>
        <v>17.0136</v>
      </c>
      <c r="AM21" s="28">
        <v>54705.55</v>
      </c>
      <c r="AN21" s="87">
        <f t="shared" si="20"/>
        <v>55799.661000000007</v>
      </c>
      <c r="AO21" s="28">
        <v>21.82</v>
      </c>
      <c r="AP21" s="87">
        <f t="shared" si="21"/>
        <v>22.256399999999999</v>
      </c>
      <c r="AQ21" s="28">
        <v>64798.54</v>
      </c>
      <c r="AR21" s="28">
        <v>21.55</v>
      </c>
      <c r="AS21" s="28">
        <v>19.11</v>
      </c>
      <c r="AT21" s="28">
        <v>16.21</v>
      </c>
      <c r="AU21" s="87">
        <f t="shared" si="22"/>
        <v>16.534200000000002</v>
      </c>
      <c r="AV21" s="28">
        <v>19.03</v>
      </c>
      <c r="AW21" s="87">
        <f t="shared" si="23"/>
        <v>19.410600000000002</v>
      </c>
      <c r="AX21" s="28">
        <v>48782.09</v>
      </c>
      <c r="AY21" s="87">
        <f t="shared" si="24"/>
        <v>49757.731799999994</v>
      </c>
      <c r="AZ21" s="28">
        <v>53048.68</v>
      </c>
      <c r="BA21" s="87">
        <f t="shared" si="25"/>
        <v>54109.653599999998</v>
      </c>
      <c r="BB21" s="28">
        <v>52726.05</v>
      </c>
      <c r="BC21" s="87">
        <f t="shared" si="26"/>
        <v>53780.571000000004</v>
      </c>
      <c r="BD21" s="28">
        <v>61471.12</v>
      </c>
      <c r="BE21" s="87">
        <f t="shared" si="27"/>
        <v>62700.542400000006</v>
      </c>
      <c r="BF21" s="5"/>
      <c r="BG21" s="5"/>
    </row>
    <row r="22" spans="1:59" ht="15.75" x14ac:dyDescent="0.25">
      <c r="A22" s="2">
        <v>20</v>
      </c>
      <c r="B22" s="28">
        <v>16.034400000000002</v>
      </c>
      <c r="C22" s="28">
        <v>17.11</v>
      </c>
      <c r="D22" s="87">
        <f t="shared" si="1"/>
        <v>17.452200000000001</v>
      </c>
      <c r="E22" s="28">
        <v>20.54</v>
      </c>
      <c r="F22" s="87">
        <f t="shared" si="2"/>
        <v>20.950800000000001</v>
      </c>
      <c r="G22" s="28">
        <v>18.71</v>
      </c>
      <c r="H22" s="87">
        <f t="shared" si="3"/>
        <v>19.084200000000003</v>
      </c>
      <c r="I22" s="28">
        <v>20.58</v>
      </c>
      <c r="J22" s="87">
        <f t="shared" si="4"/>
        <v>20.991599999999998</v>
      </c>
      <c r="K22" s="28">
        <v>23.65</v>
      </c>
      <c r="L22" s="87">
        <f t="shared" si="5"/>
        <v>24.122999999999998</v>
      </c>
      <c r="M22" s="28">
        <f t="shared" si="0"/>
        <v>26.4</v>
      </c>
      <c r="N22" s="87">
        <f t="shared" si="6"/>
        <v>26.927999999999997</v>
      </c>
      <c r="O22" s="28">
        <v>28.13</v>
      </c>
      <c r="P22" s="87">
        <f t="shared" si="7"/>
        <v>28.692599999999999</v>
      </c>
      <c r="Q22" s="28">
        <f t="shared" si="8"/>
        <v>33.379999999999995</v>
      </c>
      <c r="R22" s="87">
        <f t="shared" si="9"/>
        <v>34.047599999999996</v>
      </c>
      <c r="S22" s="28">
        <v>84859.45</v>
      </c>
      <c r="T22" s="87">
        <f t="shared" si="10"/>
        <v>86556.638999999996</v>
      </c>
      <c r="U22" s="28">
        <v>21.74</v>
      </c>
      <c r="V22" s="87">
        <f t="shared" si="11"/>
        <v>22.174799999999998</v>
      </c>
      <c r="W22" s="28">
        <v>14.25</v>
      </c>
      <c r="X22" s="87">
        <f t="shared" si="12"/>
        <v>14.535</v>
      </c>
      <c r="Y22" s="28">
        <v>24.12</v>
      </c>
      <c r="Z22" s="87">
        <f t="shared" si="13"/>
        <v>24.602400000000003</v>
      </c>
      <c r="AA22" s="28">
        <v>27.32</v>
      </c>
      <c r="AB22" s="87">
        <f t="shared" si="14"/>
        <v>27.866400000000002</v>
      </c>
      <c r="AC22" s="28">
        <v>63908.41</v>
      </c>
      <c r="AD22" s="87">
        <f t="shared" si="15"/>
        <v>65186.578200000004</v>
      </c>
      <c r="AE22" s="28">
        <v>69933.210000000006</v>
      </c>
      <c r="AF22" s="87">
        <f t="shared" si="16"/>
        <v>71331.874200000006</v>
      </c>
      <c r="AG22" s="28">
        <v>24.24</v>
      </c>
      <c r="AH22" s="87">
        <f t="shared" si="17"/>
        <v>24.724799999999998</v>
      </c>
      <c r="AI22" s="28">
        <v>18.18</v>
      </c>
      <c r="AJ22" s="87">
        <f t="shared" si="18"/>
        <v>18.543600000000001</v>
      </c>
      <c r="AK22" s="28">
        <v>16.93</v>
      </c>
      <c r="AL22" s="87">
        <f t="shared" si="19"/>
        <v>17.268599999999999</v>
      </c>
      <c r="AM22" s="28">
        <v>55526.14</v>
      </c>
      <c r="AN22" s="87">
        <f t="shared" si="20"/>
        <v>56636.662799999998</v>
      </c>
      <c r="AO22" s="28">
        <v>22.15</v>
      </c>
      <c r="AP22" s="87">
        <f t="shared" si="21"/>
        <v>22.593</v>
      </c>
      <c r="AQ22" s="28">
        <v>65770.52</v>
      </c>
      <c r="AR22" s="28">
        <v>21.87</v>
      </c>
      <c r="AS22" s="28">
        <v>19.39</v>
      </c>
      <c r="AT22" s="28">
        <v>16.46</v>
      </c>
      <c r="AU22" s="87">
        <f t="shared" si="22"/>
        <v>16.789200000000001</v>
      </c>
      <c r="AV22" s="28">
        <v>19.309999999999999</v>
      </c>
      <c r="AW22" s="87">
        <f t="shared" si="23"/>
        <v>19.696199999999997</v>
      </c>
      <c r="AX22" s="28">
        <v>49513.82</v>
      </c>
      <c r="AY22" s="87">
        <f t="shared" si="24"/>
        <v>50504.096400000002</v>
      </c>
      <c r="AZ22" s="28">
        <v>53844.41</v>
      </c>
      <c r="BA22" s="87">
        <f t="shared" si="25"/>
        <v>54921.298200000005</v>
      </c>
      <c r="BB22" s="28">
        <v>53516.94</v>
      </c>
      <c r="BC22" s="87">
        <f t="shared" si="26"/>
        <v>54587.2788</v>
      </c>
      <c r="BD22" s="28">
        <v>62393.19</v>
      </c>
      <c r="BE22" s="87">
        <f t="shared" si="27"/>
        <v>63641.053800000002</v>
      </c>
    </row>
    <row r="23" spans="1:59" ht="15.75" x14ac:dyDescent="0.25">
      <c r="A23" s="2">
        <v>21</v>
      </c>
      <c r="B23" s="28">
        <v>16.279199999999999</v>
      </c>
      <c r="C23" s="28">
        <v>17.37</v>
      </c>
      <c r="D23" s="87">
        <f t="shared" si="1"/>
        <v>17.717400000000001</v>
      </c>
      <c r="E23" s="28">
        <v>20.84</v>
      </c>
      <c r="F23" s="87">
        <f t="shared" si="2"/>
        <v>21.256800000000002</v>
      </c>
      <c r="G23" s="28">
        <v>18.989999999999998</v>
      </c>
      <c r="H23" s="87">
        <f t="shared" si="3"/>
        <v>19.369799999999998</v>
      </c>
      <c r="I23" s="28">
        <v>20.89</v>
      </c>
      <c r="J23" s="87">
        <f t="shared" si="4"/>
        <v>21.3078</v>
      </c>
      <c r="K23" s="28">
        <v>24.01</v>
      </c>
      <c r="L23" s="87">
        <f t="shared" si="5"/>
        <v>24.490200000000002</v>
      </c>
      <c r="M23" s="28">
        <f t="shared" si="0"/>
        <v>26.76</v>
      </c>
      <c r="N23" s="87">
        <f t="shared" si="6"/>
        <v>27.295200000000001</v>
      </c>
      <c r="O23" s="28">
        <v>28.56</v>
      </c>
      <c r="P23" s="87">
        <f t="shared" si="7"/>
        <v>29.1312</v>
      </c>
      <c r="Q23" s="28">
        <f t="shared" si="8"/>
        <v>33.81</v>
      </c>
      <c r="R23" s="87">
        <f t="shared" si="9"/>
        <v>34.486200000000004</v>
      </c>
      <c r="S23" s="28">
        <v>85982.34</v>
      </c>
      <c r="T23" s="87">
        <f t="shared" si="10"/>
        <v>87701.986799999999</v>
      </c>
      <c r="U23" s="28">
        <v>22.06</v>
      </c>
      <c r="V23" s="87">
        <f t="shared" si="11"/>
        <v>22.501200000000001</v>
      </c>
      <c r="W23" s="28">
        <v>14.46</v>
      </c>
      <c r="X23" s="87">
        <f t="shared" si="12"/>
        <v>14.749200000000002</v>
      </c>
      <c r="Y23" s="28">
        <v>24.48</v>
      </c>
      <c r="Z23" s="87">
        <f t="shared" si="13"/>
        <v>24.9696</v>
      </c>
      <c r="AA23" s="28">
        <v>27.73</v>
      </c>
      <c r="AB23" s="87">
        <f t="shared" si="14"/>
        <v>28.284600000000001</v>
      </c>
      <c r="AC23" s="28">
        <v>64867.03</v>
      </c>
      <c r="AD23" s="87">
        <f t="shared" si="15"/>
        <v>66164.370599999995</v>
      </c>
      <c r="AE23" s="28">
        <v>70982.210000000006</v>
      </c>
      <c r="AF23" s="87">
        <f t="shared" si="16"/>
        <v>72401.854200000002</v>
      </c>
      <c r="AG23" s="28">
        <v>24.6</v>
      </c>
      <c r="AH23" s="87">
        <f t="shared" si="17"/>
        <v>25.092000000000002</v>
      </c>
      <c r="AI23" s="28">
        <v>18.46</v>
      </c>
      <c r="AJ23" s="87">
        <f t="shared" si="18"/>
        <v>18.8292</v>
      </c>
      <c r="AK23" s="28">
        <v>17.18</v>
      </c>
      <c r="AL23" s="87">
        <f t="shared" si="19"/>
        <v>17.523599999999998</v>
      </c>
      <c r="AM23" s="28">
        <v>56359.03</v>
      </c>
      <c r="AN23" s="87">
        <f t="shared" si="20"/>
        <v>57486.210599999999</v>
      </c>
      <c r="AO23" s="28">
        <v>22.48</v>
      </c>
      <c r="AP23" s="87">
        <f t="shared" si="21"/>
        <v>22.929600000000001</v>
      </c>
      <c r="AQ23" s="28">
        <v>66757.08</v>
      </c>
      <c r="AR23" s="28">
        <v>22.2</v>
      </c>
      <c r="AS23" s="28">
        <v>19.690000000000001</v>
      </c>
      <c r="AT23" s="28">
        <v>16.7</v>
      </c>
      <c r="AU23" s="87">
        <f t="shared" si="22"/>
        <v>17.033999999999999</v>
      </c>
      <c r="AV23" s="28">
        <v>19.600000000000001</v>
      </c>
      <c r="AW23" s="87">
        <f t="shared" si="23"/>
        <v>19.992000000000001</v>
      </c>
      <c r="AX23" s="28">
        <v>50256.53</v>
      </c>
      <c r="AY23" s="87">
        <f t="shared" si="24"/>
        <v>51261.660600000003</v>
      </c>
      <c r="AZ23" s="28">
        <v>54652.08</v>
      </c>
      <c r="BA23" s="87">
        <f t="shared" si="25"/>
        <v>55745.121600000006</v>
      </c>
      <c r="BB23" s="28">
        <v>54319.7</v>
      </c>
      <c r="BC23" s="87">
        <f t="shared" si="26"/>
        <v>55406.093999999997</v>
      </c>
      <c r="BD23" s="28">
        <v>63329.09</v>
      </c>
      <c r="BE23" s="87">
        <f t="shared" si="27"/>
        <v>64595.671799999996</v>
      </c>
    </row>
    <row r="24" spans="1:59" ht="15.75" x14ac:dyDescent="0.25">
      <c r="A24" s="2">
        <v>22</v>
      </c>
      <c r="B24" s="28">
        <v>16.524000000000001</v>
      </c>
      <c r="C24" s="28">
        <v>17.63</v>
      </c>
      <c r="D24" s="87">
        <f t="shared" si="1"/>
        <v>17.982599999999998</v>
      </c>
      <c r="E24" s="28">
        <v>21.16</v>
      </c>
      <c r="F24" s="87">
        <f t="shared" si="2"/>
        <v>21.583200000000001</v>
      </c>
      <c r="G24" s="28">
        <v>19.28</v>
      </c>
      <c r="H24" s="87">
        <f t="shared" si="3"/>
        <v>19.665600000000001</v>
      </c>
      <c r="I24" s="28">
        <v>21.2</v>
      </c>
      <c r="J24" s="87">
        <f t="shared" si="4"/>
        <v>21.623999999999999</v>
      </c>
      <c r="K24" s="28">
        <v>24.37</v>
      </c>
      <c r="L24" s="87">
        <f t="shared" si="5"/>
        <v>24.857400000000002</v>
      </c>
      <c r="M24" s="28">
        <f t="shared" si="0"/>
        <v>27.12</v>
      </c>
      <c r="N24" s="87">
        <f t="shared" si="6"/>
        <v>27.662400000000002</v>
      </c>
      <c r="O24" s="28">
        <v>28.98</v>
      </c>
      <c r="P24" s="87">
        <f t="shared" si="7"/>
        <v>29.5596</v>
      </c>
      <c r="Q24" s="28">
        <f t="shared" si="8"/>
        <v>34.230000000000004</v>
      </c>
      <c r="R24" s="87">
        <f t="shared" si="9"/>
        <v>34.914600000000007</v>
      </c>
      <c r="S24" s="28">
        <v>87122.07</v>
      </c>
      <c r="T24" s="87">
        <f t="shared" si="10"/>
        <v>88864.511400000003</v>
      </c>
      <c r="U24" s="28">
        <v>22.4</v>
      </c>
      <c r="V24" s="87">
        <f t="shared" si="11"/>
        <v>22.847999999999999</v>
      </c>
      <c r="W24" s="28">
        <v>14.68</v>
      </c>
      <c r="X24" s="87">
        <f t="shared" si="12"/>
        <v>14.973599999999999</v>
      </c>
      <c r="Y24" s="28">
        <v>24.84</v>
      </c>
      <c r="Z24" s="87">
        <f t="shared" si="13"/>
        <v>25.3368</v>
      </c>
      <c r="AA24" s="28">
        <v>28.15</v>
      </c>
      <c r="AB24" s="87">
        <f t="shared" si="14"/>
        <v>28.712999999999997</v>
      </c>
      <c r="AC24" s="28">
        <v>65840.039999999994</v>
      </c>
      <c r="AD24" s="87">
        <f t="shared" si="15"/>
        <v>67156.840799999991</v>
      </c>
      <c r="AE24" s="28">
        <v>72046.94</v>
      </c>
      <c r="AF24" s="87">
        <f t="shared" si="16"/>
        <v>73487.878800000006</v>
      </c>
      <c r="AG24" s="28">
        <v>24.97</v>
      </c>
      <c r="AH24" s="87">
        <f t="shared" si="17"/>
        <v>25.4694</v>
      </c>
      <c r="AI24" s="28">
        <v>18.73</v>
      </c>
      <c r="AJ24" s="87">
        <f t="shared" si="18"/>
        <v>19.104600000000001</v>
      </c>
      <c r="AK24" s="28">
        <v>17.440000000000001</v>
      </c>
      <c r="AL24" s="87">
        <f t="shared" si="19"/>
        <v>17.788800000000002</v>
      </c>
      <c r="AM24" s="28">
        <v>57204.41</v>
      </c>
      <c r="AN24" s="87">
        <f t="shared" si="20"/>
        <v>58348.498200000002</v>
      </c>
      <c r="AO24" s="28">
        <v>22.81</v>
      </c>
      <c r="AP24" s="87">
        <f t="shared" si="21"/>
        <v>23.266199999999998</v>
      </c>
      <c r="AQ24" s="28">
        <v>67758.429999999993</v>
      </c>
      <c r="AR24" s="28">
        <v>22.53</v>
      </c>
      <c r="AS24" s="28">
        <v>19.98</v>
      </c>
      <c r="AT24" s="28">
        <v>16.95</v>
      </c>
      <c r="AU24" s="87">
        <f t="shared" si="22"/>
        <v>17.288999999999998</v>
      </c>
      <c r="AV24" s="28">
        <v>19.899999999999999</v>
      </c>
      <c r="AW24" s="87">
        <f t="shared" si="23"/>
        <v>20.297999999999998</v>
      </c>
      <c r="AX24" s="28">
        <v>51010.38</v>
      </c>
      <c r="AY24" s="87">
        <f t="shared" si="24"/>
        <v>52030.587599999999</v>
      </c>
      <c r="AZ24" s="28">
        <v>55471.86</v>
      </c>
      <c r="BA24" s="87">
        <f t="shared" si="25"/>
        <v>56581.297200000001</v>
      </c>
      <c r="BB24" s="28">
        <v>55134.49</v>
      </c>
      <c r="BC24" s="87">
        <f t="shared" si="26"/>
        <v>56237.179799999998</v>
      </c>
      <c r="BD24" s="28">
        <v>64279.02</v>
      </c>
      <c r="BE24" s="87">
        <f t="shared" si="27"/>
        <v>65564.600399999996</v>
      </c>
    </row>
    <row r="25" spans="1:59" ht="15.75" x14ac:dyDescent="0.25">
      <c r="A25" s="2">
        <v>23</v>
      </c>
      <c r="B25" s="28">
        <v>16.768800000000002</v>
      </c>
      <c r="C25" s="28">
        <v>17.89</v>
      </c>
      <c r="D25" s="87">
        <f t="shared" si="1"/>
        <v>18.247800000000002</v>
      </c>
      <c r="E25" s="28">
        <v>21.47</v>
      </c>
      <c r="F25" s="87">
        <f t="shared" si="2"/>
        <v>21.8994</v>
      </c>
      <c r="G25" s="28">
        <v>19.559999999999999</v>
      </c>
      <c r="H25" s="87">
        <f t="shared" si="3"/>
        <v>19.9512</v>
      </c>
      <c r="I25" s="28">
        <v>21.52</v>
      </c>
      <c r="J25" s="87">
        <f t="shared" si="4"/>
        <v>21.950399999999998</v>
      </c>
      <c r="K25" s="28">
        <v>24.73</v>
      </c>
      <c r="L25" s="87">
        <f t="shared" si="5"/>
        <v>25.224600000000002</v>
      </c>
      <c r="M25" s="28">
        <f t="shared" si="0"/>
        <v>27.48</v>
      </c>
      <c r="N25" s="87">
        <f t="shared" si="6"/>
        <v>28.029600000000002</v>
      </c>
      <c r="O25" s="28">
        <v>29.42</v>
      </c>
      <c r="P25" s="87">
        <f t="shared" si="7"/>
        <v>30.008400000000002</v>
      </c>
      <c r="Q25" s="28">
        <f t="shared" si="8"/>
        <v>34.67</v>
      </c>
      <c r="R25" s="87">
        <f t="shared" si="9"/>
        <v>35.363400000000006</v>
      </c>
      <c r="S25" s="28">
        <v>88278.91</v>
      </c>
      <c r="T25" s="87">
        <f t="shared" si="10"/>
        <v>90044.488200000007</v>
      </c>
      <c r="U25" s="28">
        <v>22.73</v>
      </c>
      <c r="V25" s="87">
        <f t="shared" si="11"/>
        <v>23.1846</v>
      </c>
      <c r="W25" s="28">
        <v>14.9</v>
      </c>
      <c r="X25" s="87">
        <f t="shared" si="12"/>
        <v>15.198</v>
      </c>
      <c r="Y25" s="28">
        <v>25.22</v>
      </c>
      <c r="Z25" s="87">
        <f t="shared" si="13"/>
        <v>25.724399999999999</v>
      </c>
      <c r="AA25" s="28">
        <v>28.57</v>
      </c>
      <c r="AB25" s="87">
        <f t="shared" si="14"/>
        <v>29.141400000000001</v>
      </c>
      <c r="AC25" s="28">
        <v>66827.64</v>
      </c>
      <c r="AD25" s="87">
        <f t="shared" si="15"/>
        <v>68164.192800000004</v>
      </c>
      <c r="AE25" s="28">
        <v>73127.649999999994</v>
      </c>
      <c r="AF25" s="87">
        <f t="shared" si="16"/>
        <v>74590.202999999994</v>
      </c>
      <c r="AG25" s="28">
        <v>25.35</v>
      </c>
      <c r="AH25" s="87">
        <f t="shared" si="17"/>
        <v>25.857000000000003</v>
      </c>
      <c r="AI25" s="28">
        <v>19.010000000000002</v>
      </c>
      <c r="AJ25" s="87">
        <f t="shared" si="18"/>
        <v>19.390200000000004</v>
      </c>
      <c r="AK25" s="28">
        <v>17.7</v>
      </c>
      <c r="AL25" s="87">
        <f t="shared" si="19"/>
        <v>18.053999999999998</v>
      </c>
      <c r="AM25" s="28">
        <v>58062.48</v>
      </c>
      <c r="AN25" s="87">
        <f t="shared" si="20"/>
        <v>59223.729600000006</v>
      </c>
      <c r="AO25" s="28">
        <v>23.16</v>
      </c>
      <c r="AP25" s="87">
        <f t="shared" si="21"/>
        <v>23.623200000000001</v>
      </c>
      <c r="AQ25" s="28">
        <v>68774.81</v>
      </c>
      <c r="AR25" s="28">
        <v>22.87</v>
      </c>
      <c r="AS25" s="28">
        <v>20.28</v>
      </c>
      <c r="AT25" s="28">
        <v>17.21</v>
      </c>
      <c r="AU25" s="87">
        <f t="shared" si="22"/>
        <v>17.554200000000002</v>
      </c>
      <c r="AV25" s="28">
        <v>20.2</v>
      </c>
      <c r="AW25" s="87">
        <f t="shared" si="23"/>
        <v>20.603999999999999</v>
      </c>
      <c r="AX25" s="28">
        <v>51775.53</v>
      </c>
      <c r="AY25" s="87">
        <f t="shared" si="24"/>
        <v>52811.0406</v>
      </c>
      <c r="AZ25" s="28">
        <v>56303.93</v>
      </c>
      <c r="BA25" s="87">
        <f t="shared" si="25"/>
        <v>57430.008600000001</v>
      </c>
      <c r="BB25" s="28">
        <v>55961.51</v>
      </c>
      <c r="BC25" s="87">
        <f t="shared" si="26"/>
        <v>57080.7402</v>
      </c>
      <c r="BD25" s="28">
        <v>65243.21</v>
      </c>
      <c r="BE25" s="87">
        <f t="shared" si="27"/>
        <v>66548.074200000003</v>
      </c>
    </row>
    <row r="26" spans="1:59" ht="15.75" x14ac:dyDescent="0.25">
      <c r="A26" s="2">
        <v>24</v>
      </c>
      <c r="B26" s="28">
        <v>17.023800000000001</v>
      </c>
      <c r="C26" s="28">
        <v>18.16</v>
      </c>
      <c r="D26" s="87">
        <f t="shared" si="1"/>
        <v>18.523199999999999</v>
      </c>
      <c r="E26" s="28">
        <v>21.8</v>
      </c>
      <c r="F26" s="87">
        <f t="shared" si="2"/>
        <v>22.236000000000001</v>
      </c>
      <c r="G26" s="28">
        <v>19.86</v>
      </c>
      <c r="H26" s="87">
        <f t="shared" si="3"/>
        <v>20.257200000000001</v>
      </c>
      <c r="I26" s="28">
        <v>21.84</v>
      </c>
      <c r="J26" s="87">
        <f t="shared" si="4"/>
        <v>22.276800000000001</v>
      </c>
      <c r="K26" s="28">
        <v>25.1</v>
      </c>
      <c r="L26" s="87">
        <f t="shared" si="5"/>
        <v>25.602</v>
      </c>
      <c r="M26" s="28">
        <f t="shared" si="0"/>
        <v>27.85</v>
      </c>
      <c r="N26" s="87">
        <f t="shared" si="6"/>
        <v>28.407000000000004</v>
      </c>
      <c r="O26" s="28">
        <v>29.86</v>
      </c>
      <c r="P26" s="87">
        <f t="shared" si="7"/>
        <v>30.4572</v>
      </c>
      <c r="Q26" s="28">
        <f t="shared" si="8"/>
        <v>35.11</v>
      </c>
      <c r="R26" s="87">
        <f t="shared" si="9"/>
        <v>35.812199999999997</v>
      </c>
      <c r="S26" s="28">
        <v>89453.09</v>
      </c>
      <c r="T26" s="87">
        <f t="shared" si="10"/>
        <v>91242.151799999992</v>
      </c>
      <c r="U26" s="28">
        <v>23.07</v>
      </c>
      <c r="V26" s="87">
        <f t="shared" si="11"/>
        <v>23.531400000000001</v>
      </c>
      <c r="W26" s="28">
        <v>15.12</v>
      </c>
      <c r="X26" s="87">
        <f t="shared" si="12"/>
        <v>15.4224</v>
      </c>
      <c r="Y26" s="28">
        <v>25.6</v>
      </c>
      <c r="Z26" s="87">
        <f t="shared" si="13"/>
        <v>26.112000000000002</v>
      </c>
      <c r="AA26" s="28">
        <v>29</v>
      </c>
      <c r="AB26" s="87">
        <f t="shared" si="14"/>
        <v>29.580000000000002</v>
      </c>
      <c r="AC26" s="28">
        <v>67830.06</v>
      </c>
      <c r="AD26" s="87">
        <f t="shared" si="15"/>
        <v>69186.661200000002</v>
      </c>
      <c r="AE26" s="28">
        <v>74224.56</v>
      </c>
      <c r="AF26" s="87">
        <f t="shared" si="16"/>
        <v>75709.051200000002</v>
      </c>
      <c r="AG26" s="28">
        <v>25.73</v>
      </c>
      <c r="AH26" s="87">
        <f t="shared" si="17"/>
        <v>26.244600000000002</v>
      </c>
      <c r="AI26" s="28">
        <v>19.3</v>
      </c>
      <c r="AJ26" s="87">
        <f t="shared" si="18"/>
        <v>19.686</v>
      </c>
      <c r="AK26" s="28">
        <v>17.97</v>
      </c>
      <c r="AL26" s="87">
        <f t="shared" si="19"/>
        <v>18.3294</v>
      </c>
      <c r="AM26" s="28">
        <v>58933.42</v>
      </c>
      <c r="AN26" s="87">
        <f t="shared" si="20"/>
        <v>60112.088400000001</v>
      </c>
      <c r="AO26" s="28">
        <v>23.5</v>
      </c>
      <c r="AP26" s="87">
        <f t="shared" si="21"/>
        <v>23.97</v>
      </c>
      <c r="AQ26" s="28">
        <v>69806.429999999993</v>
      </c>
      <c r="AR26" s="28">
        <v>23.21</v>
      </c>
      <c r="AS26" s="28">
        <v>20.58</v>
      </c>
      <c r="AT26" s="28">
        <v>17.47</v>
      </c>
      <c r="AU26" s="87">
        <f t="shared" si="22"/>
        <v>17.819399999999998</v>
      </c>
      <c r="AV26" s="28">
        <v>20.5</v>
      </c>
      <c r="AW26" s="87">
        <f t="shared" si="23"/>
        <v>20.91</v>
      </c>
      <c r="AX26" s="28">
        <v>52552.17</v>
      </c>
      <c r="AY26" s="87">
        <f t="shared" si="24"/>
        <v>53603.213400000001</v>
      </c>
      <c r="AZ26" s="28">
        <v>57148.49</v>
      </c>
      <c r="BA26" s="87">
        <f t="shared" si="25"/>
        <v>58291.459799999997</v>
      </c>
      <c r="BB26" s="28">
        <v>56800.93</v>
      </c>
      <c r="BC26" s="87">
        <f t="shared" si="26"/>
        <v>57936.948600000003</v>
      </c>
      <c r="BD26" s="28">
        <v>66221.86</v>
      </c>
      <c r="BE26" s="87">
        <f t="shared" si="27"/>
        <v>67546.297200000001</v>
      </c>
    </row>
    <row r="27" spans="1:59" ht="15.75" x14ac:dyDescent="0.25">
      <c r="A27" s="2">
        <v>25</v>
      </c>
      <c r="B27" s="28">
        <v>17.2788</v>
      </c>
      <c r="C27" s="28">
        <v>18.43</v>
      </c>
      <c r="D27" s="87">
        <f t="shared" si="1"/>
        <v>18.7986</v>
      </c>
      <c r="E27" s="28">
        <v>22.12</v>
      </c>
      <c r="F27" s="87">
        <f t="shared" si="2"/>
        <v>22.5624</v>
      </c>
      <c r="G27" s="28">
        <v>20.16</v>
      </c>
      <c r="H27" s="87">
        <f t="shared" si="3"/>
        <v>20.563200000000002</v>
      </c>
      <c r="I27" s="28">
        <v>22.17</v>
      </c>
      <c r="J27" s="87">
        <f t="shared" si="4"/>
        <v>22.613400000000002</v>
      </c>
      <c r="K27" s="28">
        <v>25.48</v>
      </c>
      <c r="L27" s="87">
        <f t="shared" si="5"/>
        <v>25.989599999999999</v>
      </c>
      <c r="M27" s="28">
        <f t="shared" si="0"/>
        <v>28.23</v>
      </c>
      <c r="N27" s="87">
        <f t="shared" si="6"/>
        <v>28.794600000000003</v>
      </c>
      <c r="O27" s="28">
        <v>30.31</v>
      </c>
      <c r="P27" s="87">
        <f t="shared" si="7"/>
        <v>30.9162</v>
      </c>
      <c r="Q27" s="28">
        <f t="shared" si="8"/>
        <v>35.56</v>
      </c>
      <c r="R27" s="87">
        <f t="shared" si="9"/>
        <v>36.2712</v>
      </c>
      <c r="S27" s="28">
        <v>90644.89</v>
      </c>
      <c r="T27" s="87">
        <f t="shared" si="10"/>
        <v>92457.787800000006</v>
      </c>
      <c r="U27" s="28">
        <v>23.42</v>
      </c>
      <c r="V27" s="87">
        <f t="shared" si="11"/>
        <v>23.888400000000001</v>
      </c>
      <c r="W27" s="28">
        <v>15.35</v>
      </c>
      <c r="X27" s="87">
        <f t="shared" si="12"/>
        <v>15.657</v>
      </c>
      <c r="Y27" s="28">
        <v>25.98</v>
      </c>
      <c r="Z27" s="87">
        <f t="shared" si="13"/>
        <v>26.499600000000001</v>
      </c>
      <c r="AA27" s="28">
        <v>29.43</v>
      </c>
      <c r="AB27" s="87">
        <f t="shared" si="14"/>
        <v>30.018599999999999</v>
      </c>
      <c r="AC27" s="28">
        <v>68847.509999999995</v>
      </c>
      <c r="AD27" s="87">
        <f t="shared" si="15"/>
        <v>70224.460200000001</v>
      </c>
      <c r="AE27" s="28">
        <v>75337.929999999993</v>
      </c>
      <c r="AF27" s="87">
        <f t="shared" si="16"/>
        <v>76844.688599999994</v>
      </c>
      <c r="AG27" s="28">
        <v>26.11</v>
      </c>
      <c r="AH27" s="87">
        <f t="shared" si="17"/>
        <v>26.632200000000001</v>
      </c>
      <c r="AI27" s="28">
        <v>19.59</v>
      </c>
      <c r="AJ27" s="87">
        <f t="shared" si="18"/>
        <v>19.9818</v>
      </c>
      <c r="AK27" s="28">
        <v>18.239999999999998</v>
      </c>
      <c r="AL27" s="87">
        <f t="shared" si="19"/>
        <v>18.604799999999997</v>
      </c>
      <c r="AM27" s="28">
        <v>59817.42</v>
      </c>
      <c r="AN27" s="87">
        <f t="shared" si="20"/>
        <v>61013.768400000001</v>
      </c>
      <c r="AO27" s="28">
        <v>23.86</v>
      </c>
      <c r="AP27" s="87">
        <f t="shared" si="21"/>
        <v>24.337199999999999</v>
      </c>
      <c r="AQ27" s="28">
        <v>70853.53</v>
      </c>
      <c r="AR27" s="28">
        <v>23.56</v>
      </c>
      <c r="AS27" s="28">
        <v>20.89</v>
      </c>
      <c r="AT27" s="28">
        <v>17.73</v>
      </c>
      <c r="AU27" s="87">
        <f t="shared" si="22"/>
        <v>18.084600000000002</v>
      </c>
      <c r="AV27" s="28">
        <v>20.81</v>
      </c>
      <c r="AW27" s="87">
        <f t="shared" si="23"/>
        <v>21.226199999999999</v>
      </c>
      <c r="AX27" s="28">
        <v>53340.45</v>
      </c>
      <c r="AY27" s="87">
        <f t="shared" si="24"/>
        <v>54407.258999999998</v>
      </c>
      <c r="AZ27" s="28">
        <v>58005.72</v>
      </c>
      <c r="BA27" s="87">
        <f t="shared" si="25"/>
        <v>59165.8344</v>
      </c>
      <c r="BB27" s="28">
        <v>57652.95</v>
      </c>
      <c r="BC27" s="87">
        <f t="shared" si="26"/>
        <v>58806.008999999998</v>
      </c>
      <c r="BD27" s="28">
        <v>67215.179999999993</v>
      </c>
      <c r="BE27" s="87">
        <f t="shared" si="27"/>
        <v>68559.483599999992</v>
      </c>
    </row>
    <row r="28" spans="1:59" ht="15.75" x14ac:dyDescent="0.25">
      <c r="A28" s="2">
        <v>26</v>
      </c>
      <c r="B28" s="28">
        <v>17.533800000000003</v>
      </c>
      <c r="C28" s="28">
        <v>18.71</v>
      </c>
      <c r="D28" s="87">
        <f t="shared" si="1"/>
        <v>19.084200000000003</v>
      </c>
      <c r="E28" s="28">
        <v>22.45</v>
      </c>
      <c r="F28" s="87">
        <f t="shared" si="2"/>
        <v>22.899000000000001</v>
      </c>
      <c r="G28" s="28">
        <v>20.46</v>
      </c>
      <c r="H28" s="87">
        <f t="shared" si="3"/>
        <v>20.869200000000003</v>
      </c>
      <c r="I28" s="28">
        <v>22.5</v>
      </c>
      <c r="J28" s="87">
        <f t="shared" si="4"/>
        <v>22.95</v>
      </c>
      <c r="K28" s="28">
        <v>25.86</v>
      </c>
      <c r="L28" s="87">
        <f t="shared" si="5"/>
        <v>26.377199999999998</v>
      </c>
      <c r="M28" s="28">
        <f t="shared" si="0"/>
        <v>28.61</v>
      </c>
      <c r="N28" s="87">
        <f t="shared" si="6"/>
        <v>29.182200000000002</v>
      </c>
      <c r="O28" s="28">
        <v>30.76</v>
      </c>
      <c r="P28" s="87">
        <f t="shared" si="7"/>
        <v>31.375200000000003</v>
      </c>
      <c r="Q28" s="28">
        <f t="shared" si="8"/>
        <v>36.010000000000005</v>
      </c>
      <c r="R28" s="87">
        <f t="shared" si="9"/>
        <v>36.730200000000004</v>
      </c>
      <c r="S28" s="28">
        <v>91854.56</v>
      </c>
      <c r="T28" s="87">
        <f t="shared" si="10"/>
        <v>93691.651199999993</v>
      </c>
      <c r="U28" s="28">
        <v>23.77</v>
      </c>
      <c r="V28" s="87">
        <f t="shared" si="11"/>
        <v>24.2454</v>
      </c>
      <c r="W28" s="28">
        <v>15.58</v>
      </c>
      <c r="X28" s="87">
        <f t="shared" si="12"/>
        <v>15.8916</v>
      </c>
      <c r="Y28" s="28">
        <v>26.37</v>
      </c>
      <c r="Z28" s="87">
        <f t="shared" si="13"/>
        <v>26.897400000000001</v>
      </c>
      <c r="AA28" s="28">
        <v>29.87</v>
      </c>
      <c r="AB28" s="87">
        <f t="shared" si="14"/>
        <v>30.467400000000001</v>
      </c>
      <c r="AC28" s="28">
        <v>69880.22</v>
      </c>
      <c r="AD28" s="87">
        <f t="shared" si="15"/>
        <v>71277.824399999998</v>
      </c>
      <c r="AE28" s="28">
        <v>76468</v>
      </c>
      <c r="AF28" s="87">
        <f t="shared" si="16"/>
        <v>77997.36</v>
      </c>
      <c r="AG28" s="28">
        <v>26.51</v>
      </c>
      <c r="AH28" s="87">
        <f t="shared" si="17"/>
        <v>27.040200000000002</v>
      </c>
      <c r="AI28" s="28">
        <v>19.88</v>
      </c>
      <c r="AJ28" s="87">
        <f t="shared" si="18"/>
        <v>20.2776</v>
      </c>
      <c r="AK28" s="28">
        <v>18.510000000000002</v>
      </c>
      <c r="AL28" s="87">
        <f t="shared" si="19"/>
        <v>18.880200000000002</v>
      </c>
      <c r="AM28" s="28">
        <v>60714.68</v>
      </c>
      <c r="AN28" s="87">
        <f t="shared" si="20"/>
        <v>61928.973600000005</v>
      </c>
      <c r="AO28" s="28">
        <v>24.21</v>
      </c>
      <c r="AP28" s="87">
        <f t="shared" si="21"/>
        <v>24.694200000000002</v>
      </c>
      <c r="AQ28" s="28">
        <v>71916.33</v>
      </c>
      <c r="AR28" s="28">
        <v>23.92</v>
      </c>
      <c r="AS28" s="28">
        <v>21.21</v>
      </c>
      <c r="AT28" s="28">
        <v>17.989999999999998</v>
      </c>
      <c r="AU28" s="87">
        <f t="shared" si="22"/>
        <v>18.349799999999998</v>
      </c>
      <c r="AV28" s="28">
        <v>21.12</v>
      </c>
      <c r="AW28" s="87">
        <f t="shared" si="23"/>
        <v>21.542400000000001</v>
      </c>
      <c r="AX28" s="28">
        <v>54140.56</v>
      </c>
      <c r="AY28" s="87">
        <f t="shared" si="24"/>
        <v>55223.371200000001</v>
      </c>
      <c r="AZ28" s="28">
        <v>58875.81</v>
      </c>
      <c r="BA28" s="87">
        <f t="shared" si="25"/>
        <v>60053.326199999996</v>
      </c>
      <c r="BB28" s="28">
        <v>58517.74</v>
      </c>
      <c r="BC28" s="87">
        <f t="shared" si="26"/>
        <v>59688.094799999999</v>
      </c>
      <c r="BD28" s="28">
        <v>68223.41</v>
      </c>
      <c r="BE28" s="87">
        <f t="shared" si="27"/>
        <v>69587.878200000006</v>
      </c>
    </row>
    <row r="29" spans="1:59" ht="15.75" x14ac:dyDescent="0.25">
      <c r="A29" s="2">
        <v>27</v>
      </c>
      <c r="B29" s="28">
        <v>17.798999999999999</v>
      </c>
      <c r="C29" s="28">
        <v>18.989999999999998</v>
      </c>
      <c r="D29" s="87">
        <f t="shared" si="1"/>
        <v>19.369799999999998</v>
      </c>
      <c r="E29" s="28">
        <v>22.79</v>
      </c>
      <c r="F29" s="87">
        <f t="shared" si="2"/>
        <v>23.245799999999999</v>
      </c>
      <c r="G29" s="28">
        <v>20.77</v>
      </c>
      <c r="H29" s="87">
        <f t="shared" si="3"/>
        <v>21.185400000000001</v>
      </c>
      <c r="I29" s="28">
        <v>22.84</v>
      </c>
      <c r="J29" s="87">
        <f t="shared" si="4"/>
        <v>23.296800000000001</v>
      </c>
      <c r="K29" s="28">
        <v>26.25</v>
      </c>
      <c r="L29" s="87">
        <f t="shared" si="5"/>
        <v>26.775000000000002</v>
      </c>
      <c r="M29" s="28">
        <f t="shared" si="0"/>
        <v>29</v>
      </c>
      <c r="N29" s="87">
        <f t="shared" si="6"/>
        <v>29.580000000000002</v>
      </c>
      <c r="O29" s="28">
        <v>31.23</v>
      </c>
      <c r="P29" s="87">
        <f t="shared" si="7"/>
        <v>31.854600000000001</v>
      </c>
      <c r="Q29" s="28">
        <f t="shared" si="8"/>
        <v>36.480000000000004</v>
      </c>
      <c r="R29" s="87">
        <f t="shared" si="9"/>
        <v>37.209600000000002</v>
      </c>
      <c r="S29" s="28">
        <v>93082.38</v>
      </c>
      <c r="T29" s="87">
        <f t="shared" si="10"/>
        <v>94944.027600000001</v>
      </c>
      <c r="U29" s="28">
        <v>24.13</v>
      </c>
      <c r="V29" s="87">
        <f t="shared" si="11"/>
        <v>24.6126</v>
      </c>
      <c r="W29" s="28">
        <v>15.82</v>
      </c>
      <c r="X29" s="87">
        <f t="shared" si="12"/>
        <v>16.136400000000002</v>
      </c>
      <c r="Y29" s="28">
        <v>26.76</v>
      </c>
      <c r="Z29" s="87">
        <f t="shared" si="13"/>
        <v>27.295200000000001</v>
      </c>
      <c r="AA29" s="28">
        <v>30.32</v>
      </c>
      <c r="AB29" s="87">
        <f t="shared" si="14"/>
        <v>30.926400000000001</v>
      </c>
      <c r="AC29" s="28">
        <v>70928.42</v>
      </c>
      <c r="AD29" s="87">
        <f t="shared" si="15"/>
        <v>72346.988400000002</v>
      </c>
      <c r="AE29" s="28">
        <v>77615.02</v>
      </c>
      <c r="AF29" s="87">
        <f t="shared" si="16"/>
        <v>79167.320400000011</v>
      </c>
      <c r="AG29" s="28">
        <v>26.9</v>
      </c>
      <c r="AH29" s="87">
        <f t="shared" si="17"/>
        <v>27.437999999999999</v>
      </c>
      <c r="AI29" s="28">
        <v>20.18</v>
      </c>
      <c r="AJ29" s="87">
        <f t="shared" si="18"/>
        <v>20.583600000000001</v>
      </c>
      <c r="AK29" s="28">
        <v>18.79</v>
      </c>
      <c r="AL29" s="87">
        <f t="shared" si="19"/>
        <v>19.165800000000001</v>
      </c>
      <c r="AM29" s="28">
        <v>61625.4</v>
      </c>
      <c r="AN29" s="87">
        <f t="shared" si="20"/>
        <v>62857.908000000003</v>
      </c>
      <c r="AO29" s="28">
        <v>24.58</v>
      </c>
      <c r="AP29" s="87">
        <f t="shared" si="21"/>
        <v>25.0716</v>
      </c>
      <c r="AQ29" s="28">
        <v>72995.08</v>
      </c>
      <c r="AR29" s="28">
        <v>24.27</v>
      </c>
      <c r="AS29" s="28">
        <v>21.53</v>
      </c>
      <c r="AT29" s="28">
        <v>18.260000000000002</v>
      </c>
      <c r="AU29" s="87">
        <f t="shared" si="22"/>
        <v>18.625200000000003</v>
      </c>
      <c r="AV29" s="28">
        <v>21.44</v>
      </c>
      <c r="AW29" s="87">
        <f t="shared" si="23"/>
        <v>21.8688</v>
      </c>
      <c r="AX29" s="28">
        <v>54952.66</v>
      </c>
      <c r="AY29" s="87">
        <f t="shared" si="24"/>
        <v>56051.713200000006</v>
      </c>
      <c r="AZ29" s="28">
        <v>59758.94</v>
      </c>
      <c r="BA29" s="87">
        <f t="shared" si="25"/>
        <v>60954.118800000004</v>
      </c>
      <c r="BB29" s="28">
        <v>59395.51</v>
      </c>
      <c r="BC29" s="87">
        <f t="shared" si="26"/>
        <v>60583.4202</v>
      </c>
      <c r="BD29" s="28">
        <v>69246.759999999995</v>
      </c>
      <c r="BE29" s="87">
        <f t="shared" si="27"/>
        <v>70631.695200000002</v>
      </c>
    </row>
    <row r="30" spans="1:59" ht="15.75" x14ac:dyDescent="0.25">
      <c r="A30" s="2">
        <v>28</v>
      </c>
      <c r="B30" s="28">
        <v>18.0642</v>
      </c>
      <c r="C30" s="28">
        <v>19.27</v>
      </c>
      <c r="D30" s="87">
        <f t="shared" si="1"/>
        <v>19.6554</v>
      </c>
      <c r="E30" s="28">
        <v>23.13</v>
      </c>
      <c r="F30" s="87">
        <f t="shared" si="2"/>
        <v>23.592600000000001</v>
      </c>
      <c r="G30" s="28">
        <v>21.08</v>
      </c>
      <c r="H30" s="87">
        <f t="shared" si="3"/>
        <v>21.5016</v>
      </c>
      <c r="I30" s="28">
        <v>23.18</v>
      </c>
      <c r="J30" s="87">
        <f t="shared" si="4"/>
        <v>23.643599999999999</v>
      </c>
      <c r="K30" s="28">
        <v>26.64</v>
      </c>
      <c r="L30" s="87">
        <f t="shared" si="5"/>
        <v>27.172800000000002</v>
      </c>
      <c r="M30" s="28">
        <f t="shared" si="0"/>
        <v>29.39</v>
      </c>
      <c r="N30" s="87">
        <f t="shared" si="6"/>
        <v>29.977800000000002</v>
      </c>
      <c r="O30" s="28">
        <v>31.69</v>
      </c>
      <c r="P30" s="87">
        <f t="shared" si="7"/>
        <v>32.323799999999999</v>
      </c>
      <c r="Q30" s="28">
        <f t="shared" si="8"/>
        <v>36.94</v>
      </c>
      <c r="R30" s="87">
        <f t="shared" si="9"/>
        <v>37.678799999999995</v>
      </c>
      <c r="S30" s="28">
        <v>94328.61</v>
      </c>
      <c r="T30" s="87">
        <f t="shared" si="10"/>
        <v>96215.182199999996</v>
      </c>
      <c r="U30" s="28">
        <v>24.49</v>
      </c>
      <c r="V30" s="87">
        <f t="shared" si="11"/>
        <v>24.979799999999997</v>
      </c>
      <c r="W30" s="28">
        <v>16.05</v>
      </c>
      <c r="X30" s="87">
        <f t="shared" si="12"/>
        <v>16.371000000000002</v>
      </c>
      <c r="Y30" s="28">
        <v>27.17</v>
      </c>
      <c r="Z30" s="87">
        <f t="shared" si="13"/>
        <v>27.713400000000004</v>
      </c>
      <c r="AA30" s="28">
        <v>30.78</v>
      </c>
      <c r="AB30" s="87">
        <f t="shared" si="14"/>
        <v>31.395600000000002</v>
      </c>
      <c r="AC30" s="28">
        <v>71992.350000000006</v>
      </c>
      <c r="AD30" s="87">
        <f t="shared" si="15"/>
        <v>73432.197</v>
      </c>
      <c r="AE30" s="28">
        <v>78779.240000000005</v>
      </c>
      <c r="AF30" s="87">
        <f t="shared" si="16"/>
        <v>80354.824800000002</v>
      </c>
      <c r="AG30" s="28">
        <v>27.31</v>
      </c>
      <c r="AH30" s="87">
        <f t="shared" si="17"/>
        <v>27.856199999999998</v>
      </c>
      <c r="AI30" s="28">
        <v>20.48</v>
      </c>
      <c r="AJ30" s="87">
        <f t="shared" si="18"/>
        <v>20.889600000000002</v>
      </c>
      <c r="AK30" s="28">
        <v>19.07</v>
      </c>
      <c r="AL30" s="87">
        <f t="shared" si="19"/>
        <v>19.4514</v>
      </c>
      <c r="AM30" s="28">
        <v>62549.78</v>
      </c>
      <c r="AN30" s="87">
        <f t="shared" si="20"/>
        <v>63800.775600000001</v>
      </c>
      <c r="AO30" s="28">
        <v>24.95</v>
      </c>
      <c r="AP30" s="87">
        <f t="shared" si="21"/>
        <v>25.448999999999998</v>
      </c>
      <c r="AQ30" s="28">
        <v>74090</v>
      </c>
      <c r="AR30" s="28">
        <v>24.64</v>
      </c>
      <c r="AS30" s="28">
        <v>21.85</v>
      </c>
      <c r="AT30" s="28">
        <v>18.54</v>
      </c>
      <c r="AU30" s="87">
        <f t="shared" si="22"/>
        <v>18.910799999999998</v>
      </c>
      <c r="AV30" s="28">
        <v>21.76</v>
      </c>
      <c r="AW30" s="87">
        <f t="shared" si="23"/>
        <v>22.195200000000003</v>
      </c>
      <c r="AX30" s="28">
        <v>55776.95</v>
      </c>
      <c r="AY30" s="87">
        <f t="shared" si="24"/>
        <v>56892.489000000001</v>
      </c>
      <c r="AZ30" s="28">
        <v>60655.33</v>
      </c>
      <c r="BA30" s="87">
        <f t="shared" si="25"/>
        <v>61868.436600000001</v>
      </c>
      <c r="BB30" s="28">
        <v>60286.44</v>
      </c>
      <c r="BC30" s="87">
        <f t="shared" si="26"/>
        <v>61492.168800000007</v>
      </c>
      <c r="BD30" s="28">
        <v>70285.47</v>
      </c>
      <c r="BE30" s="87">
        <f t="shared" si="27"/>
        <v>71691.179400000008</v>
      </c>
    </row>
    <row r="31" spans="1:59" ht="15.75" x14ac:dyDescent="0.25">
      <c r="A31" s="2">
        <v>29</v>
      </c>
      <c r="B31" s="28">
        <v>18.339600000000001</v>
      </c>
      <c r="C31" s="28">
        <v>19.559999999999999</v>
      </c>
      <c r="D31" s="87">
        <f t="shared" si="1"/>
        <v>19.9512</v>
      </c>
      <c r="E31" s="28">
        <v>23.48</v>
      </c>
      <c r="F31" s="87">
        <f t="shared" si="2"/>
        <v>23.9496</v>
      </c>
      <c r="G31" s="28">
        <v>21.39</v>
      </c>
      <c r="H31" s="87">
        <f t="shared" si="3"/>
        <v>21.817800000000002</v>
      </c>
      <c r="I31" s="28">
        <v>23.53</v>
      </c>
      <c r="J31" s="87">
        <f t="shared" si="4"/>
        <v>24.000600000000002</v>
      </c>
      <c r="K31" s="28">
        <v>27.04</v>
      </c>
      <c r="L31" s="87">
        <f t="shared" si="5"/>
        <v>27.5808</v>
      </c>
      <c r="M31" s="28">
        <f t="shared" si="0"/>
        <v>29.79</v>
      </c>
      <c r="N31" s="87">
        <f t="shared" si="6"/>
        <v>30.3858</v>
      </c>
      <c r="O31" s="28">
        <v>32.17</v>
      </c>
      <c r="P31" s="87">
        <f t="shared" si="7"/>
        <v>32.813400000000001</v>
      </c>
      <c r="Q31" s="28">
        <f t="shared" si="8"/>
        <v>37.42</v>
      </c>
      <c r="R31" s="87">
        <f t="shared" si="9"/>
        <v>38.168400000000005</v>
      </c>
      <c r="S31" s="28">
        <v>95593.54</v>
      </c>
      <c r="T31" s="87">
        <f t="shared" si="10"/>
        <v>97505.410799999998</v>
      </c>
      <c r="U31" s="28">
        <v>24.86</v>
      </c>
      <c r="V31" s="87">
        <f t="shared" si="11"/>
        <v>25.357199999999999</v>
      </c>
      <c r="W31" s="28">
        <v>16.29</v>
      </c>
      <c r="X31" s="87">
        <f t="shared" si="12"/>
        <v>16.6158</v>
      </c>
      <c r="Y31" s="28">
        <v>27.57</v>
      </c>
      <c r="Z31" s="87">
        <f t="shared" si="13"/>
        <v>28.121400000000001</v>
      </c>
      <c r="AA31" s="28">
        <v>31.24</v>
      </c>
      <c r="AB31" s="87">
        <f t="shared" si="14"/>
        <v>31.864799999999999</v>
      </c>
      <c r="AC31" s="28">
        <v>73072.23</v>
      </c>
      <c r="AD31" s="87">
        <f t="shared" si="15"/>
        <v>74533.674599999998</v>
      </c>
      <c r="AE31" s="28">
        <v>79960.929999999993</v>
      </c>
      <c r="AF31" s="87">
        <f t="shared" si="16"/>
        <v>81560.1486</v>
      </c>
      <c r="AG31" s="28">
        <v>27.72</v>
      </c>
      <c r="AH31" s="87">
        <f t="shared" si="17"/>
        <v>28.2744</v>
      </c>
      <c r="AI31" s="28">
        <v>20.79</v>
      </c>
      <c r="AJ31" s="87">
        <f t="shared" si="18"/>
        <v>21.2058</v>
      </c>
      <c r="AK31" s="28">
        <v>19.36</v>
      </c>
      <c r="AL31" s="87">
        <f t="shared" si="19"/>
        <v>19.747199999999999</v>
      </c>
      <c r="AM31" s="28">
        <v>63488.03</v>
      </c>
      <c r="AN31" s="87">
        <f t="shared" si="20"/>
        <v>64757.7906</v>
      </c>
      <c r="AO31" s="28">
        <v>25.32</v>
      </c>
      <c r="AP31" s="87">
        <f t="shared" si="21"/>
        <v>25.8264</v>
      </c>
      <c r="AQ31" s="28">
        <v>75201.350000000006</v>
      </c>
      <c r="AR31" s="28">
        <v>25.01</v>
      </c>
      <c r="AS31" s="28">
        <v>22.18</v>
      </c>
      <c r="AT31" s="28">
        <v>18.82</v>
      </c>
      <c r="AU31" s="87">
        <f t="shared" si="22"/>
        <v>19.196400000000001</v>
      </c>
      <c r="AV31" s="28">
        <v>22.08</v>
      </c>
      <c r="AW31" s="87">
        <f t="shared" si="23"/>
        <v>22.521599999999999</v>
      </c>
      <c r="AX31" s="28">
        <v>56613.61</v>
      </c>
      <c r="AY31" s="87">
        <f t="shared" si="24"/>
        <v>57745.8822</v>
      </c>
      <c r="AZ31" s="28">
        <v>61565.16</v>
      </c>
      <c r="BA31" s="87">
        <f t="shared" si="25"/>
        <v>62796.463200000006</v>
      </c>
      <c r="BB31" s="28">
        <v>61190.74</v>
      </c>
      <c r="BC31" s="87">
        <f t="shared" si="26"/>
        <v>62414.554799999998</v>
      </c>
      <c r="BD31" s="28">
        <v>71339.75</v>
      </c>
      <c r="BE31" s="87">
        <f t="shared" si="27"/>
        <v>72766.544999999998</v>
      </c>
    </row>
    <row r="32" spans="1:59" ht="15.75" x14ac:dyDescent="0.25">
      <c r="A32" s="2">
        <v>30</v>
      </c>
      <c r="B32" s="28">
        <v>18.604799999999997</v>
      </c>
      <c r="C32" s="28">
        <v>19.86</v>
      </c>
      <c r="D32" s="87">
        <f t="shared" si="1"/>
        <v>20.257200000000001</v>
      </c>
      <c r="E32" s="28">
        <v>23.83</v>
      </c>
      <c r="F32" s="87">
        <f t="shared" si="2"/>
        <v>24.3066</v>
      </c>
      <c r="G32" s="28">
        <v>21.71</v>
      </c>
      <c r="H32" s="87">
        <f t="shared" si="3"/>
        <v>22.144200000000001</v>
      </c>
      <c r="I32" s="28">
        <v>23.89</v>
      </c>
      <c r="J32" s="87">
        <f t="shared" si="4"/>
        <v>24.367800000000003</v>
      </c>
      <c r="K32" s="28">
        <v>27.45</v>
      </c>
      <c r="L32" s="87">
        <f t="shared" si="5"/>
        <v>27.998999999999999</v>
      </c>
      <c r="M32" s="28">
        <f t="shared" si="0"/>
        <v>30.2</v>
      </c>
      <c r="N32" s="87">
        <f t="shared" si="6"/>
        <v>30.803999999999998</v>
      </c>
      <c r="O32" s="28">
        <v>32.65</v>
      </c>
      <c r="P32" s="87">
        <f t="shared" si="7"/>
        <v>33.302999999999997</v>
      </c>
      <c r="Q32" s="28">
        <f t="shared" si="8"/>
        <v>37.9</v>
      </c>
      <c r="R32" s="87">
        <f t="shared" si="9"/>
        <v>38.658000000000001</v>
      </c>
      <c r="S32" s="28">
        <v>96877.45</v>
      </c>
      <c r="T32" s="87">
        <f t="shared" si="10"/>
        <v>98814.998999999996</v>
      </c>
      <c r="U32" s="28">
        <v>25.23</v>
      </c>
      <c r="V32" s="87">
        <f t="shared" si="11"/>
        <v>25.7346</v>
      </c>
      <c r="W32" s="28">
        <v>16.54</v>
      </c>
      <c r="X32" s="87">
        <f t="shared" si="12"/>
        <v>16.870799999999999</v>
      </c>
      <c r="Y32" s="28">
        <v>27.99</v>
      </c>
      <c r="Z32" s="87">
        <f t="shared" si="13"/>
        <v>28.549799999999998</v>
      </c>
      <c r="AA32" s="28">
        <v>31.71</v>
      </c>
      <c r="AB32" s="87">
        <f t="shared" si="14"/>
        <v>32.344200000000001</v>
      </c>
      <c r="AC32" s="28">
        <v>74168.320000000007</v>
      </c>
      <c r="AD32" s="87">
        <f t="shared" si="15"/>
        <v>75651.686400000006</v>
      </c>
      <c r="AE32" s="28">
        <v>81160.350000000006</v>
      </c>
      <c r="AF32" s="87">
        <f t="shared" si="16"/>
        <v>82783.557000000001</v>
      </c>
      <c r="AG32" s="28">
        <v>28.13</v>
      </c>
      <c r="AH32" s="87">
        <f t="shared" si="17"/>
        <v>28.692599999999999</v>
      </c>
      <c r="AI32" s="28">
        <v>21.1</v>
      </c>
      <c r="AJ32" s="87">
        <f t="shared" si="18"/>
        <v>21.522000000000002</v>
      </c>
      <c r="AK32" s="28">
        <v>19.649999999999999</v>
      </c>
      <c r="AL32" s="87">
        <f t="shared" si="19"/>
        <v>20.042999999999999</v>
      </c>
      <c r="AM32" s="28">
        <v>64440.35</v>
      </c>
      <c r="AN32" s="87">
        <f t="shared" si="20"/>
        <v>65729.157000000007</v>
      </c>
      <c r="AO32" s="28">
        <v>25.7</v>
      </c>
      <c r="AP32" s="87">
        <f t="shared" si="21"/>
        <v>26.213999999999999</v>
      </c>
      <c r="AQ32" s="28">
        <v>76329.37</v>
      </c>
      <c r="AR32" s="28">
        <v>25.38</v>
      </c>
      <c r="AS32" s="28">
        <v>22.51</v>
      </c>
      <c r="AT32" s="28">
        <v>19.100000000000001</v>
      </c>
      <c r="AU32" s="87">
        <f t="shared" si="22"/>
        <v>19.482000000000003</v>
      </c>
      <c r="AV32" s="28">
        <v>22.42</v>
      </c>
      <c r="AW32" s="87">
        <f t="shared" si="23"/>
        <v>22.868400000000001</v>
      </c>
      <c r="AX32" s="28">
        <v>57462.81</v>
      </c>
      <c r="AY32" s="87">
        <f t="shared" si="24"/>
        <v>58612.066200000001</v>
      </c>
      <c r="AZ32" s="28">
        <v>62488.639999999999</v>
      </c>
      <c r="BA32" s="87">
        <f t="shared" si="25"/>
        <v>63738.412799999998</v>
      </c>
      <c r="BB32" s="28">
        <v>62108.6</v>
      </c>
      <c r="BC32" s="87">
        <f t="shared" si="26"/>
        <v>63350.771999999997</v>
      </c>
      <c r="BD32" s="28">
        <v>72409.84</v>
      </c>
      <c r="BE32" s="87">
        <f t="shared" si="27"/>
        <v>73858.036800000002</v>
      </c>
    </row>
    <row r="33" spans="2:57" ht="15.75" x14ac:dyDescent="0.25">
      <c r="B33" s="28"/>
      <c r="C33" s="28"/>
      <c r="D33" s="87"/>
      <c r="E33" s="28"/>
      <c r="F33" s="87"/>
      <c r="G33" s="28"/>
      <c r="H33" s="87"/>
      <c r="I33" s="28"/>
      <c r="J33" s="87"/>
      <c r="K33" s="28"/>
      <c r="L33" s="87"/>
      <c r="M33" s="28"/>
      <c r="N33" s="87"/>
      <c r="O33" s="28"/>
      <c r="P33" s="87"/>
      <c r="Q33" s="28"/>
      <c r="R33" s="87"/>
      <c r="S33" s="28"/>
      <c r="T33" s="87"/>
      <c r="U33" s="28"/>
      <c r="V33" s="87"/>
      <c r="W33" s="28"/>
      <c r="X33" s="87"/>
      <c r="Y33" s="28"/>
      <c r="Z33" s="87"/>
      <c r="AA33" s="28"/>
      <c r="AB33" s="87"/>
      <c r="AC33" s="28"/>
      <c r="AD33" s="87"/>
      <c r="AE33" s="28"/>
      <c r="AF33" s="87"/>
      <c r="AG33" s="28"/>
      <c r="AH33" s="87"/>
      <c r="AI33" s="28"/>
      <c r="AJ33" s="87"/>
      <c r="AK33" s="28"/>
      <c r="AL33" s="87"/>
      <c r="AM33" s="28"/>
      <c r="AN33" s="87"/>
      <c r="AO33" s="28"/>
      <c r="AP33" s="87"/>
      <c r="AQ33" s="28"/>
      <c r="AR33" s="57"/>
      <c r="AS33" s="57"/>
      <c r="AT33" s="28"/>
      <c r="AU33" s="87"/>
      <c r="AV33" s="28"/>
      <c r="AW33" s="87"/>
      <c r="AX33" s="28"/>
      <c r="AY33" s="87"/>
      <c r="AZ33" s="28"/>
      <c r="BA33" s="87"/>
      <c r="BB33" s="28"/>
      <c r="BC33" s="87"/>
      <c r="BD33" s="28"/>
      <c r="BE33" s="87"/>
    </row>
    <row r="34" spans="2:57" x14ac:dyDescent="0.25">
      <c r="B34" s="50" t="s">
        <v>289</v>
      </c>
      <c r="AT34" s="50"/>
      <c r="AU34" s="45"/>
      <c r="AV34" s="50"/>
      <c r="AW34" s="45"/>
    </row>
    <row r="35" spans="2:57" x14ac:dyDescent="0.25">
      <c r="AT35" s="50"/>
      <c r="AU35" s="45"/>
      <c r="AV35" s="50"/>
      <c r="AW35" s="45"/>
    </row>
    <row r="36" spans="2:57" x14ac:dyDescent="0.25">
      <c r="AT36" s="50"/>
      <c r="AU36" s="45"/>
      <c r="AV36" s="50"/>
      <c r="AW36" s="45"/>
    </row>
    <row r="37" spans="2:57" x14ac:dyDescent="0.25">
      <c r="AT37" s="50"/>
      <c r="AU37" s="45"/>
      <c r="AV37" s="50"/>
      <c r="AW37" s="45"/>
    </row>
    <row r="38" spans="2:57" x14ac:dyDescent="0.25">
      <c r="AT38" s="50"/>
      <c r="AU38" s="45"/>
      <c r="AV38" s="50"/>
      <c r="AW38" s="45"/>
    </row>
    <row r="39" spans="2:57" x14ac:dyDescent="0.25">
      <c r="AT39" s="50"/>
      <c r="AU39" s="45"/>
      <c r="AV39" s="50"/>
      <c r="AW39" s="45"/>
    </row>
    <row r="40" spans="2:57" x14ac:dyDescent="0.25">
      <c r="AT40" s="50"/>
      <c r="AU40" s="45"/>
      <c r="AV40" s="50"/>
      <c r="AW40" s="45"/>
    </row>
    <row r="41" spans="2:57" x14ac:dyDescent="0.25">
      <c r="AT41" s="50"/>
      <c r="AU41" s="45"/>
      <c r="AV41" s="50"/>
      <c r="AW41" s="45"/>
    </row>
    <row r="42" spans="2:57" x14ac:dyDescent="0.25">
      <c r="AT42" s="50"/>
      <c r="AU42" s="45"/>
      <c r="AV42" s="50"/>
      <c r="AW42" s="45"/>
    </row>
    <row r="43" spans="2:57" x14ac:dyDescent="0.25">
      <c r="AT43" s="50"/>
      <c r="AU43" s="45"/>
      <c r="AV43" s="50"/>
      <c r="AW43" s="45"/>
    </row>
    <row r="44" spans="2:57" x14ac:dyDescent="0.25">
      <c r="AT44" s="50"/>
      <c r="AU44" s="45"/>
      <c r="AV44" s="50"/>
      <c r="AW44" s="45"/>
    </row>
    <row r="45" spans="2:57" x14ac:dyDescent="0.25">
      <c r="AT45" s="50"/>
      <c r="AU45" s="45"/>
      <c r="AV45" s="50"/>
      <c r="AW45" s="45"/>
    </row>
    <row r="46" spans="2:57" x14ac:dyDescent="0.25">
      <c r="AT46" s="50"/>
      <c r="AU46" s="45"/>
      <c r="AV46" s="50"/>
      <c r="AW46" s="45"/>
    </row>
    <row r="47" spans="2:57" x14ac:dyDescent="0.25">
      <c r="AT47" s="50"/>
      <c r="AU47" s="45"/>
      <c r="AV47" s="50"/>
      <c r="AW47" s="45"/>
    </row>
    <row r="48" spans="2:57" x14ac:dyDescent="0.25">
      <c r="AT48" s="50"/>
      <c r="AU48" s="45"/>
      <c r="AV48" s="50"/>
      <c r="AW48" s="45"/>
    </row>
    <row r="49" spans="46:49" x14ac:dyDescent="0.25">
      <c r="AT49" s="50"/>
      <c r="AU49" s="45"/>
      <c r="AV49" s="50"/>
      <c r="AW49" s="45"/>
    </row>
    <row r="50" spans="46:49" x14ac:dyDescent="0.25">
      <c r="AT50" s="50"/>
      <c r="AU50" s="45"/>
      <c r="AV50" s="50"/>
      <c r="AW50" s="45"/>
    </row>
    <row r="51" spans="46:49" x14ac:dyDescent="0.25">
      <c r="AT51" s="50"/>
      <c r="AU51" s="45"/>
      <c r="AV51" s="50"/>
      <c r="AW51" s="45"/>
    </row>
    <row r="52" spans="46:49" x14ac:dyDescent="0.25">
      <c r="AT52" s="50"/>
      <c r="AU52" s="45"/>
      <c r="AV52" s="50"/>
      <c r="AW52" s="45"/>
    </row>
    <row r="53" spans="46:49" x14ac:dyDescent="0.25">
      <c r="AT53" s="50"/>
      <c r="AU53" s="45"/>
      <c r="AV53" s="50"/>
      <c r="AW53" s="45"/>
    </row>
    <row r="54" spans="46:49" x14ac:dyDescent="0.25">
      <c r="AT54" s="50"/>
      <c r="AU54" s="45"/>
      <c r="AV54" s="50"/>
      <c r="AW54" s="45"/>
    </row>
    <row r="55" spans="46:49" x14ac:dyDescent="0.25">
      <c r="AT55" s="50"/>
      <c r="AU55" s="45"/>
      <c r="AV55" s="50"/>
      <c r="AW55" s="45"/>
    </row>
    <row r="56" spans="46:49" x14ac:dyDescent="0.25">
      <c r="AT56" s="50"/>
      <c r="AU56" s="45"/>
      <c r="AV56" s="50"/>
      <c r="AW56" s="45"/>
    </row>
    <row r="57" spans="46:49" x14ac:dyDescent="0.25">
      <c r="AT57" s="50"/>
      <c r="AU57" s="45"/>
      <c r="AV57" s="50"/>
      <c r="AW57" s="45"/>
    </row>
    <row r="58" spans="46:49" x14ac:dyDescent="0.25">
      <c r="AT58" s="50"/>
      <c r="AU58" s="45"/>
      <c r="AV58" s="50"/>
      <c r="AW58" s="45"/>
    </row>
    <row r="59" spans="46:49" x14ac:dyDescent="0.25">
      <c r="AT59" s="50"/>
      <c r="AU59" s="45"/>
      <c r="AV59" s="50"/>
      <c r="AW59" s="45"/>
    </row>
    <row r="60" spans="46:49" x14ac:dyDescent="0.25">
      <c r="AT60" s="50"/>
      <c r="AU60" s="45"/>
      <c r="AV60" s="50"/>
      <c r="AW60" s="45"/>
    </row>
    <row r="61" spans="46:49" x14ac:dyDescent="0.25">
      <c r="AT61" s="50"/>
      <c r="AU61" s="45"/>
      <c r="AV61" s="50"/>
      <c r="AW61" s="45"/>
    </row>
    <row r="62" spans="46:49" x14ac:dyDescent="0.25">
      <c r="AT62" s="50"/>
      <c r="AU62" s="45"/>
      <c r="AV62" s="50"/>
      <c r="AW62" s="45"/>
    </row>
    <row r="63" spans="46:49" x14ac:dyDescent="0.25">
      <c r="AT63" s="50"/>
      <c r="AU63" s="45"/>
      <c r="AV63" s="50"/>
      <c r="AW63" s="45"/>
    </row>
    <row r="64" spans="46:49" x14ac:dyDescent="0.25">
      <c r="AT64" s="50"/>
      <c r="AU64" s="45"/>
      <c r="AV64" s="50"/>
      <c r="AW64" s="45"/>
    </row>
    <row r="65" spans="46:49" x14ac:dyDescent="0.25">
      <c r="AT65" s="50"/>
      <c r="AU65" s="45"/>
      <c r="AV65" s="50"/>
      <c r="AW65" s="45"/>
    </row>
    <row r="66" spans="46:49" x14ac:dyDescent="0.25">
      <c r="AT66" s="50"/>
      <c r="AU66" s="45"/>
      <c r="AV66" s="50"/>
      <c r="AW66" s="45"/>
    </row>
    <row r="67" spans="46:49" x14ac:dyDescent="0.25">
      <c r="AT67" s="50"/>
      <c r="AU67" s="45"/>
      <c r="AV67" s="50"/>
      <c r="AW67" s="45"/>
    </row>
    <row r="68" spans="46:49" x14ac:dyDescent="0.25">
      <c r="AT68" s="50"/>
      <c r="AU68" s="45"/>
      <c r="AV68" s="50"/>
      <c r="AW68" s="45"/>
    </row>
    <row r="69" spans="46:49" x14ac:dyDescent="0.25">
      <c r="AT69" s="50"/>
      <c r="AU69" s="45"/>
      <c r="AV69" s="50"/>
      <c r="AW69" s="45"/>
    </row>
    <row r="70" spans="46:49" x14ac:dyDescent="0.25">
      <c r="AT70" s="50"/>
      <c r="AU70" s="45"/>
      <c r="AV70" s="50"/>
      <c r="AW70" s="45"/>
    </row>
    <row r="71" spans="46:49" x14ac:dyDescent="0.25">
      <c r="AT71" s="50"/>
      <c r="AU71" s="45"/>
      <c r="AV71" s="50"/>
      <c r="AW71" s="45"/>
    </row>
    <row r="72" spans="46:49" x14ac:dyDescent="0.25">
      <c r="AT72" s="50"/>
      <c r="AU72" s="45"/>
      <c r="AV72" s="50"/>
      <c r="AW72" s="45"/>
    </row>
    <row r="73" spans="46:49" x14ac:dyDescent="0.25">
      <c r="AT73" s="50"/>
      <c r="AU73" s="45"/>
      <c r="AV73" s="50"/>
      <c r="AW73" s="45"/>
    </row>
    <row r="74" spans="46:49" x14ac:dyDescent="0.25">
      <c r="AT74" s="50"/>
      <c r="AU74" s="45"/>
      <c r="AV74" s="50"/>
      <c r="AW74" s="45"/>
    </row>
    <row r="75" spans="46:49" x14ac:dyDescent="0.25">
      <c r="AT75" s="50"/>
      <c r="AU75" s="45"/>
      <c r="AV75" s="50"/>
      <c r="AW75" s="45"/>
    </row>
    <row r="76" spans="46:49" x14ac:dyDescent="0.25">
      <c r="AT76" s="50"/>
      <c r="AU76" s="45"/>
      <c r="AV76" s="50"/>
      <c r="AW76" s="45"/>
    </row>
    <row r="77" spans="46:49" x14ac:dyDescent="0.25">
      <c r="AT77" s="50"/>
      <c r="AU77" s="45"/>
      <c r="AV77" s="50"/>
      <c r="AW77" s="45"/>
    </row>
    <row r="78" spans="46:49" x14ac:dyDescent="0.25">
      <c r="AT78" s="50"/>
      <c r="AU78" s="45"/>
      <c r="AV78" s="50"/>
      <c r="AW78" s="45"/>
    </row>
    <row r="79" spans="46:49" x14ac:dyDescent="0.25">
      <c r="AT79" s="50"/>
      <c r="AU79" s="45"/>
      <c r="AV79" s="50"/>
      <c r="AW79" s="45"/>
    </row>
    <row r="80" spans="46:49" x14ac:dyDescent="0.25">
      <c r="AT80" s="50"/>
      <c r="AU80" s="45"/>
      <c r="AV80" s="50"/>
      <c r="AW80" s="45"/>
    </row>
    <row r="81" spans="46:49" x14ac:dyDescent="0.25">
      <c r="AT81" s="50"/>
      <c r="AU81" s="45"/>
      <c r="AV81" s="50"/>
      <c r="AW81" s="45"/>
    </row>
    <row r="82" spans="46:49" x14ac:dyDescent="0.25">
      <c r="AT82" s="50"/>
      <c r="AU82" s="45"/>
      <c r="AV82" s="50"/>
      <c r="AW82" s="45"/>
    </row>
    <row r="83" spans="46:49" x14ac:dyDescent="0.25">
      <c r="AT83" s="50"/>
      <c r="AU83" s="45"/>
      <c r="AV83" s="50"/>
      <c r="AW83" s="45"/>
    </row>
    <row r="84" spans="46:49" x14ac:dyDescent="0.25">
      <c r="AT84" s="50"/>
      <c r="AU84" s="45"/>
      <c r="AV84" s="50"/>
      <c r="AW84" s="45"/>
    </row>
    <row r="85" spans="46:49" x14ac:dyDescent="0.25">
      <c r="AT85" s="50"/>
      <c r="AU85" s="45"/>
      <c r="AV85" s="50"/>
      <c r="AW85" s="45"/>
    </row>
    <row r="86" spans="46:49" x14ac:dyDescent="0.25">
      <c r="AT86" s="50"/>
      <c r="AU86" s="45"/>
      <c r="AV86" s="50"/>
      <c r="AW86" s="45"/>
    </row>
    <row r="87" spans="46:49" x14ac:dyDescent="0.25">
      <c r="AT87" s="50"/>
      <c r="AU87" s="45"/>
      <c r="AV87" s="50"/>
      <c r="AW87" s="45"/>
    </row>
    <row r="88" spans="46:49" x14ac:dyDescent="0.25">
      <c r="AT88" s="50"/>
      <c r="AU88" s="45"/>
      <c r="AV88" s="50"/>
      <c r="AW88" s="45"/>
    </row>
    <row r="89" spans="46:49" x14ac:dyDescent="0.25">
      <c r="AT89" s="50"/>
      <c r="AU89" s="45"/>
      <c r="AV89" s="50"/>
      <c r="AW89" s="45"/>
    </row>
    <row r="90" spans="46:49" x14ac:dyDescent="0.25">
      <c r="AT90" s="50"/>
      <c r="AU90" s="45"/>
      <c r="AV90" s="50"/>
      <c r="AW90" s="45"/>
    </row>
    <row r="91" spans="46:49" x14ac:dyDescent="0.25">
      <c r="AT91" s="50"/>
      <c r="AU91" s="45"/>
      <c r="AV91" s="50"/>
      <c r="AW91" s="45"/>
    </row>
    <row r="92" spans="46:49" x14ac:dyDescent="0.25">
      <c r="AT92" s="50"/>
      <c r="AU92" s="45"/>
      <c r="AV92" s="50"/>
      <c r="AW92" s="45"/>
    </row>
    <row r="93" spans="46:49" x14ac:dyDescent="0.25">
      <c r="AT93" s="50"/>
      <c r="AU93" s="45"/>
      <c r="AV93" s="50"/>
      <c r="AW93" s="45"/>
    </row>
    <row r="94" spans="46:49" x14ac:dyDescent="0.25">
      <c r="AT94" s="50"/>
      <c r="AU94" s="45"/>
      <c r="AV94" s="50"/>
      <c r="AW94" s="45"/>
    </row>
    <row r="95" spans="46:49" x14ac:dyDescent="0.25">
      <c r="AT95" s="50"/>
      <c r="AU95" s="45"/>
      <c r="AV95" s="50"/>
      <c r="AW95" s="45"/>
    </row>
    <row r="96" spans="46:49" x14ac:dyDescent="0.25">
      <c r="AT96" s="50"/>
      <c r="AU96" s="45"/>
      <c r="AV96" s="50"/>
      <c r="AW96" s="45"/>
    </row>
    <row r="97" spans="46:49" x14ac:dyDescent="0.25">
      <c r="AT97" s="50"/>
      <c r="AU97" s="45"/>
      <c r="AV97" s="50"/>
      <c r="AW97" s="45"/>
    </row>
    <row r="98" spans="46:49" x14ac:dyDescent="0.25">
      <c r="AT98" s="50"/>
      <c r="AU98" s="45"/>
      <c r="AV98" s="50"/>
      <c r="AW98" s="45"/>
    </row>
    <row r="99" spans="46:49" x14ac:dyDescent="0.25">
      <c r="AT99" s="50"/>
      <c r="AU99" s="45"/>
      <c r="AV99" s="50"/>
      <c r="AW99" s="45"/>
    </row>
    <row r="100" spans="46:49" x14ac:dyDescent="0.25">
      <c r="AT100" s="50"/>
      <c r="AU100" s="45"/>
      <c r="AV100" s="50"/>
      <c r="AW100" s="45"/>
    </row>
    <row r="101" spans="46:49" x14ac:dyDescent="0.25">
      <c r="AT101" s="50"/>
      <c r="AU101" s="45"/>
      <c r="AV101" s="50"/>
      <c r="AW101" s="45"/>
    </row>
    <row r="102" spans="46:49" x14ac:dyDescent="0.25">
      <c r="AT102" s="50"/>
      <c r="AU102" s="45"/>
      <c r="AV102" s="50"/>
      <c r="AW102" s="45"/>
    </row>
    <row r="103" spans="46:49" x14ac:dyDescent="0.25">
      <c r="AT103" s="50"/>
      <c r="AU103" s="45"/>
      <c r="AV103" s="50"/>
      <c r="AW103" s="45"/>
    </row>
    <row r="104" spans="46:49" x14ac:dyDescent="0.25">
      <c r="AT104" s="50"/>
      <c r="AU104" s="45"/>
      <c r="AV104" s="50"/>
      <c r="AW104" s="45"/>
    </row>
    <row r="105" spans="46:49" x14ac:dyDescent="0.25">
      <c r="AT105" s="50"/>
      <c r="AU105" s="45"/>
      <c r="AV105" s="50"/>
      <c r="AW105" s="45"/>
    </row>
    <row r="106" spans="46:49" x14ac:dyDescent="0.25">
      <c r="AT106" s="50"/>
      <c r="AU106" s="45"/>
      <c r="AV106" s="50"/>
      <c r="AW106" s="45"/>
    </row>
    <row r="107" spans="46:49" x14ac:dyDescent="0.25">
      <c r="AT107" s="50"/>
      <c r="AU107" s="45"/>
      <c r="AV107" s="50"/>
      <c r="AW107" s="45"/>
    </row>
    <row r="108" spans="46:49" x14ac:dyDescent="0.25">
      <c r="AT108" s="50"/>
      <c r="AU108" s="45"/>
      <c r="AV108" s="50"/>
      <c r="AW108" s="45"/>
    </row>
    <row r="109" spans="46:49" x14ac:dyDescent="0.25">
      <c r="AT109" s="50"/>
      <c r="AU109" s="45"/>
      <c r="AV109" s="50"/>
      <c r="AW109" s="45"/>
    </row>
    <row r="110" spans="46:49" x14ac:dyDescent="0.25">
      <c r="AT110" s="50"/>
      <c r="AU110" s="45"/>
      <c r="AV110" s="50"/>
      <c r="AW110" s="45"/>
    </row>
    <row r="111" spans="46:49" x14ac:dyDescent="0.25">
      <c r="AT111" s="50"/>
      <c r="AU111" s="45"/>
      <c r="AV111" s="50"/>
      <c r="AW111" s="45"/>
    </row>
    <row r="112" spans="46:49" x14ac:dyDescent="0.25">
      <c r="AT112" s="50"/>
      <c r="AU112" s="45"/>
      <c r="AV112" s="50"/>
      <c r="AW112" s="45"/>
    </row>
    <row r="113" spans="46:49" x14ac:dyDescent="0.25">
      <c r="AT113" s="50"/>
      <c r="AU113" s="45"/>
      <c r="AV113" s="50"/>
      <c r="AW113" s="45"/>
    </row>
    <row r="114" spans="46:49" x14ac:dyDescent="0.25">
      <c r="AT114" s="50"/>
      <c r="AU114" s="45"/>
      <c r="AV114" s="50"/>
      <c r="AW114" s="45"/>
    </row>
    <row r="115" spans="46:49" x14ac:dyDescent="0.25">
      <c r="AT115" s="50"/>
      <c r="AU115" s="45"/>
      <c r="AV115" s="50"/>
      <c r="AW115" s="45"/>
    </row>
    <row r="116" spans="46:49" x14ac:dyDescent="0.25">
      <c r="AT116" s="50"/>
      <c r="AU116" s="45"/>
      <c r="AV116" s="50"/>
      <c r="AW116" s="45"/>
    </row>
    <row r="117" spans="46:49" x14ac:dyDescent="0.25">
      <c r="AT117" s="50"/>
      <c r="AU117" s="45"/>
      <c r="AV117" s="50"/>
      <c r="AW117" s="45"/>
    </row>
    <row r="118" spans="46:49" x14ac:dyDescent="0.25">
      <c r="AT118" s="50"/>
      <c r="AU118" s="45"/>
      <c r="AV118" s="50"/>
      <c r="AW118" s="45"/>
    </row>
    <row r="119" spans="46:49" x14ac:dyDescent="0.25">
      <c r="AT119" s="50"/>
      <c r="AU119" s="45"/>
      <c r="AV119" s="50"/>
      <c r="AW119" s="45"/>
    </row>
    <row r="120" spans="46:49" x14ac:dyDescent="0.25">
      <c r="AT120" s="50"/>
      <c r="AU120" s="45"/>
      <c r="AV120" s="50"/>
      <c r="AW120" s="45"/>
    </row>
    <row r="121" spans="46:49" x14ac:dyDescent="0.25">
      <c r="AT121" s="50"/>
      <c r="AU121" s="45"/>
      <c r="AV121" s="50"/>
      <c r="AW121" s="45"/>
    </row>
    <row r="122" spans="46:49" x14ac:dyDescent="0.25">
      <c r="AT122" s="50"/>
      <c r="AU122" s="45"/>
      <c r="AV122" s="50"/>
      <c r="AW122" s="45"/>
    </row>
    <row r="123" spans="46:49" x14ac:dyDescent="0.25">
      <c r="AT123" s="50"/>
      <c r="AU123" s="45"/>
      <c r="AV123" s="50"/>
      <c r="AW123" s="45"/>
    </row>
    <row r="124" spans="46:49" x14ac:dyDescent="0.25">
      <c r="AT124" s="50"/>
      <c r="AU124" s="45"/>
      <c r="AV124" s="50"/>
      <c r="AW124" s="45"/>
    </row>
    <row r="125" spans="46:49" x14ac:dyDescent="0.25">
      <c r="AT125" s="50"/>
      <c r="AU125" s="45"/>
      <c r="AV125" s="50"/>
      <c r="AW125" s="45"/>
    </row>
    <row r="126" spans="46:49" x14ac:dyDescent="0.25">
      <c r="AT126" s="50"/>
      <c r="AU126" s="45"/>
      <c r="AV126" s="50"/>
      <c r="AW126" s="45"/>
    </row>
    <row r="127" spans="46:49" x14ac:dyDescent="0.25">
      <c r="AT127" s="50"/>
      <c r="AU127" s="45"/>
      <c r="AV127" s="50"/>
      <c r="AW127" s="45"/>
    </row>
    <row r="128" spans="46:49" x14ac:dyDescent="0.25">
      <c r="AT128" s="50"/>
      <c r="AU128" s="45"/>
      <c r="AV128" s="50"/>
      <c r="AW128" s="45"/>
    </row>
    <row r="129" spans="46:49" x14ac:dyDescent="0.25">
      <c r="AT129" s="50"/>
      <c r="AU129" s="45"/>
      <c r="AV129" s="50"/>
      <c r="AW129" s="45"/>
    </row>
    <row r="130" spans="46:49" x14ac:dyDescent="0.25">
      <c r="AT130" s="50"/>
      <c r="AU130" s="45"/>
      <c r="AV130" s="50"/>
      <c r="AW130" s="45"/>
    </row>
    <row r="131" spans="46:49" x14ac:dyDescent="0.25">
      <c r="AT131" s="50"/>
      <c r="AU131" s="45"/>
      <c r="AV131" s="50"/>
      <c r="AW131" s="45"/>
    </row>
    <row r="132" spans="46:49" x14ac:dyDescent="0.25">
      <c r="AT132" s="50"/>
      <c r="AU132" s="45"/>
      <c r="AV132" s="50"/>
      <c r="AW132" s="45"/>
    </row>
    <row r="133" spans="46:49" x14ac:dyDescent="0.25">
      <c r="AT133" s="50"/>
      <c r="AU133" s="45"/>
      <c r="AV133" s="50"/>
      <c r="AW133" s="45"/>
    </row>
    <row r="134" spans="46:49" x14ac:dyDescent="0.25">
      <c r="AT134" s="50"/>
      <c r="AU134" s="45"/>
      <c r="AV134" s="50"/>
      <c r="AW134" s="45"/>
    </row>
    <row r="135" spans="46:49" x14ac:dyDescent="0.25">
      <c r="AT135" s="50"/>
      <c r="AU135" s="45"/>
      <c r="AV135" s="50"/>
      <c r="AW135" s="45"/>
    </row>
    <row r="136" spans="46:49" x14ac:dyDescent="0.25">
      <c r="AT136" s="50"/>
      <c r="AU136" s="45"/>
      <c r="AV136" s="50"/>
      <c r="AW136" s="45"/>
    </row>
    <row r="137" spans="46:49" x14ac:dyDescent="0.25">
      <c r="AT137" s="50"/>
      <c r="AU137" s="45"/>
      <c r="AV137" s="50"/>
      <c r="AW137" s="45"/>
    </row>
    <row r="138" spans="46:49" x14ac:dyDescent="0.25">
      <c r="AT138" s="50"/>
      <c r="AU138" s="45"/>
      <c r="AV138" s="50"/>
      <c r="AW138" s="45"/>
    </row>
    <row r="139" spans="46:49" x14ac:dyDescent="0.25">
      <c r="AT139" s="50"/>
      <c r="AU139" s="45"/>
      <c r="AV139" s="50"/>
      <c r="AW139" s="45"/>
    </row>
    <row r="140" spans="46:49" x14ac:dyDescent="0.25">
      <c r="AT140" s="50"/>
      <c r="AU140" s="45"/>
      <c r="AV140" s="50"/>
      <c r="AW140" s="45"/>
    </row>
    <row r="141" spans="46:49" x14ac:dyDescent="0.25">
      <c r="AT141" s="50"/>
      <c r="AU141" s="45"/>
      <c r="AV141" s="50"/>
      <c r="AW141" s="45"/>
    </row>
    <row r="142" spans="46:49" x14ac:dyDescent="0.25">
      <c r="AT142" s="50"/>
      <c r="AU142" s="45"/>
      <c r="AV142" s="50"/>
      <c r="AW142" s="45"/>
    </row>
    <row r="143" spans="46:49" x14ac:dyDescent="0.25">
      <c r="AT143" s="50"/>
      <c r="AU143" s="45"/>
      <c r="AV143" s="50"/>
      <c r="AW143" s="45"/>
    </row>
    <row r="144" spans="46:49" x14ac:dyDescent="0.25">
      <c r="AT144" s="50"/>
      <c r="AU144" s="45"/>
      <c r="AV144" s="50"/>
      <c r="AW144" s="45"/>
    </row>
    <row r="145" spans="46:49" x14ac:dyDescent="0.25">
      <c r="AT145" s="50"/>
      <c r="AU145" s="45"/>
      <c r="AV145" s="50"/>
      <c r="AW145" s="45"/>
    </row>
    <row r="146" spans="46:49" x14ac:dyDescent="0.25">
      <c r="AT146" s="50"/>
      <c r="AU146" s="45"/>
      <c r="AV146" s="50"/>
      <c r="AW146" s="45"/>
    </row>
    <row r="147" spans="46:49" x14ac:dyDescent="0.25">
      <c r="AT147" s="50"/>
      <c r="AU147" s="45"/>
      <c r="AV147" s="50"/>
      <c r="AW147" s="45"/>
    </row>
    <row r="148" spans="46:49" x14ac:dyDescent="0.25">
      <c r="AT148" s="50"/>
      <c r="AU148" s="45"/>
      <c r="AV148" s="50"/>
      <c r="AW148" s="45"/>
    </row>
    <row r="149" spans="46:49" x14ac:dyDescent="0.25">
      <c r="AT149" s="50"/>
      <c r="AU149" s="45"/>
      <c r="AV149" s="50"/>
      <c r="AW149" s="45"/>
    </row>
    <row r="150" spans="46:49" x14ac:dyDescent="0.25">
      <c r="AT150" s="50"/>
      <c r="AU150" s="45"/>
      <c r="AV150" s="50"/>
      <c r="AW150" s="45"/>
    </row>
    <row r="151" spans="46:49" x14ac:dyDescent="0.25">
      <c r="AT151" s="50"/>
      <c r="AU151" s="45"/>
      <c r="AV151" s="50"/>
      <c r="AW151" s="45"/>
    </row>
    <row r="152" spans="46:49" x14ac:dyDescent="0.25">
      <c r="AT152" s="50"/>
      <c r="AU152" s="45"/>
      <c r="AV152" s="50"/>
      <c r="AW152" s="45"/>
    </row>
    <row r="153" spans="46:49" x14ac:dyDescent="0.25">
      <c r="AT153" s="50"/>
      <c r="AU153" s="45"/>
      <c r="AV153" s="50"/>
      <c r="AW153" s="45"/>
    </row>
    <row r="154" spans="46:49" x14ac:dyDescent="0.25">
      <c r="AT154" s="50"/>
      <c r="AU154" s="45"/>
      <c r="AV154" s="50"/>
      <c r="AW154" s="45"/>
    </row>
    <row r="155" spans="46:49" x14ac:dyDescent="0.25">
      <c r="AT155" s="50"/>
      <c r="AU155" s="45"/>
      <c r="AV155" s="50"/>
      <c r="AW155" s="45"/>
    </row>
    <row r="156" spans="46:49" x14ac:dyDescent="0.25">
      <c r="AT156" s="50"/>
      <c r="AU156" s="45"/>
      <c r="AV156" s="50"/>
      <c r="AW156" s="45"/>
    </row>
    <row r="157" spans="46:49" x14ac:dyDescent="0.25">
      <c r="AT157" s="50"/>
      <c r="AU157" s="45"/>
      <c r="AV157" s="50"/>
      <c r="AW157" s="45"/>
    </row>
    <row r="158" spans="46:49" x14ac:dyDescent="0.25">
      <c r="AT158" s="50"/>
      <c r="AU158" s="45"/>
      <c r="AV158" s="50"/>
      <c r="AW158" s="45"/>
    </row>
    <row r="159" spans="46:49" x14ac:dyDescent="0.25">
      <c r="AT159" s="50"/>
      <c r="AU159" s="45"/>
      <c r="AV159" s="50"/>
      <c r="AW159" s="45"/>
    </row>
    <row r="160" spans="46:49" x14ac:dyDescent="0.25">
      <c r="AT160" s="50"/>
      <c r="AU160" s="45"/>
      <c r="AV160" s="50"/>
      <c r="AW160" s="45"/>
    </row>
    <row r="161" spans="46:49" x14ac:dyDescent="0.25">
      <c r="AT161" s="50"/>
      <c r="AU161" s="45"/>
      <c r="AV161" s="50"/>
      <c r="AW161" s="45"/>
    </row>
    <row r="162" spans="46:49" x14ac:dyDescent="0.25">
      <c r="AT162" s="50"/>
      <c r="AU162" s="45"/>
      <c r="AV162" s="50"/>
      <c r="AW162" s="45"/>
    </row>
    <row r="163" spans="46:49" x14ac:dyDescent="0.25">
      <c r="AT163" s="50"/>
      <c r="AU163" s="45"/>
      <c r="AV163" s="50"/>
      <c r="AW163" s="45"/>
    </row>
    <row r="164" spans="46:49" x14ac:dyDescent="0.25">
      <c r="AT164" s="50"/>
      <c r="AU164" s="45"/>
      <c r="AV164" s="50"/>
      <c r="AW164" s="45"/>
    </row>
    <row r="165" spans="46:49" x14ac:dyDescent="0.25">
      <c r="AT165" s="50"/>
      <c r="AU165" s="45"/>
      <c r="AV165" s="50"/>
      <c r="AW165" s="45"/>
    </row>
    <row r="166" spans="46:49" x14ac:dyDescent="0.25">
      <c r="AT166" s="50"/>
      <c r="AU166" s="45"/>
      <c r="AV166" s="50"/>
      <c r="AW166" s="45"/>
    </row>
    <row r="167" spans="46:49" x14ac:dyDescent="0.25">
      <c r="AT167" s="50"/>
      <c r="AU167" s="45"/>
      <c r="AV167" s="50"/>
      <c r="AW167" s="45"/>
    </row>
    <row r="168" spans="46:49" x14ac:dyDescent="0.25">
      <c r="AT168" s="50"/>
      <c r="AU168" s="45"/>
      <c r="AV168" s="50"/>
      <c r="AW168" s="45"/>
    </row>
    <row r="169" spans="46:49" x14ac:dyDescent="0.25">
      <c r="AT169" s="50"/>
      <c r="AU169" s="45"/>
      <c r="AV169" s="50"/>
      <c r="AW169" s="45"/>
    </row>
    <row r="170" spans="46:49" x14ac:dyDescent="0.25">
      <c r="AT170" s="50"/>
      <c r="AU170" s="45"/>
      <c r="AV170" s="50"/>
      <c r="AW170" s="45"/>
    </row>
    <row r="171" spans="46:49" x14ac:dyDescent="0.25">
      <c r="AT171" s="50"/>
      <c r="AU171" s="45"/>
      <c r="AV171" s="50"/>
      <c r="AW171" s="45"/>
    </row>
    <row r="172" spans="46:49" x14ac:dyDescent="0.25">
      <c r="AT172" s="50"/>
      <c r="AU172" s="45"/>
      <c r="AV172" s="50"/>
      <c r="AW172" s="45"/>
    </row>
    <row r="173" spans="46:49" x14ac:dyDescent="0.25">
      <c r="AT173" s="50"/>
      <c r="AU173" s="45"/>
      <c r="AV173" s="50"/>
      <c r="AW173" s="45"/>
    </row>
    <row r="174" spans="46:49" x14ac:dyDescent="0.25">
      <c r="AT174" s="50"/>
      <c r="AU174" s="45"/>
      <c r="AV174" s="50"/>
      <c r="AW174" s="45"/>
    </row>
    <row r="175" spans="46:49" x14ac:dyDescent="0.25">
      <c r="AT175" s="50"/>
      <c r="AU175" s="45"/>
      <c r="AV175" s="50"/>
      <c r="AW175" s="45"/>
    </row>
    <row r="176" spans="46:49" x14ac:dyDescent="0.25">
      <c r="AT176" s="50"/>
      <c r="AU176" s="45"/>
      <c r="AV176" s="50"/>
      <c r="AW176" s="45"/>
    </row>
    <row r="177" spans="46:49" x14ac:dyDescent="0.25">
      <c r="AT177" s="50"/>
      <c r="AU177" s="45"/>
      <c r="AV177" s="50"/>
      <c r="AW177" s="45"/>
    </row>
    <row r="178" spans="46:49" x14ac:dyDescent="0.25">
      <c r="AT178" s="50"/>
      <c r="AU178" s="45"/>
      <c r="AV178" s="50"/>
      <c r="AW178" s="45"/>
    </row>
    <row r="179" spans="46:49" x14ac:dyDescent="0.25">
      <c r="AT179" s="50"/>
      <c r="AU179" s="45"/>
      <c r="AV179" s="50"/>
      <c r="AW179" s="45"/>
    </row>
    <row r="180" spans="46:49" x14ac:dyDescent="0.25">
      <c r="AT180" s="50"/>
      <c r="AU180" s="45"/>
      <c r="AV180" s="50"/>
      <c r="AW180" s="45"/>
    </row>
    <row r="181" spans="46:49" x14ac:dyDescent="0.25">
      <c r="AT181" s="50"/>
      <c r="AU181" s="45"/>
      <c r="AV181" s="50"/>
      <c r="AW181" s="45"/>
    </row>
    <row r="182" spans="46:49" x14ac:dyDescent="0.25">
      <c r="AT182" s="50"/>
      <c r="AU182" s="45"/>
      <c r="AV182" s="50"/>
      <c r="AW182" s="45"/>
    </row>
    <row r="183" spans="46:49" x14ac:dyDescent="0.25">
      <c r="AT183" s="50"/>
      <c r="AU183" s="45"/>
      <c r="AV183" s="50"/>
      <c r="AW183" s="45"/>
    </row>
    <row r="184" spans="46:49" x14ac:dyDescent="0.25">
      <c r="AT184" s="50"/>
      <c r="AU184" s="45"/>
      <c r="AV184" s="50"/>
      <c r="AW184" s="45"/>
    </row>
    <row r="185" spans="46:49" x14ac:dyDescent="0.25">
      <c r="AT185" s="50"/>
      <c r="AU185" s="45"/>
      <c r="AV185" s="50"/>
      <c r="AW185" s="45"/>
    </row>
    <row r="186" spans="46:49" x14ac:dyDescent="0.25">
      <c r="AT186" s="50"/>
      <c r="AU186" s="45"/>
      <c r="AV186" s="50"/>
      <c r="AW186" s="45"/>
    </row>
    <row r="187" spans="46:49" x14ac:dyDescent="0.25">
      <c r="AT187" s="50"/>
      <c r="AU187" s="45"/>
      <c r="AV187" s="50"/>
      <c r="AW187" s="45"/>
    </row>
    <row r="188" spans="46:49" x14ac:dyDescent="0.25">
      <c r="AT188" s="50"/>
      <c r="AU188" s="45"/>
      <c r="AV188" s="50"/>
      <c r="AW188" s="45"/>
    </row>
    <row r="189" spans="46:49" x14ac:dyDescent="0.25">
      <c r="AT189" s="50"/>
      <c r="AU189" s="45"/>
      <c r="AV189" s="50"/>
      <c r="AW189" s="45"/>
    </row>
    <row r="190" spans="46:49" x14ac:dyDescent="0.25">
      <c r="AT190" s="50"/>
      <c r="AU190" s="45"/>
      <c r="AV190" s="50"/>
      <c r="AW190" s="45"/>
    </row>
    <row r="191" spans="46:49" x14ac:dyDescent="0.25">
      <c r="AT191" s="50"/>
      <c r="AU191" s="45"/>
      <c r="AV191" s="50"/>
      <c r="AW191" s="45"/>
    </row>
    <row r="192" spans="46:49" x14ac:dyDescent="0.25">
      <c r="AT192" s="50"/>
      <c r="AU192" s="45"/>
      <c r="AV192" s="50"/>
      <c r="AW192" s="45"/>
    </row>
    <row r="193" spans="46:49" x14ac:dyDescent="0.25">
      <c r="AT193" s="50"/>
      <c r="AU193" s="45"/>
      <c r="AV193" s="50"/>
      <c r="AW193" s="45"/>
    </row>
    <row r="194" spans="46:49" x14ac:dyDescent="0.25">
      <c r="AT194" s="50"/>
      <c r="AU194" s="45"/>
      <c r="AV194" s="50"/>
      <c r="AW194" s="45"/>
    </row>
    <row r="195" spans="46:49" x14ac:dyDescent="0.25">
      <c r="AT195" s="50"/>
      <c r="AU195" s="45"/>
      <c r="AV195" s="50"/>
      <c r="AW195" s="45"/>
    </row>
    <row r="196" spans="46:49" x14ac:dyDescent="0.25">
      <c r="AT196" s="50"/>
      <c r="AU196" s="45"/>
      <c r="AV196" s="50"/>
      <c r="AW196" s="45"/>
    </row>
    <row r="197" spans="46:49" x14ac:dyDescent="0.25">
      <c r="AT197" s="50"/>
      <c r="AU197" s="45"/>
      <c r="AV197" s="50"/>
      <c r="AW197" s="45"/>
    </row>
    <row r="198" spans="46:49" x14ac:dyDescent="0.25">
      <c r="AT198" s="50"/>
      <c r="AU198" s="45"/>
      <c r="AV198" s="50"/>
      <c r="AW198" s="45"/>
    </row>
    <row r="199" spans="46:49" x14ac:dyDescent="0.25">
      <c r="AT199" s="50"/>
      <c r="AU199" s="45"/>
      <c r="AV199" s="50"/>
      <c r="AW199" s="45"/>
    </row>
    <row r="200" spans="46:49" x14ac:dyDescent="0.25">
      <c r="AT200" s="50"/>
      <c r="AU200" s="45"/>
      <c r="AV200" s="50"/>
      <c r="AW200" s="45"/>
    </row>
    <row r="201" spans="46:49" x14ac:dyDescent="0.25">
      <c r="AT201" s="50"/>
      <c r="AU201" s="45"/>
      <c r="AV201" s="50"/>
      <c r="AW201" s="45"/>
    </row>
    <row r="202" spans="46:49" x14ac:dyDescent="0.25">
      <c r="AT202" s="50"/>
      <c r="AU202" s="45"/>
      <c r="AV202" s="50"/>
      <c r="AW202" s="45"/>
    </row>
    <row r="203" spans="46:49" x14ac:dyDescent="0.25">
      <c r="AT203" s="50"/>
      <c r="AU203" s="45"/>
      <c r="AV203" s="50"/>
      <c r="AW203" s="45"/>
    </row>
    <row r="204" spans="46:49" x14ac:dyDescent="0.25">
      <c r="AT204" s="50"/>
      <c r="AU204" s="45"/>
      <c r="AV204" s="50"/>
      <c r="AW204" s="45"/>
    </row>
    <row r="205" spans="46:49" x14ac:dyDescent="0.25">
      <c r="AT205" s="50"/>
      <c r="AU205" s="45"/>
      <c r="AV205" s="50"/>
      <c r="AW205" s="45"/>
    </row>
    <row r="206" spans="46:49" x14ac:dyDescent="0.25">
      <c r="AT206" s="50"/>
      <c r="AU206" s="45"/>
      <c r="AV206" s="50"/>
      <c r="AW206" s="45"/>
    </row>
    <row r="207" spans="46:49" x14ac:dyDescent="0.25">
      <c r="AT207" s="50"/>
      <c r="AU207" s="45"/>
      <c r="AV207" s="50"/>
      <c r="AW207" s="45"/>
    </row>
    <row r="208" spans="46:49" x14ac:dyDescent="0.25">
      <c r="AT208" s="50"/>
      <c r="AU208" s="45"/>
      <c r="AV208" s="50"/>
      <c r="AW208" s="45"/>
    </row>
    <row r="209" spans="46:49" x14ac:dyDescent="0.25">
      <c r="AT209" s="50"/>
      <c r="AU209" s="45"/>
      <c r="AV209" s="50"/>
      <c r="AW209" s="45"/>
    </row>
    <row r="210" spans="46:49" x14ac:dyDescent="0.25">
      <c r="AT210" s="50"/>
      <c r="AU210" s="45"/>
      <c r="AV210" s="50"/>
      <c r="AW210" s="45"/>
    </row>
    <row r="211" spans="46:49" x14ac:dyDescent="0.25">
      <c r="AT211" s="50"/>
      <c r="AU211" s="45"/>
      <c r="AV211" s="50"/>
      <c r="AW211" s="45"/>
    </row>
    <row r="212" spans="46:49" x14ac:dyDescent="0.25">
      <c r="AT212" s="50"/>
      <c r="AU212" s="45"/>
      <c r="AV212" s="50"/>
      <c r="AW212" s="45"/>
    </row>
    <row r="213" spans="46:49" x14ac:dyDescent="0.25">
      <c r="AT213" s="50"/>
      <c r="AU213" s="45"/>
      <c r="AV213" s="50"/>
      <c r="AW213" s="45"/>
    </row>
    <row r="214" spans="46:49" x14ac:dyDescent="0.25">
      <c r="AT214" s="50"/>
      <c r="AU214" s="45"/>
      <c r="AV214" s="50"/>
      <c r="AW214" s="45"/>
    </row>
    <row r="215" spans="46:49" x14ac:dyDescent="0.25">
      <c r="AT215" s="50"/>
      <c r="AU215" s="45"/>
      <c r="AV215" s="50"/>
      <c r="AW215" s="45"/>
    </row>
    <row r="216" spans="46:49" x14ac:dyDescent="0.25">
      <c r="AT216" s="50"/>
      <c r="AU216" s="45"/>
      <c r="AV216" s="50"/>
      <c r="AW216" s="45"/>
    </row>
    <row r="217" spans="46:49" x14ac:dyDescent="0.25">
      <c r="AT217" s="50"/>
      <c r="AU217" s="45"/>
      <c r="AV217" s="50"/>
      <c r="AW217" s="45"/>
    </row>
    <row r="218" spans="46:49" x14ac:dyDescent="0.25">
      <c r="AT218" s="50"/>
      <c r="AU218" s="45"/>
      <c r="AV218" s="50"/>
      <c r="AW218" s="45"/>
    </row>
    <row r="219" spans="46:49" x14ac:dyDescent="0.25">
      <c r="AT219" s="50"/>
      <c r="AU219" s="45"/>
      <c r="AV219" s="50"/>
      <c r="AW219" s="45"/>
    </row>
    <row r="220" spans="46:49" x14ac:dyDescent="0.25">
      <c r="AT220" s="50"/>
      <c r="AU220" s="45"/>
      <c r="AV220" s="50"/>
      <c r="AW220" s="45"/>
    </row>
    <row r="221" spans="46:49" x14ac:dyDescent="0.25">
      <c r="AT221" s="50"/>
      <c r="AU221" s="45"/>
      <c r="AV221" s="50"/>
      <c r="AW221" s="45"/>
    </row>
    <row r="222" spans="46:49" x14ac:dyDescent="0.25">
      <c r="AT222" s="50"/>
      <c r="AU222" s="45"/>
      <c r="AV222" s="50"/>
      <c r="AW222" s="45"/>
    </row>
    <row r="223" spans="46:49" x14ac:dyDescent="0.25">
      <c r="AT223" s="50"/>
      <c r="AU223" s="45"/>
      <c r="AV223" s="50"/>
      <c r="AW223" s="45"/>
    </row>
    <row r="224" spans="46:49" x14ac:dyDescent="0.25">
      <c r="AT224" s="50"/>
      <c r="AU224" s="45"/>
      <c r="AV224" s="50"/>
      <c r="AW224" s="45"/>
    </row>
    <row r="225" spans="46:49" x14ac:dyDescent="0.25">
      <c r="AT225" s="50"/>
      <c r="AU225" s="45"/>
      <c r="AV225" s="50"/>
      <c r="AW225" s="45"/>
    </row>
    <row r="226" spans="46:49" x14ac:dyDescent="0.25">
      <c r="AT226" s="50"/>
      <c r="AU226" s="45"/>
      <c r="AV226" s="50"/>
      <c r="AW226" s="45"/>
    </row>
    <row r="227" spans="46:49" x14ac:dyDescent="0.25">
      <c r="AT227" s="50"/>
      <c r="AU227" s="45"/>
      <c r="AV227" s="50"/>
      <c r="AW227" s="45"/>
    </row>
    <row r="228" spans="46:49" x14ac:dyDescent="0.25">
      <c r="AT228" s="50"/>
      <c r="AU228" s="45"/>
      <c r="AV228" s="50"/>
      <c r="AW228" s="45"/>
    </row>
    <row r="229" spans="46:49" x14ac:dyDescent="0.25">
      <c r="AT229" s="50"/>
      <c r="AU229" s="45"/>
      <c r="AV229" s="50"/>
      <c r="AW229" s="45"/>
    </row>
    <row r="230" spans="46:49" x14ac:dyDescent="0.25">
      <c r="AT230" s="50"/>
      <c r="AU230" s="45"/>
      <c r="AV230" s="50"/>
      <c r="AW230" s="45"/>
    </row>
    <row r="231" spans="46:49" x14ac:dyDescent="0.25">
      <c r="AT231" s="50"/>
      <c r="AU231" s="45"/>
      <c r="AV231" s="50"/>
      <c r="AW231" s="45"/>
    </row>
    <row r="232" spans="46:49" x14ac:dyDescent="0.25">
      <c r="AT232" s="50"/>
      <c r="AU232" s="45"/>
      <c r="AV232" s="50"/>
      <c r="AW232" s="45"/>
    </row>
    <row r="233" spans="46:49" x14ac:dyDescent="0.25">
      <c r="AT233" s="50"/>
      <c r="AU233" s="45"/>
      <c r="AV233" s="50"/>
      <c r="AW233" s="45"/>
    </row>
    <row r="234" spans="46:49" x14ac:dyDescent="0.25">
      <c r="AT234" s="50"/>
      <c r="AU234" s="45"/>
      <c r="AV234" s="50"/>
      <c r="AW234" s="45"/>
    </row>
    <row r="235" spans="46:49" x14ac:dyDescent="0.25">
      <c r="AT235" s="50"/>
      <c r="AU235" s="45"/>
      <c r="AV235" s="50"/>
      <c r="AW235" s="45"/>
    </row>
    <row r="236" spans="46:49" x14ac:dyDescent="0.25">
      <c r="AT236" s="50"/>
      <c r="AU236" s="45"/>
      <c r="AV236" s="50"/>
      <c r="AW236" s="45"/>
    </row>
    <row r="237" spans="46:49" x14ac:dyDescent="0.25">
      <c r="AT237" s="50"/>
      <c r="AU237" s="45"/>
      <c r="AV237" s="50"/>
      <c r="AW237" s="45"/>
    </row>
    <row r="238" spans="46:49" x14ac:dyDescent="0.25">
      <c r="AT238" s="50"/>
      <c r="AU238" s="45"/>
      <c r="AV238" s="50"/>
      <c r="AW238" s="45"/>
    </row>
    <row r="239" spans="46:49" x14ac:dyDescent="0.25">
      <c r="AT239" s="50"/>
      <c r="AU239" s="45"/>
      <c r="AV239" s="50"/>
      <c r="AW239" s="45"/>
    </row>
    <row r="240" spans="46:49" x14ac:dyDescent="0.25">
      <c r="AT240" s="50"/>
      <c r="AU240" s="45"/>
      <c r="AV240" s="50"/>
      <c r="AW240" s="45"/>
    </row>
    <row r="241" spans="46:49" x14ac:dyDescent="0.25">
      <c r="AT241" s="50"/>
      <c r="AU241" s="45"/>
      <c r="AV241" s="50"/>
      <c r="AW241" s="45"/>
    </row>
    <row r="242" spans="46:49" x14ac:dyDescent="0.25">
      <c r="AT242" s="50"/>
      <c r="AU242" s="45"/>
      <c r="AV242" s="50"/>
      <c r="AW242" s="45"/>
    </row>
    <row r="243" spans="46:49" x14ac:dyDescent="0.25">
      <c r="AT243" s="50"/>
      <c r="AU243" s="45"/>
      <c r="AV243" s="50"/>
      <c r="AW243" s="45"/>
    </row>
    <row r="244" spans="46:49" x14ac:dyDescent="0.25">
      <c r="AT244" s="50"/>
      <c r="AU244" s="45"/>
      <c r="AV244" s="50"/>
      <c r="AW244" s="45"/>
    </row>
    <row r="245" spans="46:49" x14ac:dyDescent="0.25">
      <c r="AT245" s="50"/>
      <c r="AU245" s="45"/>
      <c r="AV245" s="50"/>
      <c r="AW245" s="45"/>
    </row>
    <row r="246" spans="46:49" x14ac:dyDescent="0.25">
      <c r="AT246" s="50"/>
      <c r="AU246" s="45"/>
      <c r="AV246" s="50"/>
      <c r="AW246" s="45"/>
    </row>
    <row r="247" spans="46:49" x14ac:dyDescent="0.25">
      <c r="AT247" s="50"/>
      <c r="AU247" s="45"/>
      <c r="AV247" s="50"/>
      <c r="AW247" s="45"/>
    </row>
    <row r="248" spans="46:49" x14ac:dyDescent="0.25">
      <c r="AT248" s="50"/>
      <c r="AU248" s="45"/>
      <c r="AV248" s="50"/>
      <c r="AW248" s="45"/>
    </row>
    <row r="249" spans="46:49" x14ac:dyDescent="0.25">
      <c r="AT249" s="50"/>
      <c r="AU249" s="45"/>
      <c r="AV249" s="50"/>
      <c r="AW249" s="45"/>
    </row>
    <row r="250" spans="46:49" x14ac:dyDescent="0.25">
      <c r="AT250" s="50"/>
      <c r="AU250" s="45"/>
      <c r="AV250" s="50"/>
      <c r="AW250" s="45"/>
    </row>
    <row r="251" spans="46:49" x14ac:dyDescent="0.25">
      <c r="AT251" s="50"/>
      <c r="AU251" s="45"/>
      <c r="AV251" s="50"/>
      <c r="AW251" s="45"/>
    </row>
    <row r="252" spans="46:49" x14ac:dyDescent="0.25">
      <c r="AT252" s="50"/>
      <c r="AU252" s="45"/>
      <c r="AV252" s="50"/>
      <c r="AW252" s="45"/>
    </row>
    <row r="253" spans="46:49" x14ac:dyDescent="0.25">
      <c r="AT253" s="50"/>
      <c r="AU253" s="45"/>
      <c r="AV253" s="50"/>
      <c r="AW253" s="45"/>
    </row>
    <row r="254" spans="46:49" x14ac:dyDescent="0.25">
      <c r="AT254" s="50"/>
      <c r="AU254" s="45"/>
      <c r="AV254" s="50"/>
      <c r="AW254" s="45"/>
    </row>
    <row r="255" spans="46:49" x14ac:dyDescent="0.25">
      <c r="AT255" s="50"/>
      <c r="AU255" s="45"/>
      <c r="AV255" s="50"/>
      <c r="AW255" s="45"/>
    </row>
    <row r="256" spans="46:49" x14ac:dyDescent="0.25">
      <c r="AT256" s="50"/>
      <c r="AU256" s="45"/>
      <c r="AV256" s="50"/>
      <c r="AW256" s="45"/>
    </row>
    <row r="257" spans="46:49" x14ac:dyDescent="0.25">
      <c r="AT257" s="50"/>
      <c r="AU257" s="45"/>
      <c r="AV257" s="50"/>
      <c r="AW257" s="45"/>
    </row>
    <row r="258" spans="46:49" x14ac:dyDescent="0.25">
      <c r="AT258" s="50"/>
      <c r="AU258" s="45"/>
      <c r="AV258" s="50"/>
      <c r="AW258" s="45"/>
    </row>
    <row r="259" spans="46:49" x14ac:dyDescent="0.25">
      <c r="AT259" s="50"/>
      <c r="AU259" s="45"/>
      <c r="AV259" s="50"/>
      <c r="AW259" s="45"/>
    </row>
    <row r="260" spans="46:49" x14ac:dyDescent="0.25">
      <c r="AT260" s="50"/>
      <c r="AU260" s="45"/>
      <c r="AV260" s="50"/>
      <c r="AW260" s="45"/>
    </row>
    <row r="261" spans="46:49" x14ac:dyDescent="0.25">
      <c r="AT261" s="50"/>
      <c r="AU261" s="45"/>
      <c r="AV261" s="50"/>
      <c r="AW261" s="45"/>
    </row>
    <row r="262" spans="46:49" x14ac:dyDescent="0.25">
      <c r="AT262" s="50"/>
      <c r="AU262" s="45"/>
      <c r="AV262" s="50"/>
      <c r="AW262" s="45"/>
    </row>
    <row r="263" spans="46:49" x14ac:dyDescent="0.25">
      <c r="AT263" s="50"/>
      <c r="AU263" s="45"/>
      <c r="AV263" s="50"/>
      <c r="AW263" s="45"/>
    </row>
    <row r="264" spans="46:49" x14ac:dyDescent="0.25">
      <c r="AT264" s="50"/>
      <c r="AU264" s="45"/>
      <c r="AV264" s="50"/>
      <c r="AW264" s="45"/>
    </row>
    <row r="265" spans="46:49" x14ac:dyDescent="0.25">
      <c r="AT265" s="50"/>
      <c r="AU265" s="45"/>
      <c r="AV265" s="50"/>
      <c r="AW265" s="45"/>
    </row>
    <row r="266" spans="46:49" x14ac:dyDescent="0.25">
      <c r="AT266" s="50"/>
      <c r="AU266" s="45"/>
      <c r="AV266" s="50"/>
      <c r="AW266" s="45"/>
    </row>
    <row r="267" spans="46:49" x14ac:dyDescent="0.25">
      <c r="AT267" s="50"/>
      <c r="AU267" s="45"/>
      <c r="AV267" s="50"/>
      <c r="AW267" s="45"/>
    </row>
    <row r="268" spans="46:49" x14ac:dyDescent="0.25">
      <c r="AT268" s="50"/>
      <c r="AU268" s="45"/>
      <c r="AV268" s="50"/>
      <c r="AW268" s="45"/>
    </row>
    <row r="269" spans="46:49" x14ac:dyDescent="0.25">
      <c r="AT269" s="50"/>
      <c r="AU269" s="45"/>
      <c r="AV269" s="50"/>
      <c r="AW269" s="45"/>
    </row>
    <row r="270" spans="46:49" x14ac:dyDescent="0.25">
      <c r="AT270" s="50"/>
      <c r="AU270" s="45"/>
      <c r="AV270" s="50"/>
      <c r="AW270" s="45"/>
    </row>
    <row r="271" spans="46:49" x14ac:dyDescent="0.25">
      <c r="AT271" s="50"/>
      <c r="AU271" s="45"/>
      <c r="AV271" s="50"/>
      <c r="AW271" s="45"/>
    </row>
    <row r="272" spans="46:49" x14ac:dyDescent="0.25">
      <c r="AT272" s="50"/>
      <c r="AU272" s="45"/>
      <c r="AV272" s="50"/>
      <c r="AW272" s="45"/>
    </row>
    <row r="273" spans="46:49" x14ac:dyDescent="0.25">
      <c r="AT273" s="50"/>
      <c r="AU273" s="45"/>
      <c r="AV273" s="50"/>
      <c r="AW273" s="45"/>
    </row>
    <row r="274" spans="46:49" x14ac:dyDescent="0.25">
      <c r="AT274" s="50"/>
      <c r="AU274" s="45"/>
      <c r="AV274" s="50"/>
      <c r="AW274" s="45"/>
    </row>
    <row r="275" spans="46:49" x14ac:dyDescent="0.25">
      <c r="AT275" s="50"/>
      <c r="AU275" s="45"/>
      <c r="AV275" s="50"/>
      <c r="AW275" s="45"/>
    </row>
    <row r="276" spans="46:49" x14ac:dyDescent="0.25">
      <c r="AT276" s="50"/>
      <c r="AU276" s="45"/>
      <c r="AV276" s="50"/>
      <c r="AW276" s="45"/>
    </row>
    <row r="277" spans="46:49" x14ac:dyDescent="0.25">
      <c r="AT277" s="50"/>
      <c r="AU277" s="45"/>
      <c r="AV277" s="50"/>
      <c r="AW277" s="45"/>
    </row>
    <row r="278" spans="46:49" x14ac:dyDescent="0.25">
      <c r="AT278" s="50"/>
      <c r="AU278" s="45"/>
      <c r="AV278" s="50"/>
      <c r="AW278" s="45"/>
    </row>
    <row r="279" spans="46:49" x14ac:dyDescent="0.25">
      <c r="AT279" s="50"/>
      <c r="AU279" s="45"/>
      <c r="AV279" s="50"/>
      <c r="AW279" s="45"/>
    </row>
    <row r="280" spans="46:49" x14ac:dyDescent="0.25">
      <c r="AT280" s="50"/>
      <c r="AU280" s="45"/>
      <c r="AV280" s="50"/>
      <c r="AW280" s="45"/>
    </row>
    <row r="281" spans="46:49" x14ac:dyDescent="0.25">
      <c r="AT281" s="50"/>
      <c r="AU281" s="45"/>
      <c r="AV281" s="50"/>
      <c r="AW281" s="45"/>
    </row>
    <row r="282" spans="46:49" x14ac:dyDescent="0.25">
      <c r="AT282" s="50"/>
      <c r="AU282" s="45"/>
      <c r="AV282" s="50"/>
      <c r="AW282" s="45"/>
    </row>
    <row r="283" spans="46:49" x14ac:dyDescent="0.25">
      <c r="AT283" s="50"/>
      <c r="AU283" s="45"/>
      <c r="AV283" s="50"/>
      <c r="AW283" s="45"/>
    </row>
    <row r="284" spans="46:49" x14ac:dyDescent="0.25">
      <c r="AT284" s="50"/>
      <c r="AU284" s="45"/>
      <c r="AV284" s="50"/>
      <c r="AW284" s="45"/>
    </row>
    <row r="285" spans="46:49" x14ac:dyDescent="0.25">
      <c r="AT285" s="50"/>
      <c r="AU285" s="45"/>
      <c r="AV285" s="50"/>
      <c r="AW285" s="45"/>
    </row>
    <row r="286" spans="46:49" x14ac:dyDescent="0.25">
      <c r="AT286" s="50"/>
      <c r="AU286" s="45"/>
      <c r="AV286" s="50"/>
      <c r="AW286" s="45"/>
    </row>
    <row r="287" spans="46:49" x14ac:dyDescent="0.25">
      <c r="AT287" s="50"/>
      <c r="AU287" s="45"/>
      <c r="AV287" s="50"/>
      <c r="AW287" s="45"/>
    </row>
    <row r="288" spans="46:49" x14ac:dyDescent="0.25">
      <c r="AT288" s="50"/>
      <c r="AU288" s="45"/>
      <c r="AV288" s="50"/>
      <c r="AW288" s="45"/>
    </row>
    <row r="289" spans="46:49" x14ac:dyDescent="0.25">
      <c r="AT289" s="50"/>
      <c r="AU289" s="45"/>
      <c r="AV289" s="50"/>
      <c r="AW289" s="45"/>
    </row>
    <row r="290" spans="46:49" x14ac:dyDescent="0.25">
      <c r="AT290" s="50"/>
      <c r="AU290" s="45"/>
      <c r="AV290" s="50"/>
      <c r="AW290" s="45"/>
    </row>
    <row r="291" spans="46:49" x14ac:dyDescent="0.25">
      <c r="AT291" s="50"/>
      <c r="AU291" s="45"/>
      <c r="AV291" s="50"/>
      <c r="AW291" s="45"/>
    </row>
    <row r="292" spans="46:49" x14ac:dyDescent="0.25">
      <c r="AT292" s="50"/>
      <c r="AU292" s="45"/>
      <c r="AV292" s="50"/>
      <c r="AW292" s="45"/>
    </row>
    <row r="293" spans="46:49" x14ac:dyDescent="0.25">
      <c r="AT293" s="50"/>
      <c r="AU293" s="45"/>
      <c r="AV293" s="50"/>
      <c r="AW293" s="45"/>
    </row>
    <row r="294" spans="46:49" x14ac:dyDescent="0.25">
      <c r="AT294" s="50"/>
      <c r="AU294" s="45"/>
      <c r="AV294" s="50"/>
      <c r="AW294" s="45"/>
    </row>
    <row r="295" spans="46:49" x14ac:dyDescent="0.25">
      <c r="AT295" s="50"/>
      <c r="AU295" s="45"/>
      <c r="AV295" s="50"/>
      <c r="AW295" s="45"/>
    </row>
    <row r="296" spans="46:49" x14ac:dyDescent="0.25">
      <c r="AT296" s="50"/>
      <c r="AU296" s="45"/>
      <c r="AV296" s="50"/>
      <c r="AW296" s="45"/>
    </row>
    <row r="297" spans="46:49" x14ac:dyDescent="0.25">
      <c r="AT297" s="50"/>
      <c r="AU297" s="45"/>
      <c r="AV297" s="50"/>
      <c r="AW297" s="45"/>
    </row>
    <row r="298" spans="46:49" x14ac:dyDescent="0.25">
      <c r="AT298" s="50"/>
      <c r="AU298" s="45"/>
      <c r="AV298" s="50"/>
      <c r="AW298" s="45"/>
    </row>
    <row r="299" spans="46:49" x14ac:dyDescent="0.25">
      <c r="AT299" s="50"/>
      <c r="AU299" s="45"/>
      <c r="AV299" s="50"/>
      <c r="AW299" s="45"/>
    </row>
    <row r="300" spans="46:49" x14ac:dyDescent="0.25">
      <c r="AT300" s="50"/>
      <c r="AU300" s="45"/>
      <c r="AV300" s="50"/>
      <c r="AW300" s="45"/>
    </row>
    <row r="301" spans="46:49" x14ac:dyDescent="0.25">
      <c r="AT301" s="50"/>
      <c r="AU301" s="45"/>
      <c r="AV301" s="50"/>
      <c r="AW301" s="45"/>
    </row>
    <row r="302" spans="46:49" x14ac:dyDescent="0.25">
      <c r="AT302" s="50"/>
      <c r="AU302" s="45"/>
      <c r="AV302" s="50"/>
      <c r="AW302" s="45"/>
    </row>
    <row r="303" spans="46:49" x14ac:dyDescent="0.25">
      <c r="AT303" s="50"/>
      <c r="AU303" s="45"/>
      <c r="AV303" s="50"/>
      <c r="AW303" s="45"/>
    </row>
    <row r="304" spans="46:49" x14ac:dyDescent="0.25">
      <c r="AT304" s="50"/>
      <c r="AU304" s="45"/>
      <c r="AV304" s="50"/>
      <c r="AW304" s="45"/>
    </row>
    <row r="305" spans="46:49" x14ac:dyDescent="0.25">
      <c r="AT305" s="50"/>
      <c r="AU305" s="45"/>
      <c r="AV305" s="50"/>
      <c r="AW305" s="45"/>
    </row>
    <row r="306" spans="46:49" x14ac:dyDescent="0.25">
      <c r="AT306" s="50"/>
      <c r="AU306" s="45"/>
      <c r="AV306" s="50"/>
      <c r="AW306" s="45"/>
    </row>
    <row r="307" spans="46:49" x14ac:dyDescent="0.25">
      <c r="AT307" s="50"/>
      <c r="AU307" s="45"/>
      <c r="AV307" s="50"/>
      <c r="AW307" s="45"/>
    </row>
    <row r="308" spans="46:49" x14ac:dyDescent="0.25">
      <c r="AT308" s="50"/>
      <c r="AU308" s="45"/>
      <c r="AV308" s="50"/>
      <c r="AW308" s="45"/>
    </row>
    <row r="309" spans="46:49" x14ac:dyDescent="0.25">
      <c r="AT309" s="50"/>
      <c r="AU309" s="45"/>
      <c r="AV309" s="50"/>
      <c r="AW309" s="45"/>
    </row>
    <row r="310" spans="46:49" x14ac:dyDescent="0.25">
      <c r="AT310" s="50"/>
      <c r="AU310" s="45"/>
      <c r="AV310" s="50"/>
      <c r="AW310" s="45"/>
    </row>
    <row r="311" spans="46:49" x14ac:dyDescent="0.25">
      <c r="AT311" s="50"/>
      <c r="AU311" s="45"/>
      <c r="AV311" s="50"/>
      <c r="AW311" s="45"/>
    </row>
    <row r="312" spans="46:49" x14ac:dyDescent="0.25">
      <c r="AT312" s="50"/>
      <c r="AU312" s="45"/>
      <c r="AV312" s="50"/>
      <c r="AW312" s="45"/>
    </row>
    <row r="313" spans="46:49" x14ac:dyDescent="0.25">
      <c r="AT313" s="50"/>
      <c r="AU313" s="45"/>
      <c r="AV313" s="50"/>
      <c r="AW313" s="45"/>
    </row>
    <row r="314" spans="46:49" x14ac:dyDescent="0.25">
      <c r="AT314" s="50"/>
      <c r="AU314" s="45"/>
      <c r="AV314" s="50"/>
      <c r="AW314" s="45"/>
    </row>
    <row r="315" spans="46:49" x14ac:dyDescent="0.25">
      <c r="AT315" s="50"/>
      <c r="AU315" s="45"/>
      <c r="AV315" s="50"/>
      <c r="AW315" s="45"/>
    </row>
    <row r="316" spans="46:49" x14ac:dyDescent="0.25">
      <c r="AT316" s="50"/>
      <c r="AU316" s="45"/>
      <c r="AV316" s="50"/>
      <c r="AW316" s="45"/>
    </row>
    <row r="317" spans="46:49" x14ac:dyDescent="0.25">
      <c r="AT317" s="50"/>
      <c r="AU317" s="45"/>
      <c r="AV317" s="50"/>
      <c r="AW317" s="45"/>
    </row>
    <row r="318" spans="46:49" x14ac:dyDescent="0.25">
      <c r="AT318" s="50"/>
      <c r="AU318" s="45"/>
      <c r="AV318" s="50"/>
      <c r="AW318" s="45"/>
    </row>
    <row r="319" spans="46:49" x14ac:dyDescent="0.25">
      <c r="AT319" s="50"/>
      <c r="AU319" s="45"/>
      <c r="AV319" s="50"/>
      <c r="AW319" s="45"/>
    </row>
    <row r="320" spans="46:49" x14ac:dyDescent="0.25">
      <c r="AT320" s="50"/>
      <c r="AU320" s="45"/>
      <c r="AV320" s="50"/>
      <c r="AW320" s="45"/>
    </row>
    <row r="321" spans="46:49" x14ac:dyDescent="0.25">
      <c r="AT321" s="50"/>
      <c r="AU321" s="45"/>
      <c r="AV321" s="50"/>
      <c r="AW321" s="45"/>
    </row>
    <row r="322" spans="46:49" x14ac:dyDescent="0.25">
      <c r="AT322" s="50"/>
      <c r="AU322" s="45"/>
      <c r="AV322" s="50"/>
      <c r="AW322" s="45"/>
    </row>
    <row r="323" spans="46:49" x14ac:dyDescent="0.25">
      <c r="AT323" s="50"/>
      <c r="AU323" s="45"/>
      <c r="AV323" s="50"/>
      <c r="AW323" s="45"/>
    </row>
    <row r="324" spans="46:49" x14ac:dyDescent="0.25">
      <c r="AT324" s="50"/>
      <c r="AU324" s="45"/>
      <c r="AV324" s="50"/>
      <c r="AW324" s="45"/>
    </row>
    <row r="325" spans="46:49" x14ac:dyDescent="0.25">
      <c r="AT325" s="50"/>
      <c r="AU325" s="45"/>
      <c r="AV325" s="50"/>
      <c r="AW325" s="45"/>
    </row>
    <row r="326" spans="46:49" x14ac:dyDescent="0.25">
      <c r="AT326" s="50"/>
      <c r="AU326" s="45"/>
      <c r="AV326" s="50"/>
      <c r="AW326" s="45"/>
    </row>
    <row r="327" spans="46:49" x14ac:dyDescent="0.25">
      <c r="AT327" s="50"/>
      <c r="AU327" s="45"/>
      <c r="AV327" s="50"/>
      <c r="AW327" s="45"/>
    </row>
    <row r="328" spans="46:49" x14ac:dyDescent="0.25">
      <c r="AT328" s="50"/>
      <c r="AU328" s="45"/>
      <c r="AV328" s="50"/>
      <c r="AW328" s="45"/>
    </row>
    <row r="329" spans="46:49" x14ac:dyDescent="0.25">
      <c r="AT329" s="50"/>
      <c r="AU329" s="45"/>
      <c r="AV329" s="50"/>
      <c r="AW329" s="45"/>
    </row>
    <row r="330" spans="46:49" x14ac:dyDescent="0.25">
      <c r="AT330" s="50"/>
      <c r="AU330" s="45"/>
      <c r="AV330" s="50"/>
      <c r="AW330" s="45"/>
    </row>
    <row r="331" spans="46:49" x14ac:dyDescent="0.25">
      <c r="AT331" s="50"/>
      <c r="AU331" s="45"/>
      <c r="AV331" s="50"/>
      <c r="AW331" s="45"/>
    </row>
    <row r="332" spans="46:49" x14ac:dyDescent="0.25">
      <c r="AT332" s="50"/>
      <c r="AU332" s="45"/>
      <c r="AV332" s="50"/>
      <c r="AW332" s="45"/>
    </row>
    <row r="333" spans="46:49" x14ac:dyDescent="0.25">
      <c r="AT333" s="50"/>
      <c r="AU333" s="45"/>
      <c r="AV333" s="50"/>
      <c r="AW333" s="45"/>
    </row>
    <row r="334" spans="46:49" x14ac:dyDescent="0.25">
      <c r="AT334" s="50"/>
      <c r="AU334" s="45"/>
      <c r="AV334" s="50"/>
      <c r="AW334" s="45"/>
    </row>
    <row r="335" spans="46:49" x14ac:dyDescent="0.25">
      <c r="AT335" s="50"/>
      <c r="AU335" s="45"/>
      <c r="AV335" s="50"/>
      <c r="AW335" s="45"/>
    </row>
    <row r="336" spans="46:49" x14ac:dyDescent="0.25">
      <c r="AT336" s="50"/>
      <c r="AU336" s="45"/>
      <c r="AV336" s="50"/>
      <c r="AW336" s="45"/>
    </row>
    <row r="337" spans="46:49" x14ac:dyDescent="0.25">
      <c r="AT337" s="50"/>
      <c r="AU337" s="45"/>
      <c r="AV337" s="50"/>
      <c r="AW337" s="45"/>
    </row>
    <row r="338" spans="46:49" x14ac:dyDescent="0.25">
      <c r="AT338" s="50"/>
      <c r="AU338" s="45"/>
      <c r="AV338" s="50"/>
      <c r="AW338" s="45"/>
    </row>
    <row r="339" spans="46:49" x14ac:dyDescent="0.25">
      <c r="AT339" s="50"/>
      <c r="AU339" s="45"/>
      <c r="AV339" s="50"/>
      <c r="AW339" s="45"/>
    </row>
    <row r="340" spans="46:49" x14ac:dyDescent="0.25">
      <c r="AT340" s="50"/>
      <c r="AU340" s="45"/>
      <c r="AV340" s="50"/>
      <c r="AW340" s="45"/>
    </row>
    <row r="341" spans="46:49" x14ac:dyDescent="0.25">
      <c r="AT341" s="50"/>
      <c r="AU341" s="45"/>
      <c r="AV341" s="50"/>
      <c r="AW341" s="45"/>
    </row>
    <row r="342" spans="46:49" x14ac:dyDescent="0.25">
      <c r="AT342" s="50"/>
      <c r="AU342" s="45"/>
      <c r="AV342" s="50"/>
      <c r="AW342" s="45"/>
    </row>
    <row r="343" spans="46:49" x14ac:dyDescent="0.25">
      <c r="AT343" s="50"/>
      <c r="AU343" s="45"/>
      <c r="AV343" s="50"/>
      <c r="AW343" s="45"/>
    </row>
    <row r="344" spans="46:49" x14ac:dyDescent="0.25">
      <c r="AT344" s="50"/>
      <c r="AU344" s="45"/>
      <c r="AV344" s="50"/>
      <c r="AW344" s="45"/>
    </row>
    <row r="345" spans="46:49" x14ac:dyDescent="0.25">
      <c r="AT345" s="50"/>
      <c r="AU345" s="45"/>
      <c r="AV345" s="50"/>
      <c r="AW345" s="45"/>
    </row>
    <row r="346" spans="46:49" x14ac:dyDescent="0.25">
      <c r="AT346" s="50"/>
      <c r="AU346" s="45"/>
      <c r="AV346" s="50"/>
      <c r="AW346" s="45"/>
    </row>
    <row r="347" spans="46:49" x14ac:dyDescent="0.25">
      <c r="AT347" s="50"/>
      <c r="AU347" s="45"/>
      <c r="AV347" s="50"/>
      <c r="AW347" s="45"/>
    </row>
    <row r="348" spans="46:49" x14ac:dyDescent="0.25">
      <c r="AT348" s="50"/>
      <c r="AU348" s="45"/>
      <c r="AV348" s="50"/>
      <c r="AW348" s="45"/>
    </row>
    <row r="349" spans="46:49" x14ac:dyDescent="0.25">
      <c r="AT349" s="50"/>
      <c r="AU349" s="45"/>
      <c r="AV349" s="50"/>
      <c r="AW349" s="45"/>
    </row>
    <row r="350" spans="46:49" x14ac:dyDescent="0.25">
      <c r="AT350" s="50"/>
      <c r="AU350" s="45"/>
      <c r="AV350" s="50"/>
      <c r="AW350" s="45"/>
    </row>
    <row r="351" spans="46:49" x14ac:dyDescent="0.25">
      <c r="AT351" s="50"/>
      <c r="AU351" s="45"/>
      <c r="AV351" s="50"/>
      <c r="AW351" s="45"/>
    </row>
    <row r="352" spans="46:49" x14ac:dyDescent="0.25">
      <c r="AT352" s="50"/>
      <c r="AU352" s="45"/>
      <c r="AV352" s="50"/>
      <c r="AW352" s="45"/>
    </row>
    <row r="353" spans="46:49" x14ac:dyDescent="0.25">
      <c r="AT353" s="50"/>
      <c r="AU353" s="45"/>
      <c r="AV353" s="50"/>
      <c r="AW353" s="45"/>
    </row>
    <row r="354" spans="46:49" x14ac:dyDescent="0.25">
      <c r="AT354" s="50"/>
      <c r="AU354" s="45"/>
      <c r="AV354" s="50"/>
      <c r="AW354" s="45"/>
    </row>
    <row r="355" spans="46:49" x14ac:dyDescent="0.25">
      <c r="AT355" s="50"/>
      <c r="AU355" s="45"/>
      <c r="AV355" s="50"/>
      <c r="AW355" s="45"/>
    </row>
    <row r="356" spans="46:49" x14ac:dyDescent="0.25">
      <c r="AT356" s="50"/>
      <c r="AU356" s="45"/>
      <c r="AV356" s="50"/>
      <c r="AW356" s="45"/>
    </row>
    <row r="357" spans="46:49" x14ac:dyDescent="0.25">
      <c r="AT357" s="50"/>
      <c r="AU357" s="45"/>
      <c r="AV357" s="50"/>
      <c r="AW357" s="45"/>
    </row>
    <row r="358" spans="46:49" x14ac:dyDescent="0.25">
      <c r="AT358" s="50"/>
      <c r="AU358" s="45"/>
      <c r="AV358" s="50"/>
      <c r="AW358" s="45"/>
    </row>
    <row r="359" spans="46:49" x14ac:dyDescent="0.25">
      <c r="AT359" s="50"/>
      <c r="AU359" s="45"/>
      <c r="AV359" s="50"/>
      <c r="AW359" s="45"/>
    </row>
    <row r="360" spans="46:49" x14ac:dyDescent="0.25">
      <c r="AT360" s="50"/>
      <c r="AU360" s="45"/>
      <c r="AV360" s="50"/>
      <c r="AW360" s="45"/>
    </row>
    <row r="361" spans="46:49" x14ac:dyDescent="0.25">
      <c r="AT361" s="50"/>
      <c r="AU361" s="45"/>
      <c r="AV361" s="50"/>
      <c r="AW361" s="45"/>
    </row>
    <row r="362" spans="46:49" x14ac:dyDescent="0.25">
      <c r="AT362" s="50"/>
      <c r="AU362" s="45"/>
      <c r="AV362" s="50"/>
      <c r="AW362" s="45"/>
    </row>
    <row r="363" spans="46:49" x14ac:dyDescent="0.25">
      <c r="AT363" s="50"/>
      <c r="AU363" s="45"/>
      <c r="AV363" s="50"/>
      <c r="AW363" s="45"/>
    </row>
    <row r="364" spans="46:49" x14ac:dyDescent="0.25">
      <c r="AT364" s="50"/>
      <c r="AU364" s="45"/>
      <c r="AV364" s="50"/>
      <c r="AW364" s="45"/>
    </row>
    <row r="365" spans="46:49" x14ac:dyDescent="0.25">
      <c r="AT365" s="50"/>
      <c r="AU365" s="45"/>
      <c r="AV365" s="50"/>
      <c r="AW365" s="45"/>
    </row>
    <row r="366" spans="46:49" x14ac:dyDescent="0.25">
      <c r="AT366" s="50"/>
      <c r="AU366" s="45"/>
      <c r="AV366" s="50"/>
      <c r="AW366" s="45"/>
    </row>
    <row r="367" spans="46:49" x14ac:dyDescent="0.25">
      <c r="AT367" s="50"/>
      <c r="AU367" s="45"/>
      <c r="AV367" s="50"/>
      <c r="AW367" s="45"/>
    </row>
    <row r="368" spans="46:49" x14ac:dyDescent="0.25">
      <c r="AT368" s="50"/>
      <c r="AU368" s="45"/>
      <c r="AV368" s="50"/>
      <c r="AW368" s="45"/>
    </row>
    <row r="369" spans="46:49" x14ac:dyDescent="0.25">
      <c r="AT369" s="50"/>
      <c r="AU369" s="45"/>
      <c r="AV369" s="50"/>
      <c r="AW369" s="45"/>
    </row>
    <row r="370" spans="46:49" x14ac:dyDescent="0.25">
      <c r="AT370" s="50"/>
      <c r="AU370" s="45"/>
      <c r="AV370" s="50"/>
      <c r="AW370" s="45"/>
    </row>
    <row r="371" spans="46:49" x14ac:dyDescent="0.25">
      <c r="AT371" s="50"/>
      <c r="AU371" s="45"/>
      <c r="AV371" s="50"/>
      <c r="AW371" s="45"/>
    </row>
    <row r="372" spans="46:49" x14ac:dyDescent="0.25">
      <c r="AT372" s="50"/>
      <c r="AU372" s="45"/>
      <c r="AV372" s="50"/>
      <c r="AW372" s="45"/>
    </row>
    <row r="373" spans="46:49" x14ac:dyDescent="0.25">
      <c r="AT373" s="50"/>
      <c r="AU373" s="45"/>
      <c r="AV373" s="50"/>
      <c r="AW373" s="45"/>
    </row>
    <row r="374" spans="46:49" x14ac:dyDescent="0.25">
      <c r="AT374" s="50"/>
      <c r="AU374" s="45"/>
      <c r="AV374" s="50"/>
      <c r="AW374" s="45"/>
    </row>
    <row r="375" spans="46:49" x14ac:dyDescent="0.25">
      <c r="AT375" s="50"/>
      <c r="AU375" s="45"/>
      <c r="AV375" s="50"/>
      <c r="AW375" s="45"/>
    </row>
    <row r="376" spans="46:49" x14ac:dyDescent="0.25">
      <c r="AT376" s="50"/>
      <c r="AU376" s="45"/>
      <c r="AV376" s="50"/>
      <c r="AW376" s="45"/>
    </row>
    <row r="377" spans="46:49" x14ac:dyDescent="0.25">
      <c r="AT377" s="50"/>
      <c r="AU377" s="45"/>
      <c r="AV377" s="50"/>
      <c r="AW377" s="45"/>
    </row>
    <row r="378" spans="46:49" x14ac:dyDescent="0.25">
      <c r="AT378" s="50"/>
      <c r="AU378" s="45"/>
      <c r="AV378" s="50"/>
      <c r="AW378" s="45"/>
    </row>
    <row r="379" spans="46:49" x14ac:dyDescent="0.25">
      <c r="AT379" s="50"/>
      <c r="AU379" s="45"/>
      <c r="AV379" s="50"/>
      <c r="AW379" s="45"/>
    </row>
    <row r="380" spans="46:49" x14ac:dyDescent="0.25">
      <c r="AT380" s="50"/>
      <c r="AU380" s="45"/>
      <c r="AV380" s="50"/>
      <c r="AW380" s="45"/>
    </row>
    <row r="381" spans="46:49" x14ac:dyDescent="0.25">
      <c r="AT381" s="50"/>
      <c r="AU381" s="45"/>
      <c r="AV381" s="50"/>
      <c r="AW381" s="45"/>
    </row>
    <row r="382" spans="46:49" x14ac:dyDescent="0.25">
      <c r="AT382" s="50"/>
      <c r="AU382" s="45"/>
      <c r="AV382" s="50"/>
      <c r="AW382" s="45"/>
    </row>
    <row r="383" spans="46:49" x14ac:dyDescent="0.25">
      <c r="AT383" s="50"/>
      <c r="AU383" s="45"/>
      <c r="AV383" s="50"/>
      <c r="AW383" s="45"/>
    </row>
    <row r="384" spans="46:49" x14ac:dyDescent="0.25">
      <c r="AT384" s="50"/>
      <c r="AU384" s="45"/>
      <c r="AV384" s="50"/>
      <c r="AW384" s="45"/>
    </row>
    <row r="385" spans="46:49" x14ac:dyDescent="0.25">
      <c r="AT385" s="50"/>
      <c r="AU385" s="45"/>
      <c r="AV385" s="50"/>
      <c r="AW385" s="45"/>
    </row>
    <row r="386" spans="46:49" x14ac:dyDescent="0.25">
      <c r="AT386" s="50"/>
      <c r="AU386" s="45"/>
      <c r="AV386" s="50"/>
      <c r="AW386" s="45"/>
    </row>
    <row r="387" spans="46:49" x14ac:dyDescent="0.25">
      <c r="AT387" s="50"/>
      <c r="AU387" s="45"/>
      <c r="AV387" s="50"/>
      <c r="AW387" s="45"/>
    </row>
    <row r="388" spans="46:49" x14ac:dyDescent="0.25">
      <c r="AT388" s="50"/>
      <c r="AU388" s="45"/>
      <c r="AV388" s="50"/>
      <c r="AW388" s="45"/>
    </row>
    <row r="389" spans="46:49" x14ac:dyDescent="0.25">
      <c r="AT389" s="50"/>
      <c r="AU389" s="45"/>
      <c r="AV389" s="50"/>
      <c r="AW389" s="45"/>
    </row>
    <row r="390" spans="46:49" x14ac:dyDescent="0.25">
      <c r="AT390" s="50"/>
      <c r="AU390" s="45"/>
      <c r="AV390" s="50"/>
      <c r="AW390" s="45"/>
    </row>
    <row r="391" spans="46:49" x14ac:dyDescent="0.25">
      <c r="AT391" s="50"/>
      <c r="AU391" s="45"/>
      <c r="AV391" s="50"/>
      <c r="AW391" s="45"/>
    </row>
    <row r="392" spans="46:49" x14ac:dyDescent="0.25">
      <c r="AT392" s="50"/>
      <c r="AU392" s="45"/>
      <c r="AV392" s="50"/>
      <c r="AW392" s="45"/>
    </row>
    <row r="393" spans="46:49" x14ac:dyDescent="0.25">
      <c r="AT393" s="50"/>
      <c r="AU393" s="45"/>
      <c r="AV393" s="50"/>
      <c r="AW393" s="45"/>
    </row>
    <row r="394" spans="46:49" x14ac:dyDescent="0.25">
      <c r="AT394" s="50"/>
      <c r="AU394" s="45"/>
      <c r="AV394" s="50"/>
      <c r="AW394" s="45"/>
    </row>
    <row r="395" spans="46:49" x14ac:dyDescent="0.25">
      <c r="AT395" s="50"/>
      <c r="AU395" s="45"/>
      <c r="AV395" s="50"/>
      <c r="AW395" s="45"/>
    </row>
    <row r="396" spans="46:49" x14ac:dyDescent="0.25">
      <c r="AT396" s="50"/>
      <c r="AU396" s="45"/>
      <c r="AV396" s="50"/>
      <c r="AW396" s="45"/>
    </row>
    <row r="397" spans="46:49" x14ac:dyDescent="0.25">
      <c r="AT397" s="50"/>
      <c r="AU397" s="45"/>
      <c r="AV397" s="50"/>
      <c r="AW397" s="45"/>
    </row>
    <row r="398" spans="46:49" x14ac:dyDescent="0.25">
      <c r="AT398" s="50"/>
      <c r="AU398" s="45"/>
      <c r="AV398" s="50"/>
      <c r="AW398" s="45"/>
    </row>
    <row r="399" spans="46:49" x14ac:dyDescent="0.25">
      <c r="AT399" s="50"/>
      <c r="AU399" s="45"/>
      <c r="AV399" s="50"/>
      <c r="AW399" s="45"/>
    </row>
    <row r="400" spans="46:49" x14ac:dyDescent="0.25">
      <c r="AT400" s="50"/>
      <c r="AU400" s="45"/>
      <c r="AV400" s="50"/>
      <c r="AW400" s="45"/>
    </row>
    <row r="401" spans="46:49" x14ac:dyDescent="0.25">
      <c r="AT401" s="50"/>
      <c r="AU401" s="45"/>
      <c r="AV401" s="50"/>
      <c r="AW401" s="45"/>
    </row>
    <row r="402" spans="46:49" x14ac:dyDescent="0.25">
      <c r="AT402" s="50"/>
      <c r="AU402" s="45"/>
      <c r="AV402" s="50"/>
      <c r="AW402" s="45"/>
    </row>
    <row r="403" spans="46:49" x14ac:dyDescent="0.25">
      <c r="AT403" s="50"/>
      <c r="AU403" s="45"/>
      <c r="AV403" s="50"/>
      <c r="AW403" s="45"/>
    </row>
    <row r="404" spans="46:49" x14ac:dyDescent="0.25">
      <c r="AT404" s="50"/>
      <c r="AU404" s="45"/>
      <c r="AV404" s="50"/>
      <c r="AW404" s="45"/>
    </row>
    <row r="405" spans="46:49" x14ac:dyDescent="0.25">
      <c r="AT405" s="50"/>
      <c r="AU405" s="45"/>
      <c r="AV405" s="50"/>
      <c r="AW405" s="45"/>
    </row>
    <row r="406" spans="46:49" x14ac:dyDescent="0.25">
      <c r="AT406" s="50"/>
      <c r="AU406" s="45"/>
      <c r="AV406" s="50"/>
      <c r="AW406" s="45"/>
    </row>
    <row r="407" spans="46:49" x14ac:dyDescent="0.25">
      <c r="AT407" s="50"/>
      <c r="AU407" s="45"/>
      <c r="AV407" s="50"/>
      <c r="AW407" s="45"/>
    </row>
    <row r="408" spans="46:49" x14ac:dyDescent="0.25">
      <c r="AT408" s="50"/>
      <c r="AU408" s="45"/>
      <c r="AV408" s="50"/>
      <c r="AW408" s="45"/>
    </row>
    <row r="409" spans="46:49" x14ac:dyDescent="0.25">
      <c r="AT409" s="50"/>
      <c r="AU409" s="45"/>
      <c r="AV409" s="50"/>
      <c r="AW409" s="45"/>
    </row>
    <row r="410" spans="46:49" x14ac:dyDescent="0.25">
      <c r="AT410" s="50"/>
      <c r="AU410" s="45"/>
      <c r="AV410" s="50"/>
      <c r="AW410" s="45"/>
    </row>
    <row r="411" spans="46:49" x14ac:dyDescent="0.25">
      <c r="AT411" s="50"/>
      <c r="AU411" s="45"/>
      <c r="AV411" s="50"/>
      <c r="AW411" s="45"/>
    </row>
    <row r="412" spans="46:49" x14ac:dyDescent="0.25">
      <c r="AT412" s="50"/>
      <c r="AU412" s="45"/>
      <c r="AV412" s="50"/>
      <c r="AW412" s="45"/>
    </row>
    <row r="413" spans="46:49" x14ac:dyDescent="0.25">
      <c r="AT413" s="50"/>
      <c r="AU413" s="45"/>
      <c r="AV413" s="50"/>
      <c r="AW413" s="45"/>
    </row>
    <row r="414" spans="46:49" x14ac:dyDescent="0.25">
      <c r="AT414" s="50"/>
      <c r="AU414" s="45"/>
      <c r="AV414" s="50"/>
      <c r="AW414" s="45"/>
    </row>
    <row r="415" spans="46:49" x14ac:dyDescent="0.25">
      <c r="AT415" s="50"/>
      <c r="AU415" s="45"/>
      <c r="AV415" s="50"/>
      <c r="AW415" s="45"/>
    </row>
    <row r="416" spans="46:49" x14ac:dyDescent="0.25">
      <c r="AT416" s="50"/>
      <c r="AU416" s="45"/>
      <c r="AV416" s="50"/>
      <c r="AW416" s="45"/>
    </row>
    <row r="417" spans="46:49" x14ac:dyDescent="0.25">
      <c r="AT417" s="50"/>
      <c r="AU417" s="45"/>
      <c r="AV417" s="50"/>
      <c r="AW417" s="45"/>
    </row>
    <row r="418" spans="46:49" x14ac:dyDescent="0.25">
      <c r="AT418" s="50"/>
      <c r="AU418" s="45"/>
      <c r="AV418" s="50"/>
      <c r="AW418" s="45"/>
    </row>
    <row r="419" spans="46:49" x14ac:dyDescent="0.25">
      <c r="AT419" s="50"/>
      <c r="AU419" s="45"/>
      <c r="AV419" s="50"/>
      <c r="AW419" s="45"/>
    </row>
    <row r="420" spans="46:49" x14ac:dyDescent="0.25">
      <c r="AT420" s="50"/>
      <c r="AU420" s="45"/>
      <c r="AV420" s="50"/>
      <c r="AW420" s="45"/>
    </row>
    <row r="421" spans="46:49" x14ac:dyDescent="0.25">
      <c r="AT421" s="50"/>
      <c r="AU421" s="45"/>
      <c r="AV421" s="50"/>
      <c r="AW421" s="45"/>
    </row>
    <row r="422" spans="46:49" x14ac:dyDescent="0.25">
      <c r="AT422" s="50"/>
      <c r="AU422" s="45"/>
      <c r="AV422" s="50"/>
      <c r="AW422" s="45"/>
    </row>
    <row r="423" spans="46:49" x14ac:dyDescent="0.25">
      <c r="AT423" s="50"/>
      <c r="AU423" s="45"/>
      <c r="AV423" s="50"/>
      <c r="AW423" s="45"/>
    </row>
    <row r="424" spans="46:49" x14ac:dyDescent="0.25">
      <c r="AT424" s="50"/>
      <c r="AU424" s="45"/>
      <c r="AV424" s="50"/>
      <c r="AW424" s="45"/>
    </row>
    <row r="425" spans="46:49" x14ac:dyDescent="0.25">
      <c r="AT425" s="50"/>
      <c r="AU425" s="45"/>
      <c r="AV425" s="50"/>
      <c r="AW425" s="45"/>
    </row>
    <row r="426" spans="46:49" x14ac:dyDescent="0.25">
      <c r="AT426" s="50"/>
      <c r="AU426" s="45"/>
      <c r="AV426" s="50"/>
      <c r="AW426" s="45"/>
    </row>
    <row r="427" spans="46:49" x14ac:dyDescent="0.25">
      <c r="AT427" s="50"/>
      <c r="AU427" s="45"/>
      <c r="AV427" s="50"/>
      <c r="AW427" s="45"/>
    </row>
    <row r="428" spans="46:49" x14ac:dyDescent="0.25">
      <c r="AT428" s="50"/>
      <c r="AU428" s="45"/>
      <c r="AV428" s="50"/>
      <c r="AW428" s="45"/>
    </row>
    <row r="429" spans="46:49" x14ac:dyDescent="0.25">
      <c r="AT429" s="50"/>
      <c r="AU429" s="45"/>
      <c r="AV429" s="50"/>
      <c r="AW429" s="45"/>
    </row>
    <row r="430" spans="46:49" x14ac:dyDescent="0.25">
      <c r="AT430" s="50"/>
      <c r="AU430" s="45"/>
      <c r="AV430" s="50"/>
      <c r="AW430" s="45"/>
    </row>
    <row r="431" spans="46:49" x14ac:dyDescent="0.25">
      <c r="AT431" s="50"/>
      <c r="AU431" s="45"/>
      <c r="AV431" s="50"/>
      <c r="AW431" s="45"/>
    </row>
    <row r="432" spans="46:49" x14ac:dyDescent="0.25">
      <c r="AT432" s="50"/>
      <c r="AU432" s="45"/>
      <c r="AV432" s="50"/>
      <c r="AW432" s="45"/>
    </row>
    <row r="433" spans="46:49" x14ac:dyDescent="0.25">
      <c r="AT433" s="50"/>
      <c r="AU433" s="45"/>
      <c r="AV433" s="50"/>
      <c r="AW433" s="45"/>
    </row>
    <row r="434" spans="46:49" x14ac:dyDescent="0.25">
      <c r="AT434" s="50"/>
      <c r="AU434" s="45"/>
      <c r="AV434" s="50"/>
      <c r="AW434" s="45"/>
    </row>
    <row r="435" spans="46:49" x14ac:dyDescent="0.25">
      <c r="AT435" s="50"/>
      <c r="AU435" s="45"/>
      <c r="AV435" s="50"/>
      <c r="AW435" s="45"/>
    </row>
    <row r="436" spans="46:49" x14ac:dyDescent="0.25">
      <c r="AT436" s="50"/>
      <c r="AU436" s="45"/>
      <c r="AV436" s="50"/>
      <c r="AW436" s="45"/>
    </row>
    <row r="437" spans="46:49" x14ac:dyDescent="0.25">
      <c r="AT437" s="50"/>
      <c r="AU437" s="45"/>
      <c r="AV437" s="50"/>
      <c r="AW437" s="45"/>
    </row>
    <row r="438" spans="46:49" x14ac:dyDescent="0.25">
      <c r="AT438" s="50"/>
      <c r="AU438" s="45"/>
      <c r="AV438" s="50"/>
      <c r="AW438" s="45"/>
    </row>
    <row r="439" spans="46:49" x14ac:dyDescent="0.25">
      <c r="AT439" s="50"/>
      <c r="AU439" s="45"/>
      <c r="AV439" s="50"/>
      <c r="AW439" s="45"/>
    </row>
    <row r="440" spans="46:49" x14ac:dyDescent="0.25">
      <c r="AT440" s="50"/>
      <c r="AU440" s="45"/>
      <c r="AV440" s="50"/>
      <c r="AW440" s="45"/>
    </row>
    <row r="441" spans="46:49" x14ac:dyDescent="0.25">
      <c r="AT441" s="50"/>
      <c r="AU441" s="45"/>
      <c r="AV441" s="50"/>
      <c r="AW441" s="45"/>
    </row>
    <row r="442" spans="46:49" x14ac:dyDescent="0.25">
      <c r="AT442" s="50"/>
      <c r="AU442" s="45"/>
      <c r="AV442" s="50"/>
      <c r="AW442" s="45"/>
    </row>
    <row r="443" spans="46:49" x14ac:dyDescent="0.25">
      <c r="AT443" s="50"/>
      <c r="AU443" s="45"/>
      <c r="AV443" s="50"/>
      <c r="AW443" s="45"/>
    </row>
    <row r="444" spans="46:49" x14ac:dyDescent="0.25">
      <c r="AT444" s="50"/>
      <c r="AU444" s="45"/>
      <c r="AV444" s="50"/>
      <c r="AW444" s="45"/>
    </row>
    <row r="445" spans="46:49" x14ac:dyDescent="0.25">
      <c r="AT445" s="50"/>
      <c r="AU445" s="45"/>
      <c r="AV445" s="50"/>
      <c r="AW445" s="45"/>
    </row>
    <row r="446" spans="46:49" x14ac:dyDescent="0.25">
      <c r="AT446" s="50"/>
      <c r="AU446" s="45"/>
      <c r="AV446" s="50"/>
      <c r="AW446" s="45"/>
    </row>
    <row r="447" spans="46:49" x14ac:dyDescent="0.25">
      <c r="AT447" s="50"/>
      <c r="AU447" s="45"/>
      <c r="AV447" s="50"/>
      <c r="AW447" s="45"/>
    </row>
    <row r="448" spans="46:49" x14ac:dyDescent="0.25">
      <c r="AT448" s="50"/>
      <c r="AU448" s="45"/>
      <c r="AV448" s="50"/>
      <c r="AW448" s="45"/>
    </row>
    <row r="449" spans="46:49" x14ac:dyDescent="0.25">
      <c r="AT449" s="50"/>
      <c r="AU449" s="45"/>
      <c r="AV449" s="50"/>
      <c r="AW449" s="45"/>
    </row>
    <row r="450" spans="46:49" x14ac:dyDescent="0.25">
      <c r="AT450" s="50"/>
      <c r="AU450" s="45"/>
      <c r="AV450" s="50"/>
      <c r="AW450" s="45"/>
    </row>
    <row r="451" spans="46:49" x14ac:dyDescent="0.25">
      <c r="AT451" s="50"/>
      <c r="AU451" s="45"/>
      <c r="AV451" s="50"/>
      <c r="AW451" s="45"/>
    </row>
    <row r="452" spans="46:49" x14ac:dyDescent="0.25">
      <c r="AT452" s="50"/>
      <c r="AU452" s="45"/>
      <c r="AV452" s="50"/>
      <c r="AW452" s="45"/>
    </row>
    <row r="453" spans="46:49" x14ac:dyDescent="0.25">
      <c r="AT453" s="50"/>
      <c r="AU453" s="45"/>
      <c r="AV453" s="50"/>
      <c r="AW453" s="45"/>
    </row>
    <row r="454" spans="46:49" x14ac:dyDescent="0.25">
      <c r="AT454" s="50"/>
      <c r="AU454" s="45"/>
      <c r="AV454" s="50"/>
      <c r="AW454" s="45"/>
    </row>
    <row r="455" spans="46:49" x14ac:dyDescent="0.25">
      <c r="AT455" s="50"/>
      <c r="AU455" s="45"/>
      <c r="AV455" s="50"/>
      <c r="AW455" s="45"/>
    </row>
    <row r="456" spans="46:49" x14ac:dyDescent="0.25">
      <c r="AT456" s="50"/>
      <c r="AU456" s="45"/>
      <c r="AV456" s="50"/>
      <c r="AW456" s="45"/>
    </row>
    <row r="457" spans="46:49" x14ac:dyDescent="0.25">
      <c r="AT457" s="50"/>
      <c r="AU457" s="45"/>
      <c r="AV457" s="50"/>
      <c r="AW457" s="45"/>
    </row>
    <row r="458" spans="46:49" x14ac:dyDescent="0.25">
      <c r="AT458" s="50"/>
      <c r="AU458" s="45"/>
      <c r="AV458" s="50"/>
      <c r="AW458" s="45"/>
    </row>
    <row r="459" spans="46:49" x14ac:dyDescent="0.25">
      <c r="AT459" s="50"/>
      <c r="AU459" s="45"/>
      <c r="AV459" s="50"/>
      <c r="AW459" s="45"/>
    </row>
    <row r="460" spans="46:49" x14ac:dyDescent="0.25">
      <c r="AT460" s="50"/>
      <c r="AU460" s="45"/>
      <c r="AV460" s="50"/>
      <c r="AW460" s="45"/>
    </row>
    <row r="461" spans="46:49" x14ac:dyDescent="0.25">
      <c r="AT461" s="50"/>
      <c r="AU461" s="45"/>
      <c r="AV461" s="50"/>
      <c r="AW461" s="45"/>
    </row>
    <row r="462" spans="46:49" x14ac:dyDescent="0.25">
      <c r="AT462" s="50"/>
      <c r="AU462" s="45"/>
      <c r="AV462" s="50"/>
      <c r="AW462" s="45"/>
    </row>
    <row r="463" spans="46:49" x14ac:dyDescent="0.25">
      <c r="AT463" s="50"/>
      <c r="AU463" s="45"/>
      <c r="AV463" s="50"/>
      <c r="AW463" s="45"/>
    </row>
    <row r="464" spans="46:49" x14ac:dyDescent="0.25">
      <c r="AT464" s="50"/>
      <c r="AU464" s="45"/>
      <c r="AV464" s="50"/>
      <c r="AW464" s="45"/>
    </row>
    <row r="465" spans="46:49" x14ac:dyDescent="0.25">
      <c r="AT465" s="50"/>
      <c r="AU465" s="45"/>
      <c r="AV465" s="50"/>
      <c r="AW465" s="45"/>
    </row>
    <row r="466" spans="46:49" x14ac:dyDescent="0.25">
      <c r="AT466" s="50"/>
      <c r="AU466" s="45"/>
      <c r="AV466" s="50"/>
      <c r="AW466" s="45"/>
    </row>
    <row r="467" spans="46:49" x14ac:dyDescent="0.25">
      <c r="AT467" s="50"/>
      <c r="AU467" s="45"/>
      <c r="AV467" s="50"/>
      <c r="AW467" s="45"/>
    </row>
    <row r="468" spans="46:49" x14ac:dyDescent="0.25">
      <c r="AT468" s="50"/>
      <c r="AU468" s="45"/>
      <c r="AV468" s="50"/>
      <c r="AW468" s="45"/>
    </row>
    <row r="469" spans="46:49" x14ac:dyDescent="0.25">
      <c r="AT469" s="50"/>
      <c r="AU469" s="45"/>
      <c r="AV469" s="50"/>
      <c r="AW469" s="45"/>
    </row>
    <row r="470" spans="46:49" x14ac:dyDescent="0.25">
      <c r="AT470" s="50"/>
      <c r="AU470" s="45"/>
      <c r="AV470" s="50"/>
      <c r="AW470" s="45"/>
    </row>
    <row r="471" spans="46:49" x14ac:dyDescent="0.25">
      <c r="AT471" s="50"/>
      <c r="AU471" s="45"/>
      <c r="AV471" s="50"/>
      <c r="AW471" s="45"/>
    </row>
    <row r="472" spans="46:49" x14ac:dyDescent="0.25">
      <c r="AT472" s="50"/>
      <c r="AU472" s="45"/>
      <c r="AV472" s="50"/>
      <c r="AW472" s="45"/>
    </row>
    <row r="473" spans="46:49" x14ac:dyDescent="0.25">
      <c r="AT473" s="50"/>
      <c r="AU473" s="45"/>
      <c r="AV473" s="50"/>
      <c r="AW473" s="45"/>
    </row>
    <row r="474" spans="46:49" x14ac:dyDescent="0.25">
      <c r="AT474" s="50"/>
      <c r="AU474" s="45"/>
      <c r="AV474" s="50"/>
      <c r="AW474" s="45"/>
    </row>
    <row r="475" spans="46:49" x14ac:dyDescent="0.25">
      <c r="AT475" s="50"/>
      <c r="AU475" s="45"/>
      <c r="AV475" s="50"/>
      <c r="AW475" s="45"/>
    </row>
    <row r="476" spans="46:49" x14ac:dyDescent="0.25">
      <c r="AT476" s="50"/>
      <c r="AU476" s="45"/>
      <c r="AV476" s="50"/>
      <c r="AW476" s="45"/>
    </row>
    <row r="477" spans="46:49" x14ac:dyDescent="0.25">
      <c r="AT477" s="50"/>
      <c r="AU477" s="45"/>
      <c r="AV477" s="50"/>
      <c r="AW477" s="45"/>
    </row>
    <row r="478" spans="46:49" x14ac:dyDescent="0.25">
      <c r="AT478" s="50"/>
      <c r="AU478" s="45"/>
      <c r="AV478" s="50"/>
      <c r="AW478" s="45"/>
    </row>
    <row r="479" spans="46:49" x14ac:dyDescent="0.25">
      <c r="AT479" s="50"/>
      <c r="AU479" s="45"/>
      <c r="AV479" s="50"/>
      <c r="AW479" s="45"/>
    </row>
    <row r="480" spans="46:49" x14ac:dyDescent="0.25">
      <c r="AT480" s="50"/>
      <c r="AU480" s="45"/>
      <c r="AV480" s="50"/>
      <c r="AW480" s="45"/>
    </row>
    <row r="481" spans="46:49" x14ac:dyDescent="0.25">
      <c r="AT481" s="50"/>
      <c r="AU481" s="45"/>
      <c r="AV481" s="50"/>
      <c r="AW481" s="45"/>
    </row>
    <row r="482" spans="46:49" x14ac:dyDescent="0.25">
      <c r="AT482" s="50"/>
      <c r="AU482" s="45"/>
      <c r="AV482" s="50"/>
      <c r="AW482" s="45"/>
    </row>
    <row r="483" spans="46:49" x14ac:dyDescent="0.25">
      <c r="AT483" s="50"/>
      <c r="AU483" s="45"/>
      <c r="AV483" s="50"/>
      <c r="AW483" s="45"/>
    </row>
    <row r="484" spans="46:49" x14ac:dyDescent="0.25">
      <c r="AT484" s="50"/>
      <c r="AU484" s="45"/>
      <c r="AV484" s="50"/>
      <c r="AW484" s="45"/>
    </row>
    <row r="485" spans="46:49" x14ac:dyDescent="0.25">
      <c r="AT485" s="50"/>
      <c r="AU485" s="45"/>
      <c r="AV485" s="50"/>
      <c r="AW485" s="45"/>
    </row>
    <row r="486" spans="46:49" x14ac:dyDescent="0.25">
      <c r="AT486" s="50"/>
      <c r="AU486" s="45"/>
      <c r="AV486" s="50"/>
      <c r="AW486" s="45"/>
    </row>
    <row r="487" spans="46:49" x14ac:dyDescent="0.25">
      <c r="AT487" s="50"/>
      <c r="AU487" s="45"/>
      <c r="AV487" s="50"/>
      <c r="AW487" s="45"/>
    </row>
    <row r="488" spans="46:49" x14ac:dyDescent="0.25">
      <c r="AT488" s="50"/>
      <c r="AU488" s="45"/>
      <c r="AV488" s="50"/>
      <c r="AW488" s="45"/>
    </row>
    <row r="489" spans="46:49" x14ac:dyDescent="0.25">
      <c r="AT489" s="50"/>
      <c r="AU489" s="45"/>
      <c r="AV489" s="50"/>
      <c r="AW489" s="45"/>
    </row>
    <row r="490" spans="46:49" x14ac:dyDescent="0.25">
      <c r="AT490" s="50"/>
      <c r="AU490" s="45"/>
      <c r="AV490" s="50"/>
      <c r="AW490" s="45"/>
    </row>
    <row r="491" spans="46:49" x14ac:dyDescent="0.25">
      <c r="AT491" s="50"/>
      <c r="AU491" s="45"/>
      <c r="AV491" s="50"/>
      <c r="AW491" s="45"/>
    </row>
    <row r="492" spans="46:49" x14ac:dyDescent="0.25">
      <c r="AT492" s="50"/>
      <c r="AU492" s="45"/>
      <c r="AV492" s="50"/>
      <c r="AW492" s="45"/>
    </row>
    <row r="493" spans="46:49" x14ac:dyDescent="0.25">
      <c r="AT493" s="50"/>
      <c r="AU493" s="45"/>
      <c r="AV493" s="50"/>
      <c r="AW493" s="45"/>
    </row>
    <row r="494" spans="46:49" x14ac:dyDescent="0.25">
      <c r="AT494" s="50"/>
      <c r="AU494" s="45"/>
      <c r="AV494" s="50"/>
      <c r="AW494" s="45"/>
    </row>
    <row r="495" spans="46:49" x14ac:dyDescent="0.25">
      <c r="AT495" s="50"/>
      <c r="AU495" s="45"/>
      <c r="AV495" s="50"/>
      <c r="AW495" s="45"/>
    </row>
    <row r="496" spans="46:49" x14ac:dyDescent="0.25">
      <c r="AT496" s="50"/>
      <c r="AU496" s="45"/>
      <c r="AV496" s="50"/>
      <c r="AW496" s="45"/>
    </row>
    <row r="497" spans="46:49" x14ac:dyDescent="0.25">
      <c r="AT497" s="50"/>
      <c r="AU497" s="45"/>
      <c r="AV497" s="50"/>
      <c r="AW497" s="45"/>
    </row>
    <row r="498" spans="46:49" x14ac:dyDescent="0.25">
      <c r="AT498" s="50"/>
      <c r="AU498" s="45"/>
      <c r="AV498" s="50"/>
      <c r="AW498" s="45"/>
    </row>
    <row r="499" spans="46:49" x14ac:dyDescent="0.25">
      <c r="AT499" s="50"/>
      <c r="AU499" s="45"/>
      <c r="AV499" s="50"/>
      <c r="AW499" s="45"/>
    </row>
    <row r="500" spans="46:49" x14ac:dyDescent="0.25">
      <c r="AT500" s="50"/>
      <c r="AU500" s="45"/>
      <c r="AV500" s="50"/>
      <c r="AW500" s="45"/>
    </row>
    <row r="501" spans="46:49" x14ac:dyDescent="0.25">
      <c r="AT501" s="50"/>
      <c r="AU501" s="45"/>
      <c r="AV501" s="50"/>
      <c r="AW501" s="45"/>
    </row>
    <row r="502" spans="46:49" x14ac:dyDescent="0.25">
      <c r="AT502" s="50"/>
      <c r="AU502" s="45"/>
      <c r="AV502" s="50"/>
      <c r="AW502" s="45"/>
    </row>
    <row r="503" spans="46:49" x14ac:dyDescent="0.25">
      <c r="AT503" s="50"/>
      <c r="AU503" s="45"/>
      <c r="AV503" s="50"/>
      <c r="AW503" s="45"/>
    </row>
    <row r="504" spans="46:49" x14ac:dyDescent="0.25">
      <c r="AT504" s="50"/>
      <c r="AU504" s="45"/>
      <c r="AV504" s="50"/>
      <c r="AW504" s="45"/>
    </row>
    <row r="505" spans="46:49" x14ac:dyDescent="0.25">
      <c r="AT505" s="50"/>
      <c r="AU505" s="45"/>
      <c r="AV505" s="50"/>
      <c r="AW505" s="45"/>
    </row>
    <row r="506" spans="46:49" x14ac:dyDescent="0.25">
      <c r="AT506" s="50"/>
      <c r="AU506" s="45"/>
      <c r="AV506" s="50"/>
      <c r="AW506" s="45"/>
    </row>
    <row r="507" spans="46:49" x14ac:dyDescent="0.25">
      <c r="AT507" s="50"/>
      <c r="AU507" s="45"/>
      <c r="AV507" s="50"/>
      <c r="AW507" s="45"/>
    </row>
    <row r="508" spans="46:49" x14ac:dyDescent="0.25">
      <c r="AT508" s="50"/>
      <c r="AU508" s="45"/>
      <c r="AV508" s="50"/>
      <c r="AW508" s="45"/>
    </row>
    <row r="509" spans="46:49" x14ac:dyDescent="0.25">
      <c r="AT509" s="50"/>
      <c r="AU509" s="45"/>
      <c r="AV509" s="50"/>
      <c r="AW509" s="45"/>
    </row>
    <row r="510" spans="46:49" x14ac:dyDescent="0.25">
      <c r="AT510" s="50"/>
      <c r="AU510" s="45"/>
      <c r="AV510" s="50"/>
      <c r="AW510" s="45"/>
    </row>
    <row r="511" spans="46:49" x14ac:dyDescent="0.25">
      <c r="AT511" s="50"/>
      <c r="AU511" s="45"/>
      <c r="AV511" s="50"/>
      <c r="AW511" s="45"/>
    </row>
    <row r="512" spans="46:49" x14ac:dyDescent="0.25">
      <c r="AT512" s="50"/>
      <c r="AU512" s="45"/>
      <c r="AV512" s="50"/>
      <c r="AW512" s="45"/>
    </row>
    <row r="513" spans="46:49" x14ac:dyDescent="0.25">
      <c r="AT513" s="50"/>
      <c r="AU513" s="45"/>
      <c r="AV513" s="50"/>
      <c r="AW513" s="45"/>
    </row>
    <row r="514" spans="46:49" x14ac:dyDescent="0.25">
      <c r="AT514" s="50"/>
      <c r="AU514" s="45"/>
      <c r="AV514" s="50"/>
      <c r="AW514" s="45"/>
    </row>
    <row r="515" spans="46:49" x14ac:dyDescent="0.25">
      <c r="AT515" s="50"/>
      <c r="AU515" s="45"/>
      <c r="AV515" s="50"/>
      <c r="AW515" s="45"/>
    </row>
    <row r="516" spans="46:49" x14ac:dyDescent="0.25">
      <c r="AT516" s="50"/>
      <c r="AU516" s="45"/>
      <c r="AV516" s="50"/>
      <c r="AW516" s="45"/>
    </row>
    <row r="517" spans="46:49" x14ac:dyDescent="0.25">
      <c r="AT517" s="50"/>
      <c r="AU517" s="45"/>
      <c r="AV517" s="50"/>
      <c r="AW517" s="45"/>
    </row>
    <row r="518" spans="46:49" x14ac:dyDescent="0.25">
      <c r="AT518" s="50"/>
      <c r="AU518" s="45"/>
      <c r="AV518" s="50"/>
      <c r="AW518" s="45"/>
    </row>
    <row r="519" spans="46:49" x14ac:dyDescent="0.25">
      <c r="AT519" s="50"/>
      <c r="AU519" s="45"/>
      <c r="AV519" s="50"/>
      <c r="AW519" s="45"/>
    </row>
    <row r="520" spans="46:49" x14ac:dyDescent="0.25">
      <c r="AT520" s="50"/>
      <c r="AU520" s="45"/>
      <c r="AV520" s="50"/>
      <c r="AW520" s="45"/>
    </row>
    <row r="521" spans="46:49" x14ac:dyDescent="0.25">
      <c r="AT521" s="50"/>
      <c r="AU521" s="45"/>
      <c r="AV521" s="50"/>
      <c r="AW521" s="45"/>
    </row>
    <row r="522" spans="46:49" x14ac:dyDescent="0.25">
      <c r="AT522" s="50"/>
      <c r="AU522" s="45"/>
      <c r="AV522" s="50"/>
      <c r="AW522" s="45"/>
    </row>
    <row r="523" spans="46:49" x14ac:dyDescent="0.25">
      <c r="AT523" s="50"/>
      <c r="AU523" s="45"/>
      <c r="AV523" s="50"/>
      <c r="AW523" s="45"/>
    </row>
    <row r="524" spans="46:49" x14ac:dyDescent="0.25">
      <c r="AT524" s="50"/>
      <c r="AU524" s="45"/>
      <c r="AV524" s="50"/>
      <c r="AW524" s="45"/>
    </row>
    <row r="525" spans="46:49" x14ac:dyDescent="0.25">
      <c r="AT525" s="50"/>
      <c r="AU525" s="45"/>
      <c r="AV525" s="50"/>
      <c r="AW525" s="45"/>
    </row>
    <row r="526" spans="46:49" x14ac:dyDescent="0.25">
      <c r="AT526" s="50"/>
      <c r="AU526" s="45"/>
      <c r="AV526" s="50"/>
      <c r="AW526" s="45"/>
    </row>
    <row r="527" spans="46:49" x14ac:dyDescent="0.25">
      <c r="AT527" s="50"/>
      <c r="AU527" s="45"/>
      <c r="AV527" s="50"/>
      <c r="AW527" s="45"/>
    </row>
    <row r="528" spans="46:49" x14ac:dyDescent="0.25">
      <c r="AT528" s="50"/>
      <c r="AU528" s="45"/>
      <c r="AV528" s="50"/>
      <c r="AW528" s="45"/>
    </row>
    <row r="529" spans="46:49" x14ac:dyDescent="0.25">
      <c r="AT529" s="50"/>
      <c r="AU529" s="45"/>
      <c r="AV529" s="50"/>
      <c r="AW529" s="45"/>
    </row>
    <row r="530" spans="46:49" x14ac:dyDescent="0.25">
      <c r="AT530" s="50"/>
      <c r="AU530" s="45"/>
      <c r="AV530" s="50"/>
      <c r="AW530" s="45"/>
    </row>
    <row r="531" spans="46:49" x14ac:dyDescent="0.25">
      <c r="AT531" s="50"/>
      <c r="AU531" s="45"/>
      <c r="AV531" s="50"/>
      <c r="AW531" s="45"/>
    </row>
    <row r="532" spans="46:49" x14ac:dyDescent="0.25">
      <c r="AT532" s="50"/>
      <c r="AU532" s="45"/>
      <c r="AV532" s="50"/>
      <c r="AW532" s="45"/>
    </row>
    <row r="533" spans="46:49" x14ac:dyDescent="0.25">
      <c r="AT533" s="50"/>
      <c r="AU533" s="45"/>
      <c r="AV533" s="50"/>
      <c r="AW533" s="45"/>
    </row>
    <row r="534" spans="46:49" x14ac:dyDescent="0.25">
      <c r="AT534" s="50"/>
      <c r="AU534" s="45"/>
      <c r="AV534" s="50"/>
      <c r="AW534" s="45"/>
    </row>
    <row r="535" spans="46:49" x14ac:dyDescent="0.25">
      <c r="AT535" s="50"/>
      <c r="AU535" s="45"/>
      <c r="AV535" s="50"/>
      <c r="AW535" s="45"/>
    </row>
    <row r="536" spans="46:49" x14ac:dyDescent="0.25">
      <c r="AT536" s="50"/>
      <c r="AU536" s="45"/>
      <c r="AV536" s="50"/>
      <c r="AW536" s="45"/>
    </row>
    <row r="537" spans="46:49" x14ac:dyDescent="0.25">
      <c r="AT537" s="50"/>
      <c r="AU537" s="45"/>
      <c r="AV537" s="50"/>
      <c r="AW537" s="45"/>
    </row>
    <row r="538" spans="46:49" x14ac:dyDescent="0.25">
      <c r="AT538" s="50"/>
      <c r="AU538" s="45"/>
      <c r="AV538" s="50"/>
      <c r="AW538" s="45"/>
    </row>
    <row r="539" spans="46:49" x14ac:dyDescent="0.25">
      <c r="AT539" s="50"/>
      <c r="AU539" s="45"/>
      <c r="AV539" s="50"/>
      <c r="AW539" s="45"/>
    </row>
    <row r="540" spans="46:49" x14ac:dyDescent="0.25">
      <c r="AT540" s="50"/>
      <c r="AU540" s="45"/>
      <c r="AV540" s="50"/>
      <c r="AW540" s="45"/>
    </row>
    <row r="541" spans="46:49" x14ac:dyDescent="0.25">
      <c r="AT541" s="50"/>
      <c r="AU541" s="45"/>
      <c r="AV541" s="50"/>
      <c r="AW541" s="45"/>
    </row>
    <row r="542" spans="46:49" x14ac:dyDescent="0.25">
      <c r="AT542" s="50"/>
      <c r="AU542" s="45"/>
      <c r="AV542" s="50"/>
      <c r="AW542" s="45"/>
    </row>
    <row r="543" spans="46:49" x14ac:dyDescent="0.25">
      <c r="AT543" s="50"/>
      <c r="AU543" s="45"/>
      <c r="AV543" s="50"/>
      <c r="AW543" s="45"/>
    </row>
    <row r="544" spans="46:49" x14ac:dyDescent="0.25">
      <c r="AT544" s="50"/>
      <c r="AU544" s="45"/>
      <c r="AV544" s="50"/>
      <c r="AW544" s="45"/>
    </row>
    <row r="545" spans="46:49" x14ac:dyDescent="0.25">
      <c r="AT545" s="50"/>
      <c r="AU545" s="45"/>
      <c r="AV545" s="50"/>
      <c r="AW545" s="45"/>
    </row>
    <row r="546" spans="46:49" x14ac:dyDescent="0.25">
      <c r="AT546" s="50"/>
      <c r="AU546" s="45"/>
      <c r="AV546" s="50"/>
      <c r="AW546" s="45"/>
    </row>
    <row r="547" spans="46:49" x14ac:dyDescent="0.25">
      <c r="AT547" s="50"/>
      <c r="AU547" s="45"/>
      <c r="AV547" s="50"/>
      <c r="AW547" s="45"/>
    </row>
    <row r="548" spans="46:49" x14ac:dyDescent="0.25">
      <c r="AT548" s="50"/>
      <c r="AU548" s="45"/>
      <c r="AV548" s="50"/>
      <c r="AW548" s="45"/>
    </row>
    <row r="549" spans="46:49" x14ac:dyDescent="0.25">
      <c r="AT549" s="50"/>
      <c r="AU549" s="45"/>
      <c r="AV549" s="50"/>
      <c r="AW549" s="45"/>
    </row>
    <row r="550" spans="46:49" x14ac:dyDescent="0.25">
      <c r="AT550" s="50"/>
      <c r="AU550" s="45"/>
      <c r="AV550" s="50"/>
      <c r="AW550" s="45"/>
    </row>
    <row r="551" spans="46:49" x14ac:dyDescent="0.25">
      <c r="AT551" s="50"/>
      <c r="AU551" s="45"/>
      <c r="AV551" s="50"/>
      <c r="AW551" s="45"/>
    </row>
    <row r="552" spans="46:49" x14ac:dyDescent="0.25">
      <c r="AT552" s="50"/>
      <c r="AU552" s="45"/>
      <c r="AV552" s="50"/>
      <c r="AW552" s="45"/>
    </row>
    <row r="553" spans="46:49" x14ac:dyDescent="0.25">
      <c r="AT553" s="50"/>
      <c r="AU553" s="45"/>
      <c r="AV553" s="50"/>
      <c r="AW553" s="45"/>
    </row>
    <row r="554" spans="46:49" x14ac:dyDescent="0.25">
      <c r="AT554" s="50"/>
      <c r="AU554" s="45"/>
      <c r="AV554" s="50"/>
      <c r="AW554" s="45"/>
    </row>
    <row r="555" spans="46:49" x14ac:dyDescent="0.25">
      <c r="AT555" s="50"/>
      <c r="AU555" s="45"/>
      <c r="AV555" s="50"/>
      <c r="AW555" s="45"/>
    </row>
    <row r="556" spans="46:49" x14ac:dyDescent="0.25">
      <c r="AT556" s="50"/>
      <c r="AU556" s="45"/>
      <c r="AV556" s="50"/>
      <c r="AW556" s="45"/>
    </row>
    <row r="557" spans="46:49" x14ac:dyDescent="0.25">
      <c r="AT557" s="50"/>
      <c r="AU557" s="45"/>
      <c r="AV557" s="50"/>
      <c r="AW557" s="45"/>
    </row>
    <row r="558" spans="46:49" x14ac:dyDescent="0.25">
      <c r="AT558" s="50"/>
      <c r="AU558" s="45"/>
      <c r="AV558" s="50"/>
      <c r="AW558" s="45"/>
    </row>
    <row r="559" spans="46:49" x14ac:dyDescent="0.25">
      <c r="AT559" s="50"/>
      <c r="AU559" s="45"/>
      <c r="AV559" s="50"/>
      <c r="AW559" s="45"/>
    </row>
    <row r="560" spans="46:49" x14ac:dyDescent="0.25">
      <c r="AT560" s="50"/>
      <c r="AU560" s="45"/>
      <c r="AV560" s="50"/>
      <c r="AW560" s="45"/>
    </row>
    <row r="561" spans="46:49" x14ac:dyDescent="0.25">
      <c r="AT561" s="50"/>
      <c r="AU561" s="45"/>
      <c r="AV561" s="50"/>
      <c r="AW561" s="45"/>
    </row>
    <row r="562" spans="46:49" x14ac:dyDescent="0.25">
      <c r="AT562" s="50"/>
      <c r="AU562" s="45"/>
      <c r="AV562" s="50"/>
      <c r="AW562" s="45"/>
    </row>
    <row r="563" spans="46:49" x14ac:dyDescent="0.25">
      <c r="AT563" s="50"/>
      <c r="AU563" s="45"/>
      <c r="AV563" s="50"/>
      <c r="AW563" s="45"/>
    </row>
    <row r="564" spans="46:49" x14ac:dyDescent="0.25">
      <c r="AT564" s="50"/>
      <c r="AU564" s="45"/>
      <c r="AV564" s="50"/>
      <c r="AW564" s="45"/>
    </row>
    <row r="565" spans="46:49" x14ac:dyDescent="0.25">
      <c r="AT565" s="50"/>
      <c r="AU565" s="45"/>
      <c r="AV565" s="50"/>
      <c r="AW565" s="45"/>
    </row>
    <row r="566" spans="46:49" x14ac:dyDescent="0.25">
      <c r="AT566" s="50"/>
      <c r="AU566" s="45"/>
      <c r="AV566" s="50"/>
      <c r="AW566" s="45"/>
    </row>
    <row r="567" spans="46:49" x14ac:dyDescent="0.25">
      <c r="AT567" s="50"/>
      <c r="AU567" s="45"/>
      <c r="AV567" s="50"/>
      <c r="AW567" s="45"/>
    </row>
    <row r="568" spans="46:49" x14ac:dyDescent="0.25">
      <c r="AT568" s="50"/>
      <c r="AU568" s="45"/>
      <c r="AV568" s="50"/>
      <c r="AW568" s="45"/>
    </row>
    <row r="569" spans="46:49" x14ac:dyDescent="0.25">
      <c r="AT569" s="50"/>
      <c r="AU569" s="45"/>
      <c r="AV569" s="50"/>
      <c r="AW569" s="45"/>
    </row>
    <row r="570" spans="46:49" x14ac:dyDescent="0.25">
      <c r="AT570" s="50"/>
      <c r="AU570" s="45"/>
      <c r="AV570" s="50"/>
      <c r="AW570" s="45"/>
    </row>
    <row r="571" spans="46:49" x14ac:dyDescent="0.25">
      <c r="AT571" s="50"/>
      <c r="AU571" s="45"/>
      <c r="AV571" s="50"/>
      <c r="AW571" s="45"/>
    </row>
    <row r="572" spans="46:49" x14ac:dyDescent="0.25">
      <c r="AT572" s="50"/>
      <c r="AU572" s="45"/>
      <c r="AV572" s="50"/>
      <c r="AW572" s="45"/>
    </row>
    <row r="573" spans="46:49" x14ac:dyDescent="0.25">
      <c r="AT573" s="50"/>
      <c r="AU573" s="45"/>
      <c r="AV573" s="50"/>
      <c r="AW573" s="45"/>
    </row>
    <row r="574" spans="46:49" x14ac:dyDescent="0.25">
      <c r="AT574" s="50"/>
      <c r="AU574" s="45"/>
      <c r="AV574" s="50"/>
      <c r="AW574" s="45"/>
    </row>
    <row r="575" spans="46:49" x14ac:dyDescent="0.25">
      <c r="AT575" s="50"/>
      <c r="AU575" s="45"/>
      <c r="AV575" s="50"/>
      <c r="AW575" s="45"/>
    </row>
    <row r="576" spans="46:49" x14ac:dyDescent="0.25">
      <c r="AT576" s="50"/>
      <c r="AU576" s="45"/>
      <c r="AV576" s="50"/>
      <c r="AW576" s="45"/>
    </row>
    <row r="577" spans="46:49" x14ac:dyDescent="0.25">
      <c r="AT577" s="50"/>
      <c r="AU577" s="45"/>
      <c r="AV577" s="50"/>
      <c r="AW577" s="45"/>
    </row>
    <row r="578" spans="46:49" x14ac:dyDescent="0.25">
      <c r="AT578" s="50"/>
      <c r="AU578" s="45"/>
      <c r="AV578" s="50"/>
      <c r="AW578" s="45"/>
    </row>
    <row r="579" spans="46:49" x14ac:dyDescent="0.25">
      <c r="AT579" s="50"/>
      <c r="AU579" s="45"/>
      <c r="AV579" s="50"/>
      <c r="AW579" s="45"/>
    </row>
    <row r="580" spans="46:49" x14ac:dyDescent="0.25">
      <c r="AT580" s="50"/>
      <c r="AU580" s="45"/>
      <c r="AV580" s="50"/>
      <c r="AW580" s="45"/>
    </row>
    <row r="581" spans="46:49" x14ac:dyDescent="0.25">
      <c r="AT581" s="50"/>
      <c r="AU581" s="45"/>
      <c r="AV581" s="50"/>
      <c r="AW581" s="45"/>
    </row>
    <row r="582" spans="46:49" x14ac:dyDescent="0.25">
      <c r="AT582" s="50"/>
      <c r="AU582" s="45"/>
      <c r="AV582" s="50"/>
      <c r="AW582" s="45"/>
    </row>
    <row r="583" spans="46:49" x14ac:dyDescent="0.25">
      <c r="AT583" s="50"/>
      <c r="AU583" s="45"/>
      <c r="AV583" s="50"/>
      <c r="AW583" s="45"/>
    </row>
    <row r="584" spans="46:49" x14ac:dyDescent="0.25">
      <c r="AT584" s="50"/>
      <c r="AU584" s="45"/>
      <c r="AV584" s="50"/>
      <c r="AW584" s="45"/>
    </row>
    <row r="585" spans="46:49" x14ac:dyDescent="0.25">
      <c r="AT585" s="50"/>
      <c r="AU585" s="45"/>
      <c r="AV585" s="50"/>
      <c r="AW585" s="45"/>
    </row>
    <row r="586" spans="46:49" x14ac:dyDescent="0.25">
      <c r="AT586" s="50"/>
      <c r="AU586" s="45"/>
      <c r="AV586" s="50"/>
      <c r="AW586" s="45"/>
    </row>
    <row r="587" spans="46:49" x14ac:dyDescent="0.25">
      <c r="AT587" s="50"/>
      <c r="AU587" s="45"/>
      <c r="AV587" s="50"/>
      <c r="AW587" s="45"/>
    </row>
    <row r="588" spans="46:49" x14ac:dyDescent="0.25">
      <c r="AT588" s="50"/>
      <c r="AU588" s="45"/>
      <c r="AV588" s="50"/>
      <c r="AW588" s="45"/>
    </row>
    <row r="589" spans="46:49" x14ac:dyDescent="0.25">
      <c r="AT589" s="50"/>
      <c r="AU589" s="45"/>
      <c r="AV589" s="50"/>
      <c r="AW589" s="45"/>
    </row>
    <row r="590" spans="46:49" x14ac:dyDescent="0.25">
      <c r="AT590" s="50"/>
      <c r="AU590" s="45"/>
      <c r="AV590" s="50"/>
      <c r="AW590" s="45"/>
    </row>
    <row r="591" spans="46:49" x14ac:dyDescent="0.25">
      <c r="AT591" s="50"/>
      <c r="AU591" s="45"/>
      <c r="AV591" s="50"/>
      <c r="AW591" s="45"/>
    </row>
    <row r="592" spans="46:49" x14ac:dyDescent="0.25">
      <c r="AT592" s="50"/>
      <c r="AU592" s="45"/>
      <c r="AV592" s="50"/>
      <c r="AW592" s="45"/>
    </row>
    <row r="593" spans="46:49" x14ac:dyDescent="0.25">
      <c r="AT593" s="50"/>
      <c r="AU593" s="45"/>
      <c r="AV593" s="50"/>
      <c r="AW593" s="45"/>
    </row>
    <row r="594" spans="46:49" x14ac:dyDescent="0.25">
      <c r="AT594" s="50"/>
      <c r="AU594" s="45"/>
      <c r="AV594" s="50"/>
      <c r="AW594" s="45"/>
    </row>
    <row r="595" spans="46:49" x14ac:dyDescent="0.25">
      <c r="AT595" s="50"/>
      <c r="AU595" s="45"/>
      <c r="AV595" s="50"/>
      <c r="AW595" s="45"/>
    </row>
    <row r="596" spans="46:49" x14ac:dyDescent="0.25">
      <c r="AT596" s="50"/>
      <c r="AU596" s="45"/>
      <c r="AV596" s="50"/>
      <c r="AW596" s="45"/>
    </row>
    <row r="597" spans="46:49" x14ac:dyDescent="0.25">
      <c r="AT597" s="50"/>
      <c r="AU597" s="45"/>
      <c r="AV597" s="50"/>
      <c r="AW597" s="45"/>
    </row>
    <row r="598" spans="46:49" x14ac:dyDescent="0.25">
      <c r="AT598" s="50"/>
      <c r="AU598" s="45"/>
      <c r="AV598" s="50"/>
      <c r="AW598" s="45"/>
    </row>
    <row r="599" spans="46:49" x14ac:dyDescent="0.25">
      <c r="AT599" s="50"/>
      <c r="AU599" s="45"/>
      <c r="AV599" s="50"/>
      <c r="AW599" s="45"/>
    </row>
    <row r="600" spans="46:49" x14ac:dyDescent="0.25">
      <c r="AT600" s="50"/>
      <c r="AU600" s="45"/>
      <c r="AV600" s="50"/>
      <c r="AW600" s="45"/>
    </row>
    <row r="601" spans="46:49" x14ac:dyDescent="0.25">
      <c r="AT601" s="50"/>
      <c r="AU601" s="45"/>
      <c r="AV601" s="50"/>
      <c r="AW601" s="45"/>
    </row>
    <row r="602" spans="46:49" x14ac:dyDescent="0.25">
      <c r="AT602" s="50"/>
      <c r="AU602" s="45"/>
      <c r="AV602" s="50"/>
      <c r="AW602" s="45"/>
    </row>
    <row r="603" spans="46:49" x14ac:dyDescent="0.25">
      <c r="AT603" s="50"/>
      <c r="AU603" s="45"/>
      <c r="AV603" s="50"/>
      <c r="AW603" s="45"/>
    </row>
    <row r="604" spans="46:49" x14ac:dyDescent="0.25">
      <c r="AT604" s="50"/>
      <c r="AU604" s="45"/>
      <c r="AV604" s="50"/>
      <c r="AW604" s="45"/>
    </row>
    <row r="605" spans="46:49" x14ac:dyDescent="0.25">
      <c r="AT605" s="50"/>
      <c r="AU605" s="45"/>
      <c r="AV605" s="50"/>
      <c r="AW605" s="45"/>
    </row>
    <row r="606" spans="46:49" x14ac:dyDescent="0.25">
      <c r="AT606" s="50"/>
      <c r="AU606" s="45"/>
      <c r="AV606" s="50"/>
      <c r="AW606" s="45"/>
    </row>
    <row r="607" spans="46:49" x14ac:dyDescent="0.25">
      <c r="AT607" s="50"/>
      <c r="AU607" s="45"/>
      <c r="AV607" s="50"/>
      <c r="AW607" s="45"/>
    </row>
    <row r="608" spans="46:49" x14ac:dyDescent="0.25">
      <c r="AT608" s="50"/>
      <c r="AU608" s="45"/>
      <c r="AV608" s="50"/>
      <c r="AW608" s="45"/>
    </row>
    <row r="609" spans="46:49" x14ac:dyDescent="0.25">
      <c r="AT609" s="50"/>
      <c r="AU609" s="45"/>
      <c r="AV609" s="50"/>
      <c r="AW609" s="45"/>
    </row>
    <row r="610" spans="46:49" x14ac:dyDescent="0.25">
      <c r="AT610" s="50"/>
      <c r="AU610" s="45"/>
      <c r="AV610" s="50"/>
      <c r="AW610" s="45"/>
    </row>
    <row r="611" spans="46:49" x14ac:dyDescent="0.25">
      <c r="AT611" s="50"/>
      <c r="AU611" s="45"/>
      <c r="AV611" s="50"/>
      <c r="AW611" s="45"/>
    </row>
    <row r="612" spans="46:49" x14ac:dyDescent="0.25">
      <c r="AT612" s="50"/>
      <c r="AU612" s="45"/>
      <c r="AV612" s="50"/>
      <c r="AW612" s="45"/>
    </row>
    <row r="613" spans="46:49" x14ac:dyDescent="0.25">
      <c r="AT613" s="50"/>
      <c r="AU613" s="45"/>
      <c r="AV613" s="50"/>
      <c r="AW613" s="45"/>
    </row>
    <row r="614" spans="46:49" x14ac:dyDescent="0.25">
      <c r="AT614" s="50"/>
      <c r="AU614" s="45"/>
      <c r="AV614" s="50"/>
      <c r="AW614" s="45"/>
    </row>
    <row r="615" spans="46:49" x14ac:dyDescent="0.25">
      <c r="AT615" s="50"/>
      <c r="AU615" s="45"/>
      <c r="AV615" s="50"/>
      <c r="AW615" s="45"/>
    </row>
    <row r="616" spans="46:49" x14ac:dyDescent="0.25">
      <c r="AT616" s="50"/>
      <c r="AU616" s="45"/>
      <c r="AV616" s="50"/>
      <c r="AW616" s="45"/>
    </row>
    <row r="617" spans="46:49" x14ac:dyDescent="0.25">
      <c r="AT617" s="50"/>
      <c r="AU617" s="45"/>
      <c r="AV617" s="50"/>
      <c r="AW617" s="45"/>
    </row>
    <row r="618" spans="46:49" x14ac:dyDescent="0.25">
      <c r="AT618" s="50"/>
      <c r="AU618" s="45"/>
      <c r="AV618" s="50"/>
      <c r="AW618" s="45"/>
    </row>
    <row r="619" spans="46:49" x14ac:dyDescent="0.25">
      <c r="AT619" s="50"/>
      <c r="AU619" s="45"/>
      <c r="AV619" s="50"/>
      <c r="AW619" s="45"/>
    </row>
    <row r="620" spans="46:49" x14ac:dyDescent="0.25">
      <c r="AT620" s="50"/>
      <c r="AU620" s="45"/>
      <c r="AV620" s="50"/>
      <c r="AW620" s="45"/>
    </row>
    <row r="621" spans="46:49" x14ac:dyDescent="0.25">
      <c r="AT621" s="50"/>
      <c r="AU621" s="45"/>
      <c r="AV621" s="50"/>
      <c r="AW621" s="45"/>
    </row>
    <row r="622" spans="46:49" x14ac:dyDescent="0.25">
      <c r="AT622" s="50"/>
      <c r="AU622" s="45"/>
      <c r="AV622" s="50"/>
      <c r="AW622" s="45"/>
    </row>
    <row r="623" spans="46:49" x14ac:dyDescent="0.25">
      <c r="AT623" s="50"/>
      <c r="AU623" s="45"/>
      <c r="AV623" s="50"/>
      <c r="AW623" s="45"/>
    </row>
    <row r="624" spans="46:49" x14ac:dyDescent="0.25">
      <c r="AT624" s="50"/>
      <c r="AU624" s="45"/>
      <c r="AV624" s="50"/>
      <c r="AW624" s="45"/>
    </row>
    <row r="625" spans="46:49" x14ac:dyDescent="0.25">
      <c r="AT625" s="50"/>
      <c r="AU625" s="45"/>
      <c r="AV625" s="50"/>
      <c r="AW625" s="45"/>
    </row>
    <row r="626" spans="46:49" x14ac:dyDescent="0.25">
      <c r="AT626" s="50"/>
      <c r="AU626" s="45"/>
      <c r="AV626" s="50"/>
      <c r="AW626" s="45"/>
    </row>
    <row r="627" spans="46:49" x14ac:dyDescent="0.25">
      <c r="AT627" s="50"/>
      <c r="AU627" s="45"/>
      <c r="AV627" s="50"/>
      <c r="AW627" s="45"/>
    </row>
    <row r="628" spans="46:49" x14ac:dyDescent="0.25">
      <c r="AT628" s="50"/>
      <c r="AU628" s="45"/>
      <c r="AV628" s="50"/>
      <c r="AW628" s="45"/>
    </row>
    <row r="629" spans="46:49" x14ac:dyDescent="0.25">
      <c r="AT629" s="50"/>
      <c r="AU629" s="45"/>
      <c r="AV629" s="50"/>
      <c r="AW629" s="45"/>
    </row>
    <row r="630" spans="46:49" x14ac:dyDescent="0.25">
      <c r="AT630" s="50"/>
      <c r="AU630" s="45"/>
      <c r="AV630" s="50"/>
      <c r="AW630" s="45"/>
    </row>
    <row r="631" spans="46:49" x14ac:dyDescent="0.25">
      <c r="AT631" s="50"/>
      <c r="AU631" s="45"/>
      <c r="AV631" s="50"/>
      <c r="AW631" s="45"/>
    </row>
    <row r="632" spans="46:49" x14ac:dyDescent="0.25">
      <c r="AT632" s="50"/>
      <c r="AU632" s="45"/>
      <c r="AV632" s="50"/>
      <c r="AW632" s="45"/>
    </row>
    <row r="633" spans="46:49" x14ac:dyDescent="0.25">
      <c r="AT633" s="50"/>
      <c r="AU633" s="45"/>
      <c r="AV633" s="50"/>
      <c r="AW633" s="45"/>
    </row>
    <row r="634" spans="46:49" x14ac:dyDescent="0.25">
      <c r="AT634" s="50"/>
      <c r="AU634" s="45"/>
      <c r="AV634" s="50"/>
      <c r="AW634" s="45"/>
    </row>
    <row r="635" spans="46:49" x14ac:dyDescent="0.25">
      <c r="AT635" s="50"/>
      <c r="AU635" s="45"/>
      <c r="AV635" s="50"/>
      <c r="AW635" s="45"/>
    </row>
    <row r="636" spans="46:49" x14ac:dyDescent="0.25">
      <c r="AT636" s="50"/>
      <c r="AU636" s="45"/>
      <c r="AV636" s="50"/>
      <c r="AW636" s="45"/>
    </row>
    <row r="637" spans="46:49" x14ac:dyDescent="0.25">
      <c r="AT637" s="50"/>
      <c r="AU637" s="45"/>
      <c r="AV637" s="50"/>
      <c r="AW637" s="45"/>
    </row>
    <row r="638" spans="46:49" x14ac:dyDescent="0.25">
      <c r="AT638" s="50"/>
      <c r="AU638" s="45"/>
      <c r="AV638" s="50"/>
      <c r="AW638" s="45"/>
    </row>
    <row r="639" spans="46:49" x14ac:dyDescent="0.25">
      <c r="AT639" s="50"/>
      <c r="AU639" s="45"/>
      <c r="AV639" s="50"/>
      <c r="AW639" s="45"/>
    </row>
    <row r="640" spans="46:49" x14ac:dyDescent="0.25">
      <c r="AT640" s="50"/>
      <c r="AU640" s="45"/>
      <c r="AV640" s="50"/>
      <c r="AW640" s="45"/>
    </row>
    <row r="641" spans="46:49" x14ac:dyDescent="0.25">
      <c r="AT641" s="50"/>
      <c r="AU641" s="45"/>
      <c r="AV641" s="50"/>
      <c r="AW641" s="45"/>
    </row>
    <row r="642" spans="46:49" x14ac:dyDescent="0.25">
      <c r="AT642" s="50"/>
      <c r="AU642" s="45"/>
      <c r="AV642" s="50"/>
      <c r="AW642" s="45"/>
    </row>
    <row r="643" spans="46:49" x14ac:dyDescent="0.25">
      <c r="AT643" s="50"/>
      <c r="AU643" s="45"/>
      <c r="AV643" s="50"/>
      <c r="AW643" s="45"/>
    </row>
    <row r="644" spans="46:49" x14ac:dyDescent="0.25">
      <c r="AT644" s="50"/>
      <c r="AU644" s="45"/>
      <c r="AV644" s="50"/>
      <c r="AW644" s="45"/>
    </row>
    <row r="645" spans="46:49" x14ac:dyDescent="0.25">
      <c r="AT645" s="50"/>
      <c r="AU645" s="45"/>
      <c r="AV645" s="50"/>
      <c r="AW645" s="45"/>
    </row>
    <row r="646" spans="46:49" x14ac:dyDescent="0.25">
      <c r="AT646" s="50"/>
      <c r="AU646" s="45"/>
      <c r="AV646" s="50"/>
      <c r="AW646" s="45"/>
    </row>
    <row r="647" spans="46:49" x14ac:dyDescent="0.25">
      <c r="AT647" s="50"/>
      <c r="AU647" s="45"/>
      <c r="AV647" s="50"/>
      <c r="AW647" s="45"/>
    </row>
    <row r="648" spans="46:49" x14ac:dyDescent="0.25">
      <c r="AT648" s="50"/>
      <c r="AU648" s="45"/>
      <c r="AV648" s="50"/>
      <c r="AW648" s="45"/>
    </row>
    <row r="649" spans="46:49" x14ac:dyDescent="0.25">
      <c r="AT649" s="50"/>
      <c r="AU649" s="45"/>
      <c r="AV649" s="50"/>
      <c r="AW649" s="45"/>
    </row>
    <row r="650" spans="46:49" x14ac:dyDescent="0.25">
      <c r="AT650" s="50"/>
      <c r="AU650" s="45"/>
      <c r="AV650" s="50"/>
      <c r="AW650" s="45"/>
    </row>
    <row r="651" spans="46:49" x14ac:dyDescent="0.25">
      <c r="AT651" s="50"/>
      <c r="AU651" s="45"/>
      <c r="AV651" s="50"/>
      <c r="AW651" s="45"/>
    </row>
    <row r="652" spans="46:49" x14ac:dyDescent="0.25">
      <c r="AT652" s="50"/>
      <c r="AU652" s="45"/>
      <c r="AV652" s="50"/>
      <c r="AW652" s="45"/>
    </row>
    <row r="653" spans="46:49" x14ac:dyDescent="0.25">
      <c r="AT653" s="50"/>
      <c r="AU653" s="45"/>
      <c r="AV653" s="50"/>
      <c r="AW653" s="45"/>
    </row>
    <row r="654" spans="46:49" x14ac:dyDescent="0.25">
      <c r="AT654" s="50"/>
      <c r="AU654" s="45"/>
      <c r="AV654" s="50"/>
      <c r="AW654" s="45"/>
    </row>
    <row r="655" spans="46:49" x14ac:dyDescent="0.25">
      <c r="AT655" s="50"/>
      <c r="AU655" s="45"/>
      <c r="AV655" s="50"/>
      <c r="AW655" s="45"/>
    </row>
    <row r="656" spans="46:49" x14ac:dyDescent="0.25">
      <c r="AT656" s="50"/>
      <c r="AU656" s="45"/>
      <c r="AV656" s="50"/>
      <c r="AW656" s="45"/>
    </row>
    <row r="657" spans="46:49" x14ac:dyDescent="0.25">
      <c r="AT657" s="50"/>
      <c r="AU657" s="45"/>
      <c r="AV657" s="50"/>
      <c r="AW657" s="45"/>
    </row>
    <row r="658" spans="46:49" x14ac:dyDescent="0.25">
      <c r="AT658" s="50"/>
      <c r="AU658" s="45"/>
      <c r="AV658" s="50"/>
      <c r="AW658" s="45"/>
    </row>
    <row r="659" spans="46:49" x14ac:dyDescent="0.25">
      <c r="AT659" s="50"/>
      <c r="AU659" s="45"/>
      <c r="AV659" s="50"/>
      <c r="AW659" s="45"/>
    </row>
    <row r="660" spans="46:49" x14ac:dyDescent="0.25">
      <c r="AT660" s="50"/>
      <c r="AU660" s="45"/>
      <c r="AV660" s="50"/>
      <c r="AW660" s="45"/>
    </row>
    <row r="661" spans="46:49" x14ac:dyDescent="0.25">
      <c r="AT661" s="50"/>
      <c r="AU661" s="45"/>
      <c r="AV661" s="50"/>
      <c r="AW661" s="45"/>
    </row>
    <row r="662" spans="46:49" x14ac:dyDescent="0.25">
      <c r="AT662" s="50"/>
      <c r="AU662" s="45"/>
      <c r="AV662" s="50"/>
      <c r="AW662" s="45"/>
    </row>
    <row r="663" spans="46:49" x14ac:dyDescent="0.25">
      <c r="AT663" s="50"/>
      <c r="AU663" s="45"/>
      <c r="AV663" s="50"/>
      <c r="AW663" s="45"/>
    </row>
    <row r="664" spans="46:49" x14ac:dyDescent="0.25">
      <c r="AT664" s="50"/>
      <c r="AU664" s="45"/>
      <c r="AV664" s="50"/>
      <c r="AW664" s="45"/>
    </row>
    <row r="665" spans="46:49" x14ac:dyDescent="0.25">
      <c r="AT665" s="50"/>
      <c r="AU665" s="45"/>
      <c r="AV665" s="50"/>
      <c r="AW665" s="45"/>
    </row>
    <row r="666" spans="46:49" x14ac:dyDescent="0.25">
      <c r="AT666" s="50"/>
      <c r="AU666" s="45"/>
      <c r="AV666" s="50"/>
      <c r="AW666" s="45"/>
    </row>
    <row r="667" spans="46:49" x14ac:dyDescent="0.25">
      <c r="AT667" s="50"/>
      <c r="AU667" s="45"/>
      <c r="AV667" s="50"/>
      <c r="AW667" s="45"/>
    </row>
    <row r="668" spans="46:49" x14ac:dyDescent="0.25">
      <c r="AT668" s="50"/>
      <c r="AU668" s="45"/>
      <c r="AV668" s="50"/>
      <c r="AW668" s="45"/>
    </row>
    <row r="669" spans="46:49" x14ac:dyDescent="0.25">
      <c r="AT669" s="50"/>
      <c r="AU669" s="45"/>
      <c r="AV669" s="50"/>
      <c r="AW669" s="45"/>
    </row>
    <row r="670" spans="46:49" x14ac:dyDescent="0.25">
      <c r="AT670" s="50"/>
      <c r="AU670" s="45"/>
      <c r="AV670" s="50"/>
      <c r="AW670" s="45"/>
    </row>
    <row r="671" spans="46:49" x14ac:dyDescent="0.25">
      <c r="AT671" s="50"/>
      <c r="AU671" s="45"/>
      <c r="AV671" s="50"/>
      <c r="AW671" s="45"/>
    </row>
    <row r="672" spans="46:49" x14ac:dyDescent="0.25">
      <c r="AT672" s="50"/>
      <c r="AU672" s="45"/>
      <c r="AV672" s="50"/>
      <c r="AW672" s="45"/>
    </row>
    <row r="673" spans="46:49" x14ac:dyDescent="0.25">
      <c r="AT673" s="50"/>
      <c r="AU673" s="45"/>
      <c r="AV673" s="50"/>
      <c r="AW673" s="45"/>
    </row>
    <row r="674" spans="46:49" x14ac:dyDescent="0.25">
      <c r="AT674" s="50"/>
      <c r="AU674" s="45"/>
      <c r="AV674" s="50"/>
      <c r="AW674" s="45"/>
    </row>
    <row r="675" spans="46:49" x14ac:dyDescent="0.25">
      <c r="AT675" s="50"/>
      <c r="AU675" s="45"/>
      <c r="AV675" s="50"/>
      <c r="AW675" s="45"/>
    </row>
    <row r="676" spans="46:49" x14ac:dyDescent="0.25">
      <c r="AT676" s="50"/>
      <c r="AU676" s="45"/>
      <c r="AV676" s="50"/>
      <c r="AW676" s="45"/>
    </row>
    <row r="677" spans="46:49" x14ac:dyDescent="0.25">
      <c r="AT677" s="50"/>
      <c r="AU677" s="45"/>
      <c r="AV677" s="50"/>
      <c r="AW677" s="45"/>
    </row>
    <row r="678" spans="46:49" x14ac:dyDescent="0.25">
      <c r="AT678" s="50"/>
      <c r="AU678" s="45"/>
      <c r="AV678" s="50"/>
      <c r="AW678" s="45"/>
    </row>
    <row r="679" spans="46:49" x14ac:dyDescent="0.25">
      <c r="AT679" s="50"/>
      <c r="AU679" s="45"/>
      <c r="AV679" s="50"/>
      <c r="AW679" s="45"/>
    </row>
    <row r="680" spans="46:49" x14ac:dyDescent="0.25">
      <c r="AT680" s="50"/>
      <c r="AU680" s="45"/>
      <c r="AV680" s="50"/>
      <c r="AW680" s="45"/>
    </row>
    <row r="681" spans="46:49" x14ac:dyDescent="0.25">
      <c r="AT681" s="50"/>
      <c r="AU681" s="45"/>
      <c r="AV681" s="50"/>
      <c r="AW681" s="45"/>
    </row>
    <row r="682" spans="46:49" x14ac:dyDescent="0.25">
      <c r="AT682" s="50"/>
      <c r="AU682" s="45"/>
      <c r="AV682" s="50"/>
      <c r="AW682" s="45"/>
    </row>
    <row r="683" spans="46:49" x14ac:dyDescent="0.25">
      <c r="AT683" s="50"/>
      <c r="AU683" s="45"/>
      <c r="AV683" s="50"/>
      <c r="AW683" s="45"/>
    </row>
    <row r="684" spans="46:49" x14ac:dyDescent="0.25">
      <c r="AT684" s="50"/>
      <c r="AU684" s="45"/>
      <c r="AV684" s="50"/>
      <c r="AW684" s="45"/>
    </row>
    <row r="685" spans="46:49" x14ac:dyDescent="0.25">
      <c r="AT685" s="50"/>
      <c r="AU685" s="45"/>
      <c r="AV685" s="50"/>
      <c r="AW685" s="45"/>
    </row>
    <row r="686" spans="46:49" x14ac:dyDescent="0.25">
      <c r="AT686" s="50"/>
      <c r="AU686" s="45"/>
      <c r="AV686" s="50"/>
      <c r="AW686" s="45"/>
    </row>
    <row r="687" spans="46:49" x14ac:dyDescent="0.25">
      <c r="AT687" s="50"/>
      <c r="AU687" s="45"/>
      <c r="AV687" s="50"/>
      <c r="AW687" s="45"/>
    </row>
    <row r="688" spans="46:49" x14ac:dyDescent="0.25">
      <c r="AT688" s="50"/>
      <c r="AU688" s="45"/>
      <c r="AV688" s="50"/>
      <c r="AW688" s="45"/>
    </row>
    <row r="689" spans="46:49" x14ac:dyDescent="0.25">
      <c r="AT689" s="50"/>
      <c r="AU689" s="45"/>
      <c r="AV689" s="50"/>
      <c r="AW689" s="45"/>
    </row>
    <row r="690" spans="46:49" x14ac:dyDescent="0.25">
      <c r="AT690" s="50"/>
      <c r="AU690" s="45"/>
      <c r="AV690" s="50"/>
      <c r="AW690" s="45"/>
    </row>
    <row r="691" spans="46:49" x14ac:dyDescent="0.25">
      <c r="AT691" s="50"/>
      <c r="AU691" s="45"/>
      <c r="AV691" s="50"/>
      <c r="AW691" s="45"/>
    </row>
    <row r="692" spans="46:49" x14ac:dyDescent="0.25">
      <c r="AT692" s="50"/>
      <c r="AU692" s="45"/>
      <c r="AV692" s="50"/>
      <c r="AW692" s="45"/>
    </row>
    <row r="693" spans="46:49" x14ac:dyDescent="0.25">
      <c r="AT693" s="50"/>
      <c r="AU693" s="45"/>
      <c r="AV693" s="50"/>
      <c r="AW693" s="45"/>
    </row>
    <row r="694" spans="46:49" x14ac:dyDescent="0.25">
      <c r="AT694" s="50"/>
      <c r="AU694" s="45"/>
      <c r="AV694" s="50"/>
      <c r="AW694" s="45"/>
    </row>
    <row r="695" spans="46:49" x14ac:dyDescent="0.25">
      <c r="AT695" s="50"/>
      <c r="AU695" s="45"/>
      <c r="AV695" s="50"/>
      <c r="AW695" s="45"/>
    </row>
    <row r="696" spans="46:49" x14ac:dyDescent="0.25">
      <c r="AT696" s="50"/>
      <c r="AU696" s="45"/>
      <c r="AV696" s="50"/>
      <c r="AW696" s="45"/>
    </row>
    <row r="697" spans="46:49" x14ac:dyDescent="0.25">
      <c r="AT697" s="50"/>
      <c r="AU697" s="45"/>
      <c r="AV697" s="50"/>
      <c r="AW697" s="45"/>
    </row>
    <row r="698" spans="46:49" x14ac:dyDescent="0.25">
      <c r="AT698" s="50"/>
      <c r="AU698" s="45"/>
      <c r="AV698" s="50"/>
      <c r="AW698" s="45"/>
    </row>
    <row r="699" spans="46:49" x14ac:dyDescent="0.25">
      <c r="AT699" s="50"/>
      <c r="AU699" s="45"/>
      <c r="AV699" s="50"/>
      <c r="AW699" s="45"/>
    </row>
    <row r="700" spans="46:49" x14ac:dyDescent="0.25">
      <c r="AT700" s="50"/>
      <c r="AU700" s="45"/>
      <c r="AV700" s="50"/>
      <c r="AW700" s="45"/>
    </row>
    <row r="701" spans="46:49" x14ac:dyDescent="0.25">
      <c r="AT701" s="50"/>
      <c r="AU701" s="45"/>
      <c r="AV701" s="50"/>
      <c r="AW701" s="45"/>
    </row>
    <row r="702" spans="46:49" x14ac:dyDescent="0.25">
      <c r="AT702" s="50"/>
      <c r="AU702" s="45"/>
      <c r="AV702" s="50"/>
      <c r="AW702" s="45"/>
    </row>
    <row r="703" spans="46:49" x14ac:dyDescent="0.25">
      <c r="AT703" s="50"/>
      <c r="AU703" s="45"/>
      <c r="AV703" s="50"/>
      <c r="AW703" s="45"/>
    </row>
    <row r="704" spans="46:49" x14ac:dyDescent="0.25">
      <c r="AT704" s="50"/>
      <c r="AU704" s="45"/>
      <c r="AV704" s="50"/>
      <c r="AW704" s="45"/>
    </row>
    <row r="705" spans="46:49" x14ac:dyDescent="0.25">
      <c r="AT705" s="50"/>
      <c r="AU705" s="45"/>
      <c r="AV705" s="50"/>
      <c r="AW705" s="45"/>
    </row>
    <row r="706" spans="46:49" x14ac:dyDescent="0.25">
      <c r="AT706" s="50"/>
      <c r="AU706" s="45"/>
      <c r="AV706" s="50"/>
      <c r="AW706" s="45"/>
    </row>
    <row r="707" spans="46:49" x14ac:dyDescent="0.25">
      <c r="AT707" s="50"/>
      <c r="AU707" s="45"/>
      <c r="AV707" s="50"/>
      <c r="AW707" s="45"/>
    </row>
    <row r="708" spans="46:49" x14ac:dyDescent="0.25">
      <c r="AT708" s="50"/>
      <c r="AU708" s="45"/>
      <c r="AV708" s="50"/>
      <c r="AW708" s="45"/>
    </row>
    <row r="709" spans="46:49" x14ac:dyDescent="0.25">
      <c r="AT709" s="50"/>
      <c r="AU709" s="45"/>
      <c r="AV709" s="50"/>
      <c r="AW709" s="45"/>
    </row>
    <row r="710" spans="46:49" x14ac:dyDescent="0.25">
      <c r="AT710" s="50"/>
      <c r="AU710" s="45"/>
      <c r="AV710" s="50"/>
      <c r="AW710" s="45"/>
    </row>
    <row r="711" spans="46:49" x14ac:dyDescent="0.25">
      <c r="AT711" s="50"/>
      <c r="AU711" s="45"/>
      <c r="AV711" s="50"/>
      <c r="AW711" s="45"/>
    </row>
    <row r="712" spans="46:49" x14ac:dyDescent="0.25">
      <c r="AT712" s="50"/>
      <c r="AU712" s="45"/>
      <c r="AV712" s="50"/>
      <c r="AW712" s="45"/>
    </row>
    <row r="713" spans="46:49" x14ac:dyDescent="0.25">
      <c r="AT713" s="50"/>
      <c r="AU713" s="45"/>
      <c r="AV713" s="50"/>
      <c r="AW713" s="45"/>
    </row>
    <row r="714" spans="46:49" x14ac:dyDescent="0.25">
      <c r="AT714" s="50"/>
      <c r="AU714" s="45"/>
      <c r="AV714" s="50"/>
      <c r="AW714" s="45"/>
    </row>
    <row r="715" spans="46:49" x14ac:dyDescent="0.25">
      <c r="AT715" s="50"/>
      <c r="AU715" s="45"/>
      <c r="AV715" s="50"/>
      <c r="AW715" s="45"/>
    </row>
    <row r="716" spans="46:49" x14ac:dyDescent="0.25">
      <c r="AT716" s="50"/>
      <c r="AU716" s="45"/>
      <c r="AV716" s="50"/>
      <c r="AW716" s="45"/>
    </row>
    <row r="717" spans="46:49" x14ac:dyDescent="0.25">
      <c r="AT717" s="50"/>
      <c r="AU717" s="45"/>
      <c r="AV717" s="50"/>
      <c r="AW717" s="45"/>
    </row>
    <row r="718" spans="46:49" x14ac:dyDescent="0.25">
      <c r="AT718" s="50"/>
      <c r="AU718" s="45"/>
      <c r="AV718" s="50"/>
      <c r="AW718" s="45"/>
    </row>
    <row r="719" spans="46:49" x14ac:dyDescent="0.25">
      <c r="AT719" s="50"/>
      <c r="AU719" s="45"/>
      <c r="AV719" s="50"/>
      <c r="AW719" s="45"/>
    </row>
    <row r="720" spans="46:49" x14ac:dyDescent="0.25">
      <c r="AT720" s="50"/>
      <c r="AU720" s="45"/>
      <c r="AV720" s="50"/>
      <c r="AW720" s="45"/>
    </row>
    <row r="721" spans="46:49" x14ac:dyDescent="0.25">
      <c r="AT721" s="50"/>
      <c r="AU721" s="45"/>
      <c r="AV721" s="50"/>
      <c r="AW721" s="45"/>
    </row>
    <row r="722" spans="46:49" x14ac:dyDescent="0.25">
      <c r="AT722" s="50"/>
      <c r="AU722" s="45"/>
      <c r="AV722" s="50"/>
      <c r="AW722" s="45"/>
    </row>
    <row r="723" spans="46:49" x14ac:dyDescent="0.25">
      <c r="AT723" s="50"/>
      <c r="AU723" s="45"/>
      <c r="AV723" s="50"/>
      <c r="AW723" s="45"/>
    </row>
    <row r="724" spans="46:49" x14ac:dyDescent="0.25">
      <c r="AT724" s="50"/>
      <c r="AU724" s="45"/>
      <c r="AV724" s="50"/>
      <c r="AW724" s="45"/>
    </row>
    <row r="725" spans="46:49" x14ac:dyDescent="0.25">
      <c r="AT725" s="50"/>
      <c r="AU725" s="45"/>
      <c r="AV725" s="50"/>
      <c r="AW725" s="45"/>
    </row>
    <row r="726" spans="46:49" x14ac:dyDescent="0.25">
      <c r="AT726" s="50"/>
      <c r="AU726" s="45"/>
      <c r="AV726" s="50"/>
      <c r="AW726" s="45"/>
    </row>
    <row r="727" spans="46:49" x14ac:dyDescent="0.25">
      <c r="AT727" s="50"/>
      <c r="AU727" s="45"/>
      <c r="AV727" s="50"/>
      <c r="AW727" s="45"/>
    </row>
    <row r="728" spans="46:49" x14ac:dyDescent="0.25">
      <c r="AT728" s="50"/>
      <c r="AU728" s="45"/>
      <c r="AV728" s="50"/>
      <c r="AW728" s="45"/>
    </row>
    <row r="729" spans="46:49" x14ac:dyDescent="0.25">
      <c r="AT729" s="50"/>
      <c r="AU729" s="45"/>
      <c r="AV729" s="50"/>
      <c r="AW729" s="45"/>
    </row>
    <row r="730" spans="46:49" x14ac:dyDescent="0.25">
      <c r="AT730" s="50"/>
      <c r="AU730" s="45"/>
      <c r="AV730" s="50"/>
      <c r="AW730" s="45"/>
    </row>
    <row r="731" spans="46:49" x14ac:dyDescent="0.25">
      <c r="AT731" s="50"/>
      <c r="AU731" s="45"/>
      <c r="AV731" s="50"/>
      <c r="AW731" s="45"/>
    </row>
    <row r="732" spans="46:49" x14ac:dyDescent="0.25">
      <c r="AT732" s="50"/>
      <c r="AU732" s="45"/>
      <c r="AV732" s="50"/>
      <c r="AW732" s="45"/>
    </row>
    <row r="733" spans="46:49" x14ac:dyDescent="0.25">
      <c r="AT733" s="50"/>
      <c r="AU733" s="45"/>
      <c r="AV733" s="50"/>
      <c r="AW733" s="45"/>
    </row>
    <row r="734" spans="46:49" x14ac:dyDescent="0.25">
      <c r="AT734" s="50"/>
      <c r="AU734" s="45"/>
      <c r="AV734" s="50"/>
      <c r="AW734" s="45"/>
    </row>
    <row r="735" spans="46:49" x14ac:dyDescent="0.25">
      <c r="AT735" s="50"/>
      <c r="AU735" s="45"/>
      <c r="AV735" s="50"/>
      <c r="AW735" s="45"/>
    </row>
    <row r="736" spans="46:49" x14ac:dyDescent="0.25">
      <c r="AT736" s="50"/>
      <c r="AU736" s="45"/>
      <c r="AV736" s="50"/>
      <c r="AW736" s="45"/>
    </row>
    <row r="737" spans="46:49" x14ac:dyDescent="0.25">
      <c r="AT737" s="50"/>
      <c r="AU737" s="45"/>
      <c r="AV737" s="50"/>
      <c r="AW737" s="45"/>
    </row>
    <row r="738" spans="46:49" x14ac:dyDescent="0.25">
      <c r="AT738" s="50"/>
      <c r="AU738" s="45"/>
      <c r="AV738" s="50"/>
      <c r="AW738" s="45"/>
    </row>
    <row r="739" spans="46:49" x14ac:dyDescent="0.25">
      <c r="AT739" s="50"/>
      <c r="AU739" s="45"/>
      <c r="AV739" s="50"/>
      <c r="AW739" s="45"/>
    </row>
    <row r="740" spans="46:49" x14ac:dyDescent="0.25">
      <c r="AT740" s="50"/>
      <c r="AU740" s="45"/>
      <c r="AV740" s="50"/>
      <c r="AW740" s="45"/>
    </row>
    <row r="741" spans="46:49" x14ac:dyDescent="0.25">
      <c r="AT741" s="50"/>
      <c r="AU741" s="45"/>
      <c r="AV741" s="50"/>
      <c r="AW741" s="45"/>
    </row>
    <row r="742" spans="46:49" x14ac:dyDescent="0.25">
      <c r="AT742" s="50"/>
      <c r="AU742" s="45"/>
      <c r="AV742" s="50"/>
      <c r="AW742" s="45"/>
    </row>
    <row r="743" spans="46:49" x14ac:dyDescent="0.25">
      <c r="AT743" s="50"/>
      <c r="AU743" s="45"/>
      <c r="AV743" s="50"/>
      <c r="AW743" s="45"/>
    </row>
    <row r="744" spans="46:49" x14ac:dyDescent="0.25">
      <c r="AT744" s="50"/>
      <c r="AU744" s="45"/>
      <c r="AV744" s="50"/>
      <c r="AW744" s="45"/>
    </row>
    <row r="745" spans="46:49" x14ac:dyDescent="0.25">
      <c r="AT745" s="50"/>
      <c r="AU745" s="45"/>
      <c r="AV745" s="50"/>
      <c r="AW745" s="45"/>
    </row>
    <row r="746" spans="46:49" x14ac:dyDescent="0.25">
      <c r="AT746" s="50"/>
      <c r="AU746" s="45"/>
      <c r="AV746" s="50"/>
      <c r="AW746" s="45"/>
    </row>
    <row r="747" spans="46:49" x14ac:dyDescent="0.25">
      <c r="AT747" s="50"/>
      <c r="AU747" s="45"/>
      <c r="AV747" s="50"/>
      <c r="AW747" s="45"/>
    </row>
    <row r="748" spans="46:49" x14ac:dyDescent="0.25">
      <c r="AT748" s="50"/>
      <c r="AU748" s="45"/>
      <c r="AV748" s="50"/>
      <c r="AW748" s="45"/>
    </row>
    <row r="749" spans="46:49" x14ac:dyDescent="0.25">
      <c r="AT749" s="50"/>
      <c r="AU749" s="45"/>
      <c r="AV749" s="50"/>
      <c r="AW749" s="45"/>
    </row>
    <row r="750" spans="46:49" x14ac:dyDescent="0.25">
      <c r="AT750" s="50"/>
      <c r="AU750" s="45"/>
      <c r="AV750" s="50"/>
      <c r="AW750" s="45"/>
    </row>
    <row r="751" spans="46:49" x14ac:dyDescent="0.25">
      <c r="AT751" s="50"/>
      <c r="AU751" s="45"/>
      <c r="AV751" s="50"/>
      <c r="AW751" s="45"/>
    </row>
    <row r="752" spans="46:49" x14ac:dyDescent="0.25">
      <c r="AT752" s="50"/>
      <c r="AU752" s="45"/>
      <c r="AV752" s="50"/>
      <c r="AW752" s="45"/>
    </row>
    <row r="753" spans="46:49" x14ac:dyDescent="0.25">
      <c r="AT753" s="50"/>
      <c r="AU753" s="45"/>
      <c r="AV753" s="50"/>
      <c r="AW753" s="45"/>
    </row>
    <row r="754" spans="46:49" x14ac:dyDescent="0.25">
      <c r="AT754" s="50"/>
      <c r="AU754" s="45"/>
      <c r="AV754" s="50"/>
      <c r="AW754" s="45"/>
    </row>
    <row r="755" spans="46:49" x14ac:dyDescent="0.25">
      <c r="AT755" s="50"/>
      <c r="AU755" s="45"/>
      <c r="AV755" s="50"/>
      <c r="AW755" s="45"/>
    </row>
    <row r="756" spans="46:49" x14ac:dyDescent="0.25">
      <c r="AT756" s="50"/>
      <c r="AU756" s="45"/>
      <c r="AV756" s="50"/>
      <c r="AW756" s="45"/>
    </row>
    <row r="757" spans="46:49" x14ac:dyDescent="0.25">
      <c r="AT757" s="50"/>
      <c r="AU757" s="45"/>
      <c r="AV757" s="50"/>
      <c r="AW757" s="45"/>
    </row>
    <row r="758" spans="46:49" x14ac:dyDescent="0.25">
      <c r="AT758" s="50"/>
      <c r="AU758" s="45"/>
      <c r="AV758" s="50"/>
      <c r="AW758" s="45"/>
    </row>
    <row r="759" spans="46:49" x14ac:dyDescent="0.25">
      <c r="AT759" s="50"/>
      <c r="AU759" s="45"/>
      <c r="AV759" s="50"/>
      <c r="AW759" s="45"/>
    </row>
    <row r="760" spans="46:49" x14ac:dyDescent="0.25">
      <c r="AT760" s="50"/>
      <c r="AU760" s="45"/>
      <c r="AV760" s="50"/>
      <c r="AW760" s="45"/>
    </row>
    <row r="761" spans="46:49" x14ac:dyDescent="0.25">
      <c r="AT761" s="50"/>
      <c r="AU761" s="45"/>
      <c r="AV761" s="50"/>
      <c r="AW761" s="45"/>
    </row>
    <row r="762" spans="46:49" x14ac:dyDescent="0.25">
      <c r="AT762" s="50"/>
      <c r="AU762" s="45"/>
      <c r="AV762" s="50"/>
      <c r="AW762" s="45"/>
    </row>
    <row r="763" spans="46:49" x14ac:dyDescent="0.25">
      <c r="AT763" s="50"/>
      <c r="AU763" s="45"/>
      <c r="AV763" s="50"/>
      <c r="AW763" s="45"/>
    </row>
    <row r="764" spans="46:49" x14ac:dyDescent="0.25">
      <c r="AT764" s="50"/>
      <c r="AU764" s="45"/>
      <c r="AV764" s="50"/>
      <c r="AW764" s="45"/>
    </row>
    <row r="765" spans="46:49" x14ac:dyDescent="0.25">
      <c r="AT765" s="50"/>
      <c r="AU765" s="45"/>
      <c r="AV765" s="50"/>
      <c r="AW765" s="45"/>
    </row>
    <row r="766" spans="46:49" x14ac:dyDescent="0.25">
      <c r="AT766" s="50"/>
      <c r="AU766" s="45"/>
      <c r="AV766" s="50"/>
      <c r="AW766" s="45"/>
    </row>
    <row r="767" spans="46:49" x14ac:dyDescent="0.25">
      <c r="AT767" s="50"/>
      <c r="AU767" s="45"/>
      <c r="AV767" s="50"/>
      <c r="AW767" s="45"/>
    </row>
    <row r="768" spans="46:49" x14ac:dyDescent="0.25">
      <c r="AT768" s="50"/>
      <c r="AU768" s="45"/>
      <c r="AV768" s="50"/>
      <c r="AW768" s="45"/>
    </row>
    <row r="769" spans="46:49" x14ac:dyDescent="0.25">
      <c r="AT769" s="50"/>
      <c r="AU769" s="45"/>
      <c r="AV769" s="50"/>
      <c r="AW769" s="45"/>
    </row>
    <row r="770" spans="46:49" x14ac:dyDescent="0.25">
      <c r="AT770" s="50"/>
      <c r="AU770" s="45"/>
      <c r="AV770" s="50"/>
      <c r="AW770" s="45"/>
    </row>
    <row r="771" spans="46:49" x14ac:dyDescent="0.25">
      <c r="AT771" s="50"/>
      <c r="AU771" s="45"/>
      <c r="AV771" s="50"/>
      <c r="AW771" s="45"/>
    </row>
    <row r="772" spans="46:49" x14ac:dyDescent="0.25">
      <c r="AT772" s="50"/>
      <c r="AU772" s="45"/>
      <c r="AV772" s="50"/>
      <c r="AW772" s="45"/>
    </row>
    <row r="773" spans="46:49" x14ac:dyDescent="0.25">
      <c r="AT773" s="50"/>
      <c r="AU773" s="45"/>
      <c r="AV773" s="50"/>
      <c r="AW773" s="45"/>
    </row>
    <row r="774" spans="46:49" x14ac:dyDescent="0.25">
      <c r="AT774" s="50"/>
      <c r="AU774" s="45"/>
      <c r="AV774" s="50"/>
      <c r="AW774" s="45"/>
    </row>
    <row r="775" spans="46:49" x14ac:dyDescent="0.25">
      <c r="AT775" s="50"/>
      <c r="AU775" s="45"/>
      <c r="AV775" s="50"/>
      <c r="AW775" s="45"/>
    </row>
    <row r="776" spans="46:49" x14ac:dyDescent="0.25">
      <c r="AT776" s="50"/>
      <c r="AU776" s="45"/>
      <c r="AV776" s="50"/>
      <c r="AW776" s="45"/>
    </row>
    <row r="777" spans="46:49" x14ac:dyDescent="0.25">
      <c r="AT777" s="50"/>
      <c r="AU777" s="45"/>
      <c r="AV777" s="50"/>
      <c r="AW777" s="45"/>
    </row>
    <row r="778" spans="46:49" x14ac:dyDescent="0.25">
      <c r="AT778" s="50"/>
      <c r="AU778" s="45"/>
      <c r="AV778" s="50"/>
      <c r="AW778" s="45"/>
    </row>
    <row r="779" spans="46:49" x14ac:dyDescent="0.25">
      <c r="AT779" s="50"/>
      <c r="AU779" s="45"/>
      <c r="AV779" s="50"/>
      <c r="AW779" s="45"/>
    </row>
    <row r="780" spans="46:49" x14ac:dyDescent="0.25">
      <c r="AT780" s="50"/>
      <c r="AU780" s="45"/>
      <c r="AV780" s="50"/>
      <c r="AW780" s="45"/>
    </row>
    <row r="781" spans="46:49" x14ac:dyDescent="0.25">
      <c r="AT781" s="50"/>
      <c r="AU781" s="45"/>
      <c r="AV781" s="50"/>
      <c r="AW781" s="45"/>
    </row>
    <row r="782" spans="46:49" x14ac:dyDescent="0.25">
      <c r="AT782" s="50"/>
      <c r="AU782" s="45"/>
      <c r="AV782" s="50"/>
      <c r="AW782" s="45"/>
    </row>
    <row r="783" spans="46:49" x14ac:dyDescent="0.25">
      <c r="AT783" s="50"/>
      <c r="AU783" s="45"/>
      <c r="AV783" s="50"/>
      <c r="AW783" s="45"/>
    </row>
    <row r="784" spans="46:49" x14ac:dyDescent="0.25">
      <c r="AT784" s="50"/>
      <c r="AU784" s="45"/>
      <c r="AV784" s="50"/>
      <c r="AW784" s="45"/>
    </row>
    <row r="785" spans="46:49" x14ac:dyDescent="0.25">
      <c r="AT785" s="50"/>
      <c r="AU785" s="45"/>
      <c r="AV785" s="50"/>
      <c r="AW785" s="45"/>
    </row>
    <row r="786" spans="46:49" x14ac:dyDescent="0.25">
      <c r="AT786" s="50"/>
      <c r="AU786" s="45"/>
      <c r="AV786" s="50"/>
      <c r="AW786" s="45"/>
    </row>
    <row r="787" spans="46:49" x14ac:dyDescent="0.25">
      <c r="AT787" s="50"/>
      <c r="AU787" s="45"/>
      <c r="AV787" s="50"/>
      <c r="AW787" s="45"/>
    </row>
    <row r="788" spans="46:49" x14ac:dyDescent="0.25">
      <c r="AT788" s="50"/>
      <c r="AU788" s="45"/>
      <c r="AV788" s="50"/>
      <c r="AW788" s="45"/>
    </row>
    <row r="789" spans="46:49" x14ac:dyDescent="0.25">
      <c r="AT789" s="50"/>
      <c r="AU789" s="45"/>
      <c r="AV789" s="50"/>
      <c r="AW789" s="45"/>
    </row>
    <row r="790" spans="46:49" x14ac:dyDescent="0.25">
      <c r="AT790" s="50"/>
      <c r="AU790" s="45"/>
      <c r="AV790" s="50"/>
      <c r="AW790" s="45"/>
    </row>
    <row r="791" spans="46:49" x14ac:dyDescent="0.25">
      <c r="AT791" s="50"/>
      <c r="AU791" s="45"/>
      <c r="AV791" s="50"/>
      <c r="AW791" s="45"/>
    </row>
    <row r="792" spans="46:49" x14ac:dyDescent="0.25">
      <c r="AT792" s="50"/>
      <c r="AU792" s="45"/>
      <c r="AV792" s="50"/>
      <c r="AW792" s="45"/>
    </row>
    <row r="793" spans="46:49" x14ac:dyDescent="0.25">
      <c r="AT793" s="50"/>
      <c r="AU793" s="45"/>
      <c r="AV793" s="50"/>
      <c r="AW793" s="45"/>
    </row>
    <row r="794" spans="46:49" x14ac:dyDescent="0.25">
      <c r="AT794" s="50"/>
      <c r="AU794" s="45"/>
      <c r="AV794" s="50"/>
      <c r="AW794" s="45"/>
    </row>
    <row r="795" spans="46:49" x14ac:dyDescent="0.25">
      <c r="AT795" s="50"/>
      <c r="AU795" s="45"/>
      <c r="AV795" s="50"/>
      <c r="AW795" s="45"/>
    </row>
    <row r="796" spans="46:49" x14ac:dyDescent="0.25">
      <c r="AT796" s="50"/>
      <c r="AU796" s="45"/>
      <c r="AV796" s="50"/>
      <c r="AW796" s="45"/>
    </row>
    <row r="797" spans="46:49" x14ac:dyDescent="0.25">
      <c r="AT797" s="50"/>
      <c r="AU797" s="45"/>
      <c r="AV797" s="50"/>
      <c r="AW797" s="45"/>
    </row>
    <row r="798" spans="46:49" x14ac:dyDescent="0.25">
      <c r="AT798" s="50"/>
      <c r="AU798" s="45"/>
      <c r="AV798" s="50"/>
      <c r="AW798" s="45"/>
    </row>
    <row r="799" spans="46:49" x14ac:dyDescent="0.25">
      <c r="AT799" s="50"/>
      <c r="AU799" s="45"/>
      <c r="AV799" s="50"/>
      <c r="AW799" s="45"/>
    </row>
    <row r="800" spans="46:49" x14ac:dyDescent="0.25">
      <c r="AT800" s="50"/>
      <c r="AU800" s="45"/>
      <c r="AV800" s="50"/>
      <c r="AW800" s="45"/>
    </row>
    <row r="801" spans="46:49" x14ac:dyDescent="0.25">
      <c r="AT801" s="50"/>
      <c r="AU801" s="45"/>
      <c r="AV801" s="50"/>
      <c r="AW801" s="45"/>
    </row>
    <row r="802" spans="46:49" x14ac:dyDescent="0.25">
      <c r="AT802" s="50"/>
      <c r="AU802" s="45"/>
      <c r="AV802" s="50"/>
      <c r="AW802" s="45"/>
    </row>
    <row r="803" spans="46:49" x14ac:dyDescent="0.25">
      <c r="AT803" s="50"/>
      <c r="AU803" s="45"/>
      <c r="AV803" s="50"/>
      <c r="AW803" s="45"/>
    </row>
    <row r="804" spans="46:49" x14ac:dyDescent="0.25">
      <c r="AT804" s="50"/>
      <c r="AU804" s="45"/>
      <c r="AV804" s="50"/>
      <c r="AW804" s="45"/>
    </row>
    <row r="805" spans="46:49" x14ac:dyDescent="0.25">
      <c r="AT805" s="50"/>
      <c r="AU805" s="45"/>
      <c r="AV805" s="50"/>
      <c r="AW805" s="45"/>
    </row>
    <row r="806" spans="46:49" x14ac:dyDescent="0.25">
      <c r="AT806" s="50"/>
      <c r="AU806" s="45"/>
      <c r="AV806" s="50"/>
      <c r="AW806" s="45"/>
    </row>
    <row r="807" spans="46:49" x14ac:dyDescent="0.25">
      <c r="AT807" s="50"/>
      <c r="AU807" s="45"/>
      <c r="AV807" s="50"/>
      <c r="AW807" s="45"/>
    </row>
    <row r="808" spans="46:49" x14ac:dyDescent="0.25">
      <c r="AT808" s="50"/>
      <c r="AU808" s="45"/>
      <c r="AV808" s="50"/>
      <c r="AW808" s="45"/>
    </row>
    <row r="809" spans="46:49" x14ac:dyDescent="0.25">
      <c r="AT809" s="50"/>
      <c r="AU809" s="45"/>
      <c r="AV809" s="50"/>
      <c r="AW809" s="45"/>
    </row>
    <row r="810" spans="46:49" x14ac:dyDescent="0.25">
      <c r="AT810" s="50"/>
      <c r="AU810" s="45"/>
      <c r="AV810" s="50"/>
      <c r="AW810" s="45"/>
    </row>
    <row r="811" spans="46:49" x14ac:dyDescent="0.25">
      <c r="AT811" s="50"/>
      <c r="AU811" s="45"/>
      <c r="AV811" s="50"/>
      <c r="AW811" s="45"/>
    </row>
    <row r="812" spans="46:49" x14ac:dyDescent="0.25">
      <c r="AT812" s="50"/>
      <c r="AU812" s="45"/>
      <c r="AV812" s="50"/>
      <c r="AW812" s="45"/>
    </row>
    <row r="813" spans="46:49" x14ac:dyDescent="0.25">
      <c r="AT813" s="50"/>
      <c r="AU813" s="45"/>
      <c r="AV813" s="50"/>
      <c r="AW813" s="45"/>
    </row>
    <row r="814" spans="46:49" x14ac:dyDescent="0.25">
      <c r="AT814" s="50"/>
      <c r="AU814" s="45"/>
      <c r="AV814" s="50"/>
      <c r="AW814" s="45"/>
    </row>
    <row r="815" spans="46:49" x14ac:dyDescent="0.25">
      <c r="AT815" s="50"/>
      <c r="AU815" s="45"/>
      <c r="AV815" s="50"/>
      <c r="AW815" s="45"/>
    </row>
    <row r="816" spans="46:49" x14ac:dyDescent="0.25">
      <c r="AT816" s="50"/>
      <c r="AU816" s="45"/>
      <c r="AV816" s="50"/>
      <c r="AW816" s="45"/>
    </row>
    <row r="817" spans="46:49" x14ac:dyDescent="0.25">
      <c r="AT817" s="50"/>
      <c r="AU817" s="45"/>
      <c r="AV817" s="50"/>
      <c r="AW817" s="45"/>
    </row>
    <row r="818" spans="46:49" x14ac:dyDescent="0.25">
      <c r="AT818" s="50"/>
      <c r="AU818" s="45"/>
      <c r="AV818" s="50"/>
      <c r="AW818" s="45"/>
    </row>
    <row r="819" spans="46:49" x14ac:dyDescent="0.25">
      <c r="AT819" s="50"/>
      <c r="AU819" s="45"/>
      <c r="AV819" s="50"/>
      <c r="AW819" s="45"/>
    </row>
    <row r="820" spans="46:49" x14ac:dyDescent="0.25">
      <c r="AT820" s="50"/>
      <c r="AU820" s="45"/>
      <c r="AV820" s="50"/>
      <c r="AW820" s="45"/>
    </row>
    <row r="821" spans="46:49" x14ac:dyDescent="0.25">
      <c r="AT821" s="50"/>
      <c r="AU821" s="45"/>
      <c r="AV821" s="50"/>
      <c r="AW821" s="45"/>
    </row>
    <row r="822" spans="46:49" x14ac:dyDescent="0.25">
      <c r="AT822" s="50"/>
      <c r="AU822" s="45"/>
      <c r="AV822" s="50"/>
      <c r="AW822" s="45"/>
    </row>
    <row r="823" spans="46:49" x14ac:dyDescent="0.25">
      <c r="AT823" s="50"/>
      <c r="AU823" s="45"/>
      <c r="AV823" s="50"/>
      <c r="AW823" s="45"/>
    </row>
    <row r="824" spans="46:49" x14ac:dyDescent="0.25">
      <c r="AT824" s="50"/>
      <c r="AU824" s="45"/>
      <c r="AV824" s="50"/>
      <c r="AW824" s="45"/>
    </row>
    <row r="825" spans="46:49" x14ac:dyDescent="0.25">
      <c r="AT825" s="50"/>
      <c r="AU825" s="45"/>
      <c r="AV825" s="50"/>
      <c r="AW825" s="45"/>
    </row>
    <row r="826" spans="46:49" x14ac:dyDescent="0.25">
      <c r="AT826" s="50"/>
      <c r="AU826" s="45"/>
      <c r="AV826" s="50"/>
      <c r="AW826" s="45"/>
    </row>
    <row r="827" spans="46:49" x14ac:dyDescent="0.25">
      <c r="AT827" s="50"/>
      <c r="AU827" s="45"/>
      <c r="AV827" s="50"/>
      <c r="AW827" s="45"/>
    </row>
    <row r="828" spans="46:49" x14ac:dyDescent="0.25">
      <c r="AT828" s="50"/>
      <c r="AU828" s="45"/>
      <c r="AV828" s="50"/>
      <c r="AW828" s="45"/>
    </row>
    <row r="829" spans="46:49" x14ac:dyDescent="0.25">
      <c r="AT829" s="50"/>
      <c r="AU829" s="45"/>
      <c r="AV829" s="50"/>
      <c r="AW829" s="45"/>
    </row>
    <row r="830" spans="46:49" x14ac:dyDescent="0.25">
      <c r="AT830" s="50"/>
      <c r="AU830" s="45"/>
      <c r="AV830" s="50"/>
      <c r="AW830" s="45"/>
    </row>
    <row r="831" spans="46:49" x14ac:dyDescent="0.25">
      <c r="AT831" s="50"/>
      <c r="AU831" s="45"/>
      <c r="AV831" s="50"/>
      <c r="AW831" s="45"/>
    </row>
    <row r="832" spans="46:49" x14ac:dyDescent="0.25">
      <c r="AT832" s="50"/>
      <c r="AU832" s="45"/>
      <c r="AV832" s="50"/>
      <c r="AW832" s="45"/>
    </row>
    <row r="833" spans="46:49" x14ac:dyDescent="0.25">
      <c r="AT833" s="50"/>
      <c r="AU833" s="45"/>
      <c r="AV833" s="50"/>
      <c r="AW833" s="45"/>
    </row>
    <row r="834" spans="46:49" x14ac:dyDescent="0.25">
      <c r="AT834" s="50"/>
      <c r="AU834" s="45"/>
      <c r="AV834" s="50"/>
      <c r="AW834" s="45"/>
    </row>
    <row r="835" spans="46:49" x14ac:dyDescent="0.25">
      <c r="AT835" s="50"/>
      <c r="AU835" s="45"/>
      <c r="AV835" s="50"/>
      <c r="AW835" s="45"/>
    </row>
    <row r="836" spans="46:49" x14ac:dyDescent="0.25">
      <c r="AT836" s="50"/>
      <c r="AU836" s="45"/>
      <c r="AV836" s="50"/>
      <c r="AW836" s="45"/>
    </row>
    <row r="837" spans="46:49" x14ac:dyDescent="0.25">
      <c r="AT837" s="50"/>
      <c r="AU837" s="45"/>
      <c r="AV837" s="50"/>
      <c r="AW837" s="45"/>
    </row>
    <row r="838" spans="46:49" x14ac:dyDescent="0.25">
      <c r="AT838" s="50"/>
      <c r="AU838" s="45"/>
      <c r="AV838" s="50"/>
      <c r="AW838" s="45"/>
    </row>
    <row r="839" spans="46:49" x14ac:dyDescent="0.25">
      <c r="AT839" s="50"/>
      <c r="AU839" s="45"/>
      <c r="AV839" s="50"/>
      <c r="AW839" s="45"/>
    </row>
    <row r="840" spans="46:49" x14ac:dyDescent="0.25">
      <c r="AT840" s="50"/>
      <c r="AU840" s="45"/>
      <c r="AV840" s="50"/>
      <c r="AW840" s="45"/>
    </row>
    <row r="841" spans="46:49" x14ac:dyDescent="0.25">
      <c r="AT841" s="50"/>
      <c r="AU841" s="45"/>
      <c r="AV841" s="50"/>
      <c r="AW841" s="45"/>
    </row>
    <row r="842" spans="46:49" x14ac:dyDescent="0.25">
      <c r="AT842" s="50"/>
      <c r="AU842" s="45"/>
      <c r="AV842" s="50"/>
      <c r="AW842" s="45"/>
    </row>
    <row r="843" spans="46:49" x14ac:dyDescent="0.25">
      <c r="AT843" s="50"/>
      <c r="AU843" s="45"/>
      <c r="AV843" s="50"/>
      <c r="AW843" s="45"/>
    </row>
    <row r="844" spans="46:49" x14ac:dyDescent="0.25">
      <c r="AT844" s="50"/>
      <c r="AU844" s="45"/>
      <c r="AV844" s="50"/>
      <c r="AW844" s="45"/>
    </row>
    <row r="845" spans="46:49" x14ac:dyDescent="0.25">
      <c r="AT845" s="50"/>
      <c r="AU845" s="45"/>
      <c r="AV845" s="50"/>
      <c r="AW845" s="45"/>
    </row>
    <row r="846" spans="46:49" x14ac:dyDescent="0.25">
      <c r="AT846" s="50"/>
      <c r="AU846" s="45"/>
      <c r="AV846" s="50"/>
      <c r="AW846" s="45"/>
    </row>
    <row r="847" spans="46:49" x14ac:dyDescent="0.25">
      <c r="AT847" s="50"/>
      <c r="AU847" s="45"/>
      <c r="AV847" s="50"/>
      <c r="AW847" s="45"/>
    </row>
    <row r="848" spans="46:49" x14ac:dyDescent="0.25">
      <c r="AT848" s="50"/>
      <c r="AU848" s="45"/>
      <c r="AV848" s="50"/>
      <c r="AW848" s="45"/>
    </row>
    <row r="849" spans="46:49" x14ac:dyDescent="0.25">
      <c r="AT849" s="50"/>
      <c r="AU849" s="45"/>
      <c r="AV849" s="50"/>
      <c r="AW849" s="45"/>
    </row>
    <row r="850" spans="46:49" x14ac:dyDescent="0.25">
      <c r="AT850" s="50"/>
      <c r="AU850" s="45"/>
      <c r="AV850" s="50"/>
      <c r="AW850" s="45"/>
    </row>
    <row r="851" spans="46:49" x14ac:dyDescent="0.25">
      <c r="AT851" s="50"/>
      <c r="AU851" s="45"/>
      <c r="AV851" s="50"/>
      <c r="AW851" s="45"/>
    </row>
    <row r="852" spans="46:49" x14ac:dyDescent="0.25">
      <c r="AT852" s="50"/>
      <c r="AU852" s="45"/>
      <c r="AV852" s="50"/>
      <c r="AW852" s="45"/>
    </row>
    <row r="853" spans="46:49" x14ac:dyDescent="0.25">
      <c r="AT853" s="50"/>
      <c r="AU853" s="45"/>
      <c r="AV853" s="50"/>
      <c r="AW853" s="45"/>
    </row>
    <row r="854" spans="46:49" x14ac:dyDescent="0.25">
      <c r="AT854" s="50"/>
      <c r="AU854" s="45"/>
      <c r="AV854" s="50"/>
      <c r="AW854" s="45"/>
    </row>
    <row r="855" spans="46:49" x14ac:dyDescent="0.25">
      <c r="AT855" s="50"/>
      <c r="AU855" s="45"/>
      <c r="AV855" s="50"/>
      <c r="AW855" s="45"/>
    </row>
    <row r="856" spans="46:49" x14ac:dyDescent="0.25">
      <c r="AT856" s="50"/>
      <c r="AU856" s="45"/>
      <c r="AV856" s="50"/>
      <c r="AW856" s="45"/>
    </row>
    <row r="857" spans="46:49" x14ac:dyDescent="0.25">
      <c r="AT857" s="50"/>
      <c r="AU857" s="45"/>
      <c r="AV857" s="50"/>
      <c r="AW857" s="45"/>
    </row>
    <row r="858" spans="46:49" x14ac:dyDescent="0.25">
      <c r="AT858" s="50"/>
      <c r="AU858" s="45"/>
      <c r="AV858" s="50"/>
      <c r="AW858" s="45"/>
    </row>
    <row r="859" spans="46:49" x14ac:dyDescent="0.25">
      <c r="AT859" s="50"/>
      <c r="AU859" s="45"/>
      <c r="AV859" s="50"/>
      <c r="AW859" s="45"/>
    </row>
    <row r="860" spans="46:49" x14ac:dyDescent="0.25">
      <c r="AT860" s="50"/>
      <c r="AU860" s="45"/>
      <c r="AV860" s="50"/>
      <c r="AW860" s="45"/>
    </row>
    <row r="861" spans="46:49" x14ac:dyDescent="0.25">
      <c r="AT861" s="50"/>
      <c r="AU861" s="45"/>
      <c r="AV861" s="50"/>
      <c r="AW861" s="45"/>
    </row>
    <row r="862" spans="46:49" x14ac:dyDescent="0.25">
      <c r="AT862" s="50"/>
      <c r="AU862" s="45"/>
      <c r="AV862" s="50"/>
      <c r="AW862" s="45"/>
    </row>
    <row r="863" spans="46:49" x14ac:dyDescent="0.25">
      <c r="AT863" s="50"/>
      <c r="AU863" s="45"/>
      <c r="AV863" s="50"/>
      <c r="AW863" s="45"/>
    </row>
    <row r="864" spans="46:49" x14ac:dyDescent="0.25">
      <c r="AT864" s="50"/>
      <c r="AU864" s="45"/>
      <c r="AV864" s="50"/>
      <c r="AW864" s="45"/>
    </row>
    <row r="865" spans="46:49" x14ac:dyDescent="0.25">
      <c r="AT865" s="50"/>
      <c r="AU865" s="45"/>
      <c r="AV865" s="50"/>
      <c r="AW865" s="45"/>
    </row>
    <row r="866" spans="46:49" x14ac:dyDescent="0.25">
      <c r="AT866" s="50"/>
      <c r="AU866" s="45"/>
      <c r="AV866" s="50"/>
      <c r="AW866" s="45"/>
    </row>
    <row r="867" spans="46:49" x14ac:dyDescent="0.25">
      <c r="AT867" s="50"/>
      <c r="AU867" s="45"/>
      <c r="AV867" s="50"/>
      <c r="AW867" s="45"/>
    </row>
    <row r="868" spans="46:49" x14ac:dyDescent="0.25">
      <c r="AT868" s="50"/>
      <c r="AU868" s="45"/>
      <c r="AV868" s="50"/>
      <c r="AW868" s="45"/>
    </row>
    <row r="869" spans="46:49" x14ac:dyDescent="0.25">
      <c r="AT869" s="50"/>
      <c r="AU869" s="45"/>
      <c r="AV869" s="50"/>
      <c r="AW869" s="45"/>
    </row>
    <row r="870" spans="46:49" x14ac:dyDescent="0.25">
      <c r="AT870" s="50"/>
      <c r="AU870" s="45"/>
      <c r="AV870" s="50"/>
      <c r="AW870" s="45"/>
    </row>
    <row r="871" spans="46:49" x14ac:dyDescent="0.25">
      <c r="AT871" s="50"/>
      <c r="AU871" s="45"/>
      <c r="AV871" s="50"/>
      <c r="AW871" s="45"/>
    </row>
    <row r="872" spans="46:49" x14ac:dyDescent="0.25">
      <c r="AT872" s="50"/>
      <c r="AU872" s="45"/>
      <c r="AV872" s="50"/>
      <c r="AW872" s="45"/>
    </row>
    <row r="873" spans="46:49" x14ac:dyDescent="0.25">
      <c r="AT873" s="50"/>
      <c r="AU873" s="45"/>
      <c r="AV873" s="50"/>
      <c r="AW873" s="45"/>
    </row>
    <row r="874" spans="46:49" x14ac:dyDescent="0.25">
      <c r="AT874" s="50"/>
      <c r="AU874" s="45"/>
      <c r="AV874" s="50"/>
      <c r="AW874" s="45"/>
    </row>
    <row r="875" spans="46:49" x14ac:dyDescent="0.25">
      <c r="AT875" s="50"/>
      <c r="AU875" s="45"/>
      <c r="AV875" s="50"/>
      <c r="AW875" s="45"/>
    </row>
    <row r="876" spans="46:49" x14ac:dyDescent="0.25">
      <c r="AT876" s="50"/>
      <c r="AU876" s="45"/>
      <c r="AV876" s="50"/>
      <c r="AW876" s="45"/>
    </row>
    <row r="877" spans="46:49" x14ac:dyDescent="0.25">
      <c r="AT877" s="50"/>
      <c r="AU877" s="45"/>
      <c r="AV877" s="50"/>
      <c r="AW877" s="45"/>
    </row>
    <row r="878" spans="46:49" x14ac:dyDescent="0.25">
      <c r="AT878" s="50"/>
      <c r="AU878" s="45"/>
      <c r="AV878" s="50"/>
      <c r="AW878" s="45"/>
    </row>
    <row r="879" spans="46:49" x14ac:dyDescent="0.25">
      <c r="AT879" s="50"/>
      <c r="AU879" s="45"/>
      <c r="AV879" s="50"/>
      <c r="AW879" s="45"/>
    </row>
    <row r="880" spans="46:49" x14ac:dyDescent="0.25">
      <c r="AT880" s="50"/>
      <c r="AU880" s="45"/>
      <c r="AV880" s="50"/>
      <c r="AW880" s="45"/>
    </row>
    <row r="881" spans="46:49" x14ac:dyDescent="0.25">
      <c r="AT881" s="50"/>
      <c r="AU881" s="45"/>
      <c r="AV881" s="50"/>
      <c r="AW881" s="45"/>
    </row>
    <row r="882" spans="46:49" x14ac:dyDescent="0.25">
      <c r="AT882" s="50"/>
      <c r="AU882" s="45"/>
      <c r="AV882" s="50"/>
      <c r="AW882" s="45"/>
    </row>
    <row r="883" spans="46:49" x14ac:dyDescent="0.25">
      <c r="AT883" s="50"/>
      <c r="AU883" s="45"/>
      <c r="AV883" s="50"/>
      <c r="AW883" s="45"/>
    </row>
    <row r="884" spans="46:49" x14ac:dyDescent="0.25">
      <c r="AT884" s="50"/>
      <c r="AU884" s="45"/>
      <c r="AV884" s="50"/>
      <c r="AW884" s="45"/>
    </row>
    <row r="885" spans="46:49" x14ac:dyDescent="0.25">
      <c r="AT885" s="50"/>
      <c r="AU885" s="45"/>
      <c r="AV885" s="50"/>
      <c r="AW885" s="45"/>
    </row>
    <row r="886" spans="46:49" x14ac:dyDescent="0.25">
      <c r="AT886" s="50"/>
      <c r="AU886" s="45"/>
      <c r="AV886" s="50"/>
      <c r="AW886" s="45"/>
    </row>
    <row r="887" spans="46:49" x14ac:dyDescent="0.25">
      <c r="AT887" s="50"/>
      <c r="AU887" s="45"/>
      <c r="AV887" s="50"/>
      <c r="AW887" s="45"/>
    </row>
    <row r="888" spans="46:49" x14ac:dyDescent="0.25">
      <c r="AT888" s="50"/>
      <c r="AU888" s="45"/>
      <c r="AV888" s="50"/>
      <c r="AW888" s="45"/>
    </row>
    <row r="889" spans="46:49" x14ac:dyDescent="0.25">
      <c r="AT889" s="50"/>
      <c r="AU889" s="45"/>
      <c r="AV889" s="50"/>
      <c r="AW889" s="45"/>
    </row>
    <row r="890" spans="46:49" x14ac:dyDescent="0.25">
      <c r="AT890" s="50"/>
      <c r="AU890" s="45"/>
      <c r="AV890" s="50"/>
      <c r="AW890" s="45"/>
    </row>
    <row r="891" spans="46:49" x14ac:dyDescent="0.25">
      <c r="AT891" s="50"/>
      <c r="AU891" s="45"/>
      <c r="AV891" s="50"/>
      <c r="AW891" s="45"/>
    </row>
    <row r="892" spans="46:49" x14ac:dyDescent="0.25">
      <c r="AT892" s="50"/>
      <c r="AU892" s="45"/>
      <c r="AV892" s="50"/>
      <c r="AW892" s="45"/>
    </row>
    <row r="893" spans="46:49" x14ac:dyDescent="0.25">
      <c r="AT893" s="50"/>
      <c r="AU893" s="45"/>
      <c r="AV893" s="50"/>
      <c r="AW893" s="45"/>
    </row>
    <row r="894" spans="46:49" x14ac:dyDescent="0.25">
      <c r="AT894" s="50"/>
      <c r="AU894" s="45"/>
      <c r="AV894" s="50"/>
      <c r="AW894" s="45"/>
    </row>
    <row r="895" spans="46:49" x14ac:dyDescent="0.25">
      <c r="AT895" s="50"/>
      <c r="AU895" s="45"/>
      <c r="AV895" s="50"/>
      <c r="AW895" s="45"/>
    </row>
    <row r="896" spans="46:49" x14ac:dyDescent="0.25">
      <c r="AT896" s="50"/>
      <c r="AU896" s="45"/>
      <c r="AV896" s="50"/>
      <c r="AW896" s="45"/>
    </row>
    <row r="897" spans="46:49" x14ac:dyDescent="0.25">
      <c r="AT897" s="50"/>
      <c r="AU897" s="45"/>
      <c r="AV897" s="50"/>
      <c r="AW897" s="45"/>
    </row>
    <row r="898" spans="46:49" x14ac:dyDescent="0.25">
      <c r="AT898" s="50"/>
      <c r="AU898" s="45"/>
      <c r="AV898" s="50"/>
      <c r="AW898" s="45"/>
    </row>
    <row r="899" spans="46:49" x14ac:dyDescent="0.25">
      <c r="AT899" s="50"/>
      <c r="AU899" s="45"/>
      <c r="AV899" s="50"/>
      <c r="AW899" s="45"/>
    </row>
    <row r="900" spans="46:49" x14ac:dyDescent="0.25">
      <c r="AT900" s="50"/>
      <c r="AU900" s="45"/>
      <c r="AV900" s="50"/>
      <c r="AW900" s="45"/>
    </row>
    <row r="901" spans="46:49" x14ac:dyDescent="0.25">
      <c r="AT901" s="50"/>
      <c r="AU901" s="45"/>
      <c r="AV901" s="50"/>
      <c r="AW901" s="45"/>
    </row>
    <row r="902" spans="46:49" x14ac:dyDescent="0.25">
      <c r="AT902" s="50"/>
      <c r="AU902" s="45"/>
      <c r="AV902" s="50"/>
      <c r="AW902" s="45"/>
    </row>
    <row r="903" spans="46:49" x14ac:dyDescent="0.25">
      <c r="AT903" s="50"/>
      <c r="AU903" s="45"/>
      <c r="AV903" s="50"/>
      <c r="AW903" s="45"/>
    </row>
    <row r="904" spans="46:49" x14ac:dyDescent="0.25">
      <c r="AT904" s="50"/>
      <c r="AU904" s="45"/>
      <c r="AV904" s="50"/>
      <c r="AW904" s="45"/>
    </row>
    <row r="905" spans="46:49" x14ac:dyDescent="0.25">
      <c r="AT905" s="50"/>
      <c r="AU905" s="45"/>
      <c r="AV905" s="50"/>
      <c r="AW905" s="45"/>
    </row>
    <row r="906" spans="46:49" x14ac:dyDescent="0.25">
      <c r="AT906" s="50"/>
      <c r="AU906" s="45"/>
      <c r="AV906" s="50"/>
      <c r="AW906" s="45"/>
    </row>
    <row r="907" spans="46:49" x14ac:dyDescent="0.25">
      <c r="AT907" s="50"/>
      <c r="AU907" s="45"/>
      <c r="AV907" s="50"/>
      <c r="AW907" s="45"/>
    </row>
    <row r="908" spans="46:49" x14ac:dyDescent="0.25">
      <c r="AT908" s="50"/>
      <c r="AU908" s="45"/>
      <c r="AV908" s="50"/>
      <c r="AW908" s="45"/>
    </row>
    <row r="909" spans="46:49" x14ac:dyDescent="0.25">
      <c r="AT909" s="50"/>
      <c r="AU909" s="45"/>
      <c r="AV909" s="50"/>
      <c r="AW909" s="45"/>
    </row>
    <row r="910" spans="46:49" x14ac:dyDescent="0.25">
      <c r="AT910" s="50"/>
      <c r="AU910" s="45"/>
      <c r="AV910" s="50"/>
      <c r="AW910" s="45"/>
    </row>
    <row r="911" spans="46:49" x14ac:dyDescent="0.25">
      <c r="AT911" s="50"/>
      <c r="AU911" s="45"/>
      <c r="AV911" s="50"/>
      <c r="AW911" s="45"/>
    </row>
    <row r="912" spans="46:49" x14ac:dyDescent="0.25">
      <c r="AT912" s="50"/>
      <c r="AU912" s="45"/>
      <c r="AV912" s="50"/>
      <c r="AW912" s="45"/>
    </row>
    <row r="913" spans="46:49" x14ac:dyDescent="0.25">
      <c r="AT913" s="50"/>
      <c r="AU913" s="45"/>
      <c r="AV913" s="50"/>
      <c r="AW913" s="45"/>
    </row>
    <row r="914" spans="46:49" x14ac:dyDescent="0.25">
      <c r="AT914" s="50"/>
      <c r="AU914" s="45"/>
      <c r="AV914" s="50"/>
      <c r="AW914" s="45"/>
    </row>
    <row r="915" spans="46:49" x14ac:dyDescent="0.25">
      <c r="AT915" s="50"/>
      <c r="AU915" s="45"/>
      <c r="AV915" s="50"/>
      <c r="AW915" s="45"/>
    </row>
    <row r="916" spans="46:49" x14ac:dyDescent="0.25">
      <c r="AT916" s="50"/>
      <c r="AU916" s="45"/>
      <c r="AV916" s="50"/>
      <c r="AW916" s="45"/>
    </row>
    <row r="917" spans="46:49" x14ac:dyDescent="0.25">
      <c r="AT917" s="50"/>
      <c r="AU917" s="45"/>
      <c r="AV917" s="50"/>
      <c r="AW917" s="45"/>
    </row>
    <row r="918" spans="46:49" x14ac:dyDescent="0.25">
      <c r="AT918" s="50"/>
      <c r="AU918" s="45"/>
      <c r="AV918" s="50"/>
      <c r="AW918" s="45"/>
    </row>
    <row r="919" spans="46:49" x14ac:dyDescent="0.25">
      <c r="AT919" s="50"/>
      <c r="AU919" s="45"/>
      <c r="AV919" s="50"/>
      <c r="AW919" s="45"/>
    </row>
    <row r="920" spans="46:49" x14ac:dyDescent="0.25">
      <c r="AT920" s="50"/>
      <c r="AU920" s="45"/>
      <c r="AV920" s="50"/>
      <c r="AW920" s="45"/>
    </row>
    <row r="921" spans="46:49" x14ac:dyDescent="0.25">
      <c r="AT921" s="50"/>
      <c r="AU921" s="45"/>
      <c r="AV921" s="50"/>
      <c r="AW921" s="45"/>
    </row>
    <row r="922" spans="46:49" x14ac:dyDescent="0.25">
      <c r="AT922" s="50"/>
      <c r="AU922" s="45"/>
      <c r="AV922" s="50"/>
      <c r="AW922" s="45"/>
    </row>
    <row r="923" spans="46:49" x14ac:dyDescent="0.25">
      <c r="AT923" s="50"/>
      <c r="AU923" s="45"/>
      <c r="AV923" s="50"/>
      <c r="AW923" s="45"/>
    </row>
    <row r="924" spans="46:49" x14ac:dyDescent="0.25">
      <c r="AT924" s="50"/>
      <c r="AU924" s="45"/>
      <c r="AV924" s="50"/>
      <c r="AW924" s="45"/>
    </row>
    <row r="925" spans="46:49" x14ac:dyDescent="0.25">
      <c r="AT925" s="50"/>
      <c r="AU925" s="45"/>
      <c r="AV925" s="50"/>
      <c r="AW925" s="45"/>
    </row>
    <row r="926" spans="46:49" x14ac:dyDescent="0.25">
      <c r="AT926" s="50"/>
      <c r="AU926" s="45"/>
      <c r="AV926" s="50"/>
      <c r="AW926" s="45"/>
    </row>
    <row r="927" spans="46:49" x14ac:dyDescent="0.25">
      <c r="AT927" s="50"/>
      <c r="AU927" s="45"/>
      <c r="AV927" s="50"/>
      <c r="AW927" s="45"/>
    </row>
    <row r="928" spans="46:49" x14ac:dyDescent="0.25">
      <c r="AT928" s="50"/>
      <c r="AU928" s="45"/>
      <c r="AV928" s="50"/>
      <c r="AW928" s="45"/>
    </row>
    <row r="929" spans="46:49" x14ac:dyDescent="0.25">
      <c r="AT929" s="50"/>
      <c r="AU929" s="45"/>
      <c r="AV929" s="50"/>
      <c r="AW929" s="45"/>
    </row>
    <row r="930" spans="46:49" x14ac:dyDescent="0.25">
      <c r="AT930" s="50"/>
      <c r="AU930" s="45"/>
      <c r="AV930" s="50"/>
      <c r="AW930" s="45"/>
    </row>
    <row r="931" spans="46:49" x14ac:dyDescent="0.25">
      <c r="AT931" s="50"/>
      <c r="AU931" s="45"/>
      <c r="AV931" s="50"/>
      <c r="AW931" s="45"/>
    </row>
    <row r="932" spans="46:49" x14ac:dyDescent="0.25">
      <c r="AT932" s="50"/>
      <c r="AU932" s="45"/>
      <c r="AV932" s="50"/>
      <c r="AW932" s="45"/>
    </row>
    <row r="933" spans="46:49" x14ac:dyDescent="0.25">
      <c r="AT933" s="50"/>
      <c r="AU933" s="45"/>
      <c r="AV933" s="50"/>
      <c r="AW933" s="45"/>
    </row>
    <row r="934" spans="46:49" x14ac:dyDescent="0.25">
      <c r="AT934" s="50"/>
      <c r="AU934" s="45"/>
      <c r="AV934" s="50"/>
      <c r="AW934" s="45"/>
    </row>
    <row r="935" spans="46:49" x14ac:dyDescent="0.25">
      <c r="AT935" s="50"/>
      <c r="AU935" s="45"/>
      <c r="AV935" s="50"/>
      <c r="AW935" s="45"/>
    </row>
    <row r="936" spans="46:49" x14ac:dyDescent="0.25">
      <c r="AT936" s="50"/>
      <c r="AU936" s="45"/>
      <c r="AV936" s="50"/>
      <c r="AW936" s="45"/>
    </row>
    <row r="937" spans="46:49" x14ac:dyDescent="0.25">
      <c r="AT937" s="50"/>
      <c r="AU937" s="45"/>
      <c r="AV937" s="50"/>
      <c r="AW937" s="45"/>
    </row>
    <row r="938" spans="46:49" x14ac:dyDescent="0.25">
      <c r="AT938" s="50"/>
      <c r="AU938" s="45"/>
      <c r="AV938" s="50"/>
      <c r="AW938" s="45"/>
    </row>
    <row r="939" spans="46:49" x14ac:dyDescent="0.25">
      <c r="AT939" s="50"/>
      <c r="AU939" s="45"/>
      <c r="AV939" s="50"/>
      <c r="AW939" s="45"/>
    </row>
    <row r="940" spans="46:49" x14ac:dyDescent="0.25">
      <c r="AT940" s="50"/>
      <c r="AU940" s="45"/>
      <c r="AV940" s="50"/>
      <c r="AW940" s="45"/>
    </row>
    <row r="941" spans="46:49" x14ac:dyDescent="0.25">
      <c r="AT941" s="50"/>
      <c r="AU941" s="45"/>
      <c r="AV941" s="50"/>
      <c r="AW941" s="45"/>
    </row>
    <row r="942" spans="46:49" x14ac:dyDescent="0.25">
      <c r="AT942" s="50"/>
      <c r="AU942" s="45"/>
      <c r="AV942" s="50"/>
      <c r="AW942" s="45"/>
    </row>
    <row r="943" spans="46:49" x14ac:dyDescent="0.25">
      <c r="AT943" s="50"/>
      <c r="AU943" s="45"/>
      <c r="AV943" s="50"/>
      <c r="AW943" s="45"/>
    </row>
    <row r="944" spans="46:49" x14ac:dyDescent="0.25">
      <c r="AT944" s="50"/>
      <c r="AU944" s="45"/>
      <c r="AV944" s="50"/>
      <c r="AW944" s="45"/>
    </row>
    <row r="945" spans="46:49" x14ac:dyDescent="0.25">
      <c r="AT945" s="50"/>
      <c r="AU945" s="45"/>
      <c r="AV945" s="50"/>
      <c r="AW945" s="45"/>
    </row>
    <row r="946" spans="46:49" x14ac:dyDescent="0.25">
      <c r="AT946" s="50"/>
      <c r="AU946" s="45"/>
      <c r="AV946" s="50"/>
      <c r="AW946" s="45"/>
    </row>
    <row r="947" spans="46:49" x14ac:dyDescent="0.25">
      <c r="AT947" s="50"/>
      <c r="AU947" s="45"/>
      <c r="AV947" s="50"/>
      <c r="AW947" s="45"/>
    </row>
    <row r="948" spans="46:49" x14ac:dyDescent="0.25">
      <c r="AT948" s="50"/>
      <c r="AU948" s="45"/>
      <c r="AV948" s="50"/>
      <c r="AW948" s="45"/>
    </row>
    <row r="949" spans="46:49" x14ac:dyDescent="0.25">
      <c r="AT949" s="50"/>
      <c r="AU949" s="45"/>
      <c r="AV949" s="50"/>
      <c r="AW949" s="45"/>
    </row>
    <row r="950" spans="46:49" x14ac:dyDescent="0.25">
      <c r="AT950" s="50"/>
      <c r="AU950" s="45"/>
      <c r="AV950" s="50"/>
      <c r="AW950" s="45"/>
    </row>
    <row r="951" spans="46:49" x14ac:dyDescent="0.25">
      <c r="AT951" s="50"/>
      <c r="AU951" s="45"/>
      <c r="AV951" s="50"/>
      <c r="AW951" s="45"/>
    </row>
    <row r="952" spans="46:49" x14ac:dyDescent="0.25">
      <c r="AT952" s="50"/>
      <c r="AU952" s="45"/>
      <c r="AV952" s="50"/>
      <c r="AW952" s="45"/>
    </row>
    <row r="953" spans="46:49" x14ac:dyDescent="0.25">
      <c r="AT953" s="50"/>
      <c r="AU953" s="45"/>
      <c r="AV953" s="50"/>
      <c r="AW953" s="45"/>
    </row>
    <row r="954" spans="46:49" x14ac:dyDescent="0.25">
      <c r="AT954" s="50"/>
      <c r="AU954" s="45"/>
      <c r="AV954" s="50"/>
      <c r="AW954" s="45"/>
    </row>
    <row r="955" spans="46:49" x14ac:dyDescent="0.25">
      <c r="AT955" s="50"/>
      <c r="AU955" s="45"/>
      <c r="AV955" s="50"/>
      <c r="AW955" s="45"/>
    </row>
    <row r="956" spans="46:49" x14ac:dyDescent="0.25">
      <c r="AT956" s="50"/>
      <c r="AU956" s="45"/>
      <c r="AV956" s="50"/>
      <c r="AW956" s="45"/>
    </row>
    <row r="957" spans="46:49" x14ac:dyDescent="0.25">
      <c r="AT957" s="50"/>
      <c r="AU957" s="45"/>
      <c r="AV957" s="50"/>
      <c r="AW957" s="45"/>
    </row>
    <row r="958" spans="46:49" x14ac:dyDescent="0.25">
      <c r="AT958" s="50"/>
      <c r="AU958" s="45"/>
      <c r="AV958" s="50"/>
      <c r="AW958" s="45"/>
    </row>
    <row r="959" spans="46:49" x14ac:dyDescent="0.25">
      <c r="AT959" s="50"/>
      <c r="AU959" s="45"/>
      <c r="AV959" s="50"/>
      <c r="AW959" s="45"/>
    </row>
    <row r="960" spans="46:49" x14ac:dyDescent="0.25">
      <c r="AT960" s="50"/>
      <c r="AU960" s="45"/>
      <c r="AV960" s="50"/>
      <c r="AW960" s="45"/>
    </row>
    <row r="961" spans="46:49" x14ac:dyDescent="0.25">
      <c r="AT961" s="50"/>
      <c r="AU961" s="45"/>
      <c r="AV961" s="50"/>
      <c r="AW961" s="45"/>
    </row>
    <row r="962" spans="46:49" x14ac:dyDescent="0.25">
      <c r="AT962" s="50"/>
      <c r="AU962" s="45"/>
      <c r="AV962" s="50"/>
      <c r="AW962" s="45"/>
    </row>
    <row r="963" spans="46:49" x14ac:dyDescent="0.25">
      <c r="AT963" s="50"/>
      <c r="AU963" s="45"/>
      <c r="AV963" s="50"/>
      <c r="AW963" s="45"/>
    </row>
    <row r="964" spans="46:49" x14ac:dyDescent="0.25">
      <c r="AT964" s="50"/>
      <c r="AU964" s="45"/>
      <c r="AV964" s="50"/>
      <c r="AW964" s="45"/>
    </row>
    <row r="965" spans="46:49" x14ac:dyDescent="0.25">
      <c r="AT965" s="50"/>
      <c r="AU965" s="45"/>
      <c r="AV965" s="50"/>
      <c r="AW965" s="45"/>
    </row>
    <row r="966" spans="46:49" x14ac:dyDescent="0.25">
      <c r="AT966" s="50"/>
      <c r="AU966" s="45"/>
      <c r="AV966" s="50"/>
      <c r="AW966" s="45"/>
    </row>
    <row r="967" spans="46:49" x14ac:dyDescent="0.25">
      <c r="AT967" s="50"/>
      <c r="AU967" s="45"/>
      <c r="AV967" s="50"/>
      <c r="AW967" s="45"/>
    </row>
    <row r="968" spans="46:49" x14ac:dyDescent="0.25">
      <c r="AT968" s="50"/>
      <c r="AU968" s="45"/>
      <c r="AV968" s="50"/>
      <c r="AW968" s="45"/>
    </row>
    <row r="969" spans="46:49" x14ac:dyDescent="0.25">
      <c r="AT969" s="50"/>
      <c r="AU969" s="45"/>
      <c r="AV969" s="50"/>
      <c r="AW969" s="45"/>
    </row>
    <row r="970" spans="46:49" x14ac:dyDescent="0.25">
      <c r="AT970" s="50"/>
      <c r="AU970" s="45"/>
      <c r="AV970" s="50"/>
      <c r="AW970" s="45"/>
    </row>
    <row r="971" spans="46:49" x14ac:dyDescent="0.25">
      <c r="AT971" s="50"/>
      <c r="AU971" s="45"/>
      <c r="AV971" s="50"/>
      <c r="AW971" s="45"/>
    </row>
    <row r="972" spans="46:49" x14ac:dyDescent="0.25">
      <c r="AT972" s="50"/>
      <c r="AU972" s="45"/>
      <c r="AV972" s="50"/>
      <c r="AW972" s="45"/>
    </row>
    <row r="973" spans="46:49" x14ac:dyDescent="0.25">
      <c r="AT973" s="50"/>
      <c r="AU973" s="45"/>
      <c r="AV973" s="50"/>
      <c r="AW973" s="45"/>
    </row>
    <row r="974" spans="46:49" x14ac:dyDescent="0.25">
      <c r="AT974" s="50"/>
      <c r="AU974" s="45"/>
      <c r="AV974" s="50"/>
      <c r="AW974" s="45"/>
    </row>
    <row r="975" spans="46:49" x14ac:dyDescent="0.25">
      <c r="AT975" s="50"/>
      <c r="AU975" s="45"/>
      <c r="AV975" s="50"/>
      <c r="AW975" s="45"/>
    </row>
    <row r="976" spans="46:49" x14ac:dyDescent="0.25">
      <c r="AT976" s="50"/>
      <c r="AU976" s="45"/>
      <c r="AV976" s="50"/>
      <c r="AW976" s="45"/>
    </row>
    <row r="977" spans="46:49" x14ac:dyDescent="0.25">
      <c r="AT977" s="50"/>
      <c r="AU977" s="45"/>
      <c r="AV977" s="50"/>
      <c r="AW977" s="45"/>
    </row>
    <row r="978" spans="46:49" x14ac:dyDescent="0.25">
      <c r="AT978" s="50"/>
      <c r="AU978" s="45"/>
      <c r="AV978" s="50"/>
      <c r="AW978" s="45"/>
    </row>
    <row r="979" spans="46:49" x14ac:dyDescent="0.25">
      <c r="AT979" s="50"/>
      <c r="AU979" s="45"/>
      <c r="AV979" s="50"/>
      <c r="AW979" s="45"/>
    </row>
    <row r="980" spans="46:49" x14ac:dyDescent="0.25">
      <c r="AT980" s="50"/>
      <c r="AU980" s="45"/>
      <c r="AV980" s="50"/>
      <c r="AW980" s="45"/>
    </row>
    <row r="981" spans="46:49" x14ac:dyDescent="0.25">
      <c r="AT981" s="50"/>
      <c r="AU981" s="45"/>
      <c r="AV981" s="50"/>
      <c r="AW981" s="45"/>
    </row>
    <row r="982" spans="46:49" x14ac:dyDescent="0.25">
      <c r="AT982" s="50"/>
      <c r="AU982" s="45"/>
      <c r="AV982" s="50"/>
      <c r="AW982" s="45"/>
    </row>
    <row r="983" spans="46:49" x14ac:dyDescent="0.25">
      <c r="AT983" s="50"/>
      <c r="AU983" s="45"/>
      <c r="AV983" s="50"/>
      <c r="AW983" s="45"/>
    </row>
    <row r="984" spans="46:49" x14ac:dyDescent="0.25">
      <c r="AT984" s="50"/>
      <c r="AU984" s="45"/>
      <c r="AV984" s="50"/>
      <c r="AW984" s="45"/>
    </row>
    <row r="985" spans="46:49" x14ac:dyDescent="0.25">
      <c r="AT985" s="50"/>
      <c r="AU985" s="45"/>
      <c r="AV985" s="50"/>
      <c r="AW985" s="45"/>
    </row>
    <row r="986" spans="46:49" x14ac:dyDescent="0.25">
      <c r="AT986" s="50"/>
      <c r="AU986" s="45"/>
      <c r="AV986" s="50"/>
      <c r="AW986" s="45"/>
    </row>
    <row r="987" spans="46:49" x14ac:dyDescent="0.25">
      <c r="AT987" s="50"/>
      <c r="AU987" s="45"/>
      <c r="AV987" s="50"/>
      <c r="AW987" s="45"/>
    </row>
    <row r="988" spans="46:49" x14ac:dyDescent="0.25">
      <c r="AT988" s="50"/>
      <c r="AU988" s="45"/>
      <c r="AV988" s="50"/>
      <c r="AW988" s="45"/>
    </row>
    <row r="989" spans="46:49" x14ac:dyDescent="0.25">
      <c r="AT989" s="50"/>
      <c r="AU989" s="45"/>
      <c r="AV989" s="50"/>
      <c r="AW989" s="45"/>
    </row>
    <row r="990" spans="46:49" x14ac:dyDescent="0.25">
      <c r="AT990" s="50"/>
      <c r="AU990" s="45"/>
      <c r="AV990" s="50"/>
      <c r="AW990" s="45"/>
    </row>
    <row r="991" spans="46:49" x14ac:dyDescent="0.25">
      <c r="AT991" s="50"/>
      <c r="AU991" s="45"/>
      <c r="AV991" s="50"/>
      <c r="AW991" s="45"/>
    </row>
    <row r="992" spans="46:49" x14ac:dyDescent="0.25">
      <c r="AT992" s="50"/>
      <c r="AU992" s="45"/>
      <c r="AV992" s="50"/>
      <c r="AW992" s="45"/>
    </row>
    <row r="993" spans="46:49" x14ac:dyDescent="0.25">
      <c r="AT993" s="50"/>
      <c r="AU993" s="45"/>
      <c r="AV993" s="50"/>
      <c r="AW993" s="45"/>
    </row>
    <row r="994" spans="46:49" x14ac:dyDescent="0.25">
      <c r="AT994" s="50"/>
      <c r="AU994" s="45"/>
      <c r="AV994" s="50"/>
      <c r="AW994" s="45"/>
    </row>
    <row r="995" spans="46:49" x14ac:dyDescent="0.25">
      <c r="AT995" s="50"/>
      <c r="AU995" s="45"/>
      <c r="AV995" s="50"/>
      <c r="AW995" s="45"/>
    </row>
    <row r="996" spans="46:49" x14ac:dyDescent="0.25">
      <c r="AT996" s="50"/>
      <c r="AU996" s="45"/>
      <c r="AV996" s="50"/>
      <c r="AW996" s="45"/>
    </row>
    <row r="997" spans="46:49" x14ac:dyDescent="0.25">
      <c r="AT997" s="50"/>
      <c r="AU997" s="45"/>
      <c r="AV997" s="50"/>
      <c r="AW997" s="45"/>
    </row>
    <row r="998" spans="46:49" x14ac:dyDescent="0.25">
      <c r="AT998" s="50"/>
      <c r="AU998" s="45"/>
      <c r="AV998" s="50"/>
      <c r="AW998" s="45"/>
    </row>
    <row r="999" spans="46:49" x14ac:dyDescent="0.25">
      <c r="AT999" s="50"/>
      <c r="AU999" s="45"/>
      <c r="AV999" s="50"/>
      <c r="AW999" s="45"/>
    </row>
    <row r="1000" spans="46:49" x14ac:dyDescent="0.25">
      <c r="AT1000" s="50"/>
      <c r="AU1000" s="45"/>
      <c r="AV1000" s="50"/>
      <c r="AW1000" s="45"/>
    </row>
    <row r="1001" spans="46:49" x14ac:dyDescent="0.25">
      <c r="AT1001" s="50"/>
      <c r="AU1001" s="45"/>
      <c r="AV1001" s="50"/>
      <c r="AW1001" s="45"/>
    </row>
    <row r="1002" spans="46:49" x14ac:dyDescent="0.25">
      <c r="AT1002" s="50"/>
      <c r="AU1002" s="45"/>
      <c r="AV1002" s="50"/>
      <c r="AW1002" s="45"/>
    </row>
    <row r="1003" spans="46:49" x14ac:dyDescent="0.25">
      <c r="AT1003" s="50"/>
      <c r="AU1003" s="45"/>
      <c r="AV1003" s="50"/>
      <c r="AW1003" s="45"/>
    </row>
    <row r="1004" spans="46:49" x14ac:dyDescent="0.25">
      <c r="AT1004" s="50"/>
      <c r="AU1004" s="45"/>
      <c r="AV1004" s="50"/>
      <c r="AW1004" s="45"/>
    </row>
    <row r="1005" spans="46:49" x14ac:dyDescent="0.25">
      <c r="AT1005" s="50"/>
      <c r="AU1005" s="45"/>
      <c r="AV1005" s="50"/>
      <c r="AW1005" s="45"/>
    </row>
    <row r="1006" spans="46:49" x14ac:dyDescent="0.25">
      <c r="AT1006" s="50"/>
      <c r="AU1006" s="45"/>
      <c r="AV1006" s="50"/>
      <c r="AW1006" s="45"/>
    </row>
    <row r="1007" spans="46:49" x14ac:dyDescent="0.25">
      <c r="AT1007" s="50"/>
      <c r="AU1007" s="45"/>
      <c r="AV1007" s="50"/>
      <c r="AW1007" s="45"/>
    </row>
    <row r="1008" spans="46:49" x14ac:dyDescent="0.25">
      <c r="AT1008" s="50"/>
      <c r="AU1008" s="45"/>
      <c r="AV1008" s="50"/>
      <c r="AW1008" s="45"/>
    </row>
    <row r="1009" spans="46:49" x14ac:dyDescent="0.25">
      <c r="AT1009" s="50"/>
      <c r="AU1009" s="45"/>
      <c r="AV1009" s="50"/>
      <c r="AW1009" s="45"/>
    </row>
    <row r="1010" spans="46:49" x14ac:dyDescent="0.25">
      <c r="AT1010" s="50"/>
      <c r="AU1010" s="45"/>
      <c r="AV1010" s="50"/>
      <c r="AW1010" s="45"/>
    </row>
    <row r="1011" spans="46:49" x14ac:dyDescent="0.25">
      <c r="AT1011" s="50"/>
      <c r="AU1011" s="45"/>
      <c r="AV1011" s="50"/>
      <c r="AW1011" s="45"/>
    </row>
    <row r="1012" spans="46:49" x14ac:dyDescent="0.25">
      <c r="AT1012" s="50"/>
      <c r="AU1012" s="45"/>
      <c r="AV1012" s="50"/>
      <c r="AW1012" s="45"/>
    </row>
    <row r="1013" spans="46:49" x14ac:dyDescent="0.25">
      <c r="AT1013" s="50"/>
      <c r="AU1013" s="45"/>
      <c r="AV1013" s="50"/>
      <c r="AW1013" s="45"/>
    </row>
    <row r="1014" spans="46:49" x14ac:dyDescent="0.25">
      <c r="AT1014" s="50"/>
      <c r="AU1014" s="45"/>
      <c r="AV1014" s="50"/>
      <c r="AW1014" s="45"/>
    </row>
    <row r="1015" spans="46:49" x14ac:dyDescent="0.25">
      <c r="AT1015" s="50"/>
      <c r="AU1015" s="45"/>
      <c r="AV1015" s="50"/>
      <c r="AW1015" s="45"/>
    </row>
    <row r="1016" spans="46:49" x14ac:dyDescent="0.25">
      <c r="AT1016" s="50"/>
      <c r="AU1016" s="45"/>
      <c r="AV1016" s="50"/>
      <c r="AW1016" s="45"/>
    </row>
    <row r="1017" spans="46:49" x14ac:dyDescent="0.25">
      <c r="AT1017" s="50"/>
      <c r="AU1017" s="45"/>
      <c r="AV1017" s="50"/>
      <c r="AW1017" s="45"/>
    </row>
    <row r="1018" spans="46:49" x14ac:dyDescent="0.25">
      <c r="AT1018" s="50"/>
      <c r="AU1018" s="45"/>
      <c r="AV1018" s="50"/>
      <c r="AW1018" s="45"/>
    </row>
    <row r="1019" spans="46:49" x14ac:dyDescent="0.25">
      <c r="AT1019" s="50"/>
      <c r="AU1019" s="45"/>
      <c r="AV1019" s="50"/>
      <c r="AW1019" s="45"/>
    </row>
    <row r="1020" spans="46:49" x14ac:dyDescent="0.25">
      <c r="AT1020" s="50"/>
      <c r="AU1020" s="45"/>
      <c r="AV1020" s="50"/>
      <c r="AW1020" s="45"/>
    </row>
    <row r="1021" spans="46:49" x14ac:dyDescent="0.25">
      <c r="AT1021" s="50"/>
      <c r="AU1021" s="45"/>
      <c r="AV1021" s="50"/>
      <c r="AW1021" s="45"/>
    </row>
    <row r="1022" spans="46:49" x14ac:dyDescent="0.25">
      <c r="AT1022" s="50"/>
      <c r="AU1022" s="45"/>
      <c r="AV1022" s="50"/>
      <c r="AW1022" s="45"/>
    </row>
    <row r="1023" spans="46:49" x14ac:dyDescent="0.25">
      <c r="AT1023" s="50"/>
      <c r="AU1023" s="45"/>
      <c r="AV1023" s="50"/>
      <c r="AW1023" s="45"/>
    </row>
    <row r="1024" spans="46:49" x14ac:dyDescent="0.25">
      <c r="AT1024" s="50"/>
      <c r="AU1024" s="45"/>
      <c r="AV1024" s="50"/>
      <c r="AW1024" s="45"/>
    </row>
    <row r="1025" spans="46:49" x14ac:dyDescent="0.25">
      <c r="AT1025" s="50"/>
      <c r="AU1025" s="45"/>
      <c r="AV1025" s="50"/>
      <c r="AW1025" s="45"/>
    </row>
    <row r="1026" spans="46:49" x14ac:dyDescent="0.25">
      <c r="AT1026" s="50"/>
      <c r="AU1026" s="45"/>
      <c r="AV1026" s="50"/>
      <c r="AW1026" s="45"/>
    </row>
    <row r="1027" spans="46:49" x14ac:dyDescent="0.25">
      <c r="AT1027" s="50"/>
      <c r="AU1027" s="45"/>
      <c r="AV1027" s="50"/>
      <c r="AW1027" s="45"/>
    </row>
    <row r="1028" spans="46:49" x14ac:dyDescent="0.25">
      <c r="AT1028" s="50"/>
      <c r="AU1028" s="45"/>
      <c r="AV1028" s="50"/>
      <c r="AW1028" s="45"/>
    </row>
    <row r="1029" spans="46:49" x14ac:dyDescent="0.25">
      <c r="AT1029" s="50"/>
      <c r="AU1029" s="45"/>
      <c r="AV1029" s="50"/>
      <c r="AW1029" s="45"/>
    </row>
    <row r="1030" spans="46:49" x14ac:dyDescent="0.25">
      <c r="AT1030" s="50"/>
      <c r="AU1030" s="45"/>
      <c r="AV1030" s="50"/>
      <c r="AW1030" s="45"/>
    </row>
    <row r="1031" spans="46:49" x14ac:dyDescent="0.25">
      <c r="AT1031" s="50"/>
      <c r="AU1031" s="45"/>
      <c r="AV1031" s="50"/>
      <c r="AW1031" s="45"/>
    </row>
    <row r="1032" spans="46:49" x14ac:dyDescent="0.25">
      <c r="AT1032" s="50"/>
      <c r="AU1032" s="45"/>
      <c r="AV1032" s="50"/>
      <c r="AW1032" s="45"/>
    </row>
    <row r="1033" spans="46:49" x14ac:dyDescent="0.25">
      <c r="AT1033" s="50"/>
      <c r="AU1033" s="45"/>
      <c r="AV1033" s="50"/>
      <c r="AW1033" s="45"/>
    </row>
    <row r="1034" spans="46:49" x14ac:dyDescent="0.25">
      <c r="AT1034" s="50"/>
      <c r="AU1034" s="45"/>
      <c r="AV1034" s="50"/>
      <c r="AW1034" s="45"/>
    </row>
    <row r="1035" spans="46:49" x14ac:dyDescent="0.25">
      <c r="AT1035" s="50"/>
      <c r="AU1035" s="45"/>
      <c r="AV1035" s="50"/>
      <c r="AW1035" s="45"/>
    </row>
    <row r="1036" spans="46:49" x14ac:dyDescent="0.25">
      <c r="AT1036" s="50"/>
      <c r="AU1036" s="45"/>
      <c r="AV1036" s="50"/>
      <c r="AW1036" s="45"/>
    </row>
    <row r="1037" spans="46:49" x14ac:dyDescent="0.25">
      <c r="AT1037" s="50"/>
      <c r="AU1037" s="45"/>
      <c r="AV1037" s="50"/>
      <c r="AW1037" s="45"/>
    </row>
    <row r="1038" spans="46:49" x14ac:dyDescent="0.25">
      <c r="AT1038" s="50"/>
      <c r="AU1038" s="45"/>
      <c r="AV1038" s="50"/>
      <c r="AW1038" s="45"/>
    </row>
    <row r="1039" spans="46:49" x14ac:dyDescent="0.25">
      <c r="AT1039" s="50"/>
      <c r="AU1039" s="45"/>
      <c r="AV1039" s="50"/>
      <c r="AW1039" s="45"/>
    </row>
    <row r="1040" spans="46:49" x14ac:dyDescent="0.25">
      <c r="AT1040" s="50"/>
      <c r="AU1040" s="45"/>
      <c r="AV1040" s="50"/>
      <c r="AW1040" s="45"/>
    </row>
    <row r="1041" spans="46:49" x14ac:dyDescent="0.25">
      <c r="AT1041" s="50"/>
      <c r="AU1041" s="45"/>
      <c r="AV1041" s="50"/>
      <c r="AW1041" s="45"/>
    </row>
    <row r="1042" spans="46:49" x14ac:dyDescent="0.25">
      <c r="AT1042" s="50"/>
      <c r="AU1042" s="45"/>
      <c r="AV1042" s="50"/>
      <c r="AW1042" s="45"/>
    </row>
    <row r="1043" spans="46:49" x14ac:dyDescent="0.25">
      <c r="AT1043" s="50"/>
      <c r="AU1043" s="45"/>
      <c r="AV1043" s="50"/>
      <c r="AW1043" s="45"/>
    </row>
    <row r="1044" spans="46:49" x14ac:dyDescent="0.25">
      <c r="AT1044" s="50"/>
      <c r="AU1044" s="45"/>
      <c r="AV1044" s="50"/>
      <c r="AW1044" s="45"/>
    </row>
    <row r="1045" spans="46:49" x14ac:dyDescent="0.25">
      <c r="AT1045" s="50"/>
      <c r="AU1045" s="45"/>
      <c r="AV1045" s="50"/>
      <c r="AW1045" s="45"/>
    </row>
    <row r="1046" spans="46:49" x14ac:dyDescent="0.25">
      <c r="AT1046" s="50"/>
      <c r="AU1046" s="45"/>
      <c r="AV1046" s="50"/>
      <c r="AW1046" s="45"/>
    </row>
    <row r="1047" spans="46:49" x14ac:dyDescent="0.25">
      <c r="AT1047" s="50"/>
      <c r="AU1047" s="45"/>
      <c r="AV1047" s="50"/>
      <c r="AW1047" s="45"/>
    </row>
    <row r="1048" spans="46:49" x14ac:dyDescent="0.25">
      <c r="AT1048" s="50"/>
      <c r="AU1048" s="45"/>
      <c r="AV1048" s="50"/>
      <c r="AW1048" s="45"/>
    </row>
    <row r="1049" spans="46:49" x14ac:dyDescent="0.25">
      <c r="AT1049" s="50"/>
      <c r="AU1049" s="45"/>
      <c r="AV1049" s="50"/>
      <c r="AW1049" s="45"/>
    </row>
    <row r="1050" spans="46:49" x14ac:dyDescent="0.25">
      <c r="AT1050" s="50"/>
      <c r="AU1050" s="45"/>
      <c r="AV1050" s="50"/>
      <c r="AW1050" s="45"/>
    </row>
    <row r="1051" spans="46:49" x14ac:dyDescent="0.25">
      <c r="AT1051" s="50"/>
      <c r="AU1051" s="45"/>
      <c r="AV1051" s="50"/>
      <c r="AW1051" s="45"/>
    </row>
    <row r="1052" spans="46:49" x14ac:dyDescent="0.25">
      <c r="AT1052" s="50"/>
      <c r="AU1052" s="45"/>
      <c r="AV1052" s="50"/>
      <c r="AW1052" s="45"/>
    </row>
    <row r="1053" spans="46:49" x14ac:dyDescent="0.25">
      <c r="AT1053" s="50"/>
      <c r="AU1053" s="45"/>
      <c r="AV1053" s="50"/>
      <c r="AW1053" s="45"/>
    </row>
    <row r="1054" spans="46:49" x14ac:dyDescent="0.25">
      <c r="AT1054" s="50"/>
      <c r="AU1054" s="45"/>
      <c r="AV1054" s="50"/>
      <c r="AW1054" s="45"/>
    </row>
    <row r="1055" spans="46:49" x14ac:dyDescent="0.25">
      <c r="AT1055" s="50"/>
      <c r="AU1055" s="45"/>
      <c r="AV1055" s="50"/>
      <c r="AW1055" s="45"/>
    </row>
    <row r="1056" spans="46:49" x14ac:dyDescent="0.25">
      <c r="AT1056" s="50"/>
      <c r="AU1056" s="45"/>
      <c r="AV1056" s="50"/>
      <c r="AW1056" s="45"/>
    </row>
    <row r="1057" spans="46:49" x14ac:dyDescent="0.25">
      <c r="AT1057" s="50"/>
      <c r="AU1057" s="45"/>
      <c r="AV1057" s="50"/>
      <c r="AW1057" s="45"/>
    </row>
    <row r="1058" spans="46:49" x14ac:dyDescent="0.25">
      <c r="AT1058" s="50"/>
      <c r="AU1058" s="45"/>
      <c r="AV1058" s="50"/>
      <c r="AW1058" s="45"/>
    </row>
    <row r="1059" spans="46:49" x14ac:dyDescent="0.25">
      <c r="AT1059" s="50"/>
      <c r="AU1059" s="45"/>
      <c r="AV1059" s="50"/>
      <c r="AW1059" s="45"/>
    </row>
    <row r="1060" spans="46:49" x14ac:dyDescent="0.25">
      <c r="AT1060" s="50"/>
      <c r="AU1060" s="45"/>
      <c r="AV1060" s="50"/>
      <c r="AW1060" s="45"/>
    </row>
    <row r="1061" spans="46:49" x14ac:dyDescent="0.25">
      <c r="AT1061" s="50"/>
      <c r="AU1061" s="45"/>
      <c r="AV1061" s="50"/>
      <c r="AW1061" s="45"/>
    </row>
    <row r="1062" spans="46:49" x14ac:dyDescent="0.25">
      <c r="AT1062" s="50"/>
      <c r="AU1062" s="45"/>
      <c r="AV1062" s="50"/>
      <c r="AW1062" s="45"/>
    </row>
    <row r="1063" spans="46:49" x14ac:dyDescent="0.25">
      <c r="AT1063" s="50"/>
      <c r="AU1063" s="45"/>
      <c r="AV1063" s="50"/>
      <c r="AW1063" s="45"/>
    </row>
    <row r="1064" spans="46:49" x14ac:dyDescent="0.25">
      <c r="AT1064" s="50"/>
      <c r="AU1064" s="45"/>
      <c r="AV1064" s="50"/>
      <c r="AW1064" s="45"/>
    </row>
    <row r="1065" spans="46:49" x14ac:dyDescent="0.25">
      <c r="AT1065" s="50"/>
      <c r="AU1065" s="45"/>
      <c r="AV1065" s="50"/>
      <c r="AW1065" s="45"/>
    </row>
    <row r="1066" spans="46:49" x14ac:dyDescent="0.25">
      <c r="AT1066" s="50"/>
      <c r="AU1066" s="45"/>
      <c r="AV1066" s="50"/>
      <c r="AW1066" s="45"/>
    </row>
    <row r="1067" spans="46:49" x14ac:dyDescent="0.25">
      <c r="AT1067" s="50"/>
      <c r="AU1067" s="45"/>
      <c r="AV1067" s="50"/>
      <c r="AW1067" s="45"/>
    </row>
    <row r="1068" spans="46:49" x14ac:dyDescent="0.25">
      <c r="AT1068" s="50"/>
      <c r="AU1068" s="45"/>
      <c r="AV1068" s="50"/>
      <c r="AW1068" s="45"/>
    </row>
    <row r="1069" spans="46:49" x14ac:dyDescent="0.25">
      <c r="AT1069" s="50"/>
      <c r="AU1069" s="45"/>
      <c r="AV1069" s="50"/>
      <c r="AW1069" s="45"/>
    </row>
    <row r="1070" spans="46:49" x14ac:dyDescent="0.25">
      <c r="AT1070" s="50"/>
      <c r="AU1070" s="45"/>
      <c r="AV1070" s="50"/>
      <c r="AW1070" s="45"/>
    </row>
    <row r="1071" spans="46:49" x14ac:dyDescent="0.25">
      <c r="AT1071" s="50"/>
      <c r="AU1071" s="45"/>
      <c r="AV1071" s="50"/>
      <c r="AW1071" s="45"/>
    </row>
    <row r="1072" spans="46:49" x14ac:dyDescent="0.25">
      <c r="AT1072" s="50"/>
      <c r="AU1072" s="45"/>
      <c r="AV1072" s="50"/>
      <c r="AW1072" s="45"/>
    </row>
    <row r="1073" spans="46:49" x14ac:dyDescent="0.25">
      <c r="AT1073" s="50"/>
      <c r="AU1073" s="45"/>
      <c r="AV1073" s="50"/>
      <c r="AW1073" s="45"/>
    </row>
    <row r="1074" spans="46:49" x14ac:dyDescent="0.25">
      <c r="AT1074" s="50"/>
      <c r="AU1074" s="45"/>
      <c r="AV1074" s="50"/>
      <c r="AW1074" s="45"/>
    </row>
    <row r="1075" spans="46:49" x14ac:dyDescent="0.25">
      <c r="AT1075" s="50"/>
      <c r="AU1075" s="45"/>
      <c r="AV1075" s="50"/>
      <c r="AW1075" s="45"/>
    </row>
    <row r="1076" spans="46:49" x14ac:dyDescent="0.25">
      <c r="AT1076" s="50"/>
      <c r="AU1076" s="45"/>
      <c r="AV1076" s="50"/>
      <c r="AW1076" s="45"/>
    </row>
    <row r="1077" spans="46:49" x14ac:dyDescent="0.25">
      <c r="AT1077" s="50"/>
      <c r="AU1077" s="45"/>
      <c r="AV1077" s="50"/>
      <c r="AW1077" s="45"/>
    </row>
    <row r="1078" spans="46:49" x14ac:dyDescent="0.25">
      <c r="AT1078" s="50"/>
      <c r="AU1078" s="45"/>
      <c r="AV1078" s="50"/>
      <c r="AW1078" s="45"/>
    </row>
    <row r="1079" spans="46:49" x14ac:dyDescent="0.25">
      <c r="AT1079" s="50"/>
      <c r="AU1079" s="45"/>
      <c r="AV1079" s="50"/>
      <c r="AW1079" s="45"/>
    </row>
    <row r="1080" spans="46:49" x14ac:dyDescent="0.25">
      <c r="AT1080" s="50"/>
      <c r="AU1080" s="45"/>
      <c r="AV1080" s="50"/>
      <c r="AW1080" s="45"/>
    </row>
    <row r="1081" spans="46:49" x14ac:dyDescent="0.25">
      <c r="AT1081" s="50"/>
      <c r="AU1081" s="45"/>
      <c r="AV1081" s="50"/>
      <c r="AW1081" s="45"/>
    </row>
    <row r="1082" spans="46:49" x14ac:dyDescent="0.25">
      <c r="AT1082" s="50"/>
      <c r="AU1082" s="45"/>
      <c r="AV1082" s="50"/>
      <c r="AW1082" s="45"/>
    </row>
    <row r="1083" spans="46:49" x14ac:dyDescent="0.25">
      <c r="AT1083" s="50"/>
      <c r="AU1083" s="45"/>
      <c r="AV1083" s="50"/>
      <c r="AW1083" s="45"/>
    </row>
    <row r="1084" spans="46:49" x14ac:dyDescent="0.25">
      <c r="AT1084" s="50"/>
      <c r="AU1084" s="45"/>
      <c r="AV1084" s="50"/>
      <c r="AW1084" s="45"/>
    </row>
    <row r="1085" spans="46:49" x14ac:dyDescent="0.25">
      <c r="AT1085" s="50"/>
      <c r="AU1085" s="45"/>
      <c r="AV1085" s="50"/>
      <c r="AW1085" s="45"/>
    </row>
    <row r="1086" spans="46:49" x14ac:dyDescent="0.25">
      <c r="AT1086" s="50"/>
      <c r="AU1086" s="45"/>
      <c r="AV1086" s="50"/>
      <c r="AW1086" s="45"/>
    </row>
    <row r="1087" spans="46:49" x14ac:dyDescent="0.25">
      <c r="AT1087" s="50"/>
      <c r="AU1087" s="45"/>
      <c r="AV1087" s="50"/>
      <c r="AW1087" s="45"/>
    </row>
    <row r="1088" spans="46:49" x14ac:dyDescent="0.25">
      <c r="AT1088" s="50"/>
      <c r="AU1088" s="45"/>
      <c r="AV1088" s="50"/>
      <c r="AW1088" s="45"/>
    </row>
    <row r="1089" spans="46:49" x14ac:dyDescent="0.25">
      <c r="AT1089" s="50"/>
      <c r="AU1089" s="45"/>
      <c r="AV1089" s="50"/>
      <c r="AW1089" s="45"/>
    </row>
    <row r="1090" spans="46:49" x14ac:dyDescent="0.25">
      <c r="AT1090" s="50"/>
      <c r="AU1090" s="45"/>
      <c r="AV1090" s="50"/>
      <c r="AW1090" s="45"/>
    </row>
    <row r="1091" spans="46:49" x14ac:dyDescent="0.25">
      <c r="AT1091" s="50"/>
      <c r="AU1091" s="45"/>
      <c r="AV1091" s="50"/>
      <c r="AW1091" s="45"/>
    </row>
    <row r="1092" spans="46:49" x14ac:dyDescent="0.25">
      <c r="AT1092" s="50"/>
      <c r="AU1092" s="45"/>
      <c r="AV1092" s="50"/>
      <c r="AW1092" s="45"/>
    </row>
    <row r="1093" spans="46:49" x14ac:dyDescent="0.25">
      <c r="AT1093" s="50"/>
      <c r="AU1093" s="45"/>
      <c r="AV1093" s="50"/>
      <c r="AW1093" s="45"/>
    </row>
    <row r="1094" spans="46:49" x14ac:dyDescent="0.25">
      <c r="AT1094" s="50"/>
      <c r="AU1094" s="45"/>
      <c r="AV1094" s="50"/>
      <c r="AW1094" s="45"/>
    </row>
    <row r="1095" spans="46:49" x14ac:dyDescent="0.25">
      <c r="AT1095" s="50"/>
      <c r="AU1095" s="45"/>
      <c r="AV1095" s="50"/>
      <c r="AW1095" s="45"/>
    </row>
    <row r="1096" spans="46:49" x14ac:dyDescent="0.25">
      <c r="AT1096" s="50"/>
      <c r="AU1096" s="45"/>
      <c r="AV1096" s="50"/>
      <c r="AW1096" s="45"/>
    </row>
    <row r="1097" spans="46:49" x14ac:dyDescent="0.25">
      <c r="AT1097" s="50"/>
      <c r="AU1097" s="45"/>
      <c r="AV1097" s="50"/>
      <c r="AW1097" s="45"/>
    </row>
    <row r="1098" spans="46:49" x14ac:dyDescent="0.25">
      <c r="AT1098" s="50"/>
      <c r="AU1098" s="45"/>
      <c r="AV1098" s="50"/>
      <c r="AW1098" s="45"/>
    </row>
    <row r="1099" spans="46:49" x14ac:dyDescent="0.25">
      <c r="AT1099" s="50"/>
      <c r="AU1099" s="45"/>
      <c r="AV1099" s="50"/>
      <c r="AW1099" s="45"/>
    </row>
    <row r="1100" spans="46:49" x14ac:dyDescent="0.25">
      <c r="AT1100" s="50"/>
      <c r="AU1100" s="45"/>
      <c r="AV1100" s="50"/>
      <c r="AW1100" s="45"/>
    </row>
    <row r="1101" spans="46:49" x14ac:dyDescent="0.25">
      <c r="AT1101" s="50"/>
      <c r="AU1101" s="45"/>
      <c r="AV1101" s="50"/>
      <c r="AW1101" s="45"/>
    </row>
    <row r="1102" spans="46:49" x14ac:dyDescent="0.25">
      <c r="AT1102" s="50"/>
      <c r="AU1102" s="45"/>
      <c r="AV1102" s="50"/>
      <c r="AW1102" s="45"/>
    </row>
    <row r="1103" spans="46:49" x14ac:dyDescent="0.25">
      <c r="AT1103" s="50"/>
      <c r="AU1103" s="45"/>
      <c r="AV1103" s="50"/>
      <c r="AW1103" s="45"/>
    </row>
    <row r="1104" spans="46:49" x14ac:dyDescent="0.25">
      <c r="AT1104" s="50"/>
      <c r="AU1104" s="45"/>
      <c r="AV1104" s="50"/>
      <c r="AW1104" s="45"/>
    </row>
    <row r="1105" spans="46:49" x14ac:dyDescent="0.25">
      <c r="AT1105" s="50"/>
      <c r="AU1105" s="45"/>
      <c r="AV1105" s="50"/>
      <c r="AW1105" s="45"/>
    </row>
    <row r="1106" spans="46:49" x14ac:dyDescent="0.25">
      <c r="AT1106" s="50"/>
      <c r="AU1106" s="45"/>
      <c r="AV1106" s="50"/>
      <c r="AW1106" s="45"/>
    </row>
    <row r="1107" spans="46:49" x14ac:dyDescent="0.25">
      <c r="AT1107" s="50"/>
      <c r="AU1107" s="45"/>
      <c r="AV1107" s="50"/>
      <c r="AW1107" s="45"/>
    </row>
    <row r="1108" spans="46:49" x14ac:dyDescent="0.25">
      <c r="AT1108" s="50"/>
      <c r="AU1108" s="45"/>
      <c r="AV1108" s="50"/>
      <c r="AW1108" s="45"/>
    </row>
    <row r="1109" spans="46:49" x14ac:dyDescent="0.25">
      <c r="AT1109" s="50"/>
      <c r="AU1109" s="45"/>
      <c r="AV1109" s="50"/>
      <c r="AW1109" s="45"/>
    </row>
    <row r="1110" spans="46:49" x14ac:dyDescent="0.25">
      <c r="AT1110" s="50"/>
      <c r="AU1110" s="45"/>
      <c r="AV1110" s="50"/>
      <c r="AW1110" s="45"/>
    </row>
    <row r="1111" spans="46:49" x14ac:dyDescent="0.25">
      <c r="AT1111" s="50"/>
      <c r="AU1111" s="45"/>
      <c r="AV1111" s="50"/>
      <c r="AW1111" s="45"/>
    </row>
    <row r="1112" spans="46:49" x14ac:dyDescent="0.25">
      <c r="AT1112" s="50"/>
      <c r="AU1112" s="45"/>
      <c r="AV1112" s="50"/>
      <c r="AW1112" s="45"/>
    </row>
    <row r="1113" spans="46:49" x14ac:dyDescent="0.25">
      <c r="AT1113" s="50"/>
      <c r="AU1113" s="45"/>
      <c r="AV1113" s="50"/>
      <c r="AW1113" s="45"/>
    </row>
    <row r="1114" spans="46:49" x14ac:dyDescent="0.25">
      <c r="AT1114" s="50"/>
      <c r="AU1114" s="45"/>
      <c r="AV1114" s="50"/>
      <c r="AW1114" s="45"/>
    </row>
    <row r="1115" spans="46:49" x14ac:dyDescent="0.25">
      <c r="AT1115" s="50"/>
      <c r="AU1115" s="45"/>
      <c r="AV1115" s="50"/>
      <c r="AW1115" s="45"/>
    </row>
    <row r="1116" spans="46:49" x14ac:dyDescent="0.25">
      <c r="AT1116" s="50"/>
      <c r="AU1116" s="45"/>
      <c r="AV1116" s="50"/>
      <c r="AW1116" s="45"/>
    </row>
    <row r="1117" spans="46:49" x14ac:dyDescent="0.25">
      <c r="AT1117" s="50"/>
      <c r="AU1117" s="45"/>
      <c r="AV1117" s="50"/>
      <c r="AW1117" s="45"/>
    </row>
    <row r="1118" spans="46:49" x14ac:dyDescent="0.25">
      <c r="AT1118" s="50"/>
      <c r="AU1118" s="45"/>
      <c r="AV1118" s="50"/>
      <c r="AW1118" s="45"/>
    </row>
    <row r="1119" spans="46:49" x14ac:dyDescent="0.25">
      <c r="AT1119" s="50"/>
      <c r="AU1119" s="45"/>
      <c r="AV1119" s="50"/>
      <c r="AW1119" s="45"/>
    </row>
    <row r="1120" spans="46:49" x14ac:dyDescent="0.25">
      <c r="AT1120" s="50"/>
      <c r="AU1120" s="45"/>
      <c r="AV1120" s="50"/>
      <c r="AW1120" s="45"/>
    </row>
    <row r="1121" spans="46:49" x14ac:dyDescent="0.25">
      <c r="AT1121" s="50"/>
      <c r="AU1121" s="45"/>
      <c r="AV1121" s="50"/>
      <c r="AW1121" s="45"/>
    </row>
    <row r="1122" spans="46:49" x14ac:dyDescent="0.25">
      <c r="AT1122" s="50"/>
      <c r="AU1122" s="45"/>
      <c r="AV1122" s="50"/>
      <c r="AW1122" s="45"/>
    </row>
    <row r="1123" spans="46:49" x14ac:dyDescent="0.25">
      <c r="AT1123" s="50"/>
      <c r="AU1123" s="45"/>
      <c r="AV1123" s="50"/>
      <c r="AW1123" s="45"/>
    </row>
    <row r="1124" spans="46:49" x14ac:dyDescent="0.25">
      <c r="AT1124" s="50"/>
      <c r="AU1124" s="45"/>
      <c r="AV1124" s="50"/>
      <c r="AW1124" s="45"/>
    </row>
    <row r="1125" spans="46:49" x14ac:dyDescent="0.25">
      <c r="AT1125" s="50"/>
      <c r="AU1125" s="45"/>
      <c r="AV1125" s="50"/>
      <c r="AW1125" s="45"/>
    </row>
    <row r="1126" spans="46:49" x14ac:dyDescent="0.25">
      <c r="AT1126" s="50"/>
      <c r="AU1126" s="45"/>
      <c r="AV1126" s="50"/>
      <c r="AW1126" s="45"/>
    </row>
    <row r="1127" spans="46:49" x14ac:dyDescent="0.25">
      <c r="AT1127" s="50"/>
      <c r="AU1127" s="45"/>
      <c r="AV1127" s="50"/>
      <c r="AW1127" s="45"/>
    </row>
    <row r="1128" spans="46:49" x14ac:dyDescent="0.25">
      <c r="AT1128" s="50"/>
      <c r="AU1128" s="45"/>
      <c r="AV1128" s="50"/>
      <c r="AW1128" s="45"/>
    </row>
    <row r="1129" spans="46:49" x14ac:dyDescent="0.25">
      <c r="AT1129" s="50"/>
      <c r="AU1129" s="45"/>
      <c r="AV1129" s="50"/>
      <c r="AW1129" s="45"/>
    </row>
    <row r="1130" spans="46:49" x14ac:dyDescent="0.25">
      <c r="AT1130" s="50"/>
      <c r="AU1130" s="45"/>
      <c r="AV1130" s="50"/>
      <c r="AW1130" s="45"/>
    </row>
    <row r="1131" spans="46:49" x14ac:dyDescent="0.25">
      <c r="AT1131" s="50"/>
      <c r="AU1131" s="45"/>
      <c r="AV1131" s="50"/>
      <c r="AW1131" s="45"/>
    </row>
    <row r="1132" spans="46:49" x14ac:dyDescent="0.25">
      <c r="AT1132" s="50"/>
      <c r="AU1132" s="45"/>
      <c r="AV1132" s="50"/>
      <c r="AW1132" s="45"/>
    </row>
    <row r="1133" spans="46:49" x14ac:dyDescent="0.25">
      <c r="AT1133" s="50"/>
      <c r="AU1133" s="45"/>
      <c r="AV1133" s="50"/>
      <c r="AW1133" s="45"/>
    </row>
    <row r="1134" spans="46:49" x14ac:dyDescent="0.25">
      <c r="AT1134" s="50"/>
      <c r="AU1134" s="45"/>
      <c r="AV1134" s="50"/>
      <c r="AW1134" s="45"/>
    </row>
    <row r="1135" spans="46:49" x14ac:dyDescent="0.25">
      <c r="AT1135" s="50"/>
      <c r="AU1135" s="45"/>
      <c r="AV1135" s="50"/>
      <c r="AW1135" s="45"/>
    </row>
    <row r="1136" spans="46:49" x14ac:dyDescent="0.25">
      <c r="AT1136" s="50"/>
      <c r="AU1136" s="45"/>
      <c r="AV1136" s="50"/>
      <c r="AW1136" s="45"/>
    </row>
    <row r="1137" spans="46:49" x14ac:dyDescent="0.25">
      <c r="AT1137" s="50"/>
      <c r="AU1137" s="45"/>
      <c r="AV1137" s="50"/>
      <c r="AW1137" s="45"/>
    </row>
    <row r="1138" spans="46:49" x14ac:dyDescent="0.25">
      <c r="AT1138" s="50"/>
      <c r="AU1138" s="45"/>
      <c r="AV1138" s="50"/>
      <c r="AW1138" s="45"/>
    </row>
    <row r="1139" spans="46:49" x14ac:dyDescent="0.25">
      <c r="AT1139" s="50"/>
      <c r="AU1139" s="45"/>
      <c r="AV1139" s="50"/>
      <c r="AW1139" s="45"/>
    </row>
    <row r="1140" spans="46:49" x14ac:dyDescent="0.25">
      <c r="AT1140" s="50"/>
      <c r="AU1140" s="45"/>
      <c r="AV1140" s="50"/>
      <c r="AW1140" s="45"/>
    </row>
    <row r="1141" spans="46:49" x14ac:dyDescent="0.25">
      <c r="AT1141" s="50"/>
      <c r="AU1141" s="45"/>
      <c r="AV1141" s="50"/>
      <c r="AW1141" s="45"/>
    </row>
    <row r="1142" spans="46:49" x14ac:dyDescent="0.25">
      <c r="AT1142" s="50"/>
      <c r="AU1142" s="45"/>
      <c r="AV1142" s="50"/>
      <c r="AW1142" s="45"/>
    </row>
    <row r="1143" spans="46:49" x14ac:dyDescent="0.25">
      <c r="AT1143" s="50"/>
      <c r="AU1143" s="45"/>
      <c r="AV1143" s="50"/>
      <c r="AW1143" s="45"/>
    </row>
    <row r="1144" spans="46:49" x14ac:dyDescent="0.25">
      <c r="AT1144" s="50"/>
      <c r="AU1144" s="45"/>
      <c r="AV1144" s="50"/>
      <c r="AW1144" s="45"/>
    </row>
    <row r="1145" spans="46:49" x14ac:dyDescent="0.25">
      <c r="AT1145" s="50"/>
      <c r="AU1145" s="45"/>
      <c r="AV1145" s="50"/>
      <c r="AW1145" s="45"/>
    </row>
    <row r="1146" spans="46:49" x14ac:dyDescent="0.25">
      <c r="AT1146" s="50"/>
      <c r="AU1146" s="45"/>
      <c r="AV1146" s="50"/>
      <c r="AW1146" s="45"/>
    </row>
    <row r="1147" spans="46:49" x14ac:dyDescent="0.25">
      <c r="AT1147" s="50"/>
      <c r="AU1147" s="45"/>
      <c r="AV1147" s="50"/>
      <c r="AW1147" s="45"/>
    </row>
    <row r="1148" spans="46:49" x14ac:dyDescent="0.25">
      <c r="AT1148" s="50"/>
      <c r="AU1148" s="45"/>
      <c r="AV1148" s="50"/>
      <c r="AW1148" s="45"/>
    </row>
    <row r="1149" spans="46:49" x14ac:dyDescent="0.25">
      <c r="AT1149" s="50"/>
      <c r="AU1149" s="45"/>
      <c r="AV1149" s="50"/>
      <c r="AW1149" s="45"/>
    </row>
    <row r="1150" spans="46:49" x14ac:dyDescent="0.25">
      <c r="AT1150" s="50"/>
      <c r="AU1150" s="45"/>
      <c r="AV1150" s="50"/>
      <c r="AW1150" s="45"/>
    </row>
    <row r="1151" spans="46:49" x14ac:dyDescent="0.25">
      <c r="AT1151" s="50"/>
      <c r="AU1151" s="45"/>
      <c r="AV1151" s="50"/>
      <c r="AW1151" s="45"/>
    </row>
    <row r="1152" spans="46:49" x14ac:dyDescent="0.25">
      <c r="AT1152" s="50"/>
      <c r="AU1152" s="45"/>
      <c r="AV1152" s="50"/>
      <c r="AW1152" s="45"/>
    </row>
    <row r="1153" spans="46:49" x14ac:dyDescent="0.25">
      <c r="AT1153" s="50"/>
      <c r="AU1153" s="45"/>
      <c r="AV1153" s="50"/>
      <c r="AW1153" s="45"/>
    </row>
    <row r="1154" spans="46:49" x14ac:dyDescent="0.25">
      <c r="AT1154" s="50"/>
      <c r="AU1154" s="45"/>
      <c r="AV1154" s="50"/>
      <c r="AW1154" s="45"/>
    </row>
    <row r="1155" spans="46:49" x14ac:dyDescent="0.25">
      <c r="AT1155" s="50"/>
      <c r="AU1155" s="45"/>
      <c r="AV1155" s="50"/>
      <c r="AW1155" s="45"/>
    </row>
    <row r="1156" spans="46:49" x14ac:dyDescent="0.25">
      <c r="AT1156" s="50"/>
      <c r="AU1156" s="45"/>
      <c r="AV1156" s="50"/>
      <c r="AW1156" s="45"/>
    </row>
    <row r="1157" spans="46:49" x14ac:dyDescent="0.25">
      <c r="AT1157" s="50"/>
      <c r="AU1157" s="45"/>
      <c r="AV1157" s="50"/>
      <c r="AW1157" s="45"/>
    </row>
    <row r="1158" spans="46:49" x14ac:dyDescent="0.25">
      <c r="AT1158" s="50"/>
      <c r="AU1158" s="45"/>
      <c r="AV1158" s="50"/>
      <c r="AW1158" s="45"/>
    </row>
    <row r="1159" spans="46:49" x14ac:dyDescent="0.25">
      <c r="AT1159" s="50"/>
      <c r="AU1159" s="45"/>
      <c r="AV1159" s="50"/>
      <c r="AW1159" s="45"/>
    </row>
    <row r="1160" spans="46:49" x14ac:dyDescent="0.25">
      <c r="AT1160" s="50"/>
      <c r="AU1160" s="45"/>
      <c r="AV1160" s="50"/>
      <c r="AW1160" s="45"/>
    </row>
    <row r="1161" spans="46:49" x14ac:dyDescent="0.25">
      <c r="AT1161" s="50"/>
      <c r="AU1161" s="45"/>
      <c r="AV1161" s="50"/>
      <c r="AW1161" s="45"/>
    </row>
    <row r="1162" spans="46:49" x14ac:dyDescent="0.25">
      <c r="AT1162" s="50"/>
      <c r="AU1162" s="45"/>
      <c r="AV1162" s="50"/>
      <c r="AW1162" s="45"/>
    </row>
    <row r="1163" spans="46:49" x14ac:dyDescent="0.25">
      <c r="AT1163" s="50"/>
      <c r="AU1163" s="45"/>
      <c r="AV1163" s="50"/>
      <c r="AW1163" s="45"/>
    </row>
    <row r="1164" spans="46:49" x14ac:dyDescent="0.25">
      <c r="AT1164" s="50"/>
      <c r="AU1164" s="45"/>
      <c r="AV1164" s="50"/>
      <c r="AW1164" s="45"/>
    </row>
    <row r="1165" spans="46:49" x14ac:dyDescent="0.25">
      <c r="AT1165" s="50"/>
      <c r="AU1165" s="45"/>
      <c r="AV1165" s="50"/>
      <c r="AW1165" s="45"/>
    </row>
    <row r="1166" spans="46:49" x14ac:dyDescent="0.25">
      <c r="AT1166" s="50"/>
      <c r="AU1166" s="45"/>
      <c r="AV1166" s="50"/>
      <c r="AW1166" s="45"/>
    </row>
    <row r="1167" spans="46:49" x14ac:dyDescent="0.25">
      <c r="AT1167" s="50"/>
      <c r="AU1167" s="45"/>
      <c r="AV1167" s="50"/>
      <c r="AW1167" s="45"/>
    </row>
    <row r="1168" spans="46:49" x14ac:dyDescent="0.25">
      <c r="AT1168" s="50"/>
      <c r="AU1168" s="45"/>
      <c r="AV1168" s="50"/>
      <c r="AW1168" s="45"/>
    </row>
    <row r="1169" spans="46:49" x14ac:dyDescent="0.25">
      <c r="AT1169" s="50"/>
      <c r="AU1169" s="45"/>
      <c r="AV1169" s="50"/>
      <c r="AW1169" s="45"/>
    </row>
    <row r="1170" spans="46:49" x14ac:dyDescent="0.25">
      <c r="AT1170" s="50"/>
      <c r="AU1170" s="45"/>
      <c r="AV1170" s="50"/>
      <c r="AW1170" s="45"/>
    </row>
    <row r="1171" spans="46:49" x14ac:dyDescent="0.25">
      <c r="AT1171" s="50"/>
      <c r="AU1171" s="45"/>
      <c r="AV1171" s="50"/>
      <c r="AW1171" s="45"/>
    </row>
    <row r="1172" spans="46:49" x14ac:dyDescent="0.25">
      <c r="AT1172" s="50"/>
      <c r="AU1172" s="45"/>
      <c r="AV1172" s="50"/>
      <c r="AW1172" s="45"/>
    </row>
    <row r="1173" spans="46:49" x14ac:dyDescent="0.25">
      <c r="AT1173" s="50"/>
      <c r="AU1173" s="45"/>
      <c r="AV1173" s="50"/>
      <c r="AW1173" s="45"/>
    </row>
    <row r="1174" spans="46:49" x14ac:dyDescent="0.25">
      <c r="AT1174" s="50"/>
      <c r="AU1174" s="45"/>
      <c r="AV1174" s="50"/>
      <c r="AW1174" s="45"/>
    </row>
    <row r="1175" spans="46:49" x14ac:dyDescent="0.25">
      <c r="AT1175" s="50"/>
      <c r="AU1175" s="45"/>
      <c r="AV1175" s="50"/>
      <c r="AW1175" s="45"/>
    </row>
    <row r="1176" spans="46:49" x14ac:dyDescent="0.25">
      <c r="AT1176" s="50"/>
      <c r="AU1176" s="45"/>
      <c r="AV1176" s="50"/>
      <c r="AW1176" s="45"/>
    </row>
    <row r="1177" spans="46:49" x14ac:dyDescent="0.25">
      <c r="AT1177" s="50"/>
      <c r="AU1177" s="45"/>
      <c r="AV1177" s="50"/>
      <c r="AW1177" s="45"/>
    </row>
    <row r="1178" spans="46:49" x14ac:dyDescent="0.25">
      <c r="AT1178" s="50"/>
      <c r="AU1178" s="45"/>
      <c r="AV1178" s="50"/>
      <c r="AW1178" s="45"/>
    </row>
    <row r="1179" spans="46:49" x14ac:dyDescent="0.25">
      <c r="AT1179" s="50"/>
      <c r="AU1179" s="45"/>
      <c r="AV1179" s="50"/>
      <c r="AW1179" s="45"/>
    </row>
    <row r="1180" spans="46:49" x14ac:dyDescent="0.25">
      <c r="AT1180" s="50"/>
      <c r="AU1180" s="45"/>
      <c r="AV1180" s="50"/>
      <c r="AW1180" s="45"/>
    </row>
    <row r="1181" spans="46:49" x14ac:dyDescent="0.25">
      <c r="AT1181" s="50"/>
      <c r="AU1181" s="45"/>
      <c r="AV1181" s="50"/>
      <c r="AW1181" s="45"/>
    </row>
    <row r="1182" spans="46:49" x14ac:dyDescent="0.25">
      <c r="AT1182" s="50"/>
      <c r="AU1182" s="45"/>
      <c r="AV1182" s="50"/>
      <c r="AW1182" s="45"/>
    </row>
    <row r="1183" spans="46:49" x14ac:dyDescent="0.25">
      <c r="AT1183" s="50"/>
      <c r="AU1183" s="45"/>
      <c r="AV1183" s="50"/>
      <c r="AW1183" s="45"/>
    </row>
    <row r="1184" spans="46:49" x14ac:dyDescent="0.25">
      <c r="AT1184" s="50"/>
      <c r="AU1184" s="45"/>
      <c r="AV1184" s="50"/>
      <c r="AW1184" s="45"/>
    </row>
    <row r="1185" spans="46:49" x14ac:dyDescent="0.25">
      <c r="AT1185" s="50"/>
      <c r="AU1185" s="45"/>
      <c r="AV1185" s="50"/>
      <c r="AW1185" s="45"/>
    </row>
    <row r="1186" spans="46:49" x14ac:dyDescent="0.25">
      <c r="AT1186" s="50"/>
      <c r="AU1186" s="45"/>
      <c r="AV1186" s="50"/>
      <c r="AW1186" s="45"/>
    </row>
    <row r="1187" spans="46:49" x14ac:dyDescent="0.25">
      <c r="AT1187" s="50"/>
      <c r="AU1187" s="45"/>
      <c r="AV1187" s="50"/>
      <c r="AW1187" s="45"/>
    </row>
    <row r="1188" spans="46:49" x14ac:dyDescent="0.25">
      <c r="AT1188" s="50"/>
      <c r="AU1188" s="45"/>
      <c r="AV1188" s="50"/>
      <c r="AW1188" s="45"/>
    </row>
    <row r="1189" spans="46:49" x14ac:dyDescent="0.25">
      <c r="AT1189" s="50"/>
      <c r="AU1189" s="45"/>
      <c r="AV1189" s="50"/>
      <c r="AW1189" s="45"/>
    </row>
    <row r="1190" spans="46:49" x14ac:dyDescent="0.25">
      <c r="AT1190" s="50"/>
      <c r="AU1190" s="45"/>
      <c r="AV1190" s="50"/>
      <c r="AW1190" s="45"/>
    </row>
    <row r="1191" spans="46:49" x14ac:dyDescent="0.25">
      <c r="AT1191" s="50"/>
      <c r="AU1191" s="45"/>
      <c r="AV1191" s="50"/>
      <c r="AW1191" s="45"/>
    </row>
    <row r="1192" spans="46:49" x14ac:dyDescent="0.25">
      <c r="AT1192" s="50"/>
      <c r="AU1192" s="45"/>
      <c r="AV1192" s="50"/>
      <c r="AW1192" s="45"/>
    </row>
    <row r="1193" spans="46:49" x14ac:dyDescent="0.25">
      <c r="AT1193" s="50"/>
      <c r="AU1193" s="45"/>
      <c r="AV1193" s="50"/>
      <c r="AW1193" s="45"/>
    </row>
    <row r="1194" spans="46:49" x14ac:dyDescent="0.25">
      <c r="AT1194" s="50"/>
      <c r="AU1194" s="45"/>
      <c r="AV1194" s="50"/>
      <c r="AW1194" s="45"/>
    </row>
    <row r="1195" spans="46:49" x14ac:dyDescent="0.25">
      <c r="AT1195" s="50"/>
      <c r="AU1195" s="45"/>
      <c r="AV1195" s="50"/>
      <c r="AW1195" s="45"/>
    </row>
    <row r="1196" spans="46:49" x14ac:dyDescent="0.25">
      <c r="AT1196" s="50"/>
      <c r="AU1196" s="45"/>
      <c r="AV1196" s="50"/>
      <c r="AW1196" s="45"/>
    </row>
    <row r="1197" spans="46:49" x14ac:dyDescent="0.25">
      <c r="AT1197" s="50"/>
      <c r="AU1197" s="45"/>
      <c r="AV1197" s="50"/>
      <c r="AW1197" s="45"/>
    </row>
    <row r="1198" spans="46:49" x14ac:dyDescent="0.25">
      <c r="AT1198" s="50"/>
      <c r="AU1198" s="45"/>
      <c r="AV1198" s="50"/>
      <c r="AW1198" s="45"/>
    </row>
    <row r="1199" spans="46:49" x14ac:dyDescent="0.25">
      <c r="AT1199" s="50"/>
      <c r="AU1199" s="45"/>
      <c r="AV1199" s="50"/>
      <c r="AW1199" s="45"/>
    </row>
    <row r="1200" spans="46:49" x14ac:dyDescent="0.25">
      <c r="AT1200" s="50"/>
      <c r="AU1200" s="45"/>
      <c r="AV1200" s="50"/>
      <c r="AW1200" s="45"/>
    </row>
    <row r="1201" spans="46:49" x14ac:dyDescent="0.25">
      <c r="AT1201" s="50"/>
      <c r="AU1201" s="45"/>
      <c r="AV1201" s="50"/>
      <c r="AW1201" s="45"/>
    </row>
    <row r="1202" spans="46:49" x14ac:dyDescent="0.25">
      <c r="AT1202" s="50"/>
      <c r="AU1202" s="45"/>
      <c r="AV1202" s="50"/>
      <c r="AW1202" s="45"/>
    </row>
    <row r="1203" spans="46:49" x14ac:dyDescent="0.25">
      <c r="AT1203" s="50"/>
      <c r="AU1203" s="45"/>
      <c r="AV1203" s="50"/>
      <c r="AW1203" s="45"/>
    </row>
    <row r="1204" spans="46:49" x14ac:dyDescent="0.25">
      <c r="AT1204" s="50"/>
      <c r="AU1204" s="45"/>
      <c r="AV1204" s="50"/>
      <c r="AW1204" s="45"/>
    </row>
    <row r="1205" spans="46:49" x14ac:dyDescent="0.25">
      <c r="AT1205" s="50"/>
      <c r="AU1205" s="45"/>
      <c r="AV1205" s="50"/>
      <c r="AW1205" s="45"/>
    </row>
    <row r="1206" spans="46:49" x14ac:dyDescent="0.25">
      <c r="AT1206" s="50"/>
      <c r="AU1206" s="45"/>
      <c r="AV1206" s="50"/>
      <c r="AW1206" s="45"/>
    </row>
    <row r="1207" spans="46:49" x14ac:dyDescent="0.25">
      <c r="AT1207" s="50"/>
      <c r="AU1207" s="45"/>
      <c r="AV1207" s="50"/>
      <c r="AW1207" s="45"/>
    </row>
    <row r="1208" spans="46:49" x14ac:dyDescent="0.25">
      <c r="AT1208" s="50"/>
      <c r="AU1208" s="45"/>
      <c r="AV1208" s="50"/>
      <c r="AW1208" s="45"/>
    </row>
    <row r="1209" spans="46:49" x14ac:dyDescent="0.25">
      <c r="AT1209" s="50"/>
      <c r="AU1209" s="45"/>
      <c r="AV1209" s="50"/>
      <c r="AW1209" s="45"/>
    </row>
    <row r="1210" spans="46:49" x14ac:dyDescent="0.25">
      <c r="AT1210" s="50"/>
      <c r="AU1210" s="45"/>
      <c r="AV1210" s="50"/>
      <c r="AW1210" s="45"/>
    </row>
    <row r="1211" spans="46:49" x14ac:dyDescent="0.25">
      <c r="AT1211" s="50"/>
      <c r="AU1211" s="45"/>
      <c r="AV1211" s="50"/>
      <c r="AW1211" s="45"/>
    </row>
    <row r="1212" spans="46:49" x14ac:dyDescent="0.25">
      <c r="AT1212" s="50"/>
      <c r="AU1212" s="45"/>
      <c r="AV1212" s="50"/>
      <c r="AW1212" s="45"/>
    </row>
    <row r="1213" spans="46:49" x14ac:dyDescent="0.25">
      <c r="AT1213" s="50"/>
      <c r="AU1213" s="45"/>
      <c r="AV1213" s="50"/>
      <c r="AW1213" s="45"/>
    </row>
    <row r="1214" spans="46:49" x14ac:dyDescent="0.25">
      <c r="AT1214" s="50"/>
      <c r="AU1214" s="45"/>
      <c r="AV1214" s="50"/>
      <c r="AW1214" s="45"/>
    </row>
    <row r="1215" spans="46:49" x14ac:dyDescent="0.25">
      <c r="AT1215" s="50"/>
      <c r="AU1215" s="45"/>
      <c r="AV1215" s="50"/>
      <c r="AW1215" s="45"/>
    </row>
    <row r="1216" spans="46:49" x14ac:dyDescent="0.25">
      <c r="AT1216" s="50"/>
      <c r="AU1216" s="45"/>
      <c r="AV1216" s="50"/>
      <c r="AW1216" s="45"/>
    </row>
    <row r="1217" spans="46:49" x14ac:dyDescent="0.25">
      <c r="AT1217" s="50"/>
      <c r="AU1217" s="45"/>
      <c r="AV1217" s="50"/>
      <c r="AW1217" s="45"/>
    </row>
    <row r="1218" spans="46:49" x14ac:dyDescent="0.25">
      <c r="AT1218" s="50"/>
      <c r="AU1218" s="45"/>
      <c r="AV1218" s="50"/>
      <c r="AW1218" s="45"/>
    </row>
    <row r="1219" spans="46:49" x14ac:dyDescent="0.25">
      <c r="AT1219" s="50"/>
      <c r="AU1219" s="45"/>
      <c r="AV1219" s="50"/>
      <c r="AW1219" s="45"/>
    </row>
    <row r="1220" spans="46:49" x14ac:dyDescent="0.25">
      <c r="AT1220" s="50"/>
      <c r="AU1220" s="45"/>
      <c r="AV1220" s="50"/>
      <c r="AW1220" s="45"/>
    </row>
    <row r="1221" spans="46:49" x14ac:dyDescent="0.25">
      <c r="AT1221" s="50"/>
      <c r="AU1221" s="45"/>
      <c r="AV1221" s="50"/>
      <c r="AW1221" s="45"/>
    </row>
    <row r="1222" spans="46:49" x14ac:dyDescent="0.25">
      <c r="AT1222" s="50"/>
      <c r="AU1222" s="45"/>
      <c r="AV1222" s="50"/>
      <c r="AW1222" s="45"/>
    </row>
    <row r="1223" spans="46:49" x14ac:dyDescent="0.25">
      <c r="AT1223" s="50"/>
      <c r="AU1223" s="45"/>
      <c r="AV1223" s="50"/>
      <c r="AW1223" s="45"/>
    </row>
    <row r="1224" spans="46:49" x14ac:dyDescent="0.25">
      <c r="AT1224" s="50"/>
      <c r="AU1224" s="45"/>
      <c r="AV1224" s="50"/>
      <c r="AW1224" s="45"/>
    </row>
    <row r="1225" spans="46:49" x14ac:dyDescent="0.25">
      <c r="AT1225" s="50"/>
      <c r="AU1225" s="45"/>
      <c r="AV1225" s="50"/>
      <c r="AW1225" s="45"/>
    </row>
    <row r="1226" spans="46:49" x14ac:dyDescent="0.25">
      <c r="AT1226" s="50"/>
      <c r="AU1226" s="45"/>
      <c r="AV1226" s="50"/>
      <c r="AW1226" s="45"/>
    </row>
    <row r="1227" spans="46:49" x14ac:dyDescent="0.25">
      <c r="AT1227" s="50"/>
      <c r="AU1227" s="45"/>
      <c r="AV1227" s="50"/>
      <c r="AW1227" s="45"/>
    </row>
    <row r="1228" spans="46:49" x14ac:dyDescent="0.25">
      <c r="AT1228" s="50"/>
      <c r="AU1228" s="45"/>
      <c r="AV1228" s="50"/>
      <c r="AW1228" s="45"/>
    </row>
    <row r="1229" spans="46:49" x14ac:dyDescent="0.25">
      <c r="AT1229" s="50"/>
      <c r="AU1229" s="45"/>
      <c r="AV1229" s="50"/>
      <c r="AW1229" s="45"/>
    </row>
    <row r="1230" spans="46:49" x14ac:dyDescent="0.25">
      <c r="AT1230" s="50"/>
      <c r="AU1230" s="45"/>
      <c r="AV1230" s="50"/>
      <c r="AW1230" s="45"/>
    </row>
    <row r="1231" spans="46:49" x14ac:dyDescent="0.25">
      <c r="AT1231" s="50"/>
      <c r="AU1231" s="45"/>
      <c r="AV1231" s="50"/>
      <c r="AW1231" s="45"/>
    </row>
    <row r="1232" spans="46:49" x14ac:dyDescent="0.25">
      <c r="AT1232" s="50"/>
      <c r="AU1232" s="45"/>
      <c r="AV1232" s="50"/>
      <c r="AW1232" s="45"/>
    </row>
    <row r="1233" spans="46:49" x14ac:dyDescent="0.25">
      <c r="AT1233" s="50"/>
      <c r="AU1233" s="45"/>
      <c r="AV1233" s="50"/>
      <c r="AW1233" s="45"/>
    </row>
    <row r="1234" spans="46:49" x14ac:dyDescent="0.25">
      <c r="AT1234" s="50"/>
      <c r="AU1234" s="45"/>
      <c r="AV1234" s="50"/>
      <c r="AW1234" s="45"/>
    </row>
    <row r="1235" spans="46:49" x14ac:dyDescent="0.25">
      <c r="AT1235" s="50"/>
      <c r="AU1235" s="45"/>
      <c r="AV1235" s="50"/>
      <c r="AW1235" s="45"/>
    </row>
    <row r="1236" spans="46:49" x14ac:dyDescent="0.25">
      <c r="AT1236" s="50"/>
      <c r="AU1236" s="45"/>
      <c r="AV1236" s="50"/>
      <c r="AW1236" s="45"/>
    </row>
    <row r="1237" spans="46:49" x14ac:dyDescent="0.25">
      <c r="AT1237" s="50"/>
      <c r="AU1237" s="45"/>
      <c r="AV1237" s="50"/>
      <c r="AW1237" s="45"/>
    </row>
    <row r="1238" spans="46:49" x14ac:dyDescent="0.25">
      <c r="AT1238" s="50"/>
      <c r="AU1238" s="45"/>
      <c r="AV1238" s="50"/>
      <c r="AW1238" s="45"/>
    </row>
    <row r="1239" spans="46:49" x14ac:dyDescent="0.25">
      <c r="AT1239" s="50"/>
      <c r="AU1239" s="45"/>
      <c r="AV1239" s="50"/>
      <c r="AW1239" s="45"/>
    </row>
    <row r="1240" spans="46:49" x14ac:dyDescent="0.25">
      <c r="AT1240" s="50"/>
      <c r="AU1240" s="45"/>
      <c r="AV1240" s="50"/>
      <c r="AW1240" s="45"/>
    </row>
    <row r="1241" spans="46:49" x14ac:dyDescent="0.25">
      <c r="AT1241" s="50"/>
      <c r="AU1241" s="45"/>
      <c r="AV1241" s="50"/>
      <c r="AW1241" s="45"/>
    </row>
    <row r="1242" spans="46:49" x14ac:dyDescent="0.25">
      <c r="AT1242" s="50"/>
      <c r="AU1242" s="45"/>
      <c r="AV1242" s="50"/>
      <c r="AW1242" s="45"/>
    </row>
    <row r="1243" spans="46:49" x14ac:dyDescent="0.25">
      <c r="AT1243" s="50"/>
      <c r="AU1243" s="45"/>
      <c r="AV1243" s="50"/>
      <c r="AW1243" s="45"/>
    </row>
    <row r="1244" spans="46:49" x14ac:dyDescent="0.25">
      <c r="AT1244" s="50"/>
      <c r="AU1244" s="45"/>
      <c r="AV1244" s="50"/>
      <c r="AW1244" s="45"/>
    </row>
    <row r="1245" spans="46:49" x14ac:dyDescent="0.25">
      <c r="AT1245" s="50"/>
      <c r="AU1245" s="45"/>
      <c r="AV1245" s="50"/>
      <c r="AW1245" s="45"/>
    </row>
    <row r="1246" spans="46:49" x14ac:dyDescent="0.25">
      <c r="AT1246" s="50"/>
      <c r="AU1246" s="45"/>
      <c r="AV1246" s="50"/>
      <c r="AW1246" s="45"/>
    </row>
    <row r="1247" spans="46:49" x14ac:dyDescent="0.25">
      <c r="AT1247" s="50"/>
      <c r="AU1247" s="45"/>
      <c r="AV1247" s="50"/>
      <c r="AW1247" s="45"/>
    </row>
    <row r="1248" spans="46:49" x14ac:dyDescent="0.25">
      <c r="AT1248" s="50"/>
      <c r="AU1248" s="45"/>
      <c r="AV1248" s="50"/>
      <c r="AW1248" s="45"/>
    </row>
    <row r="1249" spans="46:49" x14ac:dyDescent="0.25">
      <c r="AT1249" s="50"/>
      <c r="AU1249" s="45"/>
      <c r="AV1249" s="50"/>
      <c r="AW1249" s="45"/>
    </row>
    <row r="1250" spans="46:49" x14ac:dyDescent="0.25">
      <c r="AT1250" s="50"/>
      <c r="AU1250" s="45"/>
      <c r="AV1250" s="50"/>
      <c r="AW1250" s="45"/>
    </row>
    <row r="1251" spans="46:49" x14ac:dyDescent="0.25">
      <c r="AT1251" s="50"/>
      <c r="AU1251" s="45"/>
      <c r="AV1251" s="50"/>
      <c r="AW1251" s="45"/>
    </row>
    <row r="1252" spans="46:49" x14ac:dyDescent="0.25">
      <c r="AT1252" s="50"/>
      <c r="AU1252" s="45"/>
      <c r="AV1252" s="50"/>
      <c r="AW1252" s="45"/>
    </row>
    <row r="1253" spans="46:49" x14ac:dyDescent="0.25">
      <c r="AT1253" s="50"/>
      <c r="AU1253" s="45"/>
      <c r="AV1253" s="50"/>
      <c r="AW1253" s="45"/>
    </row>
    <row r="1254" spans="46:49" x14ac:dyDescent="0.25">
      <c r="AT1254" s="50"/>
      <c r="AU1254" s="45"/>
      <c r="AV1254" s="50"/>
      <c r="AW1254" s="45"/>
    </row>
    <row r="1255" spans="46:49" x14ac:dyDescent="0.25">
      <c r="AT1255" s="50"/>
      <c r="AU1255" s="45"/>
      <c r="AV1255" s="50"/>
      <c r="AW1255" s="45"/>
    </row>
    <row r="1256" spans="46:49" x14ac:dyDescent="0.25">
      <c r="AT1256" s="50"/>
      <c r="AU1256" s="45"/>
      <c r="AV1256" s="50"/>
      <c r="AW1256" s="45"/>
    </row>
    <row r="1257" spans="46:49" x14ac:dyDescent="0.25">
      <c r="AT1257" s="50"/>
      <c r="AU1257" s="45"/>
      <c r="AV1257" s="50"/>
      <c r="AW1257" s="45"/>
    </row>
    <row r="1258" spans="46:49" x14ac:dyDescent="0.25">
      <c r="AT1258" s="50"/>
      <c r="AU1258" s="45"/>
      <c r="AV1258" s="50"/>
      <c r="AW1258" s="45"/>
    </row>
    <row r="1259" spans="46:49" x14ac:dyDescent="0.25">
      <c r="AT1259" s="50"/>
      <c r="AU1259" s="45"/>
      <c r="AV1259" s="50"/>
      <c r="AW1259" s="45"/>
    </row>
    <row r="1260" spans="46:49" x14ac:dyDescent="0.25">
      <c r="AT1260" s="50"/>
      <c r="AU1260" s="45"/>
      <c r="AV1260" s="50"/>
      <c r="AW1260" s="45"/>
    </row>
    <row r="1261" spans="46:49" x14ac:dyDescent="0.25">
      <c r="AT1261" s="50"/>
      <c r="AU1261" s="45"/>
      <c r="AV1261" s="50"/>
      <c r="AW1261" s="45"/>
    </row>
    <row r="1262" spans="46:49" x14ac:dyDescent="0.25">
      <c r="AT1262" s="50"/>
      <c r="AU1262" s="45"/>
      <c r="AV1262" s="50"/>
      <c r="AW1262" s="45"/>
    </row>
    <row r="1263" spans="46:49" x14ac:dyDescent="0.25">
      <c r="AT1263" s="50"/>
      <c r="AU1263" s="45"/>
      <c r="AV1263" s="50"/>
      <c r="AW1263" s="45"/>
    </row>
    <row r="1264" spans="46:49" x14ac:dyDescent="0.25">
      <c r="AT1264" s="50"/>
      <c r="AU1264" s="45"/>
      <c r="AV1264" s="50"/>
      <c r="AW1264" s="45"/>
    </row>
    <row r="1265" spans="46:49" x14ac:dyDescent="0.25">
      <c r="AT1265" s="50"/>
      <c r="AU1265" s="45"/>
      <c r="AV1265" s="50"/>
      <c r="AW1265" s="45"/>
    </row>
    <row r="1266" spans="46:49" x14ac:dyDescent="0.25">
      <c r="AT1266" s="50"/>
      <c r="AU1266" s="45"/>
      <c r="AV1266" s="50"/>
      <c r="AW1266" s="45"/>
    </row>
    <row r="1267" spans="46:49" x14ac:dyDescent="0.25">
      <c r="AT1267" s="50"/>
      <c r="AU1267" s="45"/>
      <c r="AV1267" s="50"/>
      <c r="AW1267" s="45"/>
    </row>
    <row r="1268" spans="46:49" x14ac:dyDescent="0.25">
      <c r="AT1268" s="50"/>
      <c r="AU1268" s="45"/>
      <c r="AV1268" s="50"/>
      <c r="AW1268" s="45"/>
    </row>
    <row r="1269" spans="46:49" x14ac:dyDescent="0.25">
      <c r="AT1269" s="50"/>
      <c r="AU1269" s="45"/>
      <c r="AV1269" s="50"/>
      <c r="AW1269" s="45"/>
    </row>
    <row r="1270" spans="46:49" x14ac:dyDescent="0.25">
      <c r="AT1270" s="50"/>
      <c r="AU1270" s="45"/>
      <c r="AV1270" s="50"/>
      <c r="AW1270" s="45"/>
    </row>
    <row r="1271" spans="46:49" x14ac:dyDescent="0.25">
      <c r="AT1271" s="50"/>
      <c r="AU1271" s="45"/>
      <c r="AV1271" s="50"/>
      <c r="AW1271" s="45"/>
    </row>
    <row r="1272" spans="46:49" x14ac:dyDescent="0.25">
      <c r="AT1272" s="50"/>
      <c r="AU1272" s="45"/>
      <c r="AV1272" s="50"/>
      <c r="AW1272" s="45"/>
    </row>
    <row r="1273" spans="46:49" x14ac:dyDescent="0.25">
      <c r="AT1273" s="50"/>
      <c r="AU1273" s="45"/>
      <c r="AV1273" s="50"/>
      <c r="AW1273" s="45"/>
    </row>
    <row r="1274" spans="46:49" x14ac:dyDescent="0.25">
      <c r="AT1274" s="50"/>
      <c r="AU1274" s="45"/>
      <c r="AV1274" s="50"/>
      <c r="AW1274" s="45"/>
    </row>
    <row r="1275" spans="46:49" x14ac:dyDescent="0.25">
      <c r="AT1275" s="50"/>
      <c r="AU1275" s="45"/>
      <c r="AV1275" s="50"/>
      <c r="AW1275" s="45"/>
    </row>
    <row r="1276" spans="46:49" x14ac:dyDescent="0.25">
      <c r="AT1276" s="50"/>
      <c r="AU1276" s="45"/>
      <c r="AV1276" s="50"/>
      <c r="AW1276" s="45"/>
    </row>
    <row r="1277" spans="46:49" x14ac:dyDescent="0.25">
      <c r="AT1277" s="50"/>
      <c r="AU1277" s="45"/>
      <c r="AV1277" s="50"/>
      <c r="AW1277" s="45"/>
    </row>
    <row r="1278" spans="46:49" x14ac:dyDescent="0.25">
      <c r="AT1278" s="50"/>
      <c r="AU1278" s="45"/>
      <c r="AV1278" s="50"/>
      <c r="AW1278" s="45"/>
    </row>
    <row r="1279" spans="46:49" x14ac:dyDescent="0.25">
      <c r="AT1279" s="50"/>
      <c r="AU1279" s="45"/>
      <c r="AV1279" s="50"/>
      <c r="AW1279" s="45"/>
    </row>
    <row r="1280" spans="46:49" x14ac:dyDescent="0.25">
      <c r="AT1280" s="50"/>
      <c r="AU1280" s="45"/>
      <c r="AV1280" s="50"/>
      <c r="AW1280" s="45"/>
    </row>
    <row r="1281" spans="46:49" x14ac:dyDescent="0.25">
      <c r="AT1281" s="50"/>
      <c r="AU1281" s="45"/>
      <c r="AV1281" s="50"/>
      <c r="AW1281" s="45"/>
    </row>
    <row r="1282" spans="46:49" x14ac:dyDescent="0.25">
      <c r="AT1282" s="50"/>
      <c r="AU1282" s="45"/>
      <c r="AV1282" s="50"/>
      <c r="AW1282" s="45"/>
    </row>
    <row r="1283" spans="46:49" x14ac:dyDescent="0.25">
      <c r="AT1283" s="50"/>
      <c r="AU1283" s="45"/>
      <c r="AV1283" s="50"/>
      <c r="AW1283" s="45"/>
    </row>
    <row r="1284" spans="46:49" x14ac:dyDescent="0.25">
      <c r="AT1284" s="50"/>
      <c r="AU1284" s="45"/>
      <c r="AV1284" s="50"/>
      <c r="AW1284" s="45"/>
    </row>
    <row r="1285" spans="46:49" x14ac:dyDescent="0.25">
      <c r="AT1285" s="50"/>
      <c r="AU1285" s="45"/>
      <c r="AV1285" s="50"/>
      <c r="AW1285" s="45"/>
    </row>
    <row r="1286" spans="46:49" x14ac:dyDescent="0.25">
      <c r="AT1286" s="50"/>
      <c r="AU1286" s="45"/>
      <c r="AV1286" s="50"/>
      <c r="AW1286" s="45"/>
    </row>
    <row r="1287" spans="46:49" x14ac:dyDescent="0.25">
      <c r="AT1287" s="50"/>
      <c r="AU1287" s="45"/>
      <c r="AV1287" s="50"/>
      <c r="AW1287" s="45"/>
    </row>
    <row r="1288" spans="46:49" x14ac:dyDescent="0.25">
      <c r="AT1288" s="50"/>
      <c r="AU1288" s="45"/>
      <c r="AV1288" s="50"/>
      <c r="AW1288" s="45"/>
    </row>
    <row r="1289" spans="46:49" x14ac:dyDescent="0.25">
      <c r="AT1289" s="50"/>
      <c r="AU1289" s="45"/>
      <c r="AV1289" s="50"/>
      <c r="AW1289" s="45"/>
    </row>
    <row r="1290" spans="46:49" x14ac:dyDescent="0.25">
      <c r="AT1290" s="50"/>
      <c r="AU1290" s="45"/>
      <c r="AV1290" s="50"/>
      <c r="AW1290" s="45"/>
    </row>
    <row r="1291" spans="46:49" x14ac:dyDescent="0.25">
      <c r="AT1291" s="50"/>
      <c r="AU1291" s="45"/>
      <c r="AV1291" s="50"/>
      <c r="AW1291" s="45"/>
    </row>
    <row r="1292" spans="46:49" x14ac:dyDescent="0.25">
      <c r="AT1292" s="50"/>
      <c r="AU1292" s="45"/>
      <c r="AV1292" s="50"/>
      <c r="AW1292" s="45"/>
    </row>
    <row r="1293" spans="46:49" x14ac:dyDescent="0.25">
      <c r="AT1293" s="50"/>
      <c r="AU1293" s="45"/>
      <c r="AV1293" s="50"/>
      <c r="AW1293" s="45"/>
    </row>
    <row r="1294" spans="46:49" x14ac:dyDescent="0.25">
      <c r="AT1294" s="50"/>
      <c r="AU1294" s="45"/>
      <c r="AV1294" s="50"/>
      <c r="AW1294" s="45"/>
    </row>
    <row r="1295" spans="46:49" x14ac:dyDescent="0.25">
      <c r="AT1295" s="50"/>
      <c r="AU1295" s="45"/>
      <c r="AV1295" s="50"/>
      <c r="AW1295" s="45"/>
    </row>
    <row r="1296" spans="46:49" x14ac:dyDescent="0.25">
      <c r="AT1296" s="50"/>
      <c r="AU1296" s="45"/>
      <c r="AV1296" s="50"/>
      <c r="AW1296" s="45"/>
    </row>
    <row r="1297" spans="46:49" x14ac:dyDescent="0.25">
      <c r="AT1297" s="50"/>
      <c r="AU1297" s="45"/>
      <c r="AV1297" s="50"/>
      <c r="AW1297" s="45"/>
    </row>
    <row r="1298" spans="46:49" x14ac:dyDescent="0.25">
      <c r="AT1298" s="50"/>
      <c r="AU1298" s="45"/>
      <c r="AV1298" s="50"/>
      <c r="AW1298" s="45"/>
    </row>
    <row r="1299" spans="46:49" x14ac:dyDescent="0.25">
      <c r="AT1299" s="50"/>
      <c r="AU1299" s="45"/>
      <c r="AV1299" s="50"/>
      <c r="AW1299" s="45"/>
    </row>
    <row r="1300" spans="46:49" x14ac:dyDescent="0.25">
      <c r="AT1300" s="50"/>
      <c r="AU1300" s="45"/>
      <c r="AV1300" s="50"/>
      <c r="AW1300" s="45"/>
    </row>
    <row r="1301" spans="46:49" x14ac:dyDescent="0.25">
      <c r="AT1301" s="50"/>
      <c r="AU1301" s="45"/>
      <c r="AV1301" s="50"/>
      <c r="AW1301" s="45"/>
    </row>
    <row r="1302" spans="46:49" x14ac:dyDescent="0.25">
      <c r="AT1302" s="50"/>
      <c r="AU1302" s="45"/>
      <c r="AV1302" s="50"/>
      <c r="AW1302" s="45"/>
    </row>
    <row r="1303" spans="46:49" x14ac:dyDescent="0.25">
      <c r="AT1303" s="50"/>
      <c r="AU1303" s="45"/>
      <c r="AV1303" s="50"/>
      <c r="AW1303" s="45"/>
    </row>
    <row r="1304" spans="46:49" x14ac:dyDescent="0.25">
      <c r="AT1304" s="50"/>
      <c r="AU1304" s="45"/>
      <c r="AV1304" s="50"/>
      <c r="AW1304" s="45"/>
    </row>
    <row r="1305" spans="46:49" x14ac:dyDescent="0.25">
      <c r="AT1305" s="50"/>
      <c r="AU1305" s="45"/>
      <c r="AV1305" s="50"/>
      <c r="AW1305" s="45"/>
    </row>
    <row r="1306" spans="46:49" x14ac:dyDescent="0.25">
      <c r="AT1306" s="50"/>
      <c r="AU1306" s="45"/>
      <c r="AV1306" s="50"/>
      <c r="AW1306" s="45"/>
    </row>
    <row r="1307" spans="46:49" x14ac:dyDescent="0.25">
      <c r="AT1307" s="50"/>
      <c r="AU1307" s="45"/>
      <c r="AV1307" s="50"/>
      <c r="AW1307" s="45"/>
    </row>
    <row r="1308" spans="46:49" x14ac:dyDescent="0.25">
      <c r="AT1308" s="50"/>
      <c r="AU1308" s="45"/>
      <c r="AV1308" s="50"/>
      <c r="AW1308" s="45"/>
    </row>
    <row r="1309" spans="46:49" x14ac:dyDescent="0.25">
      <c r="AT1309" s="50"/>
      <c r="AU1309" s="45"/>
      <c r="AV1309" s="50"/>
      <c r="AW1309" s="45"/>
    </row>
    <row r="1310" spans="46:49" x14ac:dyDescent="0.25">
      <c r="AT1310" s="50"/>
      <c r="AU1310" s="45"/>
      <c r="AV1310" s="50"/>
      <c r="AW1310" s="45"/>
    </row>
    <row r="1311" spans="46:49" x14ac:dyDescent="0.25">
      <c r="AT1311" s="50"/>
      <c r="AU1311" s="45"/>
      <c r="AV1311" s="50"/>
      <c r="AW1311" s="45"/>
    </row>
    <row r="1312" spans="46:49" x14ac:dyDescent="0.25">
      <c r="AT1312" s="50"/>
      <c r="AU1312" s="45"/>
      <c r="AV1312" s="50"/>
      <c r="AW1312" s="45"/>
    </row>
    <row r="1313" spans="46:49" x14ac:dyDescent="0.25">
      <c r="AT1313" s="50"/>
      <c r="AU1313" s="45"/>
      <c r="AV1313" s="50"/>
      <c r="AW1313" s="45"/>
    </row>
    <row r="1314" spans="46:49" x14ac:dyDescent="0.25">
      <c r="AT1314" s="50"/>
      <c r="AU1314" s="45"/>
      <c r="AV1314" s="50"/>
      <c r="AW1314" s="45"/>
    </row>
    <row r="1315" spans="46:49" x14ac:dyDescent="0.25">
      <c r="AT1315" s="50"/>
      <c r="AU1315" s="45"/>
      <c r="AV1315" s="50"/>
      <c r="AW1315" s="45"/>
    </row>
    <row r="1316" spans="46:49" x14ac:dyDescent="0.25">
      <c r="AT1316" s="50"/>
      <c r="AU1316" s="45"/>
      <c r="AV1316" s="50"/>
      <c r="AW1316" s="45"/>
    </row>
    <row r="1317" spans="46:49" x14ac:dyDescent="0.25">
      <c r="AT1317" s="50"/>
      <c r="AU1317" s="45"/>
      <c r="AV1317" s="50"/>
      <c r="AW1317" s="45"/>
    </row>
    <row r="1318" spans="46:49" x14ac:dyDescent="0.25">
      <c r="AT1318" s="50"/>
      <c r="AU1318" s="45"/>
      <c r="AV1318" s="50"/>
      <c r="AW1318" s="45"/>
    </row>
    <row r="1319" spans="46:49" x14ac:dyDescent="0.25">
      <c r="AT1319" s="50"/>
      <c r="AU1319" s="45"/>
      <c r="AV1319" s="50"/>
      <c r="AW1319" s="45"/>
    </row>
    <row r="1320" spans="46:49" x14ac:dyDescent="0.25">
      <c r="AT1320" s="50"/>
      <c r="AU1320" s="45"/>
      <c r="AV1320" s="50"/>
      <c r="AW1320" s="45"/>
    </row>
    <row r="1321" spans="46:49" x14ac:dyDescent="0.25">
      <c r="AT1321" s="50"/>
      <c r="AU1321" s="45"/>
      <c r="AV1321" s="50"/>
      <c r="AW1321" s="45"/>
    </row>
    <row r="1322" spans="46:49" x14ac:dyDescent="0.25">
      <c r="AT1322" s="50"/>
      <c r="AU1322" s="45"/>
      <c r="AV1322" s="50"/>
      <c r="AW1322" s="45"/>
    </row>
    <row r="1323" spans="46:49" x14ac:dyDescent="0.25">
      <c r="AT1323" s="50"/>
      <c r="AU1323" s="45"/>
      <c r="AV1323" s="50"/>
      <c r="AW1323" s="45"/>
    </row>
    <row r="1324" spans="46:49" x14ac:dyDescent="0.25">
      <c r="AT1324" s="50"/>
      <c r="AU1324" s="45"/>
      <c r="AV1324" s="50"/>
      <c r="AW1324" s="45"/>
    </row>
    <row r="1325" spans="46:49" x14ac:dyDescent="0.25">
      <c r="AT1325" s="50"/>
      <c r="AU1325" s="45"/>
      <c r="AV1325" s="50"/>
      <c r="AW1325" s="45"/>
    </row>
    <row r="1326" spans="46:49" x14ac:dyDescent="0.25">
      <c r="AT1326" s="50"/>
      <c r="AU1326" s="45"/>
      <c r="AV1326" s="50"/>
      <c r="AW1326" s="45"/>
    </row>
    <row r="1327" spans="46:49" x14ac:dyDescent="0.25">
      <c r="AT1327" s="50"/>
      <c r="AU1327" s="45"/>
      <c r="AV1327" s="50"/>
      <c r="AW1327" s="45"/>
    </row>
    <row r="1328" spans="46:49" x14ac:dyDescent="0.25">
      <c r="AT1328" s="50"/>
      <c r="AU1328" s="45"/>
      <c r="AV1328" s="50"/>
      <c r="AW1328" s="45"/>
    </row>
    <row r="1329" spans="46:49" x14ac:dyDescent="0.25">
      <c r="AT1329" s="50"/>
      <c r="AU1329" s="45"/>
      <c r="AV1329" s="50"/>
      <c r="AW1329" s="45"/>
    </row>
    <row r="1330" spans="46:49" x14ac:dyDescent="0.25">
      <c r="AT1330" s="50"/>
      <c r="AU1330" s="45"/>
      <c r="AV1330" s="50"/>
      <c r="AW1330" s="45"/>
    </row>
    <row r="1331" spans="46:49" x14ac:dyDescent="0.25">
      <c r="AT1331" s="50"/>
      <c r="AU1331" s="45"/>
      <c r="AV1331" s="50"/>
      <c r="AW1331" s="45"/>
    </row>
    <row r="1332" spans="46:49" x14ac:dyDescent="0.25">
      <c r="AT1332" s="50"/>
      <c r="AU1332" s="45"/>
      <c r="AV1332" s="50"/>
      <c r="AW1332" s="45"/>
    </row>
    <row r="1333" spans="46:49" x14ac:dyDescent="0.25">
      <c r="AT1333" s="50"/>
      <c r="AU1333" s="45"/>
      <c r="AV1333" s="50"/>
      <c r="AW1333" s="45"/>
    </row>
    <row r="1334" spans="46:49" x14ac:dyDescent="0.25">
      <c r="AT1334" s="50"/>
      <c r="AU1334" s="45"/>
      <c r="AV1334" s="50"/>
      <c r="AW1334" s="45"/>
    </row>
    <row r="1335" spans="46:49" x14ac:dyDescent="0.25">
      <c r="AT1335" s="50"/>
      <c r="AU1335" s="45"/>
      <c r="AV1335" s="50"/>
      <c r="AW1335" s="45"/>
    </row>
    <row r="1336" spans="46:49" x14ac:dyDescent="0.25">
      <c r="AT1336" s="50"/>
      <c r="AU1336" s="45"/>
      <c r="AV1336" s="50"/>
      <c r="AW1336" s="45"/>
    </row>
    <row r="1337" spans="46:49" x14ac:dyDescent="0.25">
      <c r="AT1337" s="50"/>
      <c r="AU1337" s="45"/>
      <c r="AV1337" s="50"/>
      <c r="AW1337" s="45"/>
    </row>
    <row r="1338" spans="46:49" x14ac:dyDescent="0.25">
      <c r="AT1338" s="50"/>
      <c r="AU1338" s="45"/>
      <c r="AV1338" s="50"/>
      <c r="AW1338" s="45"/>
    </row>
    <row r="1339" spans="46:49" x14ac:dyDescent="0.25">
      <c r="AT1339" s="50"/>
      <c r="AU1339" s="45"/>
      <c r="AV1339" s="50"/>
      <c r="AW1339" s="45"/>
    </row>
    <row r="1340" spans="46:49" x14ac:dyDescent="0.25">
      <c r="AT1340" s="50"/>
      <c r="AU1340" s="45"/>
      <c r="AV1340" s="50"/>
      <c r="AW1340" s="45"/>
    </row>
    <row r="1341" spans="46:49" x14ac:dyDescent="0.25">
      <c r="AT1341" s="50"/>
      <c r="AU1341" s="45"/>
      <c r="AV1341" s="50"/>
      <c r="AW1341" s="45"/>
    </row>
    <row r="1342" spans="46:49" x14ac:dyDescent="0.25">
      <c r="AT1342" s="50"/>
      <c r="AU1342" s="45"/>
      <c r="AV1342" s="50"/>
      <c r="AW1342" s="45"/>
    </row>
    <row r="1343" spans="46:49" x14ac:dyDescent="0.25">
      <c r="AT1343" s="50"/>
      <c r="AU1343" s="45"/>
      <c r="AV1343" s="50"/>
      <c r="AW1343" s="45"/>
    </row>
    <row r="1344" spans="46:49" x14ac:dyDescent="0.25">
      <c r="AT1344" s="50"/>
      <c r="AU1344" s="45"/>
      <c r="AV1344" s="50"/>
      <c r="AW1344" s="45"/>
    </row>
    <row r="1345" spans="46:49" x14ac:dyDescent="0.25">
      <c r="AT1345" s="50"/>
      <c r="AU1345" s="45"/>
      <c r="AV1345" s="50"/>
      <c r="AW1345" s="45"/>
    </row>
    <row r="1346" spans="46:49" x14ac:dyDescent="0.25">
      <c r="AT1346" s="50"/>
      <c r="AU1346" s="45"/>
      <c r="AV1346" s="50"/>
      <c r="AW1346" s="45"/>
    </row>
    <row r="1347" spans="46:49" x14ac:dyDescent="0.25">
      <c r="AT1347" s="50"/>
      <c r="AU1347" s="45"/>
      <c r="AV1347" s="50"/>
      <c r="AW1347" s="45"/>
    </row>
    <row r="1348" spans="46:49" x14ac:dyDescent="0.25">
      <c r="AT1348" s="50"/>
      <c r="AU1348" s="45"/>
      <c r="AV1348" s="50"/>
      <c r="AW1348" s="45"/>
    </row>
    <row r="1349" spans="46:49" x14ac:dyDescent="0.25">
      <c r="AT1349" s="50"/>
      <c r="AU1349" s="45"/>
      <c r="AV1349" s="50"/>
      <c r="AW1349" s="45"/>
    </row>
    <row r="1350" spans="46:49" x14ac:dyDescent="0.25">
      <c r="AT1350" s="50"/>
      <c r="AU1350" s="45"/>
      <c r="AV1350" s="50"/>
      <c r="AW1350" s="45"/>
    </row>
    <row r="1351" spans="46:49" x14ac:dyDescent="0.25">
      <c r="AT1351" s="50"/>
      <c r="AU1351" s="45"/>
      <c r="AV1351" s="50"/>
      <c r="AW1351" s="45"/>
    </row>
    <row r="1352" spans="46:49" x14ac:dyDescent="0.25">
      <c r="AT1352" s="50"/>
      <c r="AU1352" s="45"/>
      <c r="AV1352" s="50"/>
      <c r="AW1352" s="45"/>
    </row>
    <row r="1353" spans="46:49" x14ac:dyDescent="0.25">
      <c r="AT1353" s="50"/>
      <c r="AU1353" s="45"/>
      <c r="AV1353" s="50"/>
      <c r="AW1353" s="45"/>
    </row>
    <row r="1354" spans="46:49" x14ac:dyDescent="0.25">
      <c r="AT1354" s="50"/>
      <c r="AU1354" s="45"/>
      <c r="AV1354" s="50"/>
      <c r="AW1354" s="45"/>
    </row>
    <row r="1355" spans="46:49" x14ac:dyDescent="0.25">
      <c r="AT1355" s="50"/>
      <c r="AU1355" s="45"/>
      <c r="AV1355" s="50"/>
      <c r="AW1355" s="45"/>
    </row>
    <row r="1356" spans="46:49" x14ac:dyDescent="0.25">
      <c r="AT1356" s="50"/>
      <c r="AU1356" s="45"/>
      <c r="AV1356" s="50"/>
      <c r="AW1356" s="45"/>
    </row>
    <row r="1357" spans="46:49" x14ac:dyDescent="0.25">
      <c r="AT1357" s="50"/>
      <c r="AU1357" s="45"/>
      <c r="AV1357" s="50"/>
      <c r="AW1357" s="45"/>
    </row>
    <row r="1358" spans="46:49" x14ac:dyDescent="0.25">
      <c r="AT1358" s="50"/>
      <c r="AU1358" s="45"/>
      <c r="AV1358" s="50"/>
      <c r="AW1358" s="45"/>
    </row>
    <row r="1359" spans="46:49" x14ac:dyDescent="0.25">
      <c r="AT1359" s="50"/>
      <c r="AU1359" s="45"/>
      <c r="AV1359" s="50"/>
      <c r="AW1359" s="45"/>
    </row>
    <row r="1360" spans="46:49" x14ac:dyDescent="0.25">
      <c r="AT1360" s="50"/>
      <c r="AU1360" s="45"/>
      <c r="AV1360" s="50"/>
      <c r="AW1360" s="45"/>
    </row>
    <row r="1361" spans="46:49" x14ac:dyDescent="0.25">
      <c r="AT1361" s="50"/>
      <c r="AU1361" s="45"/>
      <c r="AV1361" s="50"/>
      <c r="AW1361" s="45"/>
    </row>
    <row r="1362" spans="46:49" x14ac:dyDescent="0.25">
      <c r="AT1362" s="50"/>
      <c r="AU1362" s="45"/>
      <c r="AV1362" s="50"/>
      <c r="AW1362" s="45"/>
    </row>
    <row r="1363" spans="46:49" x14ac:dyDescent="0.25">
      <c r="AT1363" s="50"/>
      <c r="AU1363" s="45"/>
      <c r="AV1363" s="50"/>
      <c r="AW1363" s="45"/>
    </row>
    <row r="1364" spans="46:49" x14ac:dyDescent="0.25">
      <c r="AT1364" s="50"/>
      <c r="AU1364" s="45"/>
      <c r="AV1364" s="50"/>
      <c r="AW1364" s="45"/>
    </row>
    <row r="1365" spans="46:49" x14ac:dyDescent="0.25">
      <c r="AT1365" s="50"/>
      <c r="AU1365" s="45"/>
      <c r="AV1365" s="50"/>
      <c r="AW1365" s="45"/>
    </row>
    <row r="1366" spans="46:49" x14ac:dyDescent="0.25">
      <c r="AT1366" s="50"/>
      <c r="AU1366" s="45"/>
      <c r="AV1366" s="50"/>
      <c r="AW1366" s="45"/>
    </row>
    <row r="1367" spans="46:49" x14ac:dyDescent="0.25">
      <c r="AT1367" s="50"/>
      <c r="AU1367" s="45"/>
      <c r="AV1367" s="50"/>
      <c r="AW1367" s="45"/>
    </row>
    <row r="1368" spans="46:49" x14ac:dyDescent="0.25">
      <c r="AT1368" s="50"/>
      <c r="AU1368" s="45"/>
      <c r="AV1368" s="50"/>
      <c r="AW1368" s="45"/>
    </row>
    <row r="1369" spans="46:49" x14ac:dyDescent="0.25">
      <c r="AT1369" s="50"/>
      <c r="AU1369" s="45"/>
      <c r="AV1369" s="50"/>
      <c r="AW1369" s="45"/>
    </row>
    <row r="1370" spans="46:49" x14ac:dyDescent="0.25">
      <c r="AT1370" s="50"/>
      <c r="AU1370" s="45"/>
      <c r="AV1370" s="50"/>
      <c r="AW1370" s="45"/>
    </row>
    <row r="1371" spans="46:49" x14ac:dyDescent="0.25">
      <c r="AT1371" s="50"/>
      <c r="AU1371" s="45"/>
      <c r="AV1371" s="50"/>
      <c r="AW1371" s="45"/>
    </row>
    <row r="1372" spans="46:49" x14ac:dyDescent="0.25">
      <c r="AT1372" s="50"/>
      <c r="AU1372" s="45"/>
      <c r="AV1372" s="50"/>
      <c r="AW1372" s="45"/>
    </row>
    <row r="1373" spans="46:49" x14ac:dyDescent="0.25">
      <c r="AT1373" s="50"/>
      <c r="AU1373" s="45"/>
      <c r="AV1373" s="50"/>
      <c r="AW1373" s="45"/>
    </row>
    <row r="1374" spans="46:49" x14ac:dyDescent="0.25">
      <c r="AT1374" s="50"/>
      <c r="AU1374" s="45"/>
      <c r="AV1374" s="50"/>
      <c r="AW1374" s="45"/>
    </row>
    <row r="1375" spans="46:49" x14ac:dyDescent="0.25">
      <c r="AT1375" s="50"/>
      <c r="AU1375" s="45"/>
      <c r="AV1375" s="50"/>
      <c r="AW1375" s="45"/>
    </row>
    <row r="1376" spans="46:49" x14ac:dyDescent="0.25">
      <c r="AT1376" s="50"/>
      <c r="AU1376" s="45"/>
      <c r="AV1376" s="50"/>
      <c r="AW1376" s="45"/>
    </row>
    <row r="1377" spans="46:49" x14ac:dyDescent="0.25">
      <c r="AT1377" s="50"/>
      <c r="AU1377" s="45"/>
      <c r="AV1377" s="50"/>
      <c r="AW1377" s="45"/>
    </row>
    <row r="1378" spans="46:49" x14ac:dyDescent="0.25">
      <c r="AT1378" s="50"/>
      <c r="AU1378" s="45"/>
      <c r="AV1378" s="50"/>
      <c r="AW1378" s="45"/>
    </row>
    <row r="1379" spans="46:49" x14ac:dyDescent="0.25">
      <c r="AT1379" s="50"/>
      <c r="AU1379" s="45"/>
      <c r="AV1379" s="50"/>
      <c r="AW1379" s="45"/>
    </row>
    <row r="1380" spans="46:49" x14ac:dyDescent="0.25">
      <c r="AT1380" s="50"/>
      <c r="AU1380" s="45"/>
      <c r="AV1380" s="50"/>
      <c r="AW1380" s="45"/>
    </row>
    <row r="1381" spans="46:49" x14ac:dyDescent="0.25">
      <c r="AT1381" s="50"/>
      <c r="AU1381" s="45"/>
      <c r="AV1381" s="50"/>
      <c r="AW1381" s="45"/>
    </row>
    <row r="1382" spans="46:49" x14ac:dyDescent="0.25">
      <c r="AT1382" s="50"/>
      <c r="AU1382" s="45"/>
      <c r="AV1382" s="50"/>
      <c r="AW1382" s="45"/>
    </row>
    <row r="1383" spans="46:49" x14ac:dyDescent="0.25">
      <c r="AT1383" s="50"/>
      <c r="AU1383" s="45"/>
      <c r="AV1383" s="50"/>
      <c r="AW1383" s="45"/>
    </row>
    <row r="1384" spans="46:49" x14ac:dyDescent="0.25">
      <c r="AT1384" s="50"/>
      <c r="AU1384" s="45"/>
      <c r="AV1384" s="50"/>
      <c r="AW1384" s="45"/>
    </row>
    <row r="1385" spans="46:49" x14ac:dyDescent="0.25">
      <c r="AT1385" s="50"/>
      <c r="AU1385" s="45"/>
      <c r="AV1385" s="50"/>
      <c r="AW1385" s="45"/>
    </row>
    <row r="1386" spans="46:49" x14ac:dyDescent="0.25">
      <c r="AT1386" s="50"/>
      <c r="AU1386" s="45"/>
      <c r="AV1386" s="50"/>
      <c r="AW1386" s="45"/>
    </row>
    <row r="1387" spans="46:49" x14ac:dyDescent="0.25">
      <c r="AT1387" s="50"/>
      <c r="AU1387" s="45"/>
      <c r="AV1387" s="50"/>
      <c r="AW1387" s="45"/>
    </row>
    <row r="1388" spans="46:49" x14ac:dyDescent="0.25">
      <c r="AT1388" s="50"/>
      <c r="AU1388" s="45"/>
      <c r="AV1388" s="50"/>
      <c r="AW1388" s="45"/>
    </row>
    <row r="1389" spans="46:49" x14ac:dyDescent="0.25">
      <c r="AT1389" s="50"/>
      <c r="AU1389" s="45"/>
      <c r="AV1389" s="50"/>
      <c r="AW1389" s="45"/>
    </row>
    <row r="1390" spans="46:49" x14ac:dyDescent="0.25">
      <c r="AT1390" s="50"/>
      <c r="AU1390" s="45"/>
      <c r="AV1390" s="50"/>
      <c r="AW1390" s="45"/>
    </row>
    <row r="1391" spans="46:49" x14ac:dyDescent="0.25">
      <c r="AT1391" s="50"/>
      <c r="AU1391" s="45"/>
      <c r="AV1391" s="50"/>
      <c r="AW1391" s="45"/>
    </row>
    <row r="1392" spans="46:49" x14ac:dyDescent="0.25">
      <c r="AT1392" s="50"/>
      <c r="AU1392" s="45"/>
      <c r="AV1392" s="50"/>
      <c r="AW1392" s="45"/>
    </row>
    <row r="1393" spans="46:49" x14ac:dyDescent="0.25">
      <c r="AT1393" s="50"/>
      <c r="AU1393" s="45"/>
      <c r="AV1393" s="50"/>
      <c r="AW1393" s="45"/>
    </row>
    <row r="1394" spans="46:49" x14ac:dyDescent="0.25">
      <c r="AT1394" s="50"/>
      <c r="AU1394" s="45"/>
      <c r="AV1394" s="50"/>
      <c r="AW1394" s="45"/>
    </row>
    <row r="1395" spans="46:49" x14ac:dyDescent="0.25">
      <c r="AT1395" s="50"/>
      <c r="AU1395" s="45"/>
      <c r="AV1395" s="50"/>
      <c r="AW1395" s="45"/>
    </row>
    <row r="1396" spans="46:49" x14ac:dyDescent="0.25">
      <c r="AT1396" s="50"/>
      <c r="AU1396" s="45"/>
      <c r="AV1396" s="50"/>
      <c r="AW1396" s="45"/>
    </row>
    <row r="1397" spans="46:49" x14ac:dyDescent="0.25">
      <c r="AT1397" s="50"/>
      <c r="AU1397" s="45"/>
      <c r="AV1397" s="50"/>
      <c r="AW1397" s="45"/>
    </row>
    <row r="1398" spans="46:49" x14ac:dyDescent="0.25">
      <c r="AT1398" s="50"/>
      <c r="AU1398" s="45"/>
      <c r="AV1398" s="50"/>
      <c r="AW1398" s="45"/>
    </row>
    <row r="1399" spans="46:49" x14ac:dyDescent="0.25">
      <c r="AT1399" s="50"/>
      <c r="AU1399" s="45"/>
      <c r="AV1399" s="50"/>
      <c r="AW1399" s="45"/>
    </row>
    <row r="1400" spans="46:49" x14ac:dyDescent="0.25">
      <c r="AT1400" s="50"/>
      <c r="AU1400" s="45"/>
      <c r="AV1400" s="50"/>
      <c r="AW1400" s="45"/>
    </row>
    <row r="1401" spans="46:49" x14ac:dyDescent="0.25">
      <c r="AT1401" s="50"/>
      <c r="AU1401" s="45"/>
      <c r="AV1401" s="50"/>
      <c r="AW1401" s="45"/>
    </row>
    <row r="1402" spans="46:49" x14ac:dyDescent="0.25">
      <c r="AT1402" s="50"/>
      <c r="AU1402" s="45"/>
      <c r="AV1402" s="50"/>
      <c r="AW1402" s="45"/>
    </row>
    <row r="1403" spans="46:49" x14ac:dyDescent="0.25">
      <c r="AT1403" s="50"/>
      <c r="AU1403" s="45"/>
      <c r="AV1403" s="50"/>
      <c r="AW1403" s="45"/>
    </row>
    <row r="1404" spans="46:49" x14ac:dyDescent="0.25">
      <c r="AT1404" s="50"/>
      <c r="AU1404" s="45"/>
      <c r="AV1404" s="50"/>
      <c r="AW1404" s="45"/>
    </row>
    <row r="1405" spans="46:49" x14ac:dyDescent="0.25">
      <c r="AT1405" s="50"/>
      <c r="AU1405" s="45"/>
      <c r="AV1405" s="50"/>
      <c r="AW1405" s="45"/>
    </row>
    <row r="1406" spans="46:49" x14ac:dyDescent="0.25">
      <c r="AT1406" s="50"/>
      <c r="AU1406" s="45"/>
      <c r="AV1406" s="50"/>
      <c r="AW1406" s="45"/>
    </row>
    <row r="1407" spans="46:49" x14ac:dyDescent="0.25">
      <c r="AT1407" s="50"/>
      <c r="AU1407" s="45"/>
      <c r="AV1407" s="50"/>
      <c r="AW1407" s="45"/>
    </row>
    <row r="1408" spans="46:49" x14ac:dyDescent="0.25">
      <c r="AT1408" s="50"/>
      <c r="AU1408" s="45"/>
      <c r="AV1408" s="50"/>
      <c r="AW1408" s="45"/>
    </row>
    <row r="1409" spans="46:49" x14ac:dyDescent="0.25">
      <c r="AT1409" s="50"/>
      <c r="AU1409" s="45"/>
      <c r="AV1409" s="50"/>
      <c r="AW1409" s="45"/>
    </row>
    <row r="1410" spans="46:49" x14ac:dyDescent="0.25">
      <c r="AT1410" s="50"/>
      <c r="AU1410" s="45"/>
      <c r="AV1410" s="50"/>
      <c r="AW1410" s="45"/>
    </row>
    <row r="1411" spans="46:49" x14ac:dyDescent="0.25">
      <c r="AT1411" s="50"/>
      <c r="AU1411" s="45"/>
      <c r="AV1411" s="50"/>
      <c r="AW1411" s="45"/>
    </row>
    <row r="1412" spans="46:49" x14ac:dyDescent="0.25">
      <c r="AT1412" s="50"/>
      <c r="AU1412" s="45"/>
      <c r="AV1412" s="50"/>
      <c r="AW1412" s="45"/>
    </row>
    <row r="1413" spans="46:49" x14ac:dyDescent="0.25">
      <c r="AT1413" s="50"/>
      <c r="AU1413" s="45"/>
      <c r="AV1413" s="50"/>
      <c r="AW1413" s="45"/>
    </row>
    <row r="1414" spans="46:49" x14ac:dyDescent="0.25">
      <c r="AT1414" s="50"/>
      <c r="AU1414" s="45"/>
      <c r="AV1414" s="50"/>
      <c r="AW1414" s="45"/>
    </row>
    <row r="1415" spans="46:49" x14ac:dyDescent="0.25">
      <c r="AT1415" s="50"/>
      <c r="AU1415" s="45"/>
      <c r="AV1415" s="50"/>
      <c r="AW1415" s="45"/>
    </row>
    <row r="1416" spans="46:49" x14ac:dyDescent="0.25">
      <c r="AT1416" s="50"/>
      <c r="AU1416" s="45"/>
      <c r="AV1416" s="50"/>
      <c r="AW1416" s="45"/>
    </row>
    <row r="1417" spans="46:49" x14ac:dyDescent="0.25">
      <c r="AT1417" s="50"/>
      <c r="AU1417" s="45"/>
      <c r="AV1417" s="50"/>
      <c r="AW1417" s="45"/>
    </row>
    <row r="1418" spans="46:49" x14ac:dyDescent="0.25">
      <c r="AT1418" s="50"/>
      <c r="AU1418" s="45"/>
      <c r="AV1418" s="50"/>
      <c r="AW1418" s="45"/>
    </row>
    <row r="1419" spans="46:49" x14ac:dyDescent="0.25">
      <c r="AT1419" s="50"/>
      <c r="AU1419" s="45"/>
      <c r="AV1419" s="50"/>
      <c r="AW1419" s="45"/>
    </row>
    <row r="1420" spans="46:49" x14ac:dyDescent="0.25">
      <c r="AT1420" s="50"/>
      <c r="AU1420" s="45"/>
      <c r="AV1420" s="50"/>
      <c r="AW1420" s="45"/>
    </row>
    <row r="1421" spans="46:49" x14ac:dyDescent="0.25">
      <c r="AT1421" s="50"/>
      <c r="AU1421" s="45"/>
      <c r="AV1421" s="50"/>
      <c r="AW1421" s="45"/>
    </row>
    <row r="1422" spans="46:49" x14ac:dyDescent="0.25">
      <c r="AT1422" s="50"/>
      <c r="AU1422" s="45"/>
      <c r="AV1422" s="50"/>
      <c r="AW1422" s="45"/>
    </row>
    <row r="1423" spans="46:49" x14ac:dyDescent="0.25">
      <c r="AT1423" s="50"/>
      <c r="AU1423" s="45"/>
      <c r="AV1423" s="50"/>
      <c r="AW1423" s="45"/>
    </row>
    <row r="1424" spans="46:49" x14ac:dyDescent="0.25">
      <c r="AT1424" s="50"/>
      <c r="AU1424" s="45"/>
      <c r="AV1424" s="50"/>
      <c r="AW1424" s="45"/>
    </row>
    <row r="1425" spans="46:49" x14ac:dyDescent="0.25">
      <c r="AT1425" s="50"/>
      <c r="AU1425" s="45"/>
      <c r="AV1425" s="50"/>
      <c r="AW1425" s="45"/>
    </row>
    <row r="1426" spans="46:49" x14ac:dyDescent="0.25">
      <c r="AT1426" s="50"/>
      <c r="AU1426" s="45"/>
      <c r="AV1426" s="50"/>
      <c r="AW1426" s="45"/>
    </row>
    <row r="1427" spans="46:49" x14ac:dyDescent="0.25">
      <c r="AT1427" s="50"/>
      <c r="AU1427" s="45"/>
      <c r="AV1427" s="50"/>
      <c r="AW1427" s="45"/>
    </row>
    <row r="1428" spans="46:49" x14ac:dyDescent="0.25">
      <c r="AT1428" s="50"/>
      <c r="AU1428" s="45"/>
      <c r="AV1428" s="50"/>
      <c r="AW1428" s="45"/>
    </row>
    <row r="1429" spans="46:49" x14ac:dyDescent="0.25">
      <c r="AT1429" s="50"/>
      <c r="AU1429" s="45"/>
      <c r="AV1429" s="50"/>
      <c r="AW1429" s="45"/>
    </row>
    <row r="1430" spans="46:49" x14ac:dyDescent="0.25">
      <c r="AT1430" s="50"/>
      <c r="AU1430" s="45"/>
      <c r="AV1430" s="50"/>
      <c r="AW1430" s="45"/>
    </row>
    <row r="1431" spans="46:49" x14ac:dyDescent="0.25">
      <c r="AT1431" s="50"/>
      <c r="AU1431" s="45"/>
      <c r="AV1431" s="50"/>
      <c r="AW1431" s="45"/>
    </row>
    <row r="1432" spans="46:49" x14ac:dyDescent="0.25">
      <c r="AT1432" s="50"/>
      <c r="AU1432" s="45"/>
      <c r="AV1432" s="50"/>
      <c r="AW1432" s="45"/>
    </row>
    <row r="1433" spans="46:49" x14ac:dyDescent="0.25">
      <c r="AT1433" s="50"/>
      <c r="AU1433" s="45"/>
      <c r="AV1433" s="50"/>
      <c r="AW1433" s="45"/>
    </row>
    <row r="1434" spans="46:49" x14ac:dyDescent="0.25">
      <c r="AT1434" s="50"/>
      <c r="AU1434" s="45"/>
      <c r="AV1434" s="50"/>
      <c r="AW1434" s="45"/>
    </row>
    <row r="1435" spans="46:49" x14ac:dyDescent="0.25">
      <c r="AT1435" s="50"/>
      <c r="AU1435" s="45"/>
      <c r="AV1435" s="50"/>
      <c r="AW1435" s="45"/>
    </row>
    <row r="1436" spans="46:49" x14ac:dyDescent="0.25">
      <c r="AT1436" s="50"/>
      <c r="AU1436" s="45"/>
      <c r="AV1436" s="50"/>
      <c r="AW1436" s="45"/>
    </row>
    <row r="1437" spans="46:49" x14ac:dyDescent="0.25">
      <c r="AT1437" s="50"/>
      <c r="AU1437" s="45"/>
      <c r="AV1437" s="50"/>
      <c r="AW1437" s="45"/>
    </row>
    <row r="1438" spans="46:49" x14ac:dyDescent="0.25">
      <c r="AT1438" s="50"/>
      <c r="AU1438" s="45"/>
      <c r="AV1438" s="50"/>
      <c r="AW1438" s="45"/>
    </row>
    <row r="1439" spans="46:49" x14ac:dyDescent="0.25">
      <c r="AT1439" s="50"/>
      <c r="AU1439" s="45"/>
      <c r="AV1439" s="50"/>
      <c r="AW1439" s="45"/>
    </row>
    <row r="1440" spans="46:49" x14ac:dyDescent="0.25">
      <c r="AT1440" s="50"/>
      <c r="AU1440" s="45"/>
      <c r="AV1440" s="50"/>
      <c r="AW1440" s="45"/>
    </row>
    <row r="1441" spans="46:49" x14ac:dyDescent="0.25">
      <c r="AT1441" s="50"/>
      <c r="AU1441" s="45"/>
      <c r="AV1441" s="50"/>
      <c r="AW1441" s="45"/>
    </row>
    <row r="1442" spans="46:49" x14ac:dyDescent="0.25">
      <c r="AT1442" s="50"/>
      <c r="AU1442" s="45"/>
      <c r="AV1442" s="50"/>
      <c r="AW1442" s="45"/>
    </row>
    <row r="1443" spans="46:49" x14ac:dyDescent="0.25">
      <c r="AT1443" s="50"/>
      <c r="AU1443" s="45"/>
      <c r="AV1443" s="50"/>
      <c r="AW1443" s="45"/>
    </row>
    <row r="1444" spans="46:49" x14ac:dyDescent="0.25">
      <c r="AT1444" s="50"/>
      <c r="AU1444" s="45"/>
      <c r="AV1444" s="50"/>
      <c r="AW1444" s="45"/>
    </row>
    <row r="1445" spans="46:49" x14ac:dyDescent="0.25">
      <c r="AT1445" s="50"/>
      <c r="AU1445" s="45"/>
      <c r="AV1445" s="50"/>
      <c r="AW1445" s="45"/>
    </row>
    <row r="1446" spans="46:49" x14ac:dyDescent="0.25">
      <c r="AT1446" s="50"/>
      <c r="AU1446" s="45"/>
      <c r="AV1446" s="50"/>
      <c r="AW1446" s="45"/>
    </row>
    <row r="1447" spans="46:49" x14ac:dyDescent="0.25">
      <c r="AT1447" s="50"/>
      <c r="AU1447" s="45"/>
      <c r="AV1447" s="50"/>
      <c r="AW1447" s="45"/>
    </row>
    <row r="1448" spans="46:49" x14ac:dyDescent="0.25">
      <c r="AT1448" s="50"/>
      <c r="AU1448" s="45"/>
      <c r="AV1448" s="50"/>
      <c r="AW1448" s="45"/>
    </row>
    <row r="1449" spans="46:49" x14ac:dyDescent="0.25">
      <c r="AT1449" s="50"/>
      <c r="AU1449" s="45"/>
      <c r="AV1449" s="50"/>
      <c r="AW1449" s="45"/>
    </row>
    <row r="1450" spans="46:49" x14ac:dyDescent="0.25">
      <c r="AT1450" s="50"/>
      <c r="AU1450" s="45"/>
      <c r="AV1450" s="50"/>
      <c r="AW1450" s="45"/>
    </row>
    <row r="1451" spans="46:49" x14ac:dyDescent="0.25">
      <c r="AT1451" s="50"/>
      <c r="AU1451" s="45"/>
      <c r="AV1451" s="50"/>
      <c r="AW1451" s="45"/>
    </row>
    <row r="1452" spans="46:49" x14ac:dyDescent="0.25">
      <c r="AT1452" s="50"/>
      <c r="AU1452" s="45"/>
      <c r="AV1452" s="50"/>
      <c r="AW1452" s="45"/>
    </row>
    <row r="1453" spans="46:49" x14ac:dyDescent="0.25">
      <c r="AT1453" s="50"/>
      <c r="AU1453" s="45"/>
      <c r="AV1453" s="50"/>
      <c r="AW1453" s="45"/>
    </row>
    <row r="1454" spans="46:49" x14ac:dyDescent="0.25">
      <c r="AT1454" s="50"/>
      <c r="AU1454" s="45"/>
      <c r="AV1454" s="50"/>
      <c r="AW1454" s="45"/>
    </row>
    <row r="1455" spans="46:49" x14ac:dyDescent="0.25">
      <c r="AT1455" s="50"/>
      <c r="AU1455" s="45"/>
      <c r="AV1455" s="50"/>
      <c r="AW1455" s="45"/>
    </row>
    <row r="1456" spans="46:49" x14ac:dyDescent="0.25">
      <c r="AT1456" s="50"/>
      <c r="AU1456" s="45"/>
      <c r="AV1456" s="50"/>
      <c r="AW1456" s="45"/>
    </row>
    <row r="1457" spans="46:49" x14ac:dyDescent="0.25">
      <c r="AT1457" s="50"/>
      <c r="AU1457" s="45"/>
      <c r="AV1457" s="50"/>
      <c r="AW1457" s="45"/>
    </row>
    <row r="1458" spans="46:49" x14ac:dyDescent="0.25">
      <c r="AT1458" s="50"/>
      <c r="AU1458" s="45"/>
      <c r="AV1458" s="50"/>
      <c r="AW1458" s="45"/>
    </row>
    <row r="1459" spans="46:49" x14ac:dyDescent="0.25">
      <c r="AT1459" s="50"/>
      <c r="AU1459" s="45"/>
      <c r="AV1459" s="50"/>
      <c r="AW1459" s="45"/>
    </row>
    <row r="1460" spans="46:49" x14ac:dyDescent="0.25">
      <c r="AT1460" s="50"/>
      <c r="AU1460" s="45"/>
      <c r="AV1460" s="50"/>
      <c r="AW1460" s="45"/>
    </row>
    <row r="1461" spans="46:49" x14ac:dyDescent="0.25">
      <c r="AT1461" s="50"/>
      <c r="AU1461" s="45"/>
      <c r="AV1461" s="50"/>
      <c r="AW1461" s="45"/>
    </row>
    <row r="1462" spans="46:49" x14ac:dyDescent="0.25">
      <c r="AT1462" s="50"/>
      <c r="AU1462" s="45"/>
      <c r="AV1462" s="50"/>
      <c r="AW1462" s="45"/>
    </row>
    <row r="1463" spans="46:49" x14ac:dyDescent="0.25">
      <c r="AT1463" s="50"/>
      <c r="AU1463" s="45"/>
      <c r="AV1463" s="50"/>
      <c r="AW1463" s="45"/>
    </row>
    <row r="1464" spans="46:49" x14ac:dyDescent="0.25">
      <c r="AT1464" s="50"/>
      <c r="AU1464" s="45"/>
      <c r="AV1464" s="50"/>
      <c r="AW1464" s="45"/>
    </row>
    <row r="1465" spans="46:49" x14ac:dyDescent="0.25">
      <c r="AT1465" s="50"/>
      <c r="AU1465" s="45"/>
      <c r="AV1465" s="50"/>
      <c r="AW1465" s="45"/>
    </row>
    <row r="1466" spans="46:49" x14ac:dyDescent="0.25">
      <c r="AT1466" s="50"/>
      <c r="AU1466" s="45"/>
      <c r="AV1466" s="50"/>
      <c r="AW1466" s="45"/>
    </row>
    <row r="1467" spans="46:49" x14ac:dyDescent="0.25">
      <c r="AT1467" s="50"/>
      <c r="AU1467" s="45"/>
      <c r="AV1467" s="50"/>
      <c r="AW1467" s="45"/>
    </row>
    <row r="1468" spans="46:49" x14ac:dyDescent="0.25">
      <c r="AT1468" s="50"/>
      <c r="AU1468" s="45"/>
      <c r="AV1468" s="50"/>
      <c r="AW1468" s="45"/>
    </row>
    <row r="1469" spans="46:49" x14ac:dyDescent="0.25">
      <c r="AT1469" s="50"/>
      <c r="AU1469" s="45"/>
      <c r="AV1469" s="50"/>
      <c r="AW1469" s="45"/>
    </row>
    <row r="1470" spans="46:49" x14ac:dyDescent="0.25">
      <c r="AT1470" s="50"/>
      <c r="AU1470" s="45"/>
      <c r="AV1470" s="50"/>
      <c r="AW1470" s="45"/>
    </row>
    <row r="1471" spans="46:49" x14ac:dyDescent="0.25">
      <c r="AT1471" s="50"/>
      <c r="AU1471" s="45"/>
      <c r="AV1471" s="50"/>
      <c r="AW1471" s="45"/>
    </row>
    <row r="1472" spans="46:49" x14ac:dyDescent="0.25">
      <c r="AT1472" s="50"/>
      <c r="AU1472" s="45"/>
      <c r="AV1472" s="50"/>
      <c r="AW1472" s="45"/>
    </row>
    <row r="1473" spans="46:49" x14ac:dyDescent="0.25">
      <c r="AT1473" s="50"/>
      <c r="AU1473" s="45"/>
      <c r="AV1473" s="50"/>
      <c r="AW1473" s="45"/>
    </row>
    <row r="1474" spans="46:49" x14ac:dyDescent="0.25">
      <c r="AT1474" s="50"/>
      <c r="AU1474" s="45"/>
      <c r="AV1474" s="50"/>
      <c r="AW1474" s="45"/>
    </row>
    <row r="1475" spans="46:49" x14ac:dyDescent="0.25">
      <c r="AT1475" s="50"/>
      <c r="AU1475" s="45"/>
      <c r="AV1475" s="50"/>
      <c r="AW1475" s="45"/>
    </row>
    <row r="1476" spans="46:49" x14ac:dyDescent="0.25">
      <c r="AT1476" s="50"/>
      <c r="AU1476" s="45"/>
      <c r="AV1476" s="50"/>
      <c r="AW1476" s="45"/>
    </row>
    <row r="1477" spans="46:49" x14ac:dyDescent="0.25">
      <c r="AT1477" s="50"/>
      <c r="AU1477" s="45"/>
      <c r="AV1477" s="50"/>
      <c r="AW1477" s="45"/>
    </row>
    <row r="1478" spans="46:49" x14ac:dyDescent="0.25">
      <c r="AT1478" s="50"/>
      <c r="AU1478" s="45"/>
      <c r="AV1478" s="50"/>
      <c r="AW1478" s="45"/>
    </row>
    <row r="1479" spans="46:49" x14ac:dyDescent="0.25">
      <c r="AT1479" s="50"/>
      <c r="AU1479" s="45"/>
      <c r="AV1479" s="50"/>
      <c r="AW1479" s="45"/>
    </row>
    <row r="1480" spans="46:49" x14ac:dyDescent="0.25">
      <c r="AT1480" s="50"/>
      <c r="AU1480" s="45"/>
      <c r="AV1480" s="50"/>
      <c r="AW1480" s="45"/>
    </row>
    <row r="1481" spans="46:49" x14ac:dyDescent="0.25">
      <c r="AT1481" s="50"/>
      <c r="AU1481" s="45"/>
      <c r="AV1481" s="50"/>
      <c r="AW1481" s="45"/>
    </row>
    <row r="1482" spans="46:49" x14ac:dyDescent="0.25">
      <c r="AT1482" s="50"/>
      <c r="AU1482" s="45"/>
      <c r="AV1482" s="50"/>
      <c r="AW1482" s="45"/>
    </row>
    <row r="1483" spans="46:49" x14ac:dyDescent="0.25">
      <c r="AT1483" s="50"/>
      <c r="AU1483" s="45"/>
      <c r="AV1483" s="50"/>
      <c r="AW1483" s="45"/>
    </row>
    <row r="1484" spans="46:49" x14ac:dyDescent="0.25">
      <c r="AT1484" s="50"/>
      <c r="AU1484" s="45"/>
      <c r="AV1484" s="50"/>
      <c r="AW1484" s="45"/>
    </row>
    <row r="1485" spans="46:49" x14ac:dyDescent="0.25">
      <c r="AT1485" s="50"/>
      <c r="AU1485" s="45"/>
      <c r="AV1485" s="50"/>
      <c r="AW1485" s="45"/>
    </row>
    <row r="1486" spans="46:49" x14ac:dyDescent="0.25">
      <c r="AT1486" s="50"/>
      <c r="AU1486" s="45"/>
      <c r="AV1486" s="50"/>
      <c r="AW1486" s="45"/>
    </row>
    <row r="1487" spans="46:49" x14ac:dyDescent="0.25">
      <c r="AT1487" s="50"/>
      <c r="AU1487" s="45"/>
      <c r="AV1487" s="50"/>
      <c r="AW1487" s="45"/>
    </row>
    <row r="1488" spans="46:49" x14ac:dyDescent="0.25">
      <c r="AT1488" s="50"/>
      <c r="AU1488" s="45"/>
      <c r="AV1488" s="50"/>
      <c r="AW1488" s="45"/>
    </row>
    <row r="1489" spans="46:49" x14ac:dyDescent="0.25">
      <c r="AT1489" s="50"/>
      <c r="AU1489" s="45"/>
      <c r="AV1489" s="50"/>
      <c r="AW1489" s="45"/>
    </row>
    <row r="1490" spans="46:49" x14ac:dyDescent="0.25">
      <c r="AT1490" s="50"/>
      <c r="AU1490" s="45"/>
      <c r="AV1490" s="50"/>
      <c r="AW1490" s="45"/>
    </row>
    <row r="1491" spans="46:49" x14ac:dyDescent="0.25">
      <c r="AT1491" s="50"/>
      <c r="AU1491" s="45"/>
      <c r="AV1491" s="50"/>
      <c r="AW1491" s="45"/>
    </row>
    <row r="1492" spans="46:49" x14ac:dyDescent="0.25">
      <c r="AT1492" s="50"/>
      <c r="AU1492" s="45"/>
      <c r="AV1492" s="50"/>
      <c r="AW1492" s="45"/>
    </row>
    <row r="1493" spans="46:49" x14ac:dyDescent="0.25">
      <c r="AT1493" s="50"/>
      <c r="AU1493" s="45"/>
      <c r="AV1493" s="50"/>
      <c r="AW1493" s="45"/>
    </row>
    <row r="1494" spans="46:49" x14ac:dyDescent="0.25">
      <c r="AT1494" s="50"/>
      <c r="AU1494" s="45"/>
      <c r="AV1494" s="50"/>
      <c r="AW1494" s="45"/>
    </row>
    <row r="1495" spans="46:49" x14ac:dyDescent="0.25">
      <c r="AT1495" s="50"/>
      <c r="AU1495" s="45"/>
      <c r="AV1495" s="50"/>
      <c r="AW1495" s="45"/>
    </row>
    <row r="1496" spans="46:49" x14ac:dyDescent="0.25">
      <c r="AT1496" s="50"/>
      <c r="AU1496" s="45"/>
      <c r="AV1496" s="50"/>
      <c r="AW1496" s="45"/>
    </row>
    <row r="1497" spans="46:49" x14ac:dyDescent="0.25">
      <c r="AT1497" s="50"/>
      <c r="AU1497" s="45"/>
      <c r="AV1497" s="50"/>
      <c r="AW1497" s="45"/>
    </row>
    <row r="1498" spans="46:49" x14ac:dyDescent="0.25">
      <c r="AT1498" s="50"/>
      <c r="AU1498" s="45"/>
      <c r="AV1498" s="50"/>
      <c r="AW1498" s="45"/>
    </row>
    <row r="1499" spans="46:49" x14ac:dyDescent="0.25">
      <c r="AT1499" s="50"/>
      <c r="AU1499" s="45"/>
      <c r="AV1499" s="50"/>
      <c r="AW1499" s="45"/>
    </row>
    <row r="1500" spans="46:49" x14ac:dyDescent="0.25">
      <c r="AT1500" s="50"/>
      <c r="AU1500" s="45"/>
      <c r="AV1500" s="50"/>
      <c r="AW1500" s="45"/>
    </row>
    <row r="1501" spans="46:49" x14ac:dyDescent="0.25">
      <c r="AT1501" s="50"/>
      <c r="AU1501" s="45"/>
      <c r="AV1501" s="50"/>
      <c r="AW1501" s="45"/>
    </row>
    <row r="1502" spans="46:49" x14ac:dyDescent="0.25">
      <c r="AT1502" s="50"/>
      <c r="AU1502" s="45"/>
      <c r="AV1502" s="50"/>
      <c r="AW1502" s="45"/>
    </row>
    <row r="1503" spans="46:49" x14ac:dyDescent="0.25">
      <c r="AT1503" s="50"/>
      <c r="AU1503" s="45"/>
      <c r="AV1503" s="50"/>
      <c r="AW1503" s="45"/>
    </row>
    <row r="1504" spans="46:49" x14ac:dyDescent="0.25">
      <c r="AT1504" s="50"/>
      <c r="AU1504" s="45"/>
      <c r="AV1504" s="50"/>
      <c r="AW1504" s="45"/>
    </row>
    <row r="1505" spans="46:49" x14ac:dyDescent="0.25">
      <c r="AT1505" s="50"/>
      <c r="AU1505" s="45"/>
      <c r="AV1505" s="50"/>
      <c r="AW1505" s="45"/>
    </row>
    <row r="1506" spans="46:49" x14ac:dyDescent="0.25">
      <c r="AT1506" s="50"/>
      <c r="AU1506" s="45"/>
      <c r="AV1506" s="50"/>
      <c r="AW1506" s="45"/>
    </row>
    <row r="1507" spans="46:49" x14ac:dyDescent="0.25">
      <c r="AT1507" s="50"/>
      <c r="AU1507" s="45"/>
      <c r="AV1507" s="50"/>
      <c r="AW1507" s="45"/>
    </row>
    <row r="1508" spans="46:49" x14ac:dyDescent="0.25">
      <c r="AT1508" s="50"/>
      <c r="AU1508" s="45"/>
      <c r="AV1508" s="50"/>
      <c r="AW1508" s="45"/>
    </row>
    <row r="1509" spans="46:49" x14ac:dyDescent="0.25">
      <c r="AT1509" s="50"/>
      <c r="AU1509" s="45"/>
      <c r="AV1509" s="50"/>
      <c r="AW1509" s="45"/>
    </row>
    <row r="1510" spans="46:49" x14ac:dyDescent="0.25">
      <c r="AT1510" s="50"/>
      <c r="AU1510" s="45"/>
      <c r="AV1510" s="50"/>
      <c r="AW1510" s="45"/>
    </row>
    <row r="1511" spans="46:49" x14ac:dyDescent="0.25">
      <c r="AT1511" s="50"/>
      <c r="AU1511" s="45"/>
      <c r="AV1511" s="50"/>
      <c r="AW1511" s="45"/>
    </row>
    <row r="1512" spans="46:49" x14ac:dyDescent="0.25">
      <c r="AT1512" s="50"/>
      <c r="AU1512" s="45"/>
      <c r="AV1512" s="50"/>
      <c r="AW1512" s="45"/>
    </row>
    <row r="1513" spans="46:49" x14ac:dyDescent="0.25">
      <c r="AT1513" s="50"/>
      <c r="AU1513" s="45"/>
      <c r="AV1513" s="50"/>
      <c r="AW1513" s="45"/>
    </row>
    <row r="1514" spans="46:49" x14ac:dyDescent="0.25">
      <c r="AT1514" s="50"/>
      <c r="AU1514" s="45"/>
      <c r="AV1514" s="50"/>
      <c r="AW1514" s="45"/>
    </row>
    <row r="1515" spans="46:49" x14ac:dyDescent="0.25">
      <c r="AT1515" s="50"/>
      <c r="AU1515" s="45"/>
      <c r="AV1515" s="50"/>
      <c r="AW1515" s="45"/>
    </row>
    <row r="1516" spans="46:49" x14ac:dyDescent="0.25">
      <c r="AT1516" s="50"/>
      <c r="AU1516" s="45"/>
      <c r="AV1516" s="50"/>
      <c r="AW1516" s="45"/>
    </row>
    <row r="1517" spans="46:49" x14ac:dyDescent="0.25">
      <c r="AT1517" s="50"/>
      <c r="AU1517" s="45"/>
      <c r="AV1517" s="50"/>
      <c r="AW1517" s="45"/>
    </row>
    <row r="1518" spans="46:49" x14ac:dyDescent="0.25">
      <c r="AT1518" s="50"/>
      <c r="AU1518" s="45"/>
      <c r="AV1518" s="50"/>
      <c r="AW1518" s="45"/>
    </row>
    <row r="1519" spans="46:49" x14ac:dyDescent="0.25">
      <c r="AT1519" s="50"/>
      <c r="AU1519" s="45"/>
      <c r="AV1519" s="50"/>
      <c r="AW1519" s="45"/>
    </row>
    <row r="1520" spans="46:49" x14ac:dyDescent="0.25">
      <c r="AT1520" s="50"/>
      <c r="AU1520" s="45"/>
      <c r="AV1520" s="50"/>
      <c r="AW1520" s="45"/>
    </row>
    <row r="1521" spans="46:49" x14ac:dyDescent="0.25">
      <c r="AT1521" s="50"/>
      <c r="AU1521" s="45"/>
      <c r="AV1521" s="50"/>
      <c r="AW1521" s="45"/>
    </row>
    <row r="1522" spans="46:49" x14ac:dyDescent="0.25">
      <c r="AT1522" s="50"/>
      <c r="AU1522" s="45"/>
      <c r="AV1522" s="50"/>
      <c r="AW1522" s="45"/>
    </row>
    <row r="1523" spans="46:49" x14ac:dyDescent="0.25">
      <c r="AT1523" s="50"/>
      <c r="AU1523" s="45"/>
      <c r="AV1523" s="50"/>
      <c r="AW1523" s="45"/>
    </row>
    <row r="1524" spans="46:49" x14ac:dyDescent="0.25">
      <c r="AT1524" s="50"/>
      <c r="AU1524" s="45"/>
      <c r="AV1524" s="50"/>
      <c r="AW1524" s="45"/>
    </row>
    <row r="1525" spans="46:49" x14ac:dyDescent="0.25">
      <c r="AT1525" s="50"/>
      <c r="AU1525" s="45"/>
      <c r="AV1525" s="50"/>
      <c r="AW1525" s="45"/>
    </row>
    <row r="1526" spans="46:49" x14ac:dyDescent="0.25">
      <c r="AT1526" s="50"/>
      <c r="AU1526" s="45"/>
      <c r="AV1526" s="50"/>
      <c r="AW1526" s="45"/>
    </row>
    <row r="1527" spans="46:49" x14ac:dyDescent="0.25">
      <c r="AT1527" s="50"/>
      <c r="AU1527" s="45"/>
      <c r="AV1527" s="50"/>
      <c r="AW1527" s="45"/>
    </row>
    <row r="1528" spans="46:49" x14ac:dyDescent="0.25">
      <c r="AT1528" s="50"/>
      <c r="AU1528" s="45"/>
      <c r="AV1528" s="50"/>
      <c r="AW1528" s="45"/>
    </row>
    <row r="1529" spans="46:49" x14ac:dyDescent="0.25">
      <c r="AT1529" s="50"/>
      <c r="AU1529" s="45"/>
      <c r="AV1529" s="50"/>
      <c r="AW1529" s="45"/>
    </row>
    <row r="1530" spans="46:49" x14ac:dyDescent="0.25">
      <c r="AT1530" s="50"/>
      <c r="AU1530" s="45"/>
      <c r="AV1530" s="50"/>
      <c r="AW1530" s="45"/>
    </row>
    <row r="1531" spans="46:49" x14ac:dyDescent="0.25">
      <c r="AT1531" s="50"/>
      <c r="AU1531" s="45"/>
      <c r="AV1531" s="50"/>
      <c r="AW1531" s="45"/>
    </row>
    <row r="1532" spans="46:49" x14ac:dyDescent="0.25">
      <c r="AT1532" s="50"/>
      <c r="AU1532" s="45"/>
      <c r="AV1532" s="50"/>
      <c r="AW1532" s="45"/>
    </row>
    <row r="1533" spans="46:49" x14ac:dyDescent="0.25">
      <c r="AT1533" s="50"/>
      <c r="AU1533" s="45"/>
      <c r="AV1533" s="50"/>
      <c r="AW1533" s="45"/>
    </row>
    <row r="1534" spans="46:49" x14ac:dyDescent="0.25">
      <c r="AT1534" s="50"/>
      <c r="AU1534" s="45"/>
      <c r="AV1534" s="50"/>
      <c r="AW1534" s="45"/>
    </row>
    <row r="1535" spans="46:49" x14ac:dyDescent="0.25">
      <c r="AT1535" s="50"/>
      <c r="AU1535" s="45"/>
      <c r="AV1535" s="50"/>
      <c r="AW1535" s="45"/>
    </row>
    <row r="1536" spans="46:49" x14ac:dyDescent="0.25">
      <c r="AT1536" s="50"/>
      <c r="AU1536" s="45"/>
      <c r="AV1536" s="50"/>
      <c r="AW1536" s="45"/>
    </row>
    <row r="1537" spans="46:49" x14ac:dyDescent="0.25">
      <c r="AT1537" s="50"/>
      <c r="AU1537" s="45"/>
      <c r="AV1537" s="50"/>
      <c r="AW1537" s="45"/>
    </row>
    <row r="1538" spans="46:49" x14ac:dyDescent="0.25">
      <c r="AT1538" s="50"/>
      <c r="AU1538" s="45"/>
      <c r="AV1538" s="50"/>
      <c r="AW1538" s="45"/>
    </row>
    <row r="1539" spans="46:49" x14ac:dyDescent="0.25">
      <c r="AT1539" s="50"/>
      <c r="AU1539" s="45"/>
      <c r="AV1539" s="50"/>
      <c r="AW1539" s="45"/>
    </row>
    <row r="1540" spans="46:49" x14ac:dyDescent="0.25">
      <c r="AT1540" s="50"/>
      <c r="AU1540" s="45"/>
      <c r="AV1540" s="50"/>
      <c r="AW1540" s="45"/>
    </row>
    <row r="1541" spans="46:49" x14ac:dyDescent="0.25">
      <c r="AT1541" s="50"/>
      <c r="AU1541" s="45"/>
      <c r="AV1541" s="50"/>
      <c r="AW1541" s="45"/>
    </row>
    <row r="1542" spans="46:49" x14ac:dyDescent="0.25">
      <c r="AT1542" s="50"/>
      <c r="AU1542" s="45"/>
      <c r="AV1542" s="50"/>
      <c r="AW1542" s="45"/>
    </row>
    <row r="1543" spans="46:49" x14ac:dyDescent="0.25">
      <c r="AT1543" s="50"/>
      <c r="AU1543" s="45"/>
      <c r="AV1543" s="50"/>
      <c r="AW1543" s="45"/>
    </row>
    <row r="1544" spans="46:49" x14ac:dyDescent="0.25">
      <c r="AT1544" s="50"/>
      <c r="AU1544" s="45"/>
      <c r="AV1544" s="50"/>
      <c r="AW1544" s="45"/>
    </row>
    <row r="1545" spans="46:49" x14ac:dyDescent="0.25">
      <c r="AT1545" s="50"/>
      <c r="AU1545" s="45"/>
      <c r="AV1545" s="50"/>
      <c r="AW1545" s="45"/>
    </row>
    <row r="1546" spans="46:49" x14ac:dyDescent="0.25">
      <c r="AT1546" s="50"/>
      <c r="AU1546" s="45"/>
      <c r="AV1546" s="50"/>
      <c r="AW1546" s="45"/>
    </row>
    <row r="1547" spans="46:49" x14ac:dyDescent="0.25">
      <c r="AT1547" s="50"/>
      <c r="AU1547" s="45"/>
      <c r="AV1547" s="50"/>
      <c r="AW1547" s="45"/>
    </row>
    <row r="1548" spans="46:49" x14ac:dyDescent="0.25">
      <c r="AT1548" s="50"/>
      <c r="AU1548" s="45"/>
      <c r="AV1548" s="50"/>
      <c r="AW1548" s="45"/>
    </row>
    <row r="1549" spans="46:49" x14ac:dyDescent="0.25">
      <c r="AT1549" s="50"/>
      <c r="AU1549" s="45"/>
      <c r="AV1549" s="50"/>
      <c r="AW1549" s="45"/>
    </row>
    <row r="1550" spans="46:49" x14ac:dyDescent="0.25">
      <c r="AT1550" s="50"/>
      <c r="AU1550" s="45"/>
      <c r="AV1550" s="50"/>
      <c r="AW1550" s="45"/>
    </row>
    <row r="1551" spans="46:49" x14ac:dyDescent="0.25">
      <c r="AT1551" s="50"/>
      <c r="AU1551" s="45"/>
      <c r="AV1551" s="50"/>
      <c r="AW1551" s="45"/>
    </row>
    <row r="1552" spans="46:49" x14ac:dyDescent="0.25">
      <c r="AT1552" s="50"/>
      <c r="AU1552" s="45"/>
      <c r="AV1552" s="50"/>
      <c r="AW1552" s="45"/>
    </row>
    <row r="1553" spans="46:49" x14ac:dyDescent="0.25">
      <c r="AT1553" s="50"/>
      <c r="AU1553" s="45"/>
      <c r="AV1553" s="50"/>
      <c r="AW1553" s="45"/>
    </row>
    <row r="1554" spans="46:49" x14ac:dyDescent="0.25">
      <c r="AT1554" s="50"/>
      <c r="AU1554" s="45"/>
      <c r="AV1554" s="50"/>
      <c r="AW1554" s="45"/>
    </row>
    <row r="1555" spans="46:49" x14ac:dyDescent="0.25">
      <c r="AT1555" s="50"/>
      <c r="AU1555" s="45"/>
      <c r="AV1555" s="50"/>
      <c r="AW1555" s="45"/>
    </row>
    <row r="1556" spans="46:49" x14ac:dyDescent="0.25">
      <c r="AT1556" s="50"/>
      <c r="AU1556" s="45"/>
      <c r="AV1556" s="50"/>
      <c r="AW1556" s="45"/>
    </row>
    <row r="1557" spans="46:49" x14ac:dyDescent="0.25">
      <c r="AT1557" s="50"/>
      <c r="AU1557" s="45"/>
      <c r="AV1557" s="50"/>
      <c r="AW1557" s="45"/>
    </row>
    <row r="1558" spans="46:49" x14ac:dyDescent="0.25">
      <c r="AT1558" s="50"/>
      <c r="AU1558" s="45"/>
      <c r="AV1558" s="50"/>
      <c r="AW1558" s="45"/>
    </row>
    <row r="1559" spans="46:49" x14ac:dyDescent="0.25">
      <c r="AT1559" s="50"/>
      <c r="AU1559" s="45"/>
      <c r="AV1559" s="50"/>
      <c r="AW1559" s="45"/>
    </row>
    <row r="1560" spans="46:49" x14ac:dyDescent="0.25">
      <c r="AT1560" s="50"/>
      <c r="AU1560" s="45"/>
      <c r="AV1560" s="50"/>
      <c r="AW1560" s="45"/>
    </row>
    <row r="1561" spans="46:49" x14ac:dyDescent="0.25">
      <c r="AT1561" s="50"/>
      <c r="AU1561" s="45"/>
      <c r="AV1561" s="50"/>
      <c r="AW1561" s="45"/>
    </row>
    <row r="1562" spans="46:49" x14ac:dyDescent="0.25">
      <c r="AT1562" s="50"/>
      <c r="AU1562" s="45"/>
      <c r="AV1562" s="50"/>
      <c r="AW1562" s="45"/>
    </row>
    <row r="1563" spans="46:49" x14ac:dyDescent="0.25">
      <c r="AT1563" s="50"/>
      <c r="AU1563" s="45"/>
      <c r="AV1563" s="50"/>
      <c r="AW1563" s="45"/>
    </row>
    <row r="1564" spans="46:49" x14ac:dyDescent="0.25">
      <c r="AT1564" s="50"/>
      <c r="AU1564" s="45"/>
      <c r="AV1564" s="50"/>
      <c r="AW1564" s="45"/>
    </row>
    <row r="1565" spans="46:49" x14ac:dyDescent="0.25">
      <c r="AT1565" s="50"/>
      <c r="AU1565" s="45"/>
      <c r="AV1565" s="50"/>
      <c r="AW1565" s="45"/>
    </row>
    <row r="1566" spans="46:49" x14ac:dyDescent="0.25">
      <c r="AT1566" s="50"/>
      <c r="AU1566" s="45"/>
      <c r="AV1566" s="50"/>
      <c r="AW1566" s="45"/>
    </row>
    <row r="1567" spans="46:49" x14ac:dyDescent="0.25">
      <c r="AT1567" s="50"/>
      <c r="AU1567" s="45"/>
      <c r="AV1567" s="50"/>
      <c r="AW1567" s="45"/>
    </row>
    <row r="1568" spans="46:49" x14ac:dyDescent="0.25">
      <c r="AT1568" s="50"/>
      <c r="AU1568" s="45"/>
      <c r="AV1568" s="50"/>
      <c r="AW1568" s="45"/>
    </row>
    <row r="1569" spans="46:49" x14ac:dyDescent="0.25">
      <c r="AT1569" s="50"/>
      <c r="AU1569" s="45"/>
      <c r="AV1569" s="50"/>
      <c r="AW1569" s="45"/>
    </row>
    <row r="1570" spans="46:49" x14ac:dyDescent="0.25">
      <c r="AT1570" s="50"/>
      <c r="AU1570" s="45"/>
      <c r="AV1570" s="50"/>
      <c r="AW1570" s="45"/>
    </row>
    <row r="1571" spans="46:49" x14ac:dyDescent="0.25">
      <c r="AT1571" s="50"/>
      <c r="AU1571" s="45"/>
      <c r="AV1571" s="50"/>
      <c r="AW1571" s="45"/>
    </row>
    <row r="1572" spans="46:49" x14ac:dyDescent="0.25">
      <c r="AT1572" s="50"/>
      <c r="AU1572" s="45"/>
      <c r="AV1572" s="50"/>
      <c r="AW1572" s="45"/>
    </row>
    <row r="1573" spans="46:49" x14ac:dyDescent="0.25">
      <c r="AT1573" s="50"/>
      <c r="AU1573" s="45"/>
      <c r="AV1573" s="50"/>
      <c r="AW1573" s="45"/>
    </row>
    <row r="1574" spans="46:49" x14ac:dyDescent="0.25">
      <c r="AT1574" s="50"/>
      <c r="AU1574" s="45"/>
      <c r="AV1574" s="50"/>
      <c r="AW1574" s="45"/>
    </row>
    <row r="1575" spans="46:49" x14ac:dyDescent="0.25">
      <c r="AT1575" s="50"/>
      <c r="AU1575" s="45"/>
      <c r="AV1575" s="50"/>
      <c r="AW1575" s="45"/>
    </row>
    <row r="1576" spans="46:49" x14ac:dyDescent="0.25">
      <c r="AT1576" s="50"/>
      <c r="AU1576" s="45"/>
      <c r="AV1576" s="50"/>
      <c r="AW1576" s="45"/>
    </row>
    <row r="1577" spans="46:49" x14ac:dyDescent="0.25">
      <c r="AT1577" s="50"/>
      <c r="AU1577" s="45"/>
      <c r="AV1577" s="50"/>
      <c r="AW1577" s="45"/>
    </row>
    <row r="1578" spans="46:49" x14ac:dyDescent="0.25">
      <c r="AT1578" s="50"/>
      <c r="AU1578" s="45"/>
      <c r="AV1578" s="50"/>
      <c r="AW1578" s="45"/>
    </row>
    <row r="1579" spans="46:49" x14ac:dyDescent="0.25">
      <c r="AT1579" s="50"/>
      <c r="AU1579" s="45"/>
      <c r="AV1579" s="50"/>
      <c r="AW1579" s="45"/>
    </row>
    <row r="1580" spans="46:49" x14ac:dyDescent="0.25">
      <c r="AT1580" s="50"/>
      <c r="AU1580" s="45"/>
      <c r="AV1580" s="50"/>
      <c r="AW1580" s="45"/>
    </row>
    <row r="1581" spans="46:49" x14ac:dyDescent="0.25">
      <c r="AT1581" s="50"/>
      <c r="AU1581" s="45"/>
      <c r="AV1581" s="50"/>
      <c r="AW1581" s="45"/>
    </row>
    <row r="1582" spans="46:49" x14ac:dyDescent="0.25">
      <c r="AT1582" s="50"/>
      <c r="AU1582" s="45"/>
      <c r="AV1582" s="50"/>
      <c r="AW1582" s="45"/>
    </row>
    <row r="1583" spans="46:49" x14ac:dyDescent="0.25">
      <c r="AT1583" s="50"/>
      <c r="AU1583" s="45"/>
      <c r="AV1583" s="50"/>
      <c r="AW1583" s="45"/>
    </row>
    <row r="1584" spans="46:49" x14ac:dyDescent="0.25">
      <c r="AT1584" s="50"/>
      <c r="AU1584" s="45"/>
      <c r="AV1584" s="50"/>
      <c r="AW1584" s="45"/>
    </row>
    <row r="1585" spans="46:49" x14ac:dyDescent="0.25">
      <c r="AT1585" s="50"/>
      <c r="AU1585" s="45"/>
      <c r="AV1585" s="50"/>
      <c r="AW1585" s="45"/>
    </row>
    <row r="1586" spans="46:49" x14ac:dyDescent="0.25">
      <c r="AT1586" s="50"/>
      <c r="AU1586" s="45"/>
      <c r="AV1586" s="50"/>
      <c r="AW1586" s="45"/>
    </row>
    <row r="1587" spans="46:49" x14ac:dyDescent="0.25">
      <c r="AT1587" s="50"/>
      <c r="AU1587" s="45"/>
      <c r="AV1587" s="50"/>
      <c r="AW1587" s="45"/>
    </row>
    <row r="1588" spans="46:49" x14ac:dyDescent="0.25">
      <c r="AT1588" s="50"/>
      <c r="AU1588" s="45"/>
      <c r="AV1588" s="50"/>
      <c r="AW1588" s="45"/>
    </row>
    <row r="1589" spans="46:49" x14ac:dyDescent="0.25">
      <c r="AT1589" s="50"/>
      <c r="AU1589" s="45"/>
      <c r="AV1589" s="50"/>
      <c r="AW1589" s="45"/>
    </row>
    <row r="1590" spans="46:49" x14ac:dyDescent="0.25">
      <c r="AT1590" s="50"/>
      <c r="AU1590" s="45"/>
      <c r="AV1590" s="50"/>
      <c r="AW1590" s="45"/>
    </row>
    <row r="1591" spans="46:49" x14ac:dyDescent="0.25">
      <c r="AT1591" s="50"/>
      <c r="AU1591" s="45"/>
      <c r="AV1591" s="50"/>
      <c r="AW1591" s="45"/>
    </row>
    <row r="1592" spans="46:49" x14ac:dyDescent="0.25">
      <c r="AT1592" s="50"/>
      <c r="AU1592" s="45"/>
      <c r="AV1592" s="50"/>
      <c r="AW1592" s="45"/>
    </row>
    <row r="1593" spans="46:49" x14ac:dyDescent="0.25">
      <c r="AT1593" s="50"/>
      <c r="AU1593" s="45"/>
      <c r="AV1593" s="50"/>
      <c r="AW1593" s="45"/>
    </row>
    <row r="1594" spans="46:49" x14ac:dyDescent="0.25">
      <c r="AT1594" s="50"/>
      <c r="AU1594" s="45"/>
      <c r="AV1594" s="50"/>
      <c r="AW1594" s="45"/>
    </row>
    <row r="1595" spans="46:49" x14ac:dyDescent="0.25">
      <c r="AT1595" s="50"/>
      <c r="AU1595" s="45"/>
      <c r="AV1595" s="50"/>
      <c r="AW1595" s="45"/>
    </row>
    <row r="1596" spans="46:49" x14ac:dyDescent="0.25">
      <c r="AT1596" s="50"/>
      <c r="AU1596" s="45"/>
      <c r="AV1596" s="50"/>
      <c r="AW1596" s="45"/>
    </row>
    <row r="1597" spans="46:49" x14ac:dyDescent="0.25">
      <c r="AT1597" s="50"/>
      <c r="AU1597" s="45"/>
      <c r="AV1597" s="50"/>
      <c r="AW1597" s="45"/>
    </row>
    <row r="1598" spans="46:49" x14ac:dyDescent="0.25">
      <c r="AT1598" s="50"/>
      <c r="AU1598" s="45"/>
      <c r="AV1598" s="50"/>
      <c r="AW1598" s="45"/>
    </row>
    <row r="1599" spans="46:49" x14ac:dyDescent="0.25">
      <c r="AT1599" s="50"/>
      <c r="AU1599" s="45"/>
      <c r="AV1599" s="50"/>
      <c r="AW1599" s="45"/>
    </row>
    <row r="1600" spans="46:49" x14ac:dyDescent="0.25">
      <c r="AT1600" s="50"/>
      <c r="AU1600" s="45"/>
      <c r="AV1600" s="50"/>
      <c r="AW1600" s="45"/>
    </row>
    <row r="1601" spans="46:49" x14ac:dyDescent="0.25">
      <c r="AT1601" s="50"/>
      <c r="AU1601" s="45"/>
      <c r="AV1601" s="50"/>
      <c r="AW1601" s="45"/>
    </row>
    <row r="1602" spans="46:49" x14ac:dyDescent="0.25">
      <c r="AT1602" s="50"/>
      <c r="AU1602" s="45"/>
      <c r="AV1602" s="50"/>
      <c r="AW1602" s="45"/>
    </row>
    <row r="1603" spans="46:49" x14ac:dyDescent="0.25">
      <c r="AT1603" s="50"/>
      <c r="AU1603" s="45"/>
      <c r="AV1603" s="50"/>
      <c r="AW1603" s="45"/>
    </row>
    <row r="1604" spans="46:49" x14ac:dyDescent="0.25">
      <c r="AT1604" s="50"/>
      <c r="AU1604" s="45"/>
      <c r="AV1604" s="50"/>
      <c r="AW1604" s="45"/>
    </row>
    <row r="1605" spans="46:49" x14ac:dyDescent="0.25">
      <c r="AT1605" s="50"/>
      <c r="AU1605" s="45"/>
      <c r="AV1605" s="50"/>
      <c r="AW1605" s="45"/>
    </row>
    <row r="1606" spans="46:49" x14ac:dyDescent="0.25">
      <c r="AT1606" s="50"/>
      <c r="AU1606" s="45"/>
      <c r="AV1606" s="50"/>
      <c r="AW1606" s="45"/>
    </row>
    <row r="1607" spans="46:49" x14ac:dyDescent="0.25">
      <c r="AT1607" s="50"/>
      <c r="AU1607" s="45"/>
      <c r="AV1607" s="50"/>
      <c r="AW1607" s="45"/>
    </row>
    <row r="1608" spans="46:49" x14ac:dyDescent="0.25">
      <c r="AT1608" s="50"/>
      <c r="AU1608" s="45"/>
      <c r="AV1608" s="50"/>
      <c r="AW1608" s="45"/>
    </row>
    <row r="1609" spans="46:49" x14ac:dyDescent="0.25">
      <c r="AT1609" s="50"/>
      <c r="AU1609" s="45"/>
      <c r="AV1609" s="50"/>
      <c r="AW1609" s="45"/>
    </row>
    <row r="1610" spans="46:49" x14ac:dyDescent="0.25">
      <c r="AT1610" s="50"/>
      <c r="AU1610" s="45"/>
      <c r="AV1610" s="50"/>
      <c r="AW1610" s="45"/>
    </row>
    <row r="1611" spans="46:49" x14ac:dyDescent="0.25">
      <c r="AT1611" s="50"/>
      <c r="AU1611" s="45"/>
      <c r="AV1611" s="50"/>
      <c r="AW1611" s="45"/>
    </row>
    <row r="1612" spans="46:49" x14ac:dyDescent="0.25">
      <c r="AT1612" s="50"/>
      <c r="AU1612" s="45"/>
      <c r="AV1612" s="50"/>
      <c r="AW1612" s="45"/>
    </row>
    <row r="1613" spans="46:49" x14ac:dyDescent="0.25">
      <c r="AT1613" s="50"/>
      <c r="AU1613" s="45"/>
      <c r="AV1613" s="50"/>
      <c r="AW1613" s="45"/>
    </row>
    <row r="1614" spans="46:49" x14ac:dyDescent="0.25">
      <c r="AT1614" s="50"/>
      <c r="AU1614" s="45"/>
      <c r="AV1614" s="50"/>
      <c r="AW1614" s="45"/>
    </row>
    <row r="1615" spans="46:49" x14ac:dyDescent="0.25">
      <c r="AT1615" s="50"/>
      <c r="AU1615" s="45"/>
      <c r="AV1615" s="50"/>
      <c r="AW1615" s="45"/>
    </row>
    <row r="1616" spans="46:49" x14ac:dyDescent="0.25">
      <c r="AT1616" s="50"/>
      <c r="AU1616" s="45"/>
      <c r="AV1616" s="50"/>
      <c r="AW1616" s="45"/>
    </row>
    <row r="1617" spans="46:49" x14ac:dyDescent="0.25">
      <c r="AT1617" s="50"/>
      <c r="AU1617" s="45"/>
      <c r="AV1617" s="50"/>
      <c r="AW1617" s="45"/>
    </row>
    <row r="1618" spans="46:49" x14ac:dyDescent="0.25">
      <c r="AT1618" s="50"/>
      <c r="AU1618" s="45"/>
      <c r="AV1618" s="50"/>
      <c r="AW1618" s="45"/>
    </row>
    <row r="1619" spans="46:49" x14ac:dyDescent="0.25">
      <c r="AT1619" s="50"/>
      <c r="AU1619" s="45"/>
      <c r="AV1619" s="50"/>
      <c r="AW1619" s="45"/>
    </row>
    <row r="1620" spans="46:49" x14ac:dyDescent="0.25">
      <c r="AT1620" s="50"/>
      <c r="AU1620" s="45"/>
      <c r="AV1620" s="50"/>
      <c r="AW1620" s="45"/>
    </row>
    <row r="1621" spans="46:49" x14ac:dyDescent="0.25">
      <c r="AT1621" s="50"/>
      <c r="AU1621" s="45"/>
      <c r="AV1621" s="50"/>
      <c r="AW1621" s="45"/>
    </row>
    <row r="1622" spans="46:49" x14ac:dyDescent="0.25">
      <c r="AT1622" s="50"/>
      <c r="AU1622" s="45"/>
      <c r="AV1622" s="50"/>
      <c r="AW1622" s="45"/>
    </row>
    <row r="1623" spans="46:49" x14ac:dyDescent="0.25">
      <c r="AT1623" s="50"/>
      <c r="AU1623" s="45"/>
      <c r="AV1623" s="50"/>
      <c r="AW1623" s="45"/>
    </row>
    <row r="1624" spans="46:49" x14ac:dyDescent="0.25">
      <c r="AT1624" s="50"/>
      <c r="AU1624" s="45"/>
      <c r="AV1624" s="50"/>
      <c r="AW1624" s="45"/>
    </row>
    <row r="1625" spans="46:49" x14ac:dyDescent="0.25">
      <c r="AT1625" s="50"/>
      <c r="AU1625" s="45"/>
      <c r="AV1625" s="50"/>
      <c r="AW1625" s="45"/>
    </row>
    <row r="1626" spans="46:49" x14ac:dyDescent="0.25">
      <c r="AT1626" s="50"/>
      <c r="AU1626" s="45"/>
      <c r="AV1626" s="50"/>
      <c r="AW1626" s="45"/>
    </row>
    <row r="1627" spans="46:49" x14ac:dyDescent="0.25">
      <c r="AT1627" s="50"/>
      <c r="AU1627" s="45"/>
      <c r="AV1627" s="50"/>
      <c r="AW1627" s="45"/>
    </row>
    <row r="1628" spans="46:49" x14ac:dyDescent="0.25">
      <c r="AT1628" s="50"/>
      <c r="AU1628" s="45"/>
      <c r="AV1628" s="50"/>
      <c r="AW1628" s="45"/>
    </row>
    <row r="1629" spans="46:49" x14ac:dyDescent="0.25">
      <c r="AT1629" s="50"/>
      <c r="AU1629" s="45"/>
      <c r="AV1629" s="50"/>
      <c r="AW1629" s="45"/>
    </row>
    <row r="1630" spans="46:49" x14ac:dyDescent="0.25">
      <c r="AT1630" s="50"/>
      <c r="AU1630" s="45"/>
      <c r="AV1630" s="50"/>
      <c r="AW1630" s="45"/>
    </row>
    <row r="1631" spans="46:49" x14ac:dyDescent="0.25">
      <c r="AT1631" s="50"/>
      <c r="AU1631" s="45"/>
      <c r="AV1631" s="50"/>
      <c r="AW1631" s="45"/>
    </row>
    <row r="1632" spans="46:49" x14ac:dyDescent="0.25">
      <c r="AT1632" s="50"/>
      <c r="AU1632" s="45"/>
      <c r="AV1632" s="50"/>
      <c r="AW1632" s="45"/>
    </row>
    <row r="1633" spans="46:49" x14ac:dyDescent="0.25">
      <c r="AT1633" s="50"/>
      <c r="AU1633" s="45"/>
      <c r="AV1633" s="50"/>
      <c r="AW1633" s="45"/>
    </row>
    <row r="1634" spans="46:49" x14ac:dyDescent="0.25">
      <c r="AT1634" s="50"/>
      <c r="AU1634" s="45"/>
      <c r="AV1634" s="50"/>
      <c r="AW1634" s="45"/>
    </row>
    <row r="1635" spans="46:49" x14ac:dyDescent="0.25">
      <c r="AT1635" s="50"/>
      <c r="AU1635" s="45"/>
      <c r="AV1635" s="50"/>
      <c r="AW1635" s="45"/>
    </row>
    <row r="1636" spans="46:49" x14ac:dyDescent="0.25">
      <c r="AT1636" s="50"/>
      <c r="AU1636" s="45"/>
      <c r="AV1636" s="50"/>
      <c r="AW1636" s="45"/>
    </row>
    <row r="1637" spans="46:49" x14ac:dyDescent="0.25">
      <c r="AT1637" s="50"/>
      <c r="AU1637" s="45"/>
      <c r="AV1637" s="50"/>
      <c r="AW1637" s="45"/>
    </row>
    <row r="1638" spans="46:49" x14ac:dyDescent="0.25">
      <c r="AT1638" s="50"/>
      <c r="AU1638" s="45"/>
      <c r="AV1638" s="50"/>
      <c r="AW1638" s="45"/>
    </row>
    <row r="1639" spans="46:49" x14ac:dyDescent="0.25">
      <c r="AT1639" s="50"/>
      <c r="AU1639" s="45"/>
      <c r="AV1639" s="50"/>
      <c r="AW1639" s="45"/>
    </row>
    <row r="1640" spans="46:49" x14ac:dyDescent="0.25">
      <c r="AT1640" s="50"/>
      <c r="AU1640" s="45"/>
      <c r="AV1640" s="50"/>
      <c r="AW1640" s="45"/>
    </row>
    <row r="1641" spans="46:49" x14ac:dyDescent="0.25">
      <c r="AT1641" s="50"/>
      <c r="AU1641" s="45"/>
      <c r="AV1641" s="50"/>
      <c r="AW1641" s="45"/>
    </row>
    <row r="1642" spans="46:49" x14ac:dyDescent="0.25">
      <c r="AT1642" s="50"/>
      <c r="AU1642" s="45"/>
      <c r="AV1642" s="50"/>
      <c r="AW1642" s="45"/>
    </row>
    <row r="1643" spans="46:49" x14ac:dyDescent="0.25">
      <c r="AT1643" s="50"/>
      <c r="AU1643" s="45"/>
      <c r="AV1643" s="50"/>
      <c r="AW1643" s="45"/>
    </row>
    <row r="1644" spans="46:49" x14ac:dyDescent="0.25">
      <c r="AT1644" s="50"/>
      <c r="AU1644" s="45"/>
      <c r="AV1644" s="50"/>
      <c r="AW1644" s="45"/>
    </row>
    <row r="1645" spans="46:49" x14ac:dyDescent="0.25">
      <c r="AT1645" s="50"/>
      <c r="AU1645" s="45"/>
      <c r="AV1645" s="50"/>
      <c r="AW1645" s="45"/>
    </row>
    <row r="1646" spans="46:49" x14ac:dyDescent="0.25">
      <c r="AT1646" s="50"/>
      <c r="AU1646" s="45"/>
      <c r="AV1646" s="50"/>
      <c r="AW1646" s="45"/>
    </row>
    <row r="1647" spans="46:49" x14ac:dyDescent="0.25">
      <c r="AT1647" s="50"/>
      <c r="AU1647" s="45"/>
      <c r="AV1647" s="50"/>
      <c r="AW1647" s="45"/>
    </row>
    <row r="1648" spans="46:49" x14ac:dyDescent="0.25">
      <c r="AT1648" s="50"/>
      <c r="AU1648" s="45"/>
      <c r="AV1648" s="50"/>
      <c r="AW1648" s="45"/>
    </row>
    <row r="1649" spans="46:49" x14ac:dyDescent="0.25">
      <c r="AT1649" s="50"/>
      <c r="AU1649" s="45"/>
      <c r="AV1649" s="50"/>
      <c r="AW1649" s="45"/>
    </row>
    <row r="1650" spans="46:49" x14ac:dyDescent="0.25">
      <c r="AT1650" s="50"/>
      <c r="AU1650" s="45"/>
      <c r="AV1650" s="50"/>
      <c r="AW1650" s="45"/>
    </row>
    <row r="1651" spans="46:49" x14ac:dyDescent="0.25">
      <c r="AT1651" s="50"/>
      <c r="AU1651" s="45"/>
      <c r="AV1651" s="50"/>
      <c r="AW1651" s="45"/>
    </row>
    <row r="1652" spans="46:49" x14ac:dyDescent="0.25">
      <c r="AT1652" s="50"/>
      <c r="AU1652" s="45"/>
      <c r="AV1652" s="50"/>
      <c r="AW1652" s="45"/>
    </row>
    <row r="1653" spans="46:49" x14ac:dyDescent="0.25">
      <c r="AT1653" s="50"/>
      <c r="AU1653" s="45"/>
      <c r="AV1653" s="50"/>
      <c r="AW1653" s="45"/>
    </row>
    <row r="1654" spans="46:49" x14ac:dyDescent="0.25">
      <c r="AT1654" s="50"/>
      <c r="AU1654" s="45"/>
      <c r="AV1654" s="50"/>
      <c r="AW1654" s="45"/>
    </row>
    <row r="1655" spans="46:49" x14ac:dyDescent="0.25">
      <c r="AT1655" s="50"/>
      <c r="AU1655" s="45"/>
      <c r="AV1655" s="50"/>
      <c r="AW1655" s="45"/>
    </row>
    <row r="1656" spans="46:49" x14ac:dyDescent="0.25">
      <c r="AT1656" s="50"/>
      <c r="AU1656" s="45"/>
      <c r="AV1656" s="50"/>
      <c r="AW1656" s="45"/>
    </row>
    <row r="1657" spans="46:49" x14ac:dyDescent="0.25">
      <c r="AT1657" s="50"/>
      <c r="AU1657" s="45"/>
      <c r="AV1657" s="50"/>
      <c r="AW1657" s="45"/>
    </row>
    <row r="1658" spans="46:49" x14ac:dyDescent="0.25">
      <c r="AT1658" s="50"/>
      <c r="AU1658" s="45"/>
      <c r="AV1658" s="50"/>
      <c r="AW1658" s="45"/>
    </row>
    <row r="1659" spans="46:49" x14ac:dyDescent="0.25">
      <c r="AT1659" s="50"/>
      <c r="AU1659" s="45"/>
      <c r="AV1659" s="50"/>
      <c r="AW1659" s="45"/>
    </row>
    <row r="1660" spans="46:49" x14ac:dyDescent="0.25">
      <c r="AT1660" s="50"/>
      <c r="AU1660" s="45"/>
      <c r="AV1660" s="50"/>
      <c r="AW1660" s="45"/>
    </row>
    <row r="1661" spans="46:49" x14ac:dyDescent="0.25">
      <c r="AT1661" s="50"/>
      <c r="AU1661" s="45"/>
      <c r="AV1661" s="50"/>
      <c r="AW1661" s="45"/>
    </row>
    <row r="1662" spans="46:49" x14ac:dyDescent="0.25">
      <c r="AT1662" s="50"/>
      <c r="AU1662" s="45"/>
      <c r="AV1662" s="50"/>
      <c r="AW1662" s="45"/>
    </row>
    <row r="1663" spans="46:49" x14ac:dyDescent="0.25">
      <c r="AT1663" s="50"/>
      <c r="AU1663" s="45"/>
      <c r="AV1663" s="50"/>
      <c r="AW1663" s="45"/>
    </row>
    <row r="1664" spans="46:49" x14ac:dyDescent="0.25">
      <c r="AT1664" s="50"/>
      <c r="AU1664" s="45"/>
      <c r="AV1664" s="50"/>
      <c r="AW1664" s="45"/>
    </row>
    <row r="1665" spans="46:49" x14ac:dyDescent="0.25">
      <c r="AT1665" s="50"/>
      <c r="AU1665" s="45"/>
      <c r="AV1665" s="50"/>
      <c r="AW1665" s="45"/>
    </row>
    <row r="1666" spans="46:49" x14ac:dyDescent="0.25">
      <c r="AT1666" s="50"/>
      <c r="AU1666" s="45"/>
      <c r="AV1666" s="50"/>
      <c r="AW1666" s="45"/>
    </row>
    <row r="1667" spans="46:49" x14ac:dyDescent="0.25">
      <c r="AT1667" s="50"/>
      <c r="AU1667" s="45"/>
      <c r="AV1667" s="50"/>
      <c r="AW1667" s="45"/>
    </row>
    <row r="1668" spans="46:49" x14ac:dyDescent="0.25">
      <c r="AT1668" s="50"/>
      <c r="AU1668" s="45"/>
      <c r="AV1668" s="50"/>
      <c r="AW1668" s="45"/>
    </row>
    <row r="1669" spans="46:49" x14ac:dyDescent="0.25">
      <c r="AT1669" s="50"/>
      <c r="AU1669" s="45"/>
      <c r="AV1669" s="50"/>
      <c r="AW1669" s="45"/>
    </row>
    <row r="1670" spans="46:49" x14ac:dyDescent="0.25">
      <c r="AT1670" s="50"/>
      <c r="AU1670" s="45"/>
      <c r="AV1670" s="50"/>
      <c r="AW1670" s="45"/>
    </row>
    <row r="1671" spans="46:49" x14ac:dyDescent="0.25">
      <c r="AT1671" s="50"/>
      <c r="AU1671" s="45"/>
      <c r="AV1671" s="50"/>
      <c r="AW1671" s="45"/>
    </row>
    <row r="1672" spans="46:49" x14ac:dyDescent="0.25">
      <c r="AT1672" s="50"/>
      <c r="AU1672" s="45"/>
      <c r="AV1672" s="50"/>
      <c r="AW1672" s="45"/>
    </row>
    <row r="1673" spans="46:49" x14ac:dyDescent="0.25">
      <c r="AT1673" s="50"/>
      <c r="AU1673" s="45"/>
      <c r="AV1673" s="50"/>
      <c r="AW1673" s="45"/>
    </row>
    <row r="1674" spans="46:49" x14ac:dyDescent="0.25">
      <c r="AT1674" s="50"/>
      <c r="AU1674" s="45"/>
      <c r="AV1674" s="50"/>
      <c r="AW1674" s="45"/>
    </row>
    <row r="1675" spans="46:49" x14ac:dyDescent="0.25">
      <c r="AT1675" s="50"/>
      <c r="AU1675" s="45"/>
      <c r="AV1675" s="50"/>
      <c r="AW1675" s="45"/>
    </row>
    <row r="1676" spans="46:49" x14ac:dyDescent="0.25">
      <c r="AT1676" s="50"/>
      <c r="AU1676" s="45"/>
      <c r="AV1676" s="50"/>
      <c r="AW1676" s="45"/>
    </row>
    <row r="1677" spans="46:49" x14ac:dyDescent="0.25">
      <c r="AT1677" s="50"/>
      <c r="AU1677" s="45"/>
      <c r="AV1677" s="50"/>
      <c r="AW1677" s="45"/>
    </row>
    <row r="1678" spans="46:49" x14ac:dyDescent="0.25">
      <c r="AT1678" s="50"/>
      <c r="AU1678" s="45"/>
      <c r="AV1678" s="50"/>
      <c r="AW1678" s="45"/>
    </row>
    <row r="1679" spans="46:49" x14ac:dyDescent="0.25">
      <c r="AT1679" s="50"/>
      <c r="AU1679" s="45"/>
      <c r="AV1679" s="50"/>
      <c r="AW1679" s="45"/>
    </row>
    <row r="1680" spans="46:49" x14ac:dyDescent="0.25">
      <c r="AT1680" s="50"/>
      <c r="AU1680" s="45"/>
      <c r="AV1680" s="50"/>
      <c r="AW1680" s="45"/>
    </row>
    <row r="1681" spans="46:49" x14ac:dyDescent="0.25">
      <c r="AT1681" s="50"/>
      <c r="AU1681" s="45"/>
      <c r="AV1681" s="50"/>
      <c r="AW1681" s="45"/>
    </row>
    <row r="1682" spans="46:49" x14ac:dyDescent="0.25">
      <c r="AT1682" s="50"/>
      <c r="AU1682" s="45"/>
      <c r="AV1682" s="50"/>
      <c r="AW1682" s="45"/>
    </row>
    <row r="1683" spans="46:49" x14ac:dyDescent="0.25">
      <c r="AT1683" s="50"/>
      <c r="AU1683" s="45"/>
      <c r="AV1683" s="50"/>
      <c r="AW1683" s="45"/>
    </row>
    <row r="1684" spans="46:49" x14ac:dyDescent="0.25">
      <c r="AT1684" s="50"/>
      <c r="AU1684" s="45"/>
      <c r="AV1684" s="50"/>
      <c r="AW1684" s="45"/>
    </row>
    <row r="1685" spans="46:49" x14ac:dyDescent="0.25">
      <c r="AT1685" s="50"/>
      <c r="AU1685" s="45"/>
      <c r="AV1685" s="50"/>
      <c r="AW1685" s="45"/>
    </row>
    <row r="1686" spans="46:49" x14ac:dyDescent="0.25">
      <c r="AT1686" s="50"/>
      <c r="AU1686" s="45"/>
      <c r="AV1686" s="50"/>
      <c r="AW1686" s="45"/>
    </row>
    <row r="1687" spans="46:49" x14ac:dyDescent="0.25">
      <c r="AT1687" s="50"/>
      <c r="AU1687" s="45"/>
      <c r="AV1687" s="50"/>
      <c r="AW1687" s="45"/>
    </row>
    <row r="1688" spans="46:49" x14ac:dyDescent="0.25">
      <c r="AT1688" s="50"/>
      <c r="AU1688" s="45"/>
      <c r="AV1688" s="50"/>
      <c r="AW1688" s="45"/>
    </row>
    <row r="1689" spans="46:49" x14ac:dyDescent="0.25">
      <c r="AT1689" s="50"/>
      <c r="AU1689" s="45"/>
      <c r="AV1689" s="50"/>
      <c r="AW1689" s="45"/>
    </row>
    <row r="1690" spans="46:49" x14ac:dyDescent="0.25">
      <c r="AT1690" s="50"/>
      <c r="AU1690" s="45"/>
      <c r="AV1690" s="50"/>
      <c r="AW1690" s="45"/>
    </row>
    <row r="1691" spans="46:49" x14ac:dyDescent="0.25">
      <c r="AT1691" s="50"/>
      <c r="AU1691" s="45"/>
      <c r="AV1691" s="50"/>
      <c r="AW1691" s="45"/>
    </row>
    <row r="1692" spans="46:49" x14ac:dyDescent="0.25">
      <c r="AT1692" s="50"/>
      <c r="AU1692" s="45"/>
      <c r="AV1692" s="50"/>
      <c r="AW1692" s="45"/>
    </row>
    <row r="1693" spans="46:49" x14ac:dyDescent="0.25">
      <c r="AT1693" s="50"/>
      <c r="AU1693" s="45"/>
      <c r="AV1693" s="50"/>
      <c r="AW1693" s="45"/>
    </row>
    <row r="1694" spans="46:49" x14ac:dyDescent="0.25">
      <c r="AT1694" s="50"/>
      <c r="AU1694" s="45"/>
      <c r="AV1694" s="50"/>
      <c r="AW1694" s="45"/>
    </row>
    <row r="1695" spans="46:49" x14ac:dyDescent="0.25">
      <c r="AT1695" s="50"/>
      <c r="AU1695" s="45"/>
      <c r="AV1695" s="50"/>
      <c r="AW1695" s="45"/>
    </row>
    <row r="1696" spans="46:49" x14ac:dyDescent="0.25">
      <c r="AT1696" s="50"/>
      <c r="AU1696" s="45"/>
      <c r="AV1696" s="50"/>
      <c r="AW1696" s="45"/>
    </row>
    <row r="1697" spans="46:49" x14ac:dyDescent="0.25">
      <c r="AT1697" s="50"/>
      <c r="AU1697" s="45"/>
      <c r="AV1697" s="50"/>
      <c r="AW1697" s="45"/>
    </row>
    <row r="1698" spans="46:49" x14ac:dyDescent="0.25">
      <c r="AT1698" s="50"/>
      <c r="AU1698" s="45"/>
      <c r="AV1698" s="50"/>
      <c r="AW1698" s="45"/>
    </row>
    <row r="1699" spans="46:49" x14ac:dyDescent="0.25">
      <c r="AT1699" s="50"/>
      <c r="AU1699" s="45"/>
      <c r="AV1699" s="50"/>
      <c r="AW1699" s="45"/>
    </row>
    <row r="1700" spans="46:49" x14ac:dyDescent="0.25">
      <c r="AT1700" s="50"/>
      <c r="AU1700" s="45"/>
      <c r="AV1700" s="50"/>
      <c r="AW1700" s="45"/>
    </row>
    <row r="1701" spans="46:49" x14ac:dyDescent="0.25">
      <c r="AT1701" s="50"/>
      <c r="AU1701" s="45"/>
      <c r="AV1701" s="50"/>
      <c r="AW1701" s="45"/>
    </row>
    <row r="1702" spans="46:49" x14ac:dyDescent="0.25">
      <c r="AT1702" s="50"/>
      <c r="AU1702" s="45"/>
      <c r="AV1702" s="50"/>
      <c r="AW1702" s="45"/>
    </row>
    <row r="1703" spans="46:49" x14ac:dyDescent="0.25">
      <c r="AT1703" s="50"/>
      <c r="AU1703" s="45"/>
      <c r="AV1703" s="50"/>
      <c r="AW1703" s="45"/>
    </row>
    <row r="1704" spans="46:49" x14ac:dyDescent="0.25">
      <c r="AT1704" s="50"/>
      <c r="AU1704" s="45"/>
      <c r="AV1704" s="50"/>
      <c r="AW1704" s="45"/>
    </row>
    <row r="1705" spans="46:49" x14ac:dyDescent="0.25">
      <c r="AT1705" s="50"/>
      <c r="AU1705" s="45"/>
      <c r="AV1705" s="50"/>
      <c r="AW1705" s="45"/>
    </row>
    <row r="1706" spans="46:49" x14ac:dyDescent="0.25">
      <c r="AT1706" s="50"/>
      <c r="AU1706" s="45"/>
      <c r="AV1706" s="50"/>
      <c r="AW1706" s="45"/>
    </row>
    <row r="1707" spans="46:49" x14ac:dyDescent="0.25">
      <c r="AT1707" s="50"/>
      <c r="AU1707" s="45"/>
      <c r="AV1707" s="50"/>
      <c r="AW1707" s="45"/>
    </row>
    <row r="1708" spans="46:49" x14ac:dyDescent="0.25">
      <c r="AT1708" s="50"/>
      <c r="AU1708" s="45"/>
      <c r="AV1708" s="50"/>
      <c r="AW1708" s="45"/>
    </row>
    <row r="1709" spans="46:49" x14ac:dyDescent="0.25">
      <c r="AT1709" s="50"/>
      <c r="AU1709" s="45"/>
      <c r="AV1709" s="50"/>
      <c r="AW1709" s="45"/>
    </row>
    <row r="1710" spans="46:49" x14ac:dyDescent="0.25">
      <c r="AT1710" s="50"/>
      <c r="AU1710" s="45"/>
      <c r="AV1710" s="50"/>
      <c r="AW1710" s="45"/>
    </row>
    <row r="1711" spans="46:49" x14ac:dyDescent="0.25">
      <c r="AT1711" s="50"/>
      <c r="AU1711" s="45"/>
      <c r="AV1711" s="50"/>
      <c r="AW1711" s="45"/>
    </row>
    <row r="1712" spans="46:49" x14ac:dyDescent="0.25">
      <c r="AT1712" s="50"/>
      <c r="AU1712" s="45"/>
      <c r="AV1712" s="50"/>
      <c r="AW1712" s="45"/>
    </row>
    <row r="1713" spans="46:49" x14ac:dyDescent="0.25">
      <c r="AT1713" s="50"/>
      <c r="AU1713" s="45"/>
      <c r="AV1713" s="50"/>
      <c r="AW1713" s="45"/>
    </row>
    <row r="1714" spans="46:49" x14ac:dyDescent="0.25">
      <c r="AT1714" s="50"/>
      <c r="AU1714" s="45"/>
      <c r="AV1714" s="50"/>
      <c r="AW1714" s="45"/>
    </row>
    <row r="1715" spans="46:49" x14ac:dyDescent="0.25">
      <c r="AT1715" s="50"/>
      <c r="AU1715" s="45"/>
      <c r="AV1715" s="50"/>
      <c r="AW1715" s="45"/>
    </row>
    <row r="1716" spans="46:49" x14ac:dyDescent="0.25">
      <c r="AT1716" s="50"/>
      <c r="AU1716" s="45"/>
      <c r="AV1716" s="50"/>
      <c r="AW1716" s="45"/>
    </row>
    <row r="1717" spans="46:49" x14ac:dyDescent="0.25">
      <c r="AT1717" s="50"/>
      <c r="AU1717" s="45"/>
      <c r="AV1717" s="50"/>
      <c r="AW1717" s="45"/>
    </row>
    <row r="1718" spans="46:49" x14ac:dyDescent="0.25">
      <c r="AT1718" s="50"/>
      <c r="AU1718" s="45"/>
      <c r="AV1718" s="50"/>
      <c r="AW1718" s="45"/>
    </row>
    <row r="1719" spans="46:49" x14ac:dyDescent="0.25">
      <c r="AT1719" s="50"/>
      <c r="AU1719" s="45"/>
      <c r="AV1719" s="50"/>
      <c r="AW1719" s="45"/>
    </row>
    <row r="1720" spans="46:49" x14ac:dyDescent="0.25">
      <c r="AT1720" s="50"/>
      <c r="AU1720" s="45"/>
      <c r="AV1720" s="50"/>
      <c r="AW1720" s="45"/>
    </row>
    <row r="1721" spans="46:49" x14ac:dyDescent="0.25">
      <c r="AT1721" s="50"/>
      <c r="AU1721" s="45"/>
      <c r="AV1721" s="50"/>
      <c r="AW1721" s="45"/>
    </row>
    <row r="1722" spans="46:49" x14ac:dyDescent="0.25">
      <c r="AT1722" s="50"/>
      <c r="AU1722" s="45"/>
      <c r="AV1722" s="50"/>
      <c r="AW1722" s="45"/>
    </row>
    <row r="1723" spans="46:49" x14ac:dyDescent="0.25">
      <c r="AT1723" s="50"/>
      <c r="AU1723" s="45"/>
      <c r="AV1723" s="50"/>
      <c r="AW1723" s="45"/>
    </row>
    <row r="1724" spans="46:49" x14ac:dyDescent="0.25">
      <c r="AT1724" s="50"/>
      <c r="AU1724" s="45"/>
      <c r="AV1724" s="50"/>
      <c r="AW1724" s="45"/>
    </row>
    <row r="1725" spans="46:49" x14ac:dyDescent="0.25">
      <c r="AT1725" s="50"/>
      <c r="AU1725" s="45"/>
      <c r="AV1725" s="50"/>
      <c r="AW1725" s="45"/>
    </row>
    <row r="1726" spans="46:49" x14ac:dyDescent="0.25">
      <c r="AT1726" s="50"/>
      <c r="AU1726" s="45"/>
      <c r="AV1726" s="50"/>
      <c r="AW1726" s="45"/>
    </row>
    <row r="1727" spans="46:49" x14ac:dyDescent="0.25">
      <c r="AT1727" s="50"/>
      <c r="AU1727" s="45"/>
      <c r="AV1727" s="50"/>
      <c r="AW1727" s="45"/>
    </row>
    <row r="1728" spans="46:49" x14ac:dyDescent="0.25">
      <c r="AT1728" s="50"/>
      <c r="AU1728" s="45"/>
      <c r="AV1728" s="50"/>
      <c r="AW1728" s="45"/>
    </row>
    <row r="1729" spans="46:49" x14ac:dyDescent="0.25">
      <c r="AT1729" s="50"/>
      <c r="AU1729" s="45"/>
      <c r="AV1729" s="50"/>
      <c r="AW1729" s="45"/>
    </row>
    <row r="1730" spans="46:49" x14ac:dyDescent="0.25">
      <c r="AT1730" s="50"/>
      <c r="AU1730" s="45"/>
      <c r="AV1730" s="50"/>
      <c r="AW1730" s="45"/>
    </row>
    <row r="1731" spans="46:49" x14ac:dyDescent="0.25">
      <c r="AT1731" s="50"/>
      <c r="AU1731" s="45"/>
      <c r="AV1731" s="50"/>
      <c r="AW1731" s="45"/>
    </row>
    <row r="1732" spans="46:49" x14ac:dyDescent="0.25">
      <c r="AT1732" s="50"/>
      <c r="AU1732" s="45"/>
      <c r="AV1732" s="50"/>
      <c r="AW1732" s="45"/>
    </row>
    <row r="1733" spans="46:49" x14ac:dyDescent="0.25">
      <c r="AT1733" s="50"/>
      <c r="AU1733" s="45"/>
      <c r="AV1733" s="50"/>
      <c r="AW1733" s="45"/>
    </row>
    <row r="1734" spans="46:49" x14ac:dyDescent="0.25">
      <c r="AT1734" s="50"/>
      <c r="AU1734" s="45"/>
      <c r="AV1734" s="50"/>
      <c r="AW1734" s="45"/>
    </row>
    <row r="1735" spans="46:49" x14ac:dyDescent="0.25">
      <c r="AT1735" s="50"/>
      <c r="AU1735" s="45"/>
      <c r="AV1735" s="50"/>
      <c r="AW1735" s="45"/>
    </row>
    <row r="1736" spans="46:49" x14ac:dyDescent="0.25">
      <c r="AT1736" s="50"/>
      <c r="AU1736" s="45"/>
      <c r="AV1736" s="50"/>
      <c r="AW1736" s="45"/>
    </row>
    <row r="1737" spans="46:49" x14ac:dyDescent="0.25">
      <c r="AT1737" s="50"/>
      <c r="AU1737" s="45"/>
      <c r="AV1737" s="50"/>
      <c r="AW1737" s="45"/>
    </row>
    <row r="1738" spans="46:49" x14ac:dyDescent="0.25">
      <c r="AT1738" s="50"/>
      <c r="AU1738" s="45"/>
      <c r="AV1738" s="50"/>
      <c r="AW1738" s="45"/>
    </row>
    <row r="1739" spans="46:49" x14ac:dyDescent="0.25">
      <c r="AT1739" s="50"/>
      <c r="AU1739" s="45"/>
      <c r="AV1739" s="50"/>
      <c r="AW1739" s="45"/>
    </row>
    <row r="1740" spans="46:49" x14ac:dyDescent="0.25">
      <c r="AT1740" s="50"/>
      <c r="AU1740" s="45"/>
      <c r="AV1740" s="50"/>
      <c r="AW1740" s="45"/>
    </row>
    <row r="1741" spans="46:49" x14ac:dyDescent="0.25">
      <c r="AT1741" s="50"/>
      <c r="AU1741" s="45"/>
      <c r="AV1741" s="50"/>
      <c r="AW1741" s="45"/>
    </row>
    <row r="1742" spans="46:49" x14ac:dyDescent="0.25">
      <c r="AT1742" s="50"/>
      <c r="AU1742" s="45"/>
      <c r="AV1742" s="50"/>
      <c r="AW1742" s="45"/>
    </row>
    <row r="1743" spans="46:49" x14ac:dyDescent="0.25">
      <c r="AT1743" s="50"/>
      <c r="AU1743" s="45"/>
      <c r="AV1743" s="50"/>
      <c r="AW1743" s="45"/>
    </row>
    <row r="1744" spans="46:49" x14ac:dyDescent="0.25">
      <c r="AT1744" s="50"/>
      <c r="AU1744" s="45"/>
      <c r="AV1744" s="50"/>
      <c r="AW1744" s="45"/>
    </row>
    <row r="1745" spans="46:49" x14ac:dyDescent="0.25">
      <c r="AT1745" s="50"/>
      <c r="AU1745" s="45"/>
      <c r="AV1745" s="50"/>
      <c r="AW1745" s="45"/>
    </row>
    <row r="1746" spans="46:49" x14ac:dyDescent="0.25">
      <c r="AT1746" s="50"/>
      <c r="AU1746" s="45"/>
      <c r="AV1746" s="50"/>
      <c r="AW1746" s="45"/>
    </row>
    <row r="1747" spans="46:49" x14ac:dyDescent="0.25">
      <c r="AT1747" s="50"/>
      <c r="AU1747" s="45"/>
      <c r="AV1747" s="50"/>
      <c r="AW1747" s="45"/>
    </row>
    <row r="1748" spans="46:49" x14ac:dyDescent="0.25">
      <c r="AT1748" s="50"/>
      <c r="AU1748" s="45"/>
      <c r="AV1748" s="50"/>
      <c r="AW1748" s="45"/>
    </row>
    <row r="1749" spans="46:49" x14ac:dyDescent="0.25">
      <c r="AT1749" s="50"/>
      <c r="AU1749" s="45"/>
      <c r="AV1749" s="50"/>
      <c r="AW1749" s="45"/>
    </row>
    <row r="1750" spans="46:49" x14ac:dyDescent="0.25">
      <c r="AT1750" s="50"/>
      <c r="AU1750" s="45"/>
      <c r="AV1750" s="50"/>
      <c r="AW1750" s="45"/>
    </row>
    <row r="1751" spans="46:49" x14ac:dyDescent="0.25">
      <c r="AT1751" s="50"/>
      <c r="AU1751" s="45"/>
      <c r="AV1751" s="50"/>
      <c r="AW1751" s="45"/>
    </row>
    <row r="1752" spans="46:49" x14ac:dyDescent="0.25">
      <c r="AT1752" s="50"/>
      <c r="AU1752" s="45"/>
      <c r="AV1752" s="50"/>
      <c r="AW1752" s="45"/>
    </row>
    <row r="1753" spans="46:49" x14ac:dyDescent="0.25">
      <c r="AT1753" s="50"/>
      <c r="AU1753" s="45"/>
      <c r="AV1753" s="50"/>
      <c r="AW1753" s="45"/>
    </row>
    <row r="1754" spans="46:49" x14ac:dyDescent="0.25">
      <c r="AT1754" s="50"/>
      <c r="AU1754" s="45"/>
      <c r="AV1754" s="50"/>
      <c r="AW1754" s="45"/>
    </row>
    <row r="1755" spans="46:49" x14ac:dyDescent="0.25">
      <c r="AT1755" s="50"/>
      <c r="AU1755" s="45"/>
      <c r="AV1755" s="50"/>
      <c r="AW1755" s="45"/>
    </row>
    <row r="1756" spans="46:49" x14ac:dyDescent="0.25">
      <c r="AT1756" s="50"/>
      <c r="AU1756" s="45"/>
      <c r="AV1756" s="50"/>
      <c r="AW1756" s="45"/>
    </row>
    <row r="1757" spans="46:49" x14ac:dyDescent="0.25">
      <c r="AT1757" s="50"/>
      <c r="AU1757" s="45"/>
      <c r="AV1757" s="50"/>
      <c r="AW1757" s="45"/>
    </row>
    <row r="1758" spans="46:49" x14ac:dyDescent="0.25">
      <c r="AT1758" s="50"/>
      <c r="AU1758" s="45"/>
      <c r="AV1758" s="50"/>
      <c r="AW1758" s="45"/>
    </row>
    <row r="1759" spans="46:49" x14ac:dyDescent="0.25">
      <c r="AT1759" s="50"/>
      <c r="AU1759" s="45"/>
      <c r="AV1759" s="50"/>
      <c r="AW1759" s="45"/>
    </row>
    <row r="1760" spans="46:49" x14ac:dyDescent="0.25">
      <c r="AT1760" s="50"/>
      <c r="AU1760" s="45"/>
      <c r="AV1760" s="50"/>
      <c r="AW1760" s="45"/>
    </row>
    <row r="1761" spans="46:49" x14ac:dyDescent="0.25">
      <c r="AT1761" s="50"/>
      <c r="AU1761" s="45"/>
      <c r="AV1761" s="50"/>
      <c r="AW1761" s="45"/>
    </row>
    <row r="1762" spans="46:49" x14ac:dyDescent="0.25">
      <c r="AT1762" s="50"/>
      <c r="AU1762" s="45"/>
      <c r="AV1762" s="50"/>
      <c r="AW1762" s="45"/>
    </row>
    <row r="1763" spans="46:49" x14ac:dyDescent="0.25">
      <c r="AT1763" s="50"/>
      <c r="AU1763" s="45"/>
      <c r="AV1763" s="50"/>
      <c r="AW1763" s="45"/>
    </row>
    <row r="1764" spans="46:49" x14ac:dyDescent="0.25">
      <c r="AT1764" s="50"/>
      <c r="AU1764" s="45"/>
      <c r="AV1764" s="50"/>
      <c r="AW1764" s="45"/>
    </row>
    <row r="1765" spans="46:49" x14ac:dyDescent="0.25">
      <c r="AT1765" s="50"/>
      <c r="AU1765" s="45"/>
      <c r="AV1765" s="50"/>
      <c r="AW1765" s="45"/>
    </row>
    <row r="1766" spans="46:49" x14ac:dyDescent="0.25">
      <c r="AT1766" s="50"/>
      <c r="AU1766" s="45"/>
      <c r="AV1766" s="50"/>
      <c r="AW1766" s="45"/>
    </row>
    <row r="1767" spans="46:49" x14ac:dyDescent="0.25">
      <c r="AT1767" s="50"/>
      <c r="AU1767" s="45"/>
      <c r="AV1767" s="50"/>
      <c r="AW1767" s="45"/>
    </row>
    <row r="1768" spans="46:49" x14ac:dyDescent="0.25">
      <c r="AT1768" s="50"/>
      <c r="AU1768" s="45"/>
      <c r="AV1768" s="50"/>
      <c r="AW1768" s="45"/>
    </row>
    <row r="1769" spans="46:49" x14ac:dyDescent="0.25">
      <c r="AT1769" s="50"/>
      <c r="AU1769" s="45"/>
      <c r="AV1769" s="50"/>
      <c r="AW1769" s="45"/>
    </row>
    <row r="1770" spans="46:49" x14ac:dyDescent="0.25">
      <c r="AT1770" s="50"/>
      <c r="AU1770" s="45"/>
      <c r="AV1770" s="50"/>
      <c r="AW1770" s="45"/>
    </row>
    <row r="1771" spans="46:49" x14ac:dyDescent="0.25">
      <c r="AT1771" s="50"/>
      <c r="AU1771" s="45"/>
      <c r="AV1771" s="50"/>
      <c r="AW1771" s="45"/>
    </row>
    <row r="1772" spans="46:49" x14ac:dyDescent="0.25">
      <c r="AT1772" s="50"/>
      <c r="AU1772" s="45"/>
      <c r="AV1772" s="50"/>
      <c r="AW1772" s="45"/>
    </row>
    <row r="1773" spans="46:49" x14ac:dyDescent="0.25">
      <c r="AT1773" s="50"/>
      <c r="AU1773" s="45"/>
      <c r="AV1773" s="50"/>
      <c r="AW1773" s="45"/>
    </row>
    <row r="1774" spans="46:49" x14ac:dyDescent="0.25">
      <c r="AT1774" s="50"/>
      <c r="AU1774" s="45"/>
      <c r="AV1774" s="50"/>
      <c r="AW1774" s="45"/>
    </row>
    <row r="1775" spans="46:49" x14ac:dyDescent="0.25">
      <c r="AT1775" s="50"/>
      <c r="AU1775" s="45"/>
      <c r="AV1775" s="50"/>
      <c r="AW1775" s="45"/>
    </row>
    <row r="1776" spans="46:49" x14ac:dyDescent="0.25">
      <c r="AT1776" s="50"/>
      <c r="AU1776" s="45"/>
      <c r="AV1776" s="50"/>
      <c r="AW1776" s="45"/>
    </row>
    <row r="1777" spans="46:49" x14ac:dyDescent="0.25">
      <c r="AT1777" s="50"/>
      <c r="AU1777" s="45"/>
      <c r="AV1777" s="50"/>
      <c r="AW1777" s="45"/>
    </row>
    <row r="1778" spans="46:49" x14ac:dyDescent="0.25">
      <c r="AT1778" s="50"/>
      <c r="AU1778" s="45"/>
      <c r="AV1778" s="50"/>
      <c r="AW1778" s="45"/>
    </row>
    <row r="1779" spans="46:49" x14ac:dyDescent="0.25">
      <c r="AT1779" s="50"/>
      <c r="AU1779" s="45"/>
      <c r="AV1779" s="50"/>
      <c r="AW1779" s="45"/>
    </row>
    <row r="1780" spans="46:49" x14ac:dyDescent="0.25">
      <c r="AT1780" s="50"/>
      <c r="AU1780" s="45"/>
      <c r="AV1780" s="50"/>
      <c r="AW1780" s="45"/>
    </row>
    <row r="1781" spans="46:49" x14ac:dyDescent="0.25">
      <c r="AT1781" s="50"/>
      <c r="AU1781" s="45"/>
      <c r="AV1781" s="50"/>
      <c r="AW1781" s="45"/>
    </row>
    <row r="1782" spans="46:49" x14ac:dyDescent="0.25">
      <c r="AT1782" s="50"/>
      <c r="AU1782" s="45"/>
      <c r="AV1782" s="50"/>
      <c r="AW1782" s="45"/>
    </row>
    <row r="1783" spans="46:49" x14ac:dyDescent="0.25">
      <c r="AT1783" s="50"/>
      <c r="AU1783" s="45"/>
      <c r="AV1783" s="50"/>
      <c r="AW1783" s="45"/>
    </row>
    <row r="1784" spans="46:49" x14ac:dyDescent="0.25">
      <c r="AT1784" s="50"/>
      <c r="AU1784" s="45"/>
      <c r="AV1784" s="50"/>
      <c r="AW1784" s="45"/>
    </row>
    <row r="1785" spans="46:49" x14ac:dyDescent="0.25">
      <c r="AT1785" s="50"/>
      <c r="AU1785" s="45"/>
      <c r="AV1785" s="50"/>
      <c r="AW1785" s="45"/>
    </row>
    <row r="1786" spans="46:49" x14ac:dyDescent="0.25">
      <c r="AT1786" s="50"/>
      <c r="AU1786" s="45"/>
      <c r="AV1786" s="50"/>
      <c r="AW1786" s="45"/>
    </row>
    <row r="1787" spans="46:49" x14ac:dyDescent="0.25">
      <c r="AT1787" s="50"/>
      <c r="AU1787" s="45"/>
      <c r="AV1787" s="50"/>
      <c r="AW1787" s="45"/>
    </row>
    <row r="1788" spans="46:49" x14ac:dyDescent="0.25">
      <c r="AT1788" s="50"/>
      <c r="AU1788" s="45"/>
      <c r="AV1788" s="50"/>
      <c r="AW1788" s="45"/>
    </row>
    <row r="1789" spans="46:49" x14ac:dyDescent="0.25">
      <c r="AT1789" s="50"/>
      <c r="AU1789" s="45"/>
      <c r="AV1789" s="50"/>
      <c r="AW1789" s="45"/>
    </row>
    <row r="1790" spans="46:49" x14ac:dyDescent="0.25">
      <c r="AT1790" s="50"/>
      <c r="AU1790" s="45"/>
      <c r="AV1790" s="50"/>
      <c r="AW1790" s="45"/>
    </row>
    <row r="1791" spans="46:49" x14ac:dyDescent="0.25">
      <c r="AT1791" s="50"/>
      <c r="AU1791" s="45"/>
      <c r="AV1791" s="50"/>
      <c r="AW1791" s="45"/>
    </row>
    <row r="1792" spans="46:49" x14ac:dyDescent="0.25">
      <c r="AT1792" s="50"/>
      <c r="AU1792" s="45"/>
      <c r="AV1792" s="50"/>
      <c r="AW1792" s="45"/>
    </row>
    <row r="1793" spans="46:49" x14ac:dyDescent="0.25">
      <c r="AT1793" s="50"/>
      <c r="AU1793" s="45"/>
      <c r="AV1793" s="50"/>
      <c r="AW1793" s="45"/>
    </row>
    <row r="1794" spans="46:49" x14ac:dyDescent="0.25">
      <c r="AT1794" s="50"/>
      <c r="AU1794" s="45"/>
      <c r="AV1794" s="50"/>
      <c r="AW1794" s="45"/>
    </row>
    <row r="1795" spans="46:49" x14ac:dyDescent="0.25">
      <c r="AT1795" s="50"/>
      <c r="AU1795" s="45"/>
      <c r="AV1795" s="50"/>
      <c r="AW1795" s="45"/>
    </row>
    <row r="1796" spans="46:49" x14ac:dyDescent="0.25">
      <c r="AT1796" s="50"/>
      <c r="AU1796" s="45"/>
      <c r="AV1796" s="50"/>
      <c r="AW1796" s="45"/>
    </row>
    <row r="1797" spans="46:49" x14ac:dyDescent="0.25">
      <c r="AT1797" s="50"/>
      <c r="AU1797" s="45"/>
      <c r="AV1797" s="50"/>
      <c r="AW1797" s="45"/>
    </row>
    <row r="1798" spans="46:49" x14ac:dyDescent="0.25">
      <c r="AT1798" s="50"/>
      <c r="AU1798" s="45"/>
      <c r="AV1798" s="50"/>
      <c r="AW1798" s="45"/>
    </row>
    <row r="1799" spans="46:49" x14ac:dyDescent="0.25">
      <c r="AT1799" s="50"/>
      <c r="AU1799" s="45"/>
      <c r="AV1799" s="50"/>
      <c r="AW1799" s="45"/>
    </row>
    <row r="1800" spans="46:49" x14ac:dyDescent="0.25">
      <c r="AT1800" s="50"/>
      <c r="AU1800" s="45"/>
      <c r="AV1800" s="50"/>
      <c r="AW1800" s="45"/>
    </row>
    <row r="1801" spans="46:49" x14ac:dyDescent="0.25">
      <c r="AT1801" s="50"/>
      <c r="AU1801" s="45"/>
      <c r="AV1801" s="50"/>
      <c r="AW1801" s="45"/>
    </row>
    <row r="1802" spans="46:49" x14ac:dyDescent="0.25">
      <c r="AT1802" s="50"/>
      <c r="AU1802" s="45"/>
      <c r="AV1802" s="50"/>
      <c r="AW1802" s="45"/>
    </row>
    <row r="1803" spans="46:49" x14ac:dyDescent="0.25">
      <c r="AT1803" s="50"/>
      <c r="AU1803" s="45"/>
      <c r="AV1803" s="50"/>
      <c r="AW1803" s="45"/>
    </row>
    <row r="1804" spans="46:49" x14ac:dyDescent="0.25">
      <c r="AT1804" s="50"/>
      <c r="AU1804" s="45"/>
      <c r="AV1804" s="50"/>
      <c r="AW1804" s="45"/>
    </row>
    <row r="1805" spans="46:49" x14ac:dyDescent="0.25">
      <c r="AT1805" s="50"/>
      <c r="AU1805" s="45"/>
      <c r="AV1805" s="50"/>
      <c r="AW1805" s="45"/>
    </row>
    <row r="1806" spans="46:49" x14ac:dyDescent="0.25">
      <c r="AT1806" s="50"/>
      <c r="AU1806" s="45"/>
      <c r="AV1806" s="50"/>
      <c r="AW1806" s="45"/>
    </row>
    <row r="1807" spans="46:49" x14ac:dyDescent="0.25">
      <c r="AT1807" s="50"/>
      <c r="AU1807" s="45"/>
      <c r="AV1807" s="50"/>
      <c r="AW1807" s="45"/>
    </row>
    <row r="1808" spans="46:49" x14ac:dyDescent="0.25">
      <c r="AT1808" s="50"/>
      <c r="AU1808" s="45"/>
      <c r="AV1808" s="50"/>
      <c r="AW1808" s="45"/>
    </row>
    <row r="1809" spans="46:49" x14ac:dyDescent="0.25">
      <c r="AT1809" s="50"/>
      <c r="AU1809" s="45"/>
      <c r="AV1809" s="50"/>
      <c r="AW1809" s="45"/>
    </row>
    <row r="1810" spans="46:49" x14ac:dyDescent="0.25">
      <c r="AT1810" s="50"/>
      <c r="AU1810" s="45"/>
      <c r="AV1810" s="50"/>
      <c r="AW1810" s="45"/>
    </row>
    <row r="1811" spans="46:49" x14ac:dyDescent="0.25">
      <c r="AT1811" s="50"/>
      <c r="AU1811" s="45"/>
      <c r="AV1811" s="50"/>
      <c r="AW1811" s="45"/>
    </row>
    <row r="1812" spans="46:49" x14ac:dyDescent="0.25">
      <c r="AT1812" s="50"/>
      <c r="AU1812" s="45"/>
      <c r="AV1812" s="50"/>
      <c r="AW1812" s="45"/>
    </row>
    <row r="1813" spans="46:49" x14ac:dyDescent="0.25">
      <c r="AT1813" s="50"/>
      <c r="AU1813" s="45"/>
      <c r="AV1813" s="50"/>
      <c r="AW1813" s="45"/>
    </row>
    <row r="1814" spans="46:49" x14ac:dyDescent="0.25">
      <c r="AT1814" s="50"/>
      <c r="AU1814" s="45"/>
      <c r="AV1814" s="50"/>
      <c r="AW1814" s="45"/>
    </row>
  </sheetData>
  <printOptions gridLines="1"/>
  <pageMargins left="0" right="0" top="0.75" bottom="0.5" header="0" footer="0"/>
  <pageSetup scale="10" fitToWidth="0" orientation="landscape" r:id="rId1"/>
  <headerFooter>
    <oddHeader xml:space="preserve">&amp;C
</oddHeader>
    <oddFooter>&amp;L&amp;D&amp;R&amp;P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60580A9B786469597F47E39E92D30" ma:contentTypeVersion="4" ma:contentTypeDescription="Create a new document." ma:contentTypeScope="" ma:versionID="927f28a93f0d9e64c642903064fc8510">
  <xsd:schema xmlns:xsd="http://www.w3.org/2001/XMLSchema" xmlns:xs="http://www.w3.org/2001/XMLSchema" xmlns:p="http://schemas.microsoft.com/office/2006/metadata/properties" xmlns:ns3="25c14e1b-fe72-4f44-a174-e55e0b9685ae" targetNamespace="http://schemas.microsoft.com/office/2006/metadata/properties" ma:root="true" ma:fieldsID="49042c9b55106fc1671ae12634c9351f" ns3:_="">
    <xsd:import namespace="25c14e1b-fe72-4f44-a174-e55e0b9685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4e1b-fe72-4f44-a174-e55e0b968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c14e1b-fe72-4f44-a174-e55e0b9685ae" xsi:nil="true"/>
  </documentManagement>
</p:properties>
</file>

<file path=customXml/itemProps1.xml><?xml version="1.0" encoding="utf-8"?>
<ds:datastoreItem xmlns:ds="http://schemas.openxmlformats.org/officeDocument/2006/customXml" ds:itemID="{FA997B59-DF95-4656-86A8-CEBBCE7DDF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14e1b-fe72-4f44-a174-e55e0b968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48B725-E73C-427B-A2ED-10DADD63C2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9EA53-076C-4A15-A24A-79FFAE4DB0E9}">
  <ds:schemaRefs>
    <ds:schemaRef ds:uri="25c14e1b-fe72-4f44-a174-e55e0b9685ae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Certified</vt:lpstr>
      <vt:lpstr>Therapists</vt:lpstr>
      <vt:lpstr>Admin</vt:lpstr>
      <vt:lpstr>Substitute</vt:lpstr>
      <vt:lpstr>Extra Duty</vt:lpstr>
      <vt:lpstr>Classified</vt:lpstr>
      <vt:lpstr>Classified!Print_Titles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Donna</dc:creator>
  <cp:lastModifiedBy>Preston Browning</cp:lastModifiedBy>
  <cp:lastPrinted>2025-04-29T20:31:29Z</cp:lastPrinted>
  <dcterms:created xsi:type="dcterms:W3CDTF">2019-04-01T12:51:25Z</dcterms:created>
  <dcterms:modified xsi:type="dcterms:W3CDTF">2025-09-03T13:55:25Z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0x010100C7E60580A9B786469597F47E39E92D30</vt:lpwstr>
  </property>
</Properties>
</file>