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ingtonkyschools-my.sharepoint.com/personal/annette_burtschy_covington_kyschools_us/Documents/Desktop/Finance-Annette/Recovered/Tax Rate info/FY26/"/>
    </mc:Choice>
  </mc:AlternateContent>
  <xr:revisionPtr revIDLastSave="12" documentId="8_{386CD636-B46D-4980-B9FF-4F88AC1682D0}" xr6:coauthVersionLast="47" xr6:coauthVersionMax="47" xr10:uidLastSave="{203BF3EF-E57A-403F-9D23-83AA979CA782}"/>
  <bookViews>
    <workbookView xWindow="-120" yWindow="-120" windowWidth="29040" windowHeight="15720" xr2:uid="{00000000-000D-0000-FFFF-FFFF00000000}"/>
  </bookViews>
  <sheets>
    <sheet name="FY26" sheetId="1" r:id="rId1"/>
  </sheets>
  <definedNames>
    <definedName name="_xlnm.Print_Area" localSheetId="0">'FY26'!$A$1:$K$76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38" i="1"/>
  <c r="E44" i="1" l="1"/>
  <c r="E43" i="1"/>
  <c r="E42" i="1"/>
  <c r="E41" i="1"/>
  <c r="E40" i="1"/>
  <c r="B42" i="1"/>
  <c r="E69" i="1"/>
  <c r="E68" i="1"/>
  <c r="E67" i="1"/>
  <c r="E66" i="1"/>
  <c r="E65" i="1"/>
  <c r="C65" i="1"/>
  <c r="C40" i="1"/>
  <c r="C16" i="1"/>
  <c r="C17" i="1" s="1"/>
  <c r="C42" i="1" s="1"/>
  <c r="C63" i="1"/>
  <c r="C38" i="1"/>
  <c r="C66" i="1" l="1"/>
  <c r="C41" i="1"/>
  <c r="C18" i="1"/>
  <c r="C67" i="1"/>
  <c r="C43" i="1" l="1"/>
  <c r="C68" i="1"/>
  <c r="C19" i="1"/>
  <c r="B69" i="1"/>
  <c r="B68" i="1"/>
  <c r="B67" i="1"/>
  <c r="D67" i="1" s="1"/>
  <c r="F67" i="1" s="1"/>
  <c r="G67" i="1" s="1"/>
  <c r="B66" i="1"/>
  <c r="D66" i="1" s="1"/>
  <c r="F66" i="1" s="1"/>
  <c r="G66" i="1" s="1"/>
  <c r="B65" i="1"/>
  <c r="D65" i="1" s="1"/>
  <c r="B63" i="1"/>
  <c r="D63" i="1" s="1"/>
  <c r="F63" i="1" s="1"/>
  <c r="G63" i="1" s="1"/>
  <c r="H63" i="1" s="1"/>
  <c r="B38" i="1"/>
  <c r="B44" i="1"/>
  <c r="B43" i="1"/>
  <c r="B41" i="1"/>
  <c r="B40" i="1"/>
  <c r="D68" i="1" l="1"/>
  <c r="F68" i="1" s="1"/>
  <c r="G68" i="1" s="1"/>
  <c r="I68" i="1" s="1"/>
  <c r="C44" i="1"/>
  <c r="D44" i="1" s="1"/>
  <c r="F44" i="1" s="1"/>
  <c r="C69" i="1"/>
  <c r="D69" i="1" s="1"/>
  <c r="F69" i="1" s="1"/>
  <c r="G69" i="1" s="1"/>
  <c r="H69" i="1" s="1"/>
  <c r="F65" i="1"/>
  <c r="G65" i="1" s="1"/>
  <c r="H65" i="1" s="1"/>
  <c r="H66" i="1"/>
  <c r="I66" i="1"/>
  <c r="I67" i="1"/>
  <c r="H67" i="1"/>
  <c r="D42" i="1"/>
  <c r="F42" i="1" s="1"/>
  <c r="D41" i="1"/>
  <c r="F41" i="1" s="1"/>
  <c r="D40" i="1"/>
  <c r="F40" i="1" s="1"/>
  <c r="D38" i="1"/>
  <c r="F38" i="1" s="1"/>
  <c r="D19" i="1"/>
  <c r="D18" i="1"/>
  <c r="D17" i="1"/>
  <c r="D16" i="1"/>
  <c r="D15" i="1"/>
  <c r="D11" i="1"/>
  <c r="I69" i="1" l="1"/>
  <c r="I65" i="1"/>
  <c r="H68" i="1"/>
  <c r="G38" i="1"/>
  <c r="G44" i="1"/>
  <c r="G42" i="1"/>
  <c r="G40" i="1"/>
  <c r="E11" i="1"/>
  <c r="F11" i="1" s="1"/>
  <c r="E19" i="1" l="1"/>
  <c r="F19" i="1" s="1"/>
  <c r="G19" i="1" s="1"/>
  <c r="H19" i="1" s="1"/>
  <c r="E18" i="1"/>
  <c r="F18" i="1" s="1"/>
  <c r="G18" i="1" s="1"/>
  <c r="E17" i="1"/>
  <c r="F17" i="1" s="1"/>
  <c r="G17" i="1" s="1"/>
  <c r="E16" i="1"/>
  <c r="F16" i="1" s="1"/>
  <c r="G16" i="1" s="1"/>
  <c r="E15" i="1"/>
  <c r="F15" i="1" s="1"/>
  <c r="G15" i="1" s="1"/>
  <c r="G11" i="1"/>
  <c r="H11" i="1" s="1"/>
  <c r="I40" i="1"/>
  <c r="J40" i="1" s="1"/>
  <c r="H38" i="1"/>
  <c r="I44" i="1"/>
  <c r="I42" i="1"/>
  <c r="J42" i="1" s="1"/>
  <c r="G41" i="1"/>
  <c r="I41" i="1" s="1"/>
  <c r="H40" i="1"/>
  <c r="H42" i="1"/>
  <c r="H44" i="1"/>
  <c r="I15" i="1" l="1"/>
  <c r="J15" i="1" s="1"/>
  <c r="I16" i="1"/>
  <c r="J16" i="1" s="1"/>
  <c r="I17" i="1"/>
  <c r="J17" i="1" s="1"/>
  <c r="I18" i="1"/>
  <c r="J18" i="1" s="1"/>
  <c r="I19" i="1"/>
  <c r="H18" i="1"/>
  <c r="J41" i="1"/>
  <c r="H17" i="1"/>
  <c r="H15" i="1"/>
  <c r="H41" i="1"/>
  <c r="H16" i="1"/>
  <c r="D43" i="1"/>
  <c r="F43" i="1" s="1"/>
  <c r="G43" i="1" s="1"/>
  <c r="I43" i="1" l="1"/>
  <c r="J43" i="1" s="1"/>
  <c r="H43" i="1"/>
</calcChain>
</file>

<file path=xl/sharedStrings.xml><?xml version="1.0" encoding="utf-8"?>
<sst xmlns="http://schemas.openxmlformats.org/spreadsheetml/2006/main" count="66" uniqueCount="25">
  <si>
    <t>Description of rate</t>
  </si>
  <si>
    <t>Rate</t>
  </si>
  <si>
    <t>Taxes</t>
  </si>
  <si>
    <t>last year's taxes paid</t>
  </si>
  <si>
    <t>Increase from</t>
  </si>
  <si>
    <t>Covington Independent Public Schools</t>
  </si>
  <si>
    <t>Based on a $100,000 home</t>
  </si>
  <si>
    <t>Example on how much taxpaper will pay</t>
  </si>
  <si>
    <t xml:space="preserve">Yearly </t>
  </si>
  <si>
    <t>Monthly</t>
  </si>
  <si>
    <t>Yearly</t>
  </si>
  <si>
    <t>which was the</t>
  </si>
  <si>
    <t xml:space="preserve">Compensating rate will not be same as last year's rate due to </t>
  </si>
  <si>
    <t>property assessment numbers are different.</t>
  </si>
  <si>
    <t>Exonerations</t>
  </si>
  <si>
    <t>Total</t>
  </si>
  <si>
    <t>Need info from local PVA on average residential &amp; commerical home - need to email them each year</t>
  </si>
  <si>
    <t>as it has the formulas</t>
  </si>
  <si>
    <t>nickel &amp; close to 4%</t>
  </si>
  <si>
    <t>Rates are provided by KDE on 1, 2, 3% &amp; current rate from prior year - need to email them each year</t>
  </si>
  <si>
    <t>7/31/25 keep 100K</t>
  </si>
  <si>
    <t>Last year's rate FY25</t>
  </si>
  <si>
    <t>Compensating FY26</t>
  </si>
  <si>
    <t>Based on a $124,244 residential home</t>
  </si>
  <si>
    <t>Based on a $402,014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</si>
</sst>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Continuous" vertical="top"/>
    </xf>
    <xf numFmtId="43" fontId="0" fillId="0" borderId="0" xfId="1" applyFont="1"/>
    <xf numFmtId="2" fontId="0" fillId="0" borderId="0" xfId="0" applyNumberFormat="1"/>
    <xf numFmtId="2" fontId="0" fillId="2" borderId="0" xfId="0" applyNumberFormat="1" applyFill="1"/>
    <xf numFmtId="164" fontId="0" fillId="0" borderId="0" xfId="1" applyNumberFormat="1" applyFont="1" applyFill="1"/>
    <xf numFmtId="0" fontId="3" fillId="0" borderId="0" xfId="0" applyFont="1"/>
    <xf numFmtId="9" fontId="4" fillId="0" borderId="0" xfId="0" applyNumberFormat="1" applyFont="1" applyAlignment="1">
      <alignment horizontal="center"/>
    </xf>
    <xf numFmtId="43" fontId="3" fillId="0" borderId="0" xfId="1" applyFont="1"/>
    <xf numFmtId="2" fontId="3" fillId="0" borderId="0" xfId="0" applyNumberFormat="1" applyFont="1"/>
    <xf numFmtId="164" fontId="3" fillId="0" borderId="0" xfId="1" applyNumberFormat="1" applyFont="1" applyFill="1"/>
    <xf numFmtId="164" fontId="3" fillId="0" borderId="0" xfId="1" applyNumberFormat="1" applyFont="1"/>
    <xf numFmtId="43" fontId="3" fillId="0" borderId="0" xfId="0" applyNumberFormat="1" applyFont="1"/>
    <xf numFmtId="14" fontId="0" fillId="0" borderId="0" xfId="0" applyNumberFormat="1" applyAlignment="1">
      <alignment horizontal="centerContinuous" vertical="top"/>
    </xf>
    <xf numFmtId="0" fontId="5" fillId="0" borderId="0" xfId="0" applyFont="1" applyAlignment="1">
      <alignment horizontal="centerContinuous" vertical="top"/>
    </xf>
    <xf numFmtId="0" fontId="0" fillId="0" borderId="0" xfId="0" applyFill="1" applyAlignment="1">
      <alignment horizontal="centerContinuous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"/>
  <sheetViews>
    <sheetView tabSelected="1" topLeftCell="A28" zoomScaleNormal="100" workbookViewId="0">
      <selection activeCell="A30" sqref="A30"/>
    </sheetView>
  </sheetViews>
  <sheetFormatPr defaultRowHeight="15" x14ac:dyDescent="0.25"/>
  <cols>
    <col min="1" max="1" width="24.140625" customWidth="1"/>
    <col min="3" max="4" width="14.7109375" customWidth="1"/>
    <col min="5" max="5" width="9.5703125" bestFit="1" customWidth="1"/>
    <col min="6" max="6" width="11.5703125" bestFit="1" customWidth="1"/>
    <col min="7" max="7" width="12" customWidth="1"/>
    <col min="8" max="8" width="9.5703125" hidden="1" customWidth="1"/>
    <col min="9" max="9" width="20.140625" customWidth="1"/>
    <col min="10" max="10" width="19.85546875" hidden="1" customWidth="1"/>
  </cols>
  <sheetData>
    <row r="1" spans="1:12" hidden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idden="1" x14ac:dyDescent="0.25">
      <c r="A2" s="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idden="1" x14ac:dyDescent="0.25">
      <c r="A3" s="4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idden="1" x14ac:dyDescent="0.25">
      <c r="A4" s="4"/>
      <c r="B4" s="4"/>
      <c r="C4" s="4"/>
      <c r="D4" s="4"/>
      <c r="E4" s="4"/>
      <c r="F4" s="4"/>
      <c r="G4" s="4"/>
      <c r="H4" s="4"/>
      <c r="I4" s="17" t="s">
        <v>20</v>
      </c>
      <c r="J4" s="4"/>
    </row>
    <row r="5" spans="1:12" hidden="1" x14ac:dyDescent="0.25">
      <c r="A5" s="4"/>
      <c r="B5" s="4"/>
      <c r="C5" s="4"/>
      <c r="D5" s="4"/>
      <c r="E5" s="4"/>
      <c r="F5" s="4"/>
      <c r="G5" s="4"/>
      <c r="H5" s="4"/>
      <c r="I5" s="17" t="s">
        <v>17</v>
      </c>
      <c r="J5" s="4"/>
    </row>
    <row r="6" spans="1:12" hidden="1" x14ac:dyDescent="0.25">
      <c r="A6" s="16"/>
      <c r="B6" s="4"/>
      <c r="C6" s="4"/>
      <c r="D6" s="4"/>
      <c r="E6" s="4"/>
      <c r="F6" s="4"/>
      <c r="G6" s="4"/>
      <c r="H6" s="4"/>
      <c r="I6" s="4"/>
      <c r="J6" s="4"/>
    </row>
    <row r="7" spans="1:12" hidden="1" x14ac:dyDescent="0.25">
      <c r="I7" s="3" t="s">
        <v>10</v>
      </c>
      <c r="J7" s="3" t="s">
        <v>9</v>
      </c>
    </row>
    <row r="8" spans="1:12" hidden="1" x14ac:dyDescent="0.25">
      <c r="G8" s="3" t="s">
        <v>8</v>
      </c>
      <c r="H8" s="3" t="s">
        <v>9</v>
      </c>
      <c r="I8" s="3" t="s">
        <v>4</v>
      </c>
      <c r="J8" s="3" t="s">
        <v>4</v>
      </c>
    </row>
    <row r="9" spans="1:12" hidden="1" x14ac:dyDescent="0.25">
      <c r="A9" s="3" t="s">
        <v>0</v>
      </c>
      <c r="B9" s="3" t="s">
        <v>1</v>
      </c>
      <c r="C9" s="3" t="s">
        <v>14</v>
      </c>
      <c r="D9" s="3" t="s">
        <v>15</v>
      </c>
      <c r="G9" s="3" t="s">
        <v>2</v>
      </c>
      <c r="H9" s="3" t="s">
        <v>2</v>
      </c>
      <c r="I9" s="3" t="s">
        <v>3</v>
      </c>
      <c r="J9" s="3" t="s">
        <v>3</v>
      </c>
    </row>
    <row r="10" spans="1:12" hidden="1" x14ac:dyDescent="0.25"/>
    <row r="11" spans="1:12" hidden="1" x14ac:dyDescent="0.25">
      <c r="A11" t="s">
        <v>21</v>
      </c>
      <c r="B11" s="7">
        <v>92.5</v>
      </c>
      <c r="C11" s="7">
        <v>0</v>
      </c>
      <c r="D11" s="6">
        <f>B11+C11</f>
        <v>92.5</v>
      </c>
      <c r="E11" s="8">
        <f>100000/100</f>
        <v>1000</v>
      </c>
      <c r="F11" s="2">
        <f>D11*E11</f>
        <v>92500</v>
      </c>
      <c r="G11" s="5">
        <f>F11*0.01</f>
        <v>925</v>
      </c>
      <c r="H11" s="5">
        <f>G11/12</f>
        <v>77.083333333333329</v>
      </c>
      <c r="I11" s="5">
        <v>0</v>
      </c>
      <c r="J11" s="5">
        <v>0</v>
      </c>
    </row>
    <row r="12" spans="1:12" hidden="1" x14ac:dyDescent="0.25">
      <c r="A12" t="s">
        <v>11</v>
      </c>
      <c r="E12" s="2"/>
      <c r="F12" s="2"/>
      <c r="G12" s="2"/>
      <c r="H12" s="5"/>
      <c r="I12" s="5"/>
      <c r="J12" s="5"/>
    </row>
    <row r="13" spans="1:12" hidden="1" x14ac:dyDescent="0.25">
      <c r="A13" t="s">
        <v>18</v>
      </c>
      <c r="E13" s="2"/>
      <c r="F13" s="2"/>
      <c r="G13" s="2"/>
      <c r="H13" s="5"/>
      <c r="I13" s="5"/>
      <c r="J13" s="5"/>
    </row>
    <row r="14" spans="1:12" hidden="1" x14ac:dyDescent="0.25">
      <c r="E14" s="2"/>
      <c r="F14" s="2"/>
      <c r="G14" s="2"/>
      <c r="H14" s="5"/>
      <c r="I14" s="5"/>
      <c r="J14" s="5"/>
    </row>
    <row r="15" spans="1:12" hidden="1" x14ac:dyDescent="0.25">
      <c r="A15" s="1">
        <v>0.04</v>
      </c>
      <c r="B15" s="7">
        <v>94.9</v>
      </c>
      <c r="C15" s="7">
        <v>0.2</v>
      </c>
      <c r="D15" s="6">
        <f>B15+C15</f>
        <v>95.100000000000009</v>
      </c>
      <c r="E15" s="2">
        <f>E11</f>
        <v>1000</v>
      </c>
      <c r="F15" s="2">
        <f>D15*E15</f>
        <v>95100.000000000015</v>
      </c>
      <c r="G15" s="5">
        <f t="shared" ref="G15:G18" si="0">F15*0.01</f>
        <v>951.00000000000011</v>
      </c>
      <c r="H15" s="5">
        <f t="shared" ref="H15:H18" si="1">G15/12</f>
        <v>79.250000000000014</v>
      </c>
      <c r="I15" s="5">
        <f>G15-G11</f>
        <v>26.000000000000114</v>
      </c>
      <c r="J15" s="5">
        <f t="shared" ref="J15:J18" si="2">I15/12</f>
        <v>2.1666666666666763</v>
      </c>
    </row>
    <row r="16" spans="1:12" hidden="1" x14ac:dyDescent="0.25">
      <c r="A16" s="1">
        <v>0.03</v>
      </c>
      <c r="B16" s="7">
        <v>94</v>
      </c>
      <c r="C16" s="6">
        <f>C15</f>
        <v>0.2</v>
      </c>
      <c r="D16" s="6">
        <f t="shared" ref="D16:D19" si="3">B16+C16</f>
        <v>94.2</v>
      </c>
      <c r="E16" s="2">
        <f>E11</f>
        <v>1000</v>
      </c>
      <c r="F16" s="2">
        <f>D16*E16</f>
        <v>94200</v>
      </c>
      <c r="G16" s="5">
        <f t="shared" si="0"/>
        <v>942</v>
      </c>
      <c r="H16" s="5">
        <f t="shared" si="1"/>
        <v>78.5</v>
      </c>
      <c r="I16" s="5">
        <f>G16-G11</f>
        <v>17</v>
      </c>
      <c r="J16" s="5">
        <f t="shared" si="2"/>
        <v>1.4166666666666667</v>
      </c>
    </row>
    <row r="17" spans="1:11" hidden="1" x14ac:dyDescent="0.25">
      <c r="A17" s="1">
        <v>0.02</v>
      </c>
      <c r="B17" s="7">
        <v>93.1</v>
      </c>
      <c r="C17" s="6">
        <f>C16</f>
        <v>0.2</v>
      </c>
      <c r="D17" s="6">
        <f t="shared" si="3"/>
        <v>93.3</v>
      </c>
      <c r="E17" s="2">
        <f>E11</f>
        <v>1000</v>
      </c>
      <c r="F17" s="2">
        <f>D17*E17</f>
        <v>93300</v>
      </c>
      <c r="G17" s="5">
        <f t="shared" si="0"/>
        <v>933</v>
      </c>
      <c r="H17" s="5">
        <f t="shared" si="1"/>
        <v>77.75</v>
      </c>
      <c r="I17" s="5">
        <f>G17-G11</f>
        <v>8</v>
      </c>
      <c r="J17" s="5">
        <f t="shared" si="2"/>
        <v>0.66666666666666663</v>
      </c>
    </row>
    <row r="18" spans="1:11" hidden="1" x14ac:dyDescent="0.25">
      <c r="A18" s="1">
        <v>0.01</v>
      </c>
      <c r="B18" s="7">
        <v>92.2</v>
      </c>
      <c r="C18" s="6">
        <f>C17</f>
        <v>0.2</v>
      </c>
      <c r="D18" s="6">
        <f t="shared" si="3"/>
        <v>92.4</v>
      </c>
      <c r="E18" s="2">
        <f>E11</f>
        <v>1000</v>
      </c>
      <c r="F18" s="2">
        <f>D18*E18</f>
        <v>92400</v>
      </c>
      <c r="G18" s="5">
        <f t="shared" si="0"/>
        <v>924</v>
      </c>
      <c r="H18" s="5">
        <f t="shared" si="1"/>
        <v>77</v>
      </c>
      <c r="I18" s="5">
        <f>G18-G11</f>
        <v>-1</v>
      </c>
      <c r="J18" s="5">
        <f t="shared" si="2"/>
        <v>-8.3333333333333329E-2</v>
      </c>
    </row>
    <row r="19" spans="1:11" hidden="1" x14ac:dyDescent="0.25">
      <c r="A19" t="s">
        <v>22</v>
      </c>
      <c r="B19" s="7">
        <v>91.3</v>
      </c>
      <c r="C19" s="6">
        <f>C18</f>
        <v>0.2</v>
      </c>
      <c r="D19" s="6">
        <f t="shared" si="3"/>
        <v>91.5</v>
      </c>
      <c r="E19" s="2">
        <f>E11</f>
        <v>1000</v>
      </c>
      <c r="F19" s="2">
        <f>D19*E19</f>
        <v>91500</v>
      </c>
      <c r="G19" s="5">
        <f>F19*0.01</f>
        <v>915</v>
      </c>
      <c r="H19" s="5">
        <f t="shared" ref="H19" si="4">G19/12</f>
        <v>76.25</v>
      </c>
      <c r="I19" s="5">
        <f>G19-G11</f>
        <v>-10</v>
      </c>
    </row>
    <row r="20" spans="1:11" hidden="1" x14ac:dyDescent="0.25"/>
    <row r="21" spans="1:11" hidden="1" x14ac:dyDescent="0.25"/>
    <row r="22" spans="1:11" hidden="1" x14ac:dyDescent="0.25">
      <c r="A22" t="s">
        <v>12</v>
      </c>
    </row>
    <row r="23" spans="1:11" hidden="1" x14ac:dyDescent="0.25">
      <c r="A23" t="s">
        <v>13</v>
      </c>
    </row>
    <row r="24" spans="1:11" hidden="1" x14ac:dyDescent="0.25"/>
    <row r="25" spans="1:11" hidden="1" x14ac:dyDescent="0.25">
      <c r="A25" t="s">
        <v>19</v>
      </c>
    </row>
    <row r="26" spans="1:11" hidden="1" x14ac:dyDescent="0.25">
      <c r="A26" t="s">
        <v>16</v>
      </c>
    </row>
    <row r="27" spans="1:11" hidden="1" x14ac:dyDescent="0.25"/>
    <row r="28" spans="1:11" x14ac:dyDescent="0.25">
      <c r="A28" s="4" t="s">
        <v>5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 t="s">
        <v>7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4" t="s">
        <v>23</v>
      </c>
      <c r="B30" s="4"/>
      <c r="C30" s="4"/>
      <c r="D30" s="18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I34" s="3" t="s">
        <v>10</v>
      </c>
      <c r="J34" s="3" t="s">
        <v>9</v>
      </c>
    </row>
    <row r="35" spans="1:10" x14ac:dyDescent="0.25">
      <c r="G35" s="3" t="s">
        <v>8</v>
      </c>
      <c r="H35" s="3" t="s">
        <v>9</v>
      </c>
      <c r="I35" s="3" t="s">
        <v>4</v>
      </c>
      <c r="J35" s="3" t="s">
        <v>4</v>
      </c>
    </row>
    <row r="36" spans="1:10" x14ac:dyDescent="0.25">
      <c r="A36" s="3" t="s">
        <v>0</v>
      </c>
      <c r="B36" s="3" t="s">
        <v>1</v>
      </c>
      <c r="C36" s="3"/>
      <c r="D36" s="3"/>
      <c r="G36" s="3" t="s">
        <v>2</v>
      </c>
      <c r="H36" s="3" t="s">
        <v>2</v>
      </c>
      <c r="I36" s="3" t="s">
        <v>3</v>
      </c>
      <c r="J36" s="3" t="s">
        <v>3</v>
      </c>
    </row>
    <row r="38" spans="1:10" x14ac:dyDescent="0.25">
      <c r="A38" t="s">
        <v>21</v>
      </c>
      <c r="B38" s="6">
        <f>B11</f>
        <v>92.5</v>
      </c>
      <c r="C38" s="6">
        <f>C11</f>
        <v>0</v>
      </c>
      <c r="D38" s="6">
        <f>B38+C38</f>
        <v>92.5</v>
      </c>
      <c r="E38" s="8">
        <f>124244/100</f>
        <v>1242.44</v>
      </c>
      <c r="F38" s="2">
        <f>D38*E38</f>
        <v>114925.70000000001</v>
      </c>
      <c r="G38" s="5">
        <f>F38*0.01</f>
        <v>1149.2570000000001</v>
      </c>
      <c r="H38" s="5">
        <f>G38/12</f>
        <v>95.771416666666667</v>
      </c>
      <c r="I38" s="5">
        <v>0</v>
      </c>
      <c r="J38" s="5">
        <v>0</v>
      </c>
    </row>
    <row r="39" spans="1:10" x14ac:dyDescent="0.25">
      <c r="E39" s="2"/>
      <c r="F39" s="2"/>
      <c r="G39" s="2"/>
      <c r="H39" s="5"/>
      <c r="I39" s="5"/>
      <c r="J39" s="5"/>
    </row>
    <row r="40" spans="1:10" x14ac:dyDescent="0.25">
      <c r="A40" s="1">
        <v>0.04</v>
      </c>
      <c r="B40" s="6">
        <f>B15</f>
        <v>94.9</v>
      </c>
      <c r="C40" s="6">
        <f>C15</f>
        <v>0.2</v>
      </c>
      <c r="D40" s="6">
        <f t="shared" ref="D40:D44" si="5">B40+C40</f>
        <v>95.100000000000009</v>
      </c>
      <c r="E40" s="8">
        <f>E38</f>
        <v>1242.44</v>
      </c>
      <c r="F40" s="2">
        <f>D40*E40</f>
        <v>118156.04400000001</v>
      </c>
      <c r="G40" s="5">
        <f t="shared" ref="G40:G43" si="6">F40*0.01</f>
        <v>1181.5604400000002</v>
      </c>
      <c r="H40" s="5">
        <f t="shared" ref="H40:H44" si="7">G40/12</f>
        <v>98.463370000000012</v>
      </c>
      <c r="I40" s="5">
        <f>G40-G38</f>
        <v>32.303440000000137</v>
      </c>
      <c r="J40" s="5">
        <f t="shared" ref="J40:J43" si="8">I40/12</f>
        <v>2.6919533333333447</v>
      </c>
    </row>
    <row r="41" spans="1:10" x14ac:dyDescent="0.25">
      <c r="A41" s="1">
        <v>0.03</v>
      </c>
      <c r="B41" s="6">
        <f>B16</f>
        <v>94</v>
      </c>
      <c r="C41" s="6">
        <f>C16</f>
        <v>0.2</v>
      </c>
      <c r="D41" s="6">
        <f t="shared" si="5"/>
        <v>94.2</v>
      </c>
      <c r="E41" s="8">
        <f>E38</f>
        <v>1242.44</v>
      </c>
      <c r="F41" s="2">
        <f>D41*E41</f>
        <v>117037.84800000001</v>
      </c>
      <c r="G41" s="5">
        <f t="shared" si="6"/>
        <v>1170.3784800000001</v>
      </c>
      <c r="H41" s="5">
        <f t="shared" si="7"/>
        <v>97.531540000000007</v>
      </c>
      <c r="I41" s="5">
        <f>G41-G38</f>
        <v>21.12148000000002</v>
      </c>
      <c r="J41" s="5">
        <f t="shared" si="8"/>
        <v>1.760123333333335</v>
      </c>
    </row>
    <row r="42" spans="1:10" x14ac:dyDescent="0.25">
      <c r="A42" s="1">
        <v>0.02</v>
      </c>
      <c r="B42" s="6">
        <f>B17</f>
        <v>93.1</v>
      </c>
      <c r="C42" s="6">
        <f>C17</f>
        <v>0.2</v>
      </c>
      <c r="D42" s="6">
        <f t="shared" si="5"/>
        <v>93.3</v>
      </c>
      <c r="E42" s="8">
        <f>E38</f>
        <v>1242.44</v>
      </c>
      <c r="F42" s="2">
        <f>D42*E42</f>
        <v>115919.652</v>
      </c>
      <c r="G42" s="5">
        <f t="shared" si="6"/>
        <v>1159.19652</v>
      </c>
      <c r="H42" s="5">
        <f t="shared" si="7"/>
        <v>96.599710000000002</v>
      </c>
      <c r="I42" s="5">
        <f>G42-G38</f>
        <v>9.9395199999999022</v>
      </c>
      <c r="J42" s="5">
        <f t="shared" si="8"/>
        <v>0.82829333333332522</v>
      </c>
    </row>
    <row r="43" spans="1:10" x14ac:dyDescent="0.25">
      <c r="A43" s="1">
        <v>0.01</v>
      </c>
      <c r="B43" s="6">
        <f>B18</f>
        <v>92.2</v>
      </c>
      <c r="C43" s="6">
        <f>C18</f>
        <v>0.2</v>
      </c>
      <c r="D43" s="6">
        <f t="shared" si="5"/>
        <v>92.4</v>
      </c>
      <c r="E43" s="8">
        <f>E38</f>
        <v>1242.44</v>
      </c>
      <c r="F43" s="2">
        <f>D43*E43</f>
        <v>114801.45600000001</v>
      </c>
      <c r="G43" s="5">
        <f t="shared" si="6"/>
        <v>1148.0145600000001</v>
      </c>
      <c r="H43" s="5">
        <f t="shared" si="7"/>
        <v>95.667880000000011</v>
      </c>
      <c r="I43" s="5">
        <f>G43-G38</f>
        <v>-1.2424399999999878</v>
      </c>
      <c r="J43" s="5">
        <f t="shared" si="8"/>
        <v>-0.10353666666666565</v>
      </c>
    </row>
    <row r="44" spans="1:10" x14ac:dyDescent="0.25">
      <c r="A44" t="s">
        <v>22</v>
      </c>
      <c r="B44" s="6">
        <f>B19</f>
        <v>91.3</v>
      </c>
      <c r="C44" s="6">
        <f>C19</f>
        <v>0.2</v>
      </c>
      <c r="D44" s="6">
        <f t="shared" si="5"/>
        <v>91.5</v>
      </c>
      <c r="E44" s="8">
        <f>E38</f>
        <v>1242.44</v>
      </c>
      <c r="F44" s="2">
        <f>D44*E44</f>
        <v>113683.26000000001</v>
      </c>
      <c r="G44" s="5">
        <f>F44*0.01</f>
        <v>1136.8326000000002</v>
      </c>
      <c r="H44" s="5">
        <f t="shared" si="7"/>
        <v>94.73605000000002</v>
      </c>
      <c r="I44" s="5">
        <f>G44-G38</f>
        <v>-12.424399999999878</v>
      </c>
    </row>
    <row r="47" spans="1:10" x14ac:dyDescent="0.25">
      <c r="A47" t="s">
        <v>12</v>
      </c>
    </row>
    <row r="48" spans="1:10" x14ac:dyDescent="0.25">
      <c r="A48" t="s">
        <v>13</v>
      </c>
    </row>
    <row r="50" spans="1:9" x14ac:dyDescent="0.25">
      <c r="A50" t="s">
        <v>19</v>
      </c>
    </row>
    <row r="51" spans="1:9" x14ac:dyDescent="0.25">
      <c r="A51" t="s">
        <v>16</v>
      </c>
    </row>
    <row r="53" spans="1:9" x14ac:dyDescent="0.25">
      <c r="A53" s="4" t="s">
        <v>5</v>
      </c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 t="s">
        <v>7</v>
      </c>
      <c r="B54" s="4"/>
      <c r="C54" s="4"/>
      <c r="D54" s="4"/>
      <c r="E54" s="4"/>
      <c r="F54" s="4"/>
      <c r="G54" s="4"/>
      <c r="H54" s="4"/>
      <c r="I54" s="4"/>
    </row>
    <row r="55" spans="1:9" x14ac:dyDescent="0.25">
      <c r="A55" s="4" t="s">
        <v>24</v>
      </c>
      <c r="B55" s="4"/>
      <c r="C55" s="4"/>
      <c r="D55" s="18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5">
      <c r="I59" s="3" t="s">
        <v>10</v>
      </c>
    </row>
    <row r="60" spans="1:9" x14ac:dyDescent="0.25">
      <c r="G60" s="3" t="s">
        <v>8</v>
      </c>
      <c r="H60" s="3" t="s">
        <v>9</v>
      </c>
      <c r="I60" s="3" t="s">
        <v>4</v>
      </c>
    </row>
    <row r="61" spans="1:9" x14ac:dyDescent="0.25">
      <c r="A61" s="3" t="s">
        <v>0</v>
      </c>
      <c r="B61" s="3" t="s">
        <v>1</v>
      </c>
      <c r="C61" s="3"/>
      <c r="D61" s="3"/>
      <c r="G61" s="3" t="s">
        <v>2</v>
      </c>
      <c r="H61" s="3" t="s">
        <v>2</v>
      </c>
      <c r="I61" s="3" t="s">
        <v>3</v>
      </c>
    </row>
    <row r="63" spans="1:9" x14ac:dyDescent="0.25">
      <c r="A63" t="s">
        <v>21</v>
      </c>
      <c r="B63" s="6">
        <f>B11</f>
        <v>92.5</v>
      </c>
      <c r="C63" s="6">
        <f>C11</f>
        <v>0</v>
      </c>
      <c r="D63" s="6">
        <f>B63+C63</f>
        <v>92.5</v>
      </c>
      <c r="E63" s="8">
        <f>402014/100</f>
        <v>4020.14</v>
      </c>
      <c r="F63" s="2">
        <f>D63*E63</f>
        <v>371862.95</v>
      </c>
      <c r="G63" s="5">
        <f>F63*0.01</f>
        <v>3718.6295</v>
      </c>
      <c r="H63" s="5">
        <f>G63/12</f>
        <v>309.88579166666665</v>
      </c>
      <c r="I63" s="5">
        <v>0</v>
      </c>
    </row>
    <row r="64" spans="1:9" x14ac:dyDescent="0.25">
      <c r="E64" s="2"/>
      <c r="F64" s="2"/>
      <c r="G64" s="2"/>
      <c r="H64" s="5"/>
      <c r="I64" s="5"/>
    </row>
    <row r="65" spans="1:9" x14ac:dyDescent="0.25">
      <c r="A65" s="1">
        <v>0.04</v>
      </c>
      <c r="B65" s="6">
        <f>B15</f>
        <v>94.9</v>
      </c>
      <c r="C65" s="6">
        <f>C15</f>
        <v>0.2</v>
      </c>
      <c r="D65" s="6">
        <f t="shared" ref="D65:D69" si="9">B65+C65</f>
        <v>95.100000000000009</v>
      </c>
      <c r="E65" s="8">
        <f>E63</f>
        <v>4020.14</v>
      </c>
      <c r="F65" s="2">
        <f>D65*E65</f>
        <v>382315.31400000001</v>
      </c>
      <c r="G65" s="5">
        <f t="shared" ref="G65:G68" si="10">F65*0.01</f>
        <v>3823.1531400000003</v>
      </c>
      <c r="H65" s="5">
        <f t="shared" ref="H65:H69" si="11">G65/12</f>
        <v>318.59609500000005</v>
      </c>
      <c r="I65" s="5">
        <f>G65-G63</f>
        <v>104.52364000000034</v>
      </c>
    </row>
    <row r="66" spans="1:9" x14ac:dyDescent="0.25">
      <c r="A66" s="1">
        <v>0.03</v>
      </c>
      <c r="B66" s="6">
        <f>B16</f>
        <v>94</v>
      </c>
      <c r="C66" s="6">
        <f>C16</f>
        <v>0.2</v>
      </c>
      <c r="D66" s="6">
        <f t="shared" si="9"/>
        <v>94.2</v>
      </c>
      <c r="E66" s="8">
        <f>E63</f>
        <v>4020.14</v>
      </c>
      <c r="F66" s="2">
        <f>D66*E66</f>
        <v>378697.18800000002</v>
      </c>
      <c r="G66" s="5">
        <f t="shared" si="10"/>
        <v>3786.9718800000005</v>
      </c>
      <c r="H66" s="5">
        <f t="shared" si="11"/>
        <v>315.58099000000004</v>
      </c>
      <c r="I66" s="5">
        <f>G66-G63</f>
        <v>68.342380000000503</v>
      </c>
    </row>
    <row r="67" spans="1:9" x14ac:dyDescent="0.25">
      <c r="A67" s="1">
        <v>0.02</v>
      </c>
      <c r="B67" s="6">
        <f>B17</f>
        <v>93.1</v>
      </c>
      <c r="C67" s="6">
        <f>C17</f>
        <v>0.2</v>
      </c>
      <c r="D67" s="6">
        <f t="shared" si="9"/>
        <v>93.3</v>
      </c>
      <c r="E67" s="8">
        <f>E63</f>
        <v>4020.14</v>
      </c>
      <c r="F67" s="2">
        <f>D67*E67</f>
        <v>375079.06199999998</v>
      </c>
      <c r="G67" s="5">
        <f t="shared" si="10"/>
        <v>3750.7906199999998</v>
      </c>
      <c r="H67" s="5">
        <f t="shared" si="11"/>
        <v>312.56588499999998</v>
      </c>
      <c r="I67" s="5">
        <f>G67-G63</f>
        <v>32.161119999999755</v>
      </c>
    </row>
    <row r="68" spans="1:9" x14ac:dyDescent="0.25">
      <c r="A68" s="1">
        <v>0.01</v>
      </c>
      <c r="B68" s="6">
        <f>B18</f>
        <v>92.2</v>
      </c>
      <c r="C68" s="6">
        <f>C18</f>
        <v>0.2</v>
      </c>
      <c r="D68" s="6">
        <f t="shared" si="9"/>
        <v>92.4</v>
      </c>
      <c r="E68" s="8">
        <f>E63</f>
        <v>4020.14</v>
      </c>
      <c r="F68" s="2">
        <f>D68*E68</f>
        <v>371460.93599999999</v>
      </c>
      <c r="G68" s="5">
        <f t="shared" si="10"/>
        <v>3714.6093599999999</v>
      </c>
      <c r="H68" s="5">
        <f t="shared" si="11"/>
        <v>309.55077999999997</v>
      </c>
      <c r="I68" s="5">
        <f>G68-G63</f>
        <v>-4.0201400000000831</v>
      </c>
    </row>
    <row r="69" spans="1:9" x14ac:dyDescent="0.25">
      <c r="A69" t="s">
        <v>22</v>
      </c>
      <c r="B69" s="6">
        <f>B19</f>
        <v>91.3</v>
      </c>
      <c r="C69" s="6">
        <f>C19</f>
        <v>0.2</v>
      </c>
      <c r="D69" s="6">
        <f t="shared" si="9"/>
        <v>91.5</v>
      </c>
      <c r="E69" s="8">
        <f>E63</f>
        <v>4020.14</v>
      </c>
      <c r="F69" s="2">
        <f>D69*E69</f>
        <v>367842.81</v>
      </c>
      <c r="G69" s="5">
        <f>F69*0.01</f>
        <v>3678.4281000000001</v>
      </c>
      <c r="H69" s="5">
        <f t="shared" si="11"/>
        <v>306.53567500000003</v>
      </c>
      <c r="I69" s="5">
        <f>G69-G63</f>
        <v>-40.201399999999921</v>
      </c>
    </row>
    <row r="72" spans="1:9" x14ac:dyDescent="0.25">
      <c r="A72" t="s">
        <v>12</v>
      </c>
    </row>
    <row r="73" spans="1:9" x14ac:dyDescent="0.25">
      <c r="A73" t="s">
        <v>13</v>
      </c>
    </row>
    <row r="75" spans="1:9" x14ac:dyDescent="0.25">
      <c r="A75" t="s">
        <v>19</v>
      </c>
    </row>
    <row r="76" spans="1:9" x14ac:dyDescent="0.25">
      <c r="A76" t="s">
        <v>16</v>
      </c>
    </row>
    <row r="79" spans="1:9" x14ac:dyDescent="0.25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25">
      <c r="A80" s="9"/>
      <c r="B80" s="9"/>
      <c r="C80" s="9"/>
      <c r="D80" s="9"/>
      <c r="E80" s="9"/>
      <c r="F80" s="9"/>
      <c r="G80" s="9"/>
      <c r="H80" s="9"/>
      <c r="I80" s="9"/>
    </row>
    <row r="81" spans="1:12" x14ac:dyDescent="0.25">
      <c r="A81" s="9"/>
      <c r="B81" s="9"/>
      <c r="C81" s="9"/>
      <c r="D81" s="9"/>
      <c r="E81" s="9"/>
      <c r="F81" s="9"/>
      <c r="G81" s="9"/>
      <c r="H81" s="9"/>
      <c r="I81" s="9"/>
    </row>
    <row r="82" spans="1:12" x14ac:dyDescent="0.25">
      <c r="A82" s="9"/>
      <c r="B82" s="9"/>
      <c r="C82" s="9"/>
      <c r="D82" s="9"/>
      <c r="E82" s="9"/>
      <c r="F82" s="9"/>
      <c r="G82" s="9"/>
      <c r="H82" s="9"/>
      <c r="I82" s="9"/>
    </row>
    <row r="83" spans="1:12" x14ac:dyDescent="0.25">
      <c r="A83" s="9"/>
      <c r="B83" s="9"/>
      <c r="C83" s="9"/>
      <c r="D83" s="10"/>
      <c r="E83" s="9"/>
      <c r="F83" s="9"/>
      <c r="G83" s="9"/>
      <c r="H83" s="9"/>
      <c r="I83" s="9"/>
    </row>
    <row r="84" spans="1:12" x14ac:dyDescent="0.25">
      <c r="A84" s="9"/>
      <c r="B84" s="9"/>
      <c r="C84" s="9"/>
      <c r="D84" s="10"/>
      <c r="E84" s="9"/>
      <c r="F84" s="9"/>
      <c r="G84" s="9"/>
      <c r="H84" s="9"/>
      <c r="I84" s="9"/>
    </row>
    <row r="85" spans="1:12" x14ac:dyDescent="0.25">
      <c r="A85" s="9"/>
      <c r="B85" s="9"/>
      <c r="C85" s="11"/>
      <c r="D85" s="12"/>
      <c r="E85" s="13"/>
      <c r="F85" s="14"/>
      <c r="G85" s="11"/>
      <c r="H85" s="9"/>
      <c r="I85" s="9"/>
    </row>
    <row r="86" spans="1:12" x14ac:dyDescent="0.25">
      <c r="A86" s="9"/>
      <c r="B86" s="9"/>
      <c r="C86" s="15"/>
      <c r="D86" s="12"/>
      <c r="E86" s="13"/>
      <c r="F86" s="14"/>
      <c r="G86" s="11"/>
      <c r="H86" s="9"/>
      <c r="I86" s="11"/>
      <c r="J86" s="5"/>
      <c r="K86" s="5"/>
      <c r="L86" s="5"/>
    </row>
  </sheetData>
  <pageMargins left="0" right="0" top="0.75" bottom="0.75" header="0.3" footer="0.3"/>
  <pageSetup scale="7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</vt:lpstr>
      <vt:lpstr>'FY26'!Print_Area</vt:lpstr>
    </vt:vector>
  </TitlesOfParts>
  <Company>CIPS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abemerer</dc:creator>
  <cp:lastModifiedBy>Burtschy, Annette - Finance Director, Covington School</cp:lastModifiedBy>
  <cp:lastPrinted>2025-08-18T14:52:07Z</cp:lastPrinted>
  <dcterms:created xsi:type="dcterms:W3CDTF">2011-08-25T13:55:14Z</dcterms:created>
  <dcterms:modified xsi:type="dcterms:W3CDTF">2025-08-18T14:53:26Z</dcterms:modified>
</cp:coreProperties>
</file>