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2120" windowHeight="8685" activeTab="0"/>
  </bookViews>
  <sheets>
    <sheet name="06-07" sheetId="1" r:id="rId1"/>
  </sheets>
  <externalReferences>
    <externalReference r:id="rId4"/>
    <externalReference r:id="rId5"/>
  </externalReferences>
  <definedNames>
    <definedName name="_xlnm.Print_Area" localSheetId="0">'06-07'!$A$1:$P$939</definedName>
    <definedName name="_xlnm.Print_Titles" localSheetId="0">'06-07'!$1:$4</definedName>
    <definedName name="Z_D8ED477F_C207_43F4_A5A3_772BE71562E7_.wvu.Cols" localSheetId="0" hidden="1">'06-07'!$M:$M,'06-07'!$Q:$Q</definedName>
    <definedName name="Z_D8ED477F_C207_43F4_A5A3_772BE71562E7_.wvu.PrintArea" localSheetId="0" hidden="1">'06-07'!$A$2:$P$269</definedName>
    <definedName name="Z_D8ED477F_C207_43F4_A5A3_772BE71562E7_.wvu.PrintTitles" localSheetId="0" hidden="1">'06-07'!$2:$5</definedName>
    <definedName name="Z_D8ED477F_C207_43F4_A5A3_772BE71562E7_.wvu.Rows" localSheetId="0" hidden="1">'06-07'!#REF!</definedName>
  </definedNames>
  <calcPr fullCalcOnLoad="1"/>
</workbook>
</file>

<file path=xl/sharedStrings.xml><?xml version="1.0" encoding="utf-8"?>
<sst xmlns="http://schemas.openxmlformats.org/spreadsheetml/2006/main" count="10004" uniqueCount="2717">
  <si>
    <t>200/.50oz</t>
  </si>
  <si>
    <t>L-13</t>
  </si>
  <si>
    <t>OOO92</t>
  </si>
  <si>
    <t>IND. GRAPE JELLY- CUPS ONLY</t>
  </si>
  <si>
    <t>200CT.</t>
  </si>
  <si>
    <t>200/</t>
  </si>
  <si>
    <t>L-14</t>
  </si>
  <si>
    <t>IND. HONEY MUST DIPPING CUP</t>
  </si>
  <si>
    <t>1 OZ CUP</t>
  </si>
  <si>
    <t>L-15</t>
  </si>
  <si>
    <t>OOO93</t>
  </si>
  <si>
    <t>500/1000 CT.</t>
  </si>
  <si>
    <t>1000ct</t>
  </si>
  <si>
    <t>OO326</t>
  </si>
  <si>
    <t>IND. FAT FREE RANCH 1 OZ.</t>
  </si>
  <si>
    <t>100CT.</t>
  </si>
  <si>
    <t>100/1.5oz</t>
  </si>
  <si>
    <t>L-17</t>
  </si>
  <si>
    <t>IND RANCH DIPPING CUPS</t>
  </si>
  <si>
    <t>160/1 OZ CS</t>
  </si>
  <si>
    <t>160/1oz</t>
  </si>
  <si>
    <t>LOW FAT</t>
  </si>
  <si>
    <t>L-18</t>
  </si>
  <si>
    <t>OO324</t>
  </si>
  <si>
    <t>IND FAT FREE ITALIAN 1 OZ.</t>
  </si>
  <si>
    <t>100 CT.</t>
  </si>
  <si>
    <t>L-19</t>
  </si>
  <si>
    <t>OO328</t>
  </si>
  <si>
    <t xml:space="preserve">IND. FAT FREE THOUSAND ISL </t>
  </si>
  <si>
    <t>1 OZ</t>
  </si>
  <si>
    <t>L-20</t>
  </si>
  <si>
    <t>IND.FAT FREE FRENCH</t>
  </si>
  <si>
    <t>100CT</t>
  </si>
  <si>
    <t>L-21</t>
  </si>
  <si>
    <t>OOO9O</t>
  </si>
  <si>
    <t>IND. HONEY</t>
  </si>
  <si>
    <t>200/9gm</t>
  </si>
  <si>
    <t>L-22</t>
  </si>
  <si>
    <t>OOO97</t>
  </si>
  <si>
    <t xml:space="preserve">IND.  PEPPER, BLACK </t>
  </si>
  <si>
    <t>3/ 1M</t>
  </si>
  <si>
    <t>L-23</t>
  </si>
  <si>
    <t>OOO98</t>
  </si>
  <si>
    <t>IND. SALT</t>
  </si>
  <si>
    <t>BREAKFAST ITEMS</t>
  </si>
  <si>
    <t>M-1</t>
  </si>
  <si>
    <t>OOO28</t>
  </si>
  <si>
    <t xml:space="preserve"> DANISH, ASSORTED,  WRAPPED</t>
  </si>
  <si>
    <t>48/2.75</t>
  </si>
  <si>
    <t>48/2.5oz</t>
  </si>
  <si>
    <t>super bakery</t>
  </si>
  <si>
    <t>List bread requirement this product meets</t>
  </si>
  <si>
    <t>Breads____ Serving size___EA.</t>
  </si>
  <si>
    <t>M-2</t>
  </si>
  <si>
    <t>OOO33</t>
  </si>
  <si>
    <t xml:space="preserve">FRENCH TOAST STIX </t>
  </si>
  <si>
    <t>180/1 OZ.</t>
  </si>
  <si>
    <t>180/1oz</t>
  </si>
  <si>
    <t>05865</t>
  </si>
  <si>
    <t>1 stick must equal (1) bread</t>
  </si>
  <si>
    <t>M-3</t>
  </si>
  <si>
    <t>OOO34</t>
  </si>
  <si>
    <t>SUPER BUNS WRAPPED</t>
  </si>
  <si>
    <t>80/2.2</t>
  </si>
  <si>
    <t>80/2.2oz</t>
  </si>
  <si>
    <t>03500</t>
  </si>
  <si>
    <t>M-4</t>
  </si>
  <si>
    <t>O15</t>
  </si>
  <si>
    <t>WAFFLE STICKS,BELGIAN</t>
  </si>
  <si>
    <t>144 CT.</t>
  </si>
  <si>
    <t>144ct</t>
  </si>
  <si>
    <t>03710</t>
  </si>
  <si>
    <t>belgian chef</t>
  </si>
  <si>
    <t xml:space="preserve"> 1 stick Must =1/Bread</t>
  </si>
  <si>
    <t>M-5</t>
  </si>
  <si>
    <t>OOO43</t>
  </si>
  <si>
    <t>144/1.2</t>
  </si>
  <si>
    <t>144/1.3oz</t>
  </si>
  <si>
    <t>continental</t>
  </si>
  <si>
    <t>M-6</t>
  </si>
  <si>
    <t>O13</t>
  </si>
  <si>
    <t>144/1.2oz</t>
  </si>
  <si>
    <t>M-7</t>
  </si>
  <si>
    <t>OOO39</t>
  </si>
  <si>
    <t xml:space="preserve">PANCAKE AND SAUSAGE, </t>
  </si>
  <si>
    <t>STATE FAIR BRAND ONLY</t>
  </si>
  <si>
    <t>60/ 2.5 OZ</t>
  </si>
  <si>
    <t>48/2.85oz</t>
  </si>
  <si>
    <t>st.fair 70481</t>
  </si>
  <si>
    <t>ONLY</t>
  </si>
  <si>
    <t>Protein____ Serving size___EA.</t>
  </si>
  <si>
    <t>M-8</t>
  </si>
  <si>
    <t>OOO21</t>
  </si>
  <si>
    <t xml:space="preserve">CEREAL, BOWL PACK, </t>
  </si>
  <si>
    <t>Kellogg</t>
  </si>
  <si>
    <t>96 ct.</t>
  </si>
  <si>
    <t>96ct</t>
  </si>
  <si>
    <t>kellogg</t>
  </si>
  <si>
    <t>ASSORTED FLAVORS</t>
  </si>
  <si>
    <t>General Mills</t>
  </si>
  <si>
    <t>MUST MEET US RDA</t>
  </si>
  <si>
    <t>M-9</t>
  </si>
  <si>
    <t>OOO41</t>
  </si>
  <si>
    <t xml:space="preserve">BREAKFAST PIZZA,HAM AND EGG, </t>
  </si>
  <si>
    <t>RED BARON 78692</t>
  </si>
  <si>
    <t>150 CT.</t>
  </si>
  <si>
    <t>128ct</t>
  </si>
  <si>
    <t>09225</t>
  </si>
  <si>
    <t>red baron63564</t>
  </si>
  <si>
    <t>2 1/2 X 4 3/4 SLICES ,</t>
  </si>
  <si>
    <t>UPDATED CN LABEL</t>
  </si>
  <si>
    <t>M-10</t>
  </si>
  <si>
    <t>O14</t>
  </si>
  <si>
    <t>SCHWANS 63904</t>
  </si>
  <si>
    <t>128/3.2oz</t>
  </si>
  <si>
    <t>schwans 63164</t>
  </si>
  <si>
    <t xml:space="preserve">    CHEESE. </t>
  </si>
  <si>
    <t>M-11</t>
  </si>
  <si>
    <t>SCHWANS 63164</t>
  </si>
  <si>
    <t>128/3oz</t>
  </si>
  <si>
    <t>schwans 63904</t>
  </si>
  <si>
    <t>SAUSAGE,RED SAUCE CHEESE.</t>
  </si>
  <si>
    <t xml:space="preserve"> UPDATED CN LABEL</t>
  </si>
  <si>
    <t>M-12</t>
  </si>
  <si>
    <t>CHICKEN BREAKFAST PATTY</t>
  </si>
  <si>
    <t xml:space="preserve">TYSON </t>
  </si>
  <si>
    <t>200/1.45 OZ</t>
  </si>
  <si>
    <t>200/1.45oz</t>
  </si>
  <si>
    <t>tyson#5778</t>
  </si>
  <si>
    <t>(COMMODITY 5778)</t>
  </si>
  <si>
    <t>M-13</t>
  </si>
  <si>
    <t>O12</t>
  </si>
  <si>
    <t>TOASTER PASTRY,BLUEBERRY</t>
  </si>
  <si>
    <t>KELLOGG</t>
  </si>
  <si>
    <t>80ct</t>
  </si>
  <si>
    <t>M-14</t>
  </si>
  <si>
    <t>OOO36</t>
  </si>
  <si>
    <t>M-15</t>
  </si>
  <si>
    <t>TOASTER PASTRY, STRAWBERRY</t>
  </si>
  <si>
    <t>12/12ct</t>
  </si>
  <si>
    <t>72/2ct</t>
  </si>
  <si>
    <t>FROSTED</t>
  </si>
  <si>
    <t>M-16</t>
  </si>
  <si>
    <t>M-17</t>
  </si>
  <si>
    <t>OOO35A</t>
  </si>
  <si>
    <t>TOASTER,PASTRY,CHERRY</t>
  </si>
  <si>
    <t>M-18</t>
  </si>
  <si>
    <t>O65</t>
  </si>
  <si>
    <t>CEREAL BARS  BLUEBERRY</t>
  </si>
  <si>
    <t>KELLOGGS/ QUAKER</t>
  </si>
  <si>
    <t>48CT.</t>
  </si>
  <si>
    <t>48ct</t>
  </si>
  <si>
    <t>M-19</t>
  </si>
  <si>
    <t>O66</t>
  </si>
  <si>
    <t>CEREAL BARS  STRAWBERRY</t>
  </si>
  <si>
    <t>M-20</t>
  </si>
  <si>
    <t>OO321B</t>
  </si>
  <si>
    <t>ELFIN LOAVES, BANANA</t>
  </si>
  <si>
    <t>KEEBLER</t>
  </si>
  <si>
    <t>72CT</t>
  </si>
  <si>
    <t>72/2oz</t>
  </si>
  <si>
    <t>M-21</t>
  </si>
  <si>
    <t>OO321C</t>
  </si>
  <si>
    <t>ELFIN LOAVES, BLUEBERRY</t>
  </si>
  <si>
    <t>M-22</t>
  </si>
  <si>
    <t>O57</t>
  </si>
  <si>
    <t xml:space="preserve">GRAPE JELLY , BULK- </t>
  </si>
  <si>
    <t>National Brand</t>
  </si>
  <si>
    <t>FROZEN FOODS</t>
  </si>
  <si>
    <t>NO IMPORTS!</t>
  </si>
  <si>
    <t>N-1</t>
  </si>
  <si>
    <t>OO145</t>
  </si>
  <si>
    <t>1/20 LBS.</t>
  </si>
  <si>
    <t>1/20#</t>
  </si>
  <si>
    <t>TO U.S. GRADE A STANDARD</t>
  </si>
  <si>
    <t>N-2</t>
  </si>
  <si>
    <t>OO146</t>
  </si>
  <si>
    <t xml:space="preserve">   TO U.S. GRADE A STANDARD;</t>
  </si>
  <si>
    <t>1/4 IN. THICK,MAX.1" DIA.</t>
  </si>
  <si>
    <t>N-3</t>
  </si>
  <si>
    <t>OO147</t>
  </si>
  <si>
    <t xml:space="preserve">   PACKED TOGRADE A STANDARD;.</t>
  </si>
  <si>
    <t xml:space="preserve">   U.S.GRADE A STANDARD,</t>
  </si>
  <si>
    <t>YELLOW OR GOLDEN</t>
  </si>
  <si>
    <t>N-4</t>
  </si>
  <si>
    <t>OO148</t>
  </si>
  <si>
    <t>96/ 3"</t>
  </si>
  <si>
    <t>96/3"</t>
  </si>
  <si>
    <t>simplot</t>
  </si>
  <si>
    <t xml:space="preserve">   U.S. GRADE A STANDARD;</t>
  </si>
  <si>
    <t xml:space="preserve">   YELLOW OR GOLDEN,TRIMMED </t>
  </si>
  <si>
    <t xml:space="preserve">SHORT;(COBBETTES) </t>
  </si>
  <si>
    <t>N5</t>
  </si>
  <si>
    <t>CAULIFLOWER, IQF</t>
  </si>
  <si>
    <t>2/12#</t>
  </si>
  <si>
    <t>N-6</t>
  </si>
  <si>
    <t>OO150</t>
  </si>
  <si>
    <t xml:space="preserve">   CAULIF./30%, CARROTS/30%.</t>
  </si>
  <si>
    <t>N-7</t>
  </si>
  <si>
    <t>OO151</t>
  </si>
  <si>
    <t>ITALIAN MIX, VEGETABLES</t>
  </si>
  <si>
    <t>N-8</t>
  </si>
  <si>
    <t>OO153</t>
  </si>
  <si>
    <t xml:space="preserve">   LIMA,PEAS, CARROTS,CORN.</t>
  </si>
  <si>
    <t>N-9</t>
  </si>
  <si>
    <t>OO418</t>
  </si>
  <si>
    <t xml:space="preserve">ORIENTAL BLEND </t>
  </si>
  <si>
    <t>12 /2 LBS.</t>
  </si>
  <si>
    <t>N-10</t>
  </si>
  <si>
    <t>PEAS FROZEN</t>
  </si>
  <si>
    <t>12/2.5</t>
  </si>
  <si>
    <t>12/2.5#</t>
  </si>
  <si>
    <t>N-11</t>
  </si>
  <si>
    <t>OO459</t>
  </si>
  <si>
    <t>FROZEN PEAS AND CARROTS</t>
  </si>
  <si>
    <t>12/2.5 LBS</t>
  </si>
  <si>
    <t>N-12</t>
  </si>
  <si>
    <t>OOO13</t>
  </si>
  <si>
    <t>PRETZELS MEDIUM</t>
  </si>
  <si>
    <t xml:space="preserve">J&amp;J </t>
  </si>
  <si>
    <t>100/2.5 OZ</t>
  </si>
  <si>
    <t>100/3.5oz</t>
  </si>
  <si>
    <t>09475</t>
  </si>
  <si>
    <t>new york</t>
  </si>
  <si>
    <t>FLORIDA JUICE PREFERRED</t>
  </si>
  <si>
    <t>N-13</t>
  </si>
  <si>
    <t>OO157A</t>
  </si>
  <si>
    <t xml:space="preserve">JUICE.PINEAPPLE, </t>
  </si>
  <si>
    <t>96/4 OZ</t>
  </si>
  <si>
    <t>96/4oz</t>
  </si>
  <si>
    <t>06900</t>
  </si>
  <si>
    <t>ardmore</t>
  </si>
  <si>
    <t>100% FRUIT JUICE</t>
  </si>
  <si>
    <t>N-14</t>
  </si>
  <si>
    <t>OO154</t>
  </si>
  <si>
    <t xml:space="preserve">JUICE, APPLE,  </t>
  </si>
  <si>
    <t>06525</t>
  </si>
  <si>
    <t>N-15</t>
  </si>
  <si>
    <t>OO155</t>
  </si>
  <si>
    <t xml:space="preserve">JUICE, MIXED FRUIT, </t>
  </si>
  <si>
    <t>06575</t>
  </si>
  <si>
    <t>N-16</t>
  </si>
  <si>
    <t>OO158</t>
  </si>
  <si>
    <t xml:space="preserve">JUICE, ORANGE, </t>
  </si>
  <si>
    <t>06800</t>
  </si>
  <si>
    <t>100% PURE GRADE A</t>
  </si>
  <si>
    <t>N-17</t>
  </si>
  <si>
    <t>OO157</t>
  </si>
  <si>
    <t>JUICE PINEAPPLE/ORANGE,</t>
  </si>
  <si>
    <t>06875</t>
  </si>
  <si>
    <t>N-18</t>
  </si>
  <si>
    <t>OO156</t>
  </si>
  <si>
    <t xml:space="preserve">JUICE,GRAPE PURE GRADE A </t>
  </si>
  <si>
    <t>06650</t>
  </si>
  <si>
    <t>N-19</t>
  </si>
  <si>
    <t>MIS310</t>
  </si>
  <si>
    <t xml:space="preserve"> JUICE, APPLE,  </t>
  </si>
  <si>
    <t>72/6OZ</t>
  </si>
  <si>
    <t>72/6oz</t>
  </si>
  <si>
    <t>N-20</t>
  </si>
  <si>
    <t>MIS308</t>
  </si>
  <si>
    <t>JUICE, ORANGE,  GRADE A</t>
  </si>
  <si>
    <t>N-21</t>
  </si>
  <si>
    <t>JUICE,GRAPE PURE GRADE A</t>
  </si>
  <si>
    <t>N-22</t>
  </si>
  <si>
    <t>BOSCO ONLY  2108</t>
  </si>
  <si>
    <t>108/3 oz</t>
  </si>
  <si>
    <t>108/3oz</t>
  </si>
  <si>
    <t>01485</t>
  </si>
  <si>
    <t>bosco #2108</t>
  </si>
  <si>
    <t>PIZZERIA DOUGH FILLED W/LOW FAT MOZZ.</t>
  </si>
  <si>
    <t>AND CHEESE SUB.EACH STICK EQUALS 1</t>
  </si>
  <si>
    <t>N-23</t>
  </si>
  <si>
    <t>GILARDI - 12581</t>
  </si>
  <si>
    <t>192/1.93oz</t>
  </si>
  <si>
    <t>gilardi #12439</t>
  </si>
  <si>
    <t>PIZZERIA DOUGH FILLED W/ AMER</t>
  </si>
  <si>
    <t>BREAD AND ONE MEAT / MEAT ALT.</t>
  </si>
  <si>
    <t>N-24</t>
  </si>
  <si>
    <t>OO2O2</t>
  </si>
  <si>
    <t>BACON 18 -22 CT. LAYOUT</t>
  </si>
  <si>
    <t>15 LBS.</t>
  </si>
  <si>
    <t>15#</t>
  </si>
  <si>
    <t>farmland</t>
  </si>
  <si>
    <t>N-25</t>
  </si>
  <si>
    <t>OO452</t>
  </si>
  <si>
    <t>POLISH SAUSAGE 5/1</t>
  </si>
  <si>
    <t>50/3.2oz</t>
  </si>
  <si>
    <t>N-26</t>
  </si>
  <si>
    <t>OO125</t>
  </si>
  <si>
    <t>PORK RIB  BAR B-Q PATTY, MUST PROVIDE</t>
  </si>
  <si>
    <t>PIERRE #9800</t>
  </si>
  <si>
    <t>52ct</t>
  </si>
  <si>
    <t>zartic80825cn</t>
  </si>
  <si>
    <t>2 OZ. MEAT/MEAT ALTERNATE</t>
  </si>
  <si>
    <t>Zartic #80825CN</t>
  </si>
  <si>
    <t>N-27</t>
  </si>
  <si>
    <t>12/6CT</t>
  </si>
  <si>
    <t>72/2.3oz</t>
  </si>
  <si>
    <t>01890</t>
  </si>
  <si>
    <t>lenders</t>
  </si>
  <si>
    <t>N-28</t>
  </si>
  <si>
    <t>12/6ct</t>
  </si>
  <si>
    <t>72/3oz</t>
  </si>
  <si>
    <t>01870</t>
  </si>
  <si>
    <t>N-29</t>
  </si>
  <si>
    <t>OOO19</t>
  </si>
  <si>
    <t xml:space="preserve">BISCUITS FROZEN , 3" </t>
  </si>
  <si>
    <t>100/3"</t>
  </si>
  <si>
    <t>120ct</t>
  </si>
  <si>
    <t>03795</t>
  </si>
  <si>
    <t>pillsbury</t>
  </si>
  <si>
    <t>THAW AND SERVE</t>
  </si>
  <si>
    <t>N-30</t>
  </si>
  <si>
    <t>COUNTRY HEARTH</t>
  </si>
  <si>
    <t>180/2.2 OZ</t>
  </si>
  <si>
    <t>180/2.2oz</t>
  </si>
  <si>
    <t>country hearth</t>
  </si>
  <si>
    <t>N-31</t>
  </si>
  <si>
    <t>OO165K</t>
  </si>
  <si>
    <t>HUSHPUPPIES</t>
  </si>
  <si>
    <t>shiloh</t>
  </si>
  <si>
    <t>N-32</t>
  </si>
  <si>
    <t>CINAMON ROLL 2.75OZ</t>
  </si>
  <si>
    <t>OTIS SPUNKMYER#80200</t>
  </si>
  <si>
    <t>72ct</t>
  </si>
  <si>
    <t>otis spunkmay</t>
  </si>
  <si>
    <t>N-33</t>
  </si>
  <si>
    <t>CROSSIANTS-SLICED 2Z</t>
  </si>
  <si>
    <t>SARA LEE 8403</t>
  </si>
  <si>
    <t>4/10CT</t>
  </si>
  <si>
    <t>48/2oz</t>
  </si>
  <si>
    <t>02190</t>
  </si>
  <si>
    <t>sara lee #8403</t>
  </si>
  <si>
    <t>N-34</t>
  </si>
  <si>
    <t>DOUGH,CHOCOLATE CHIP</t>
  </si>
  <si>
    <t>240/1.5oz</t>
  </si>
  <si>
    <t>rich</t>
  </si>
  <si>
    <t>N-35</t>
  </si>
  <si>
    <t>DOUGH,COOKIE,SUGAR</t>
  </si>
  <si>
    <t>320CT</t>
  </si>
  <si>
    <t>320ct</t>
  </si>
  <si>
    <t>otis spunkmey</t>
  </si>
  <si>
    <t>N-36</t>
  </si>
  <si>
    <t xml:space="preserve">DOUGH,CHOCOLATE CHIP,  </t>
  </si>
  <si>
    <t>OTIS SPUNKMEYER</t>
  </si>
  <si>
    <t>08830</t>
  </si>
  <si>
    <t>REDUCED FAT, 1 OZ</t>
  </si>
  <si>
    <t>N-37</t>
  </si>
  <si>
    <t>DOUGH,COOKIIE,CHOCOLATE CHIP</t>
  </si>
  <si>
    <t>oti spunkmey</t>
  </si>
  <si>
    <t>N-38</t>
  </si>
  <si>
    <t>00272C</t>
  </si>
  <si>
    <t xml:space="preserve">DUMPLINGS,FROZEN IQF  - </t>
  </si>
  <si>
    <t>2/2.5#</t>
  </si>
  <si>
    <t>04700</t>
  </si>
  <si>
    <t>pioneer</t>
  </si>
  <si>
    <t>W/ FLAVOR PACKET</t>
  </si>
  <si>
    <t>N-39</t>
  </si>
  <si>
    <t>EGG ROLLS, PORK/VEG, CN LAB</t>
  </si>
  <si>
    <t>SCHWANS 69338</t>
  </si>
  <si>
    <t>60/3 OZ</t>
  </si>
  <si>
    <t>60/3oz</t>
  </si>
  <si>
    <t>08775</t>
  </si>
  <si>
    <t>schwan #69338</t>
  </si>
  <si>
    <t>N-40</t>
  </si>
  <si>
    <t>OO123</t>
  </si>
  <si>
    <t>LB PRICE</t>
  </si>
  <si>
    <t>8/1.5#</t>
  </si>
  <si>
    <t>buddig</t>
  </si>
  <si>
    <t>N-41</t>
  </si>
  <si>
    <t>PIERRE 3779</t>
  </si>
  <si>
    <t>135/2.6oz</t>
  </si>
  <si>
    <t>pierre 3779</t>
  </si>
  <si>
    <t xml:space="preserve">   FLAVORED FULLY COOKED,</t>
  </si>
  <si>
    <t xml:space="preserve"> CN LABEL</t>
  </si>
  <si>
    <t>N-42</t>
  </si>
  <si>
    <t>BEEF STK SALIS CHARB</t>
  </si>
  <si>
    <t>ZARTIC 85422</t>
  </si>
  <si>
    <t>72/2.25</t>
  </si>
  <si>
    <t>72/2.25oz</t>
  </si>
  <si>
    <t>zartic #85422</t>
  </si>
  <si>
    <t>PIERRE 3720</t>
  </si>
  <si>
    <t>N-43</t>
  </si>
  <si>
    <t>BEEF PATTY -Fully cooked</t>
  </si>
  <si>
    <t xml:space="preserve">PIERRE 3771 OR </t>
  </si>
  <si>
    <t>2.4 OZ</t>
  </si>
  <si>
    <t>135/2.45oz</t>
  </si>
  <si>
    <t>pierre 3771</t>
  </si>
  <si>
    <t xml:space="preserve">    Fame broiled with VPP</t>
  </si>
  <si>
    <t>(ZARTIC COM 80124ADFL)</t>
  </si>
  <si>
    <t>200/CS</t>
  </si>
  <si>
    <t>N-44</t>
  </si>
  <si>
    <t>CHICKEN BITZ FRITTER</t>
  </si>
  <si>
    <t>ZARTIC    EL24720</t>
  </si>
  <si>
    <t>3/5#</t>
  </si>
  <si>
    <t>zartic el24720</t>
  </si>
  <si>
    <t>W/ORANGE SAUCE</t>
  </si>
  <si>
    <t>N-45</t>
  </si>
  <si>
    <t>ZARTIC 42931CN</t>
  </si>
  <si>
    <t>480/.5oz</t>
  </si>
  <si>
    <t>zartic 42931cn</t>
  </si>
  <si>
    <t xml:space="preserve">   6 NUGGETS MUST=2OZ MT/MT </t>
  </si>
  <si>
    <t xml:space="preserve">   ALTERNATE AND MINIMUM 1 BR </t>
  </si>
  <si>
    <t xml:space="preserve">   SERVING FOR CN MEAL PATTERN</t>
  </si>
  <si>
    <t>N-46</t>
  </si>
  <si>
    <t>BUDDIG 53129</t>
  </si>
  <si>
    <t>budding 53211</t>
  </si>
  <si>
    <t>OO221</t>
  </si>
  <si>
    <t xml:space="preserve">   PURE BEEF, NO FILLER, READY</t>
  </si>
  <si>
    <t xml:space="preserve">   TO SERVE,95% FAT FREE</t>
  </si>
  <si>
    <t>N-47</t>
  </si>
  <si>
    <t xml:space="preserve">SMUCKERS UNCRUSTABLES </t>
  </si>
  <si>
    <t>SMUCKERS 6650</t>
  </si>
  <si>
    <t>72/2.8OZ</t>
  </si>
  <si>
    <t>72/2.8oz</t>
  </si>
  <si>
    <t>smucker 6650</t>
  </si>
  <si>
    <t xml:space="preserve"> WITH SOY</t>
  </si>
  <si>
    <t>N-48</t>
  </si>
  <si>
    <t>SMUCKERS UNCRUSTABLES</t>
  </si>
  <si>
    <t xml:space="preserve">SMUCKERS </t>
  </si>
  <si>
    <t>72/4.8OZ</t>
  </si>
  <si>
    <t>72/4.8oz</t>
  </si>
  <si>
    <t>smucker 6655</t>
  </si>
  <si>
    <t>WITH SOY</t>
  </si>
  <si>
    <t>N-49</t>
  </si>
  <si>
    <t>SMUCKERS UNCRUS CHEESE</t>
  </si>
  <si>
    <t>72/3.5</t>
  </si>
  <si>
    <t>72/3.5oz</t>
  </si>
  <si>
    <t>smucker 6662</t>
  </si>
  <si>
    <t>N-50</t>
  </si>
  <si>
    <t>OO486</t>
  </si>
  <si>
    <t>STRAWBERRIES , SLICED,</t>
  </si>
  <si>
    <t>30/ LBS.</t>
  </si>
  <si>
    <t>1/30#</t>
  </si>
  <si>
    <t xml:space="preserve"> FROZEN GRADE B</t>
  </si>
  <si>
    <t>N-51</t>
  </si>
  <si>
    <t>OO1O6</t>
  </si>
  <si>
    <t>CORN DOGS, 2 OZ.mt/mt alt.</t>
  </si>
  <si>
    <t>STATE FAIR #08481</t>
  </si>
  <si>
    <t>48/ 4 OZ.</t>
  </si>
  <si>
    <t>48/4oz</t>
  </si>
  <si>
    <t>state fair8481</t>
  </si>
  <si>
    <t>WIENER, CN LABEL</t>
  </si>
  <si>
    <t>N-52</t>
  </si>
  <si>
    <t>BURRITOS, BEEF AND BEAN,</t>
  </si>
  <si>
    <t>LOS CABOS 90571</t>
  </si>
  <si>
    <t>96/CASE</t>
  </si>
  <si>
    <t>los cabos94575</t>
  </si>
  <si>
    <t>FULLY COOKED</t>
  </si>
  <si>
    <t>N-53</t>
  </si>
  <si>
    <t>WEINERS, 8-1</t>
  </si>
  <si>
    <t>FISCHERS OR FIELDS</t>
  </si>
  <si>
    <t>80/CASE</t>
  </si>
  <si>
    <t>80/2oz</t>
  </si>
  <si>
    <t>fischers</t>
  </si>
  <si>
    <t>N-54</t>
  </si>
  <si>
    <t>SAUSAGE PATTIES, PRECOOKED</t>
  </si>
  <si>
    <t>PIERRE 3750</t>
  </si>
  <si>
    <t>250ct</t>
  </si>
  <si>
    <t>pierre 3750</t>
  </si>
  <si>
    <t>1.5 OZ</t>
  </si>
  <si>
    <t>N-55</t>
  </si>
  <si>
    <t xml:space="preserve">STRING CHEESE   </t>
  </si>
  <si>
    <t>160/1OZ</t>
  </si>
  <si>
    <t>schrieber</t>
  </si>
  <si>
    <t>IND. WRAPPED</t>
  </si>
  <si>
    <t>PIZZA PRODUCTS</t>
  </si>
  <si>
    <t>0-1</t>
  </si>
  <si>
    <t>TONYS 78454 Smart Pizza</t>
  </si>
  <si>
    <t>96 CT.</t>
  </si>
  <si>
    <t>96/4.56oz</t>
  </si>
  <si>
    <t>09025</t>
  </si>
  <si>
    <t>tonys #78454</t>
  </si>
  <si>
    <t>50/50 MOZZARELLA CHEESE BLEND</t>
  </si>
  <si>
    <t>OO119</t>
  </si>
  <si>
    <t xml:space="preserve">THIN CRUST, PRODUCT MUST HAVE </t>
  </si>
  <si>
    <t>O-2</t>
  </si>
  <si>
    <t>TONYS 78456 Sm.Pizza</t>
  </si>
  <si>
    <t>96/4.78oz</t>
  </si>
  <si>
    <t>09360</t>
  </si>
  <si>
    <t>tonys #78456</t>
  </si>
  <si>
    <t>OO122</t>
  </si>
  <si>
    <t>O-3</t>
  </si>
  <si>
    <t>TONYS 78455 SM. Pizza</t>
  </si>
  <si>
    <t>96/4.65oz</t>
  </si>
  <si>
    <t>09050</t>
  </si>
  <si>
    <t>tonys #78455</t>
  </si>
  <si>
    <t>OO121</t>
  </si>
  <si>
    <t>O-4</t>
  </si>
  <si>
    <t>PIZZA, PEPPERONI,  WEDGE</t>
  </si>
  <si>
    <t>SCHWANS 63618</t>
  </si>
  <si>
    <t>schwans 63618</t>
  </si>
  <si>
    <t>CN LABEL</t>
  </si>
  <si>
    <t>O-5</t>
  </si>
  <si>
    <t>PIZZA, CHEESE,  WEDGE</t>
  </si>
  <si>
    <t>SCHWAN</t>
  </si>
  <si>
    <t>96 CT</t>
  </si>
  <si>
    <t>schwan</t>
  </si>
  <si>
    <t>O-6</t>
  </si>
  <si>
    <t>PIZZA, CHS 16" BIG DADDY</t>
  </si>
  <si>
    <t>SCHWAN 73142</t>
  </si>
  <si>
    <t>9/CS</t>
  </si>
  <si>
    <t>9/16"</t>
  </si>
  <si>
    <t>02005</t>
  </si>
  <si>
    <t>schwan #73142</t>
  </si>
  <si>
    <t>O-7</t>
  </si>
  <si>
    <t>PIZZA, PEPP 16" BIG DADDY</t>
  </si>
  <si>
    <t>SCHWAN 73143</t>
  </si>
  <si>
    <t>02015</t>
  </si>
  <si>
    <t>schwan #73143</t>
  </si>
  <si>
    <t>TURKEY PRODUCTS</t>
  </si>
  <si>
    <t>P-1</t>
  </si>
  <si>
    <t>O33</t>
  </si>
  <si>
    <t>BUDDIG 53213</t>
  </si>
  <si>
    <t>budding53213</t>
  </si>
  <si>
    <t xml:space="preserve">    NO BINDERS OR FILLERS  READY</t>
  </si>
  <si>
    <t xml:space="preserve">    TO SERVE,60% WHITE,40% DARK.</t>
  </si>
  <si>
    <t>P-2</t>
  </si>
  <si>
    <t>OO126B</t>
  </si>
  <si>
    <t>BILMAR #507</t>
  </si>
  <si>
    <t>8 # AVE</t>
  </si>
  <si>
    <t>8#</t>
  </si>
  <si>
    <t>briar street</t>
  </si>
  <si>
    <t xml:space="preserve">       NATURAL SHAPE READY, TO</t>
  </si>
  <si>
    <t>LONG ACRE  19401</t>
  </si>
  <si>
    <t xml:space="preserve"> SERVE, SKINLESS</t>
  </si>
  <si>
    <t>P-3</t>
  </si>
  <si>
    <t>TURKEY BREAST, SMOKED</t>
  </si>
  <si>
    <t>Block &amp; Barrell 2378313</t>
  </si>
  <si>
    <t>9#</t>
  </si>
  <si>
    <t>springbrook</t>
  </si>
  <si>
    <t>HOUSE OF RAEFORD 92241</t>
  </si>
  <si>
    <t>P-4</t>
  </si>
  <si>
    <t>TURKEY HAM, DICED</t>
  </si>
  <si>
    <t>land o frost</t>
  </si>
  <si>
    <t>P-5</t>
  </si>
  <si>
    <t>OO126BA</t>
  </si>
  <si>
    <t>TURKEY WEINERS</t>
  </si>
  <si>
    <t>160 CT</t>
  </si>
  <si>
    <t>P-6</t>
  </si>
  <si>
    <t>TURKEY COMBO PACK</t>
  </si>
  <si>
    <t>12#</t>
  </si>
  <si>
    <t>1/12#</t>
  </si>
  <si>
    <t>(T-HAM,T-BOLGNA,T-SALAMI)</t>
  </si>
  <si>
    <t>SNACK ITEMS</t>
  </si>
  <si>
    <t>Q-1</t>
  </si>
  <si>
    <t>OO3</t>
  </si>
  <si>
    <t>DORITOS, NACHO, BAKED</t>
  </si>
  <si>
    <t>LAYS</t>
  </si>
  <si>
    <t>104/1 OZ</t>
  </si>
  <si>
    <t>104/1oz</t>
  </si>
  <si>
    <t>lays</t>
  </si>
  <si>
    <t>Q-2</t>
  </si>
  <si>
    <t xml:space="preserve">SNACK SNAKK-ENS DLX </t>
  </si>
  <si>
    <t>GARDITTO</t>
  </si>
  <si>
    <t>60/CS</t>
  </si>
  <si>
    <t>60ct</t>
  </si>
  <si>
    <t>garditto</t>
  </si>
  <si>
    <t>Q-3</t>
  </si>
  <si>
    <t>OO6</t>
  </si>
  <si>
    <t>PRETZELS FATFREE</t>
  </si>
  <si>
    <t>88ct</t>
  </si>
  <si>
    <t>Q-4</t>
  </si>
  <si>
    <t>SUNCHIPS, HARV CHED</t>
  </si>
  <si>
    <t>Q-5</t>
  </si>
  <si>
    <t>OO8</t>
  </si>
  <si>
    <t>CORN CHIPS,CHILI</t>
  </si>
  <si>
    <t>104ct</t>
  </si>
  <si>
    <t>Q-6</t>
  </si>
  <si>
    <t>OO7</t>
  </si>
  <si>
    <t>CORN CHIPS,PLAIN</t>
  </si>
  <si>
    <t>Q-7</t>
  </si>
  <si>
    <t>CHEETOS ,BAKED,REDUCED FAT</t>
  </si>
  <si>
    <t>60CT</t>
  </si>
  <si>
    <t>Q-8</t>
  </si>
  <si>
    <t>DORITOS,BAKED,COOL RANCH</t>
  </si>
  <si>
    <t>60/1.375oz</t>
  </si>
  <si>
    <t>Q-9</t>
  </si>
  <si>
    <t>MIS242</t>
  </si>
  <si>
    <t>180/3#</t>
  </si>
  <si>
    <t>60/3"</t>
  </si>
  <si>
    <t>grandma's</t>
  </si>
  <si>
    <t>- MEETS (1) BREAD</t>
  </si>
  <si>
    <t>Q-10</t>
  </si>
  <si>
    <t>O95</t>
  </si>
  <si>
    <t>GRAHAM CRACKERS</t>
  </si>
  <si>
    <t>200/2pk</t>
  </si>
  <si>
    <t>kelloggs</t>
  </si>
  <si>
    <t>Q-11</t>
  </si>
  <si>
    <t>VANILLA CREAM COOKIES</t>
  </si>
  <si>
    <t>AUSTIN</t>
  </si>
  <si>
    <t>120/6CT</t>
  </si>
  <si>
    <t>120/4ct</t>
  </si>
  <si>
    <t>austins</t>
  </si>
  <si>
    <t>Q-12</t>
  </si>
  <si>
    <t>OLD COLONY COOKIES</t>
  </si>
  <si>
    <t>OLD COLONY</t>
  </si>
  <si>
    <t>36/CS</t>
  </si>
  <si>
    <t>36ct</t>
  </si>
  <si>
    <t>old colony</t>
  </si>
  <si>
    <t>ANDES CHOCOLATE MINT</t>
  </si>
  <si>
    <t>Q-13</t>
  </si>
  <si>
    <t>BIG TOP ANIMAL CRACKERS</t>
  </si>
  <si>
    <t>Q-14</t>
  </si>
  <si>
    <t>CHIQUITA BANANA</t>
  </si>
  <si>
    <t>Q-15</t>
  </si>
  <si>
    <t>O93</t>
  </si>
  <si>
    <t>CHEESE "FISH" CRACKERS</t>
  </si>
  <si>
    <t>AUSTIN/PEPP FARM</t>
  </si>
  <si>
    <t>300/.75</t>
  </si>
  <si>
    <t>300/.9oz</t>
  </si>
  <si>
    <t>pepp farm</t>
  </si>
  <si>
    <t>MUST = 1 BREAD</t>
  </si>
  <si>
    <t>Q-16</t>
  </si>
  <si>
    <t>O94</t>
  </si>
  <si>
    <t>ANIMAL ZOO CRACKERS</t>
  </si>
  <si>
    <t>100/1OZ</t>
  </si>
  <si>
    <t>01345</t>
  </si>
  <si>
    <t>austin</t>
  </si>
  <si>
    <t>Q-17</t>
  </si>
  <si>
    <t>O92</t>
  </si>
  <si>
    <t>CHEEZ ITS</t>
  </si>
  <si>
    <t>36/1.5oz</t>
  </si>
  <si>
    <t>60/1.5oz</t>
  </si>
  <si>
    <t>sunshine</t>
  </si>
  <si>
    <t>REDUCED FAT</t>
  </si>
  <si>
    <t>Q-19</t>
  </si>
  <si>
    <t>CHOC.BELLY BEARS</t>
  </si>
  <si>
    <t>J &amp; J SNACKS</t>
  </si>
  <si>
    <t>150/1OZ</t>
  </si>
  <si>
    <t>j &amp; j</t>
  </si>
  <si>
    <t>CINNAMON BELLY BEARS</t>
  </si>
  <si>
    <t>Q-20</t>
  </si>
  <si>
    <t>CHOC.CHIP BELLY BEARS</t>
  </si>
  <si>
    <t>Q-21</t>
  </si>
  <si>
    <t xml:space="preserve">CHEESE PEANUTBUTTER </t>
  </si>
  <si>
    <t>MEETS 1.75 BREAD</t>
  </si>
  <si>
    <t>12-12/6CT</t>
  </si>
  <si>
    <t>12-12/6ct</t>
  </si>
  <si>
    <t>CRACK. LOW FAT</t>
  </si>
  <si>
    <t>Q-22</t>
  </si>
  <si>
    <t xml:space="preserve">RICE CRISPY  TREATS - </t>
  </si>
  <si>
    <t>4/20CT</t>
  </si>
  <si>
    <t>PLAIN 1.3OZ</t>
  </si>
  <si>
    <t>Q-23</t>
  </si>
  <si>
    <t>O49</t>
  </si>
  <si>
    <t>CHEX MIX - TRADITIONAL</t>
  </si>
  <si>
    <t>GM#1240</t>
  </si>
  <si>
    <t>60/1.75</t>
  </si>
  <si>
    <t>60/1.75oz</t>
  </si>
  <si>
    <t>g.mills #12400</t>
  </si>
  <si>
    <t>Q-24</t>
  </si>
  <si>
    <t>O48</t>
  </si>
  <si>
    <t>CHEX MIX -CHEDDAR</t>
  </si>
  <si>
    <t>GM#12408</t>
  </si>
  <si>
    <t>g.mills #12408</t>
  </si>
  <si>
    <t>ICE CREAM NOVELTIES</t>
  </si>
  <si>
    <t>R-1</t>
  </si>
  <si>
    <t>ICE CREAM CUP VANILLA</t>
  </si>
  <si>
    <t>48/4OZ</t>
  </si>
  <si>
    <t>01680</t>
  </si>
  <si>
    <t>southern belle</t>
  </si>
  <si>
    <t>R-2</t>
  </si>
  <si>
    <t>ICE CREAM CUP - CHOCOLATE</t>
  </si>
  <si>
    <t>01665</t>
  </si>
  <si>
    <t>R-3</t>
  </si>
  <si>
    <t>3GAL</t>
  </si>
  <si>
    <t>1/3gal</t>
  </si>
  <si>
    <t>R-4</t>
  </si>
  <si>
    <t>ICE CREAM CUP - VANILLA</t>
  </si>
  <si>
    <t>01495</t>
  </si>
  <si>
    <t>R-5</t>
  </si>
  <si>
    <t>SHERBET CUP - ORANGE</t>
  </si>
  <si>
    <t>96/4OZ</t>
  </si>
  <si>
    <t>luigis</t>
  </si>
  <si>
    <t>R-6</t>
  </si>
  <si>
    <t>SHERBET CUP - RASPBERRY</t>
  </si>
  <si>
    <t>R-7</t>
  </si>
  <si>
    <t>ICE CREAM SANDWICH</t>
  </si>
  <si>
    <t>6/24CT /3FLOZ</t>
  </si>
  <si>
    <t>24/3oz</t>
  </si>
  <si>
    <t>ds2135</t>
  </si>
  <si>
    <t>ICE JUICEE *MUST MEET FRUIT REQ.</t>
  </si>
  <si>
    <t>S-1</t>
  </si>
  <si>
    <t>OOOO6</t>
  </si>
  <si>
    <t>ICE JUICEE,  CHERRY</t>
  </si>
  <si>
    <t>100/2.25oz</t>
  </si>
  <si>
    <t>01650</t>
  </si>
  <si>
    <t>j&amp;j snack</t>
  </si>
  <si>
    <t>S-2</t>
  </si>
  <si>
    <t>OOOO7</t>
  </si>
  <si>
    <t>ICE JUICEE, GRAPE</t>
  </si>
  <si>
    <t>06200</t>
  </si>
  <si>
    <t>S-3</t>
  </si>
  <si>
    <t>OOOO8</t>
  </si>
  <si>
    <t>ICE JUICEE, ORANGE</t>
  </si>
  <si>
    <t>06250</t>
  </si>
  <si>
    <t>DAIRY PRODUCTS</t>
  </si>
  <si>
    <t>T-1</t>
  </si>
  <si>
    <t>OO426</t>
  </si>
  <si>
    <t>CHEESE,PARMESAN  GRATED</t>
  </si>
  <si>
    <t>5/ LBS.</t>
  </si>
  <si>
    <t>1/5#</t>
  </si>
  <si>
    <t>T-2</t>
  </si>
  <si>
    <t>OO281C</t>
  </si>
  <si>
    <t xml:space="preserve">CHEESE.PLAIN IND. CREAM   </t>
  </si>
  <si>
    <t>3/80CT</t>
  </si>
  <si>
    <t>kraft</t>
  </si>
  <si>
    <t>.75oz</t>
  </si>
  <si>
    <t>T-3</t>
  </si>
  <si>
    <t>CHEESE, SWISS, SLICED</t>
  </si>
  <si>
    <t>160 SL/CS</t>
  </si>
  <si>
    <t>4/5# 160ct</t>
  </si>
  <si>
    <t>T-4</t>
  </si>
  <si>
    <t>CHEESE, NEUFCHATEL</t>
  </si>
  <si>
    <t>10/3#</t>
  </si>
  <si>
    <t>T-5</t>
  </si>
  <si>
    <t>O36</t>
  </si>
  <si>
    <t>CHEESE SAUCE, MILD</t>
  </si>
  <si>
    <t>6/ #10</t>
  </si>
  <si>
    <t>fieidcrest</t>
  </si>
  <si>
    <t>T-6</t>
  </si>
  <si>
    <t>OO127</t>
  </si>
  <si>
    <t>SOUR CREAM, LITE</t>
  </si>
  <si>
    <t>T-7</t>
  </si>
  <si>
    <t>CHEESE SAUCE, NACHO</t>
  </si>
  <si>
    <t>fieldcrest</t>
  </si>
  <si>
    <t>T-8</t>
  </si>
  <si>
    <t>O67</t>
  </si>
  <si>
    <t xml:space="preserve">TOPPING, FROZEN  ON TOP </t>
  </si>
  <si>
    <t>RICHS #02920</t>
  </si>
  <si>
    <t>6/16OZ</t>
  </si>
  <si>
    <t>12/16oz</t>
  </si>
  <si>
    <t>MARGERINE</t>
  </si>
  <si>
    <t>U-1</t>
  </si>
  <si>
    <t>OO165</t>
  </si>
  <si>
    <t>720/5GRAM</t>
  </si>
  <si>
    <t>900/5gm</t>
  </si>
  <si>
    <t>5 GRAM</t>
  </si>
  <si>
    <t>U-2</t>
  </si>
  <si>
    <t>OO164</t>
  </si>
  <si>
    <t>MARGARINE SOLIDS , WRAPPED</t>
  </si>
  <si>
    <t>30/ 1 LBS</t>
  </si>
  <si>
    <t>30/1#</t>
  </si>
  <si>
    <t xml:space="preserve">   LOW MOISTURE CONTENT FOR BAKERY USE</t>
  </si>
  <si>
    <t>YOGURTS  -24/ 4OZ</t>
  </si>
  <si>
    <t>V-1</t>
  </si>
  <si>
    <t xml:space="preserve">All flavors same price,Must meet </t>
  </si>
  <si>
    <t>dannon</t>
  </si>
  <si>
    <t>1oz Meat/Meat alternate</t>
  </si>
  <si>
    <t>LIST FLAVORS AVAILABLE</t>
  </si>
  <si>
    <t>V-2</t>
  </si>
  <si>
    <t>Gogurts List Flavors available</t>
  </si>
  <si>
    <t>128/2.25oz</t>
  </si>
  <si>
    <t>MISCELLANEOUS</t>
  </si>
  <si>
    <t>GELATIN,USDA TYPE E,VITAMIN C ADDED, NO LESS THAN 250 BLOOM,ALL FLVRS SAME COST</t>
  </si>
  <si>
    <t>W-1</t>
  </si>
  <si>
    <t>OO165XA</t>
  </si>
  <si>
    <t>CHERRY GELATIN</t>
  </si>
  <si>
    <t>6/4.5 lbs.</t>
  </si>
  <si>
    <t>6/4.5#</t>
  </si>
  <si>
    <t>W-2</t>
  </si>
  <si>
    <t>OO382</t>
  </si>
  <si>
    <t>LEMON GELATIN</t>
  </si>
  <si>
    <t>W-3</t>
  </si>
  <si>
    <t>O55</t>
  </si>
  <si>
    <t>ORANGE GELATIN</t>
  </si>
  <si>
    <t>W-4</t>
  </si>
  <si>
    <t>O56</t>
  </si>
  <si>
    <t>STRAWBERRY GELATIN</t>
  </si>
  <si>
    <t>W-5</t>
  </si>
  <si>
    <t>O54</t>
  </si>
  <si>
    <t>LIME GELATIN</t>
  </si>
  <si>
    <t>W-6</t>
  </si>
  <si>
    <t>OO131</t>
  </si>
  <si>
    <t>PUDDING, VANILLA</t>
  </si>
  <si>
    <t>W-7</t>
  </si>
  <si>
    <t>OO239</t>
  </si>
  <si>
    <t>PUDDING,BUTTERSCOTCH</t>
  </si>
  <si>
    <t>W-8</t>
  </si>
  <si>
    <t>O37</t>
  </si>
  <si>
    <t>PUDDING, CHOCOLATE</t>
  </si>
  <si>
    <t>W-9</t>
  </si>
  <si>
    <t>OO378</t>
  </si>
  <si>
    <t>KITCHEN  BOUQUET</t>
  </si>
  <si>
    <t>custom</t>
  </si>
  <si>
    <t>W-10</t>
  </si>
  <si>
    <t>O51</t>
  </si>
  <si>
    <t>COFFEE, PERCOLATOR</t>
  </si>
  <si>
    <t>4/5 LBS.</t>
  </si>
  <si>
    <t>6/4#</t>
  </si>
  <si>
    <t>reflections</t>
  </si>
  <si>
    <t>W-11</t>
  </si>
  <si>
    <t>O52</t>
  </si>
  <si>
    <t>COFFEE,DECAFE</t>
  </si>
  <si>
    <t>18/16oz</t>
  </si>
  <si>
    <t>22/16oz</t>
  </si>
  <si>
    <t>gm478</t>
  </si>
  <si>
    <t>W-12</t>
  </si>
  <si>
    <t>OO136</t>
  </si>
  <si>
    <t>TEA BAGS 1 OZ. MAKES 1 GALLON TEA</t>
  </si>
  <si>
    <t>LIPTONS ONLY!</t>
  </si>
  <si>
    <t>96/1 OZ.</t>
  </si>
  <si>
    <t>96/1oz</t>
  </si>
  <si>
    <t>lipton</t>
  </si>
  <si>
    <t>W-13</t>
  </si>
  <si>
    <t>OO13O</t>
  </si>
  <si>
    <t>PEANUT BUTTER SMOOTH</t>
  </si>
  <si>
    <t>Brand Name Only</t>
  </si>
  <si>
    <t>6/5 LBS.</t>
  </si>
  <si>
    <t>unipro</t>
  </si>
  <si>
    <t>W-14</t>
  </si>
  <si>
    <t>OO159</t>
  </si>
  <si>
    <t>POTATO SALAD ,  FRESH, REF.</t>
  </si>
  <si>
    <t>PER/ LB.</t>
  </si>
  <si>
    <t>reser's</t>
  </si>
  <si>
    <t xml:space="preserve"> 8# ctn.</t>
  </si>
  <si>
    <t>W-15</t>
  </si>
  <si>
    <t xml:space="preserve">RAVIOLI ,MINI IN MEAT SAUCE </t>
  </si>
  <si>
    <t>chef boy ar dee</t>
  </si>
  <si>
    <t>W-16</t>
  </si>
  <si>
    <t>O69</t>
  </si>
  <si>
    <t>RICE,SPANISH</t>
  </si>
  <si>
    <t>6/36OZ</t>
  </si>
  <si>
    <t>6/36oz</t>
  </si>
  <si>
    <t>W-17</t>
  </si>
  <si>
    <t>O7O</t>
  </si>
  <si>
    <t>RICE,PARBOILED</t>
  </si>
  <si>
    <t>W-18</t>
  </si>
  <si>
    <t>O78</t>
  </si>
  <si>
    <t xml:space="preserve">TUNA, WATER PACK, </t>
  </si>
  <si>
    <t>Star-Kist</t>
  </si>
  <si>
    <t>6/66OZ</t>
  </si>
  <si>
    <t>6/66.5oz</t>
  </si>
  <si>
    <t>starkist</t>
  </si>
  <si>
    <t xml:space="preserve">CHUNK LIGHT, </t>
  </si>
  <si>
    <t>W-19</t>
  </si>
  <si>
    <t>DINNER FORK - SS,</t>
  </si>
  <si>
    <t>1/24ct</t>
  </si>
  <si>
    <t>dominion</t>
  </si>
  <si>
    <t>APPRX. 10OZ/DZ</t>
  </si>
  <si>
    <t>WINDSOR/ DOMINION PAT</t>
  </si>
  <si>
    <t>W-20</t>
  </si>
  <si>
    <t>TEASPOON-STAINLESS STEEL</t>
  </si>
  <si>
    <t>PATTERN. SUBMIT SAMPLE</t>
  </si>
  <si>
    <t>APPRX. 8OZ/DZ</t>
  </si>
  <si>
    <t>W-21</t>
  </si>
  <si>
    <t>W-22</t>
  </si>
  <si>
    <t>KNIFE- STAINLESS STEEL</t>
  </si>
  <si>
    <t>APPRX. 12OZ/DZ</t>
  </si>
  <si>
    <t>W-23</t>
  </si>
  <si>
    <t>1O1</t>
  </si>
  <si>
    <t>FOOD RELEASE, SPRAY</t>
  </si>
  <si>
    <t>WESSON, PAM,</t>
  </si>
  <si>
    <t>6/17 OZ.</t>
  </si>
  <si>
    <t>6/17oz</t>
  </si>
  <si>
    <t>pam</t>
  </si>
  <si>
    <t>WESSON; PAM; OR CRISCO ONLY</t>
  </si>
  <si>
    <t xml:space="preserve"> OR CRISCO</t>
  </si>
  <si>
    <t>W-24</t>
  </si>
  <si>
    <t>BUTTERBUDS ONLY</t>
  </si>
  <si>
    <t>W-25</t>
  </si>
  <si>
    <t>NF10</t>
  </si>
  <si>
    <t xml:space="preserve">GLOVES,LATEX - </t>
  </si>
  <si>
    <t>10/100ct</t>
  </si>
  <si>
    <t>royal</t>
  </si>
  <si>
    <t>ALL SIZES SAME PRICE</t>
  </si>
  <si>
    <t>W-26</t>
  </si>
  <si>
    <t>LIQUID ULTRA TIDE</t>
  </si>
  <si>
    <t>4/100oz</t>
  </si>
  <si>
    <t>tide</t>
  </si>
  <si>
    <t>GRAND TOTAL</t>
  </si>
  <si>
    <t>PART 2 OF 2 PART BID</t>
  </si>
  <si>
    <t>X-1</t>
  </si>
  <si>
    <t>OOO74</t>
  </si>
  <si>
    <t>SHORTENING, LIQ.CLEAR</t>
  </si>
  <si>
    <t>Mazola ZT</t>
  </si>
  <si>
    <t>2/17.5#</t>
  </si>
  <si>
    <t>mazola zt</t>
  </si>
  <si>
    <t>FROZEN POTATO PRODUCTS</t>
  </si>
  <si>
    <t>GRADE" A" ONLY,</t>
  </si>
  <si>
    <t>Y-1</t>
  </si>
  <si>
    <t>OO137</t>
  </si>
  <si>
    <t>POTATO,  3/8" CRINKLE CUT</t>
  </si>
  <si>
    <t>MCCAIN</t>
  </si>
  <si>
    <t>02590</t>
  </si>
  <si>
    <t>mccain</t>
  </si>
  <si>
    <t>Y-2</t>
  </si>
  <si>
    <t>O39</t>
  </si>
  <si>
    <t xml:space="preserve"> POTATOES, CRISPY CUBES</t>
  </si>
  <si>
    <t>6/6 LBS.</t>
  </si>
  <si>
    <t>02470</t>
  </si>
  <si>
    <t>Y-3</t>
  </si>
  <si>
    <t>OO14</t>
  </si>
  <si>
    <t>POTATO WEDGES , SPICY</t>
  </si>
  <si>
    <t>02515</t>
  </si>
  <si>
    <t>Y-4</t>
  </si>
  <si>
    <t>POTATO, 3/8" OVEN FRY</t>
  </si>
  <si>
    <t>MCCAIN MCF03788</t>
  </si>
  <si>
    <t>mccainmcf03788</t>
  </si>
  <si>
    <t>COATED FRY</t>
  </si>
  <si>
    <t>Y-5</t>
  </si>
  <si>
    <t>HASH BROWN POTATOES</t>
  </si>
  <si>
    <t>MCCAIN 01F00589</t>
  </si>
  <si>
    <t>120/CASE</t>
  </si>
  <si>
    <t>mccain01f00589</t>
  </si>
  <si>
    <t>SIMPLOT 4300101A</t>
  </si>
  <si>
    <t>Y-6</t>
  </si>
  <si>
    <t>BRYAN PITT</t>
  </si>
  <si>
    <t>11 # AVG.</t>
  </si>
  <si>
    <t>11#avg</t>
  </si>
  <si>
    <t>bryan</t>
  </si>
  <si>
    <t xml:space="preserve">   COOKED USDA INSPECTED W/ </t>
  </si>
  <si>
    <t>HORMEL</t>
  </si>
  <si>
    <t xml:space="preserve">   NATURAL JUICE.PRODUCE FROM </t>
  </si>
  <si>
    <t xml:space="preserve">   WHOLE MUSCLE,PFF 18.5 TO 20.4</t>
  </si>
  <si>
    <t>POULTRY PRODUCTS</t>
  </si>
  <si>
    <t>20# CASE</t>
  </si>
  <si>
    <t>Z-1</t>
  </si>
  <si>
    <t xml:space="preserve"> BREADING W/D MEAT FULLY  </t>
  </si>
  <si>
    <t>TYSON 2621 (Commodity 3731)</t>
  </si>
  <si>
    <t>60/3.53oz</t>
  </si>
  <si>
    <t>tyson3731</t>
  </si>
  <si>
    <t>COOKED W/ISP CN LABE</t>
  </si>
  <si>
    <t>Z-2</t>
  </si>
  <si>
    <t>TYSON 2442</t>
  </si>
  <si>
    <t>tyson  2442</t>
  </si>
  <si>
    <t xml:space="preserve">   COOKED  W/D MEAT,W/ISP MUST</t>
  </si>
  <si>
    <t>(Commodity 3732)</t>
  </si>
  <si>
    <t>OO112</t>
  </si>
  <si>
    <t xml:space="preserve">    HAVE CN LABEL.5 NUG.TO MEET</t>
  </si>
  <si>
    <t xml:space="preserve">     2OZ MEAT/MEAT ALT.</t>
  </si>
  <si>
    <t>Z-3</t>
  </si>
  <si>
    <t>OO274D</t>
  </si>
  <si>
    <t xml:space="preserve">DICED CHICKEN, </t>
  </si>
  <si>
    <t>tyson 3481</t>
  </si>
  <si>
    <t>/ WHITE AND DARK;</t>
  </si>
  <si>
    <t>(COMMODITY 3481)</t>
  </si>
  <si>
    <t>Z-4</t>
  </si>
  <si>
    <t>OO273C</t>
  </si>
  <si>
    <t>POP CORN CHICKEN WHITE/DARK</t>
  </si>
  <si>
    <t>TYSON OR GOLDKIST</t>
  </si>
  <si>
    <t>tyson 2940</t>
  </si>
  <si>
    <t>(COM. TYS: 2940)</t>
  </si>
  <si>
    <t>Z-5</t>
  </si>
  <si>
    <t>POP CORN CHICKEN BITES</t>
  </si>
  <si>
    <t>TYSON 8350-928</t>
  </si>
  <si>
    <t>10# CASE</t>
  </si>
  <si>
    <t>tyson8350-928</t>
  </si>
  <si>
    <t>FULL MUSCLE</t>
  </si>
  <si>
    <t>Z-6</t>
  </si>
  <si>
    <t>KINGS DELIGHT</t>
  </si>
  <si>
    <t>60/4 OZ</t>
  </si>
  <si>
    <t>60/4oz</t>
  </si>
  <si>
    <t>king delight14123</t>
  </si>
  <si>
    <t>SOLID MUSCLE; ALL WHITE; CLUX</t>
  </si>
  <si>
    <t>CP14123</t>
  </si>
  <si>
    <t>Z-7</t>
  </si>
  <si>
    <t>OVEN FRIED CHICKEN</t>
  </si>
  <si>
    <t>PILGRAM'S PRIDE</t>
  </si>
  <si>
    <t>25# CASE</t>
  </si>
  <si>
    <t>64/4.5oz</t>
  </si>
  <si>
    <t>8 OR 9 PIECE CUT:  52 PIECES</t>
  </si>
  <si>
    <t>or TYSON</t>
  </si>
  <si>
    <t>Z-8</t>
  </si>
  <si>
    <t>CHICKEN PATTY, UNBREADED</t>
  </si>
  <si>
    <t>TYSON 60102</t>
  </si>
  <si>
    <t>90/2.65 CS</t>
  </si>
  <si>
    <t>90/2.65oz</t>
  </si>
  <si>
    <t>tyson 60102</t>
  </si>
  <si>
    <t>Z-9</t>
  </si>
  <si>
    <t>MIS2OO</t>
  </si>
  <si>
    <t xml:space="preserve">BREADED CHICKEN STRIPS  </t>
  </si>
  <si>
    <t>KGS DLIGHT-CP53014</t>
  </si>
  <si>
    <t>145/1.1OZ</t>
  </si>
  <si>
    <t>145/1.1oz</t>
  </si>
  <si>
    <t>zartic 6132cn</t>
  </si>
  <si>
    <t xml:space="preserve">    FULLY COOKED, FULL MUSCLE MEAT</t>
  </si>
  <si>
    <t>ZARTIC 6132cn</t>
  </si>
  <si>
    <t>TYSON (COMM 4114)</t>
  </si>
  <si>
    <t>Z-10</t>
  </si>
  <si>
    <t>00273Q</t>
  </si>
  <si>
    <t>SPICY CHICKEN BREAST</t>
  </si>
  <si>
    <t>KINGS DELITE 3611</t>
  </si>
  <si>
    <t>150/3.23 OZ</t>
  </si>
  <si>
    <t>57/2.8oz</t>
  </si>
  <si>
    <t>king delight3611</t>
  </si>
  <si>
    <t>TYSON-3873</t>
  </si>
  <si>
    <t>(COMMODITY 6467)</t>
  </si>
  <si>
    <t>Z-11</t>
  </si>
  <si>
    <t>ROTISSARIE CHICKEN</t>
  </si>
  <si>
    <t>TYSON-3931</t>
  </si>
  <si>
    <t>108 pc</t>
  </si>
  <si>
    <t>tyson3931</t>
  </si>
  <si>
    <t xml:space="preserve">FISH PRODUCTS  - </t>
  </si>
  <si>
    <t>PRODUCTS MUST BE SAMPLED BEFORE FINAL AWARD</t>
  </si>
  <si>
    <t>AA-1</t>
  </si>
  <si>
    <t>VIKING CN06790</t>
  </si>
  <si>
    <t>188/.86 OZ</t>
  </si>
  <si>
    <t>188/.86oz</t>
  </si>
  <si>
    <t>midship 78119</t>
  </si>
  <si>
    <t>OO115</t>
  </si>
  <si>
    <t xml:space="preserve">   ALASKAN POLLACK; 5 NUGGETS </t>
  </si>
  <si>
    <t>MIDSHIP 78119</t>
  </si>
  <si>
    <t xml:space="preserve">   TO MEET 2 OZ. MEAT/MEAT ALT.</t>
  </si>
  <si>
    <t>ICELANDIC CN0541</t>
  </si>
  <si>
    <t>VIKING- 06-791</t>
  </si>
  <si>
    <t>AA-2</t>
  </si>
  <si>
    <t>OO118</t>
  </si>
  <si>
    <t xml:space="preserve">   PORTIONS, GRADE A,EACH </t>
  </si>
  <si>
    <t>MID SHIP 78110</t>
  </si>
  <si>
    <t>160/1 oz.</t>
  </si>
  <si>
    <t>midship78110</t>
  </si>
  <si>
    <t xml:space="preserve">   PORTION PROVIDES .5 OZ COOKED </t>
  </si>
  <si>
    <t>VIKING 06-102</t>
  </si>
  <si>
    <t>MEAT/MEAT ALTERNATE</t>
  </si>
  <si>
    <t>AA-3</t>
  </si>
  <si>
    <t>OO117</t>
  </si>
  <si>
    <t>30 / 3.2 OZ.</t>
  </si>
  <si>
    <t>60/2.6oz</t>
  </si>
  <si>
    <t>midship75285</t>
  </si>
  <si>
    <t>2.6 OZ POLLOCK</t>
  </si>
  <si>
    <t>AA-4</t>
  </si>
  <si>
    <t>SEASIDE 20167</t>
  </si>
  <si>
    <t>3.6 OZ EA</t>
  </si>
  <si>
    <t>44/3.6oz</t>
  </si>
  <si>
    <t>midship78132</t>
  </si>
  <si>
    <t>USDA FISH CRISPY BREADING, PRECOOKED, GRADE A  SHEILD MUST BE ON BOX; PIECE MUST PROVIDE 2 OZ. OF COOKED MEAT/ALT</t>
  </si>
  <si>
    <t>TYSON 97050</t>
  </si>
  <si>
    <t>APP 44/CS</t>
  </si>
  <si>
    <t>MIDSHIP 78132</t>
  </si>
  <si>
    <t>AB-1</t>
  </si>
  <si>
    <t>O41</t>
  </si>
  <si>
    <t xml:space="preserve"> CHEESE, AMERICAN ,  </t>
  </si>
  <si>
    <t>6/ 5 LBS.</t>
  </si>
  <si>
    <t>REAL CHEESE, LOAF</t>
  </si>
  <si>
    <t>AB-2</t>
  </si>
  <si>
    <t>OO162</t>
  </si>
  <si>
    <t xml:space="preserve">CHEESE,AMERICAN </t>
  </si>
  <si>
    <t>8/5LB</t>
  </si>
  <si>
    <t>SLICED 160CT</t>
  </si>
  <si>
    <t>AB-3</t>
  </si>
  <si>
    <t>OO85A</t>
  </si>
  <si>
    <t xml:space="preserve">SHREDDED  2%  MOZZ. CHEESE </t>
  </si>
  <si>
    <t xml:space="preserve"> 50/50 Blend</t>
  </si>
  <si>
    <t>AB-4</t>
  </si>
  <si>
    <t xml:space="preserve">SHREDDED    CHEDDAR </t>
  </si>
  <si>
    <r>
      <t xml:space="preserve">VEGETARIAN BEANS, </t>
    </r>
    <r>
      <rPr>
        <b/>
        <sz val="9"/>
        <rFont val="Arial"/>
        <family val="2"/>
      </rPr>
      <t xml:space="preserve">NAVY BEANS </t>
    </r>
  </si>
  <si>
    <r>
      <t xml:space="preserve">BEETS, SLICED </t>
    </r>
    <r>
      <rPr>
        <b/>
        <sz val="10"/>
        <rFont val="Arial"/>
        <family val="2"/>
      </rPr>
      <t>MEDIUM ,GRADE A</t>
    </r>
  </si>
  <si>
    <r>
      <t xml:space="preserve">APPLES, SLICED, </t>
    </r>
    <r>
      <rPr>
        <b/>
        <sz val="10"/>
        <rFont val="Arial"/>
        <family val="2"/>
      </rPr>
      <t>WATER PACKED</t>
    </r>
  </si>
  <si>
    <r>
      <t xml:space="preserve">PEACHES, </t>
    </r>
    <r>
      <rPr>
        <b/>
        <sz val="10"/>
        <rFont val="Arial"/>
        <family val="2"/>
      </rPr>
      <t xml:space="preserve">CANNED;SLICES </t>
    </r>
  </si>
  <si>
    <r>
      <t xml:space="preserve">PEACHES, DICED, </t>
    </r>
    <r>
      <rPr>
        <b/>
        <sz val="10"/>
        <rFont val="Arial"/>
        <family val="2"/>
      </rPr>
      <t>YELLOW CLING.</t>
    </r>
  </si>
  <si>
    <r>
      <t xml:space="preserve">PEARS </t>
    </r>
    <r>
      <rPr>
        <b/>
        <sz val="10"/>
        <rFont val="Arial"/>
        <family val="2"/>
      </rPr>
      <t>DICED TO BE PACKED .</t>
    </r>
  </si>
  <si>
    <r>
      <t xml:space="preserve">PEAR </t>
    </r>
    <r>
      <rPr>
        <b/>
        <sz val="10"/>
        <rFont val="Arial"/>
        <family val="2"/>
      </rPr>
      <t xml:space="preserve">HALVES TO BE PACKED </t>
    </r>
  </si>
  <si>
    <r>
      <t xml:space="preserve">MARASCHINO CHERRIES, </t>
    </r>
    <r>
      <rPr>
        <b/>
        <sz val="9"/>
        <rFont val="Arial"/>
        <family val="2"/>
      </rPr>
      <t xml:space="preserve"> </t>
    </r>
  </si>
  <si>
    <r>
      <t xml:space="preserve">BASE,CHICKEN,  </t>
    </r>
    <r>
      <rPr>
        <b/>
        <sz val="10"/>
        <rFont val="Arial"/>
        <family val="2"/>
      </rPr>
      <t>CHICKEN FLAVOR</t>
    </r>
  </si>
  <si>
    <r>
      <t xml:space="preserve">SPICE,  PEPPER, </t>
    </r>
    <r>
      <rPr>
        <b/>
        <sz val="10"/>
        <rFont val="Arial"/>
        <family val="2"/>
      </rPr>
      <t>WHITE, GROUND</t>
    </r>
  </si>
  <si>
    <r>
      <t>ONIONS,</t>
    </r>
    <r>
      <rPr>
        <b/>
        <sz val="10"/>
        <rFont val="Arial"/>
        <family val="2"/>
      </rPr>
      <t>DEHYDRATED CHOPPED</t>
    </r>
  </si>
  <si>
    <r>
      <t xml:space="preserve">TACO SHELLS, </t>
    </r>
    <r>
      <rPr>
        <b/>
        <sz val="10"/>
        <rFont val="Arial"/>
        <family val="2"/>
      </rPr>
      <t xml:space="preserve">ENRICHED GRAIN </t>
    </r>
  </si>
  <si>
    <r>
      <t xml:space="preserve">TORTILLA, FLOUR </t>
    </r>
    <r>
      <rPr>
        <b/>
        <sz val="10"/>
        <rFont val="Arial"/>
        <family val="2"/>
      </rPr>
      <t>12" PRSD, SPNCH</t>
    </r>
  </si>
  <si>
    <r>
      <t xml:space="preserve">TORTILLA, FLOUR </t>
    </r>
    <r>
      <rPr>
        <b/>
        <sz val="10"/>
        <rFont val="Arial"/>
        <family val="2"/>
      </rPr>
      <t>12" PRSD TOM</t>
    </r>
  </si>
  <si>
    <r>
      <t xml:space="preserve">TORTILLA, FLOUR </t>
    </r>
    <r>
      <rPr>
        <b/>
        <sz val="10"/>
        <rFont val="Arial"/>
        <family val="2"/>
      </rPr>
      <t>12" PRSD WHITE</t>
    </r>
  </si>
  <si>
    <r>
      <t xml:space="preserve">POTATOES, </t>
    </r>
    <r>
      <rPr>
        <b/>
        <sz val="10"/>
        <rFont val="Arial"/>
        <family val="2"/>
      </rPr>
      <t xml:space="preserve">DEHYDRATED, </t>
    </r>
  </si>
  <si>
    <r>
      <t>IND. KETCHUP  **</t>
    </r>
    <r>
      <rPr>
        <b/>
        <sz val="12"/>
        <rFont val="Arial"/>
        <family val="0"/>
      </rPr>
      <t xml:space="preserve"> 7GRM</t>
    </r>
    <r>
      <rPr>
        <b/>
        <sz val="12"/>
        <rFont val="Arial"/>
        <family val="2"/>
      </rPr>
      <t>.**</t>
    </r>
  </si>
  <si>
    <r>
      <t xml:space="preserve">WAFFLES, FROZEN, </t>
    </r>
    <r>
      <rPr>
        <b/>
        <sz val="9"/>
        <rFont val="Arial"/>
        <family val="2"/>
      </rPr>
      <t>FULLY COOKED</t>
    </r>
  </si>
  <si>
    <r>
      <t xml:space="preserve">PANCAKES, </t>
    </r>
    <r>
      <rPr>
        <b/>
        <sz val="9"/>
        <rFont val="Arial"/>
        <family val="2"/>
      </rPr>
      <t>FROZEN,  FULLY COOKED</t>
    </r>
  </si>
  <si>
    <r>
      <t xml:space="preserve">PIZZA,BREAKFAST, </t>
    </r>
    <r>
      <rPr>
        <b/>
        <sz val="10"/>
        <rFont val="Arial"/>
        <family val="2"/>
      </rPr>
      <t xml:space="preserve">SAUSAGE GRAVY, </t>
    </r>
  </si>
  <si>
    <r>
      <t>PIZZA,BREAKFAST,</t>
    </r>
    <r>
      <rPr>
        <b/>
        <sz val="9"/>
        <rFont val="Arial"/>
        <family val="2"/>
      </rPr>
      <t xml:space="preserve"> </t>
    </r>
    <r>
      <rPr>
        <b/>
        <sz val="10"/>
        <rFont val="Arial"/>
        <family val="2"/>
      </rPr>
      <t xml:space="preserve"> </t>
    </r>
  </si>
  <si>
    <r>
      <t xml:space="preserve">TOASTER PASTRY, </t>
    </r>
    <r>
      <rPr>
        <b/>
        <sz val="10"/>
        <rFont val="Arial"/>
        <family val="2"/>
      </rPr>
      <t>STRAWBERRY</t>
    </r>
  </si>
  <si>
    <r>
      <t xml:space="preserve">TOASTER PASTRY, </t>
    </r>
    <r>
      <rPr>
        <b/>
        <sz val="10"/>
        <rFont val="Arial"/>
        <family val="2"/>
      </rPr>
      <t>BROWN SUGAR</t>
    </r>
  </si>
  <si>
    <r>
      <t xml:space="preserve">BROCCOLI </t>
    </r>
    <r>
      <rPr>
        <b/>
        <sz val="10"/>
        <rFont val="Arial"/>
        <family val="2"/>
      </rPr>
      <t xml:space="preserve"> CUT TO BE PACKED</t>
    </r>
  </si>
  <si>
    <r>
      <t>CARROTS, SLICED,</t>
    </r>
    <r>
      <rPr>
        <b/>
        <sz val="8"/>
        <rFont val="Arial"/>
        <family val="2"/>
      </rPr>
      <t xml:space="preserve"> TO BE PACKED </t>
    </r>
  </si>
  <si>
    <r>
      <t xml:space="preserve">CORN, WHOLE KERNEL </t>
    </r>
    <r>
      <rPr>
        <b/>
        <sz val="10"/>
        <rFont val="Arial"/>
        <family val="2"/>
      </rPr>
      <t>,TO BE</t>
    </r>
  </si>
  <si>
    <r>
      <t xml:space="preserve">CORN ON COB, </t>
    </r>
    <r>
      <rPr>
        <b/>
        <sz val="10"/>
        <rFont val="Arial"/>
        <family val="2"/>
      </rPr>
      <t xml:space="preserve">TO BE PACKED TO </t>
    </r>
  </si>
  <si>
    <r>
      <t xml:space="preserve">CALIFORNIA MIX, </t>
    </r>
    <r>
      <rPr>
        <b/>
        <sz val="10"/>
        <rFont val="Arial"/>
        <family val="2"/>
      </rPr>
      <t>BROC./40%</t>
    </r>
  </si>
  <si>
    <r>
      <t>MIXED VEGETABLES,</t>
    </r>
    <r>
      <rPr>
        <b/>
        <sz val="10"/>
        <rFont val="Arial"/>
        <family val="2"/>
      </rPr>
      <t>GR.BEANS,</t>
    </r>
  </si>
  <si>
    <r>
      <t xml:space="preserve">CHEESE STICKS BREADED - </t>
    </r>
    <r>
      <rPr>
        <b/>
        <sz val="10"/>
        <rFont val="Arial"/>
        <family val="2"/>
      </rPr>
      <t>MOZZARELLA</t>
    </r>
  </si>
  <si>
    <r>
      <t>CHEESE STICKS BREADED</t>
    </r>
    <r>
      <rPr>
        <b/>
        <sz val="10"/>
        <rFont val="Arial"/>
        <family val="2"/>
      </rPr>
      <t xml:space="preserve"> - AMERICAN</t>
    </r>
  </si>
  <si>
    <r>
      <t>BAGELS -</t>
    </r>
    <r>
      <rPr>
        <b/>
        <sz val="10"/>
        <rFont val="Arial"/>
        <family val="2"/>
      </rPr>
      <t xml:space="preserve"> ASST. PRESLICED  2.8OZ</t>
    </r>
  </si>
  <si>
    <r>
      <t>BAGELS -</t>
    </r>
    <r>
      <rPr>
        <b/>
        <sz val="10"/>
        <rFont val="Arial"/>
        <family val="2"/>
      </rPr>
      <t xml:space="preserve"> PLAIN. PRESLICED  2.8OZ</t>
    </r>
  </si>
  <si>
    <r>
      <t xml:space="preserve">BISCUITS, </t>
    </r>
    <r>
      <rPr>
        <b/>
        <sz val="10"/>
        <rFont val="Arial"/>
        <family val="2"/>
      </rPr>
      <t>FROZEN PRECUT DOUGH</t>
    </r>
  </si>
  <si>
    <r>
      <t xml:space="preserve">HAM, </t>
    </r>
    <r>
      <rPr>
        <b/>
        <sz val="10"/>
        <rFont val="Arial"/>
        <family val="2"/>
      </rPr>
      <t>SHAVED</t>
    </r>
  </si>
  <si>
    <r>
      <t xml:space="preserve">BEEF PATTY, </t>
    </r>
    <r>
      <rPr>
        <b/>
        <sz val="10"/>
        <rFont val="Arial"/>
        <family val="2"/>
      </rPr>
      <t xml:space="preserve">BEEF AND ONION </t>
    </r>
  </si>
  <si>
    <r>
      <t>STEAK NUGGETS,</t>
    </r>
    <r>
      <rPr>
        <b/>
        <sz val="10"/>
        <rFont val="Arial"/>
        <family val="2"/>
      </rPr>
      <t xml:space="preserve"> </t>
    </r>
  </si>
  <si>
    <r>
      <t>ROAST BEEF,</t>
    </r>
    <r>
      <rPr>
        <b/>
        <sz val="10"/>
        <rFont val="Arial"/>
        <family val="2"/>
      </rPr>
      <t xml:space="preserve">SHAVED,100% </t>
    </r>
  </si>
  <si>
    <r>
      <t>PIZZA,  CHEESE,</t>
    </r>
    <r>
      <rPr>
        <b/>
        <sz val="10"/>
        <rFont val="Arial"/>
        <family val="2"/>
      </rPr>
      <t xml:space="preserve"> IND.4 X 6 SLICES</t>
    </r>
  </si>
  <si>
    <r>
      <t>PIZZA,  SAUSAGE,</t>
    </r>
    <r>
      <rPr>
        <b/>
        <sz val="10"/>
        <rFont val="Arial"/>
        <family val="2"/>
      </rPr>
      <t xml:space="preserve"> IND 4X6 SLICES</t>
    </r>
  </si>
  <si>
    <r>
      <t>PIZZA,PEPPERONI,</t>
    </r>
    <r>
      <rPr>
        <b/>
        <sz val="10"/>
        <rFont val="Arial"/>
        <family val="2"/>
      </rPr>
      <t xml:space="preserve"> IND 4X6 SLICES</t>
    </r>
  </si>
  <si>
    <r>
      <t>TURKEY BREAST,</t>
    </r>
    <r>
      <rPr>
        <b/>
        <sz val="10"/>
        <rFont val="Arial"/>
        <family val="2"/>
      </rPr>
      <t xml:space="preserve">THINLY SLICED, </t>
    </r>
  </si>
  <si>
    <r>
      <t xml:space="preserve">TURKEY BREAST, </t>
    </r>
    <r>
      <rPr>
        <b/>
        <sz val="10"/>
        <rFont val="Arial"/>
        <family val="2"/>
      </rPr>
      <t>DELI STYLE</t>
    </r>
  </si>
  <si>
    <r>
      <t xml:space="preserve">CHOC.CHIP COOKIE </t>
    </r>
    <r>
      <rPr>
        <b/>
        <sz val="10"/>
        <rFont val="Arial"/>
        <family val="2"/>
      </rPr>
      <t xml:space="preserve">3" IND. WRP </t>
    </r>
  </si>
  <si>
    <r>
      <t xml:space="preserve">MARGARINE SPREAD  CUPS </t>
    </r>
    <r>
      <rPr>
        <b/>
        <sz val="12"/>
        <rFont val="Arial"/>
        <family val="0"/>
      </rPr>
      <t xml:space="preserve"> </t>
    </r>
  </si>
  <si>
    <r>
      <t xml:space="preserve">BOUILLON SPOON - </t>
    </r>
    <r>
      <rPr>
        <b/>
        <sz val="10"/>
        <rFont val="Arial"/>
        <family val="2"/>
      </rPr>
      <t>SS</t>
    </r>
  </si>
  <si>
    <r>
      <t xml:space="preserve">FOOD RELEASE, </t>
    </r>
    <r>
      <rPr>
        <b/>
        <sz val="10"/>
        <rFont val="Arial"/>
        <family val="2"/>
      </rPr>
      <t>SPRAY, BUTTERFLAVOR</t>
    </r>
  </si>
  <si>
    <r>
      <t xml:space="preserve">HAM, </t>
    </r>
    <r>
      <rPr>
        <b/>
        <sz val="10"/>
        <rFont val="Arial"/>
        <family val="2"/>
      </rPr>
      <t xml:space="preserve">BONELESS, BUFFET,FULLY </t>
    </r>
  </si>
  <si>
    <r>
      <t>CHICKEN PATTY,</t>
    </r>
    <r>
      <rPr>
        <b/>
        <sz val="10"/>
        <rFont val="Arial"/>
        <family val="2"/>
      </rPr>
      <t xml:space="preserve">HOMESTYLE </t>
    </r>
  </si>
  <si>
    <r>
      <t>CHICKEN NUGGETS,</t>
    </r>
    <r>
      <rPr>
        <b/>
        <sz val="10"/>
        <rFont val="Arial"/>
        <family val="2"/>
      </rPr>
      <t>HOMESTYLE</t>
    </r>
  </si>
  <si>
    <r>
      <t xml:space="preserve">CHICKEN BREAST PATTY. </t>
    </r>
    <r>
      <rPr>
        <b/>
        <sz val="10"/>
        <rFont val="Arial"/>
        <family val="2"/>
      </rPr>
      <t>COOKED</t>
    </r>
  </si>
  <si>
    <r>
      <t>FISH NUGGETS,</t>
    </r>
    <r>
      <rPr>
        <b/>
        <sz val="10"/>
        <rFont val="Arial"/>
        <family val="2"/>
      </rPr>
      <t>BREADED,</t>
    </r>
  </si>
  <si>
    <r>
      <t>FISH STICKS,</t>
    </r>
    <r>
      <rPr>
        <b/>
        <sz val="10"/>
        <rFont val="Arial"/>
        <family val="2"/>
      </rPr>
      <t xml:space="preserve">BREADED, 1 OZ. </t>
    </r>
  </si>
  <si>
    <r>
      <t>FISH OVEN READY,</t>
    </r>
    <r>
      <rPr>
        <b/>
        <sz val="10"/>
        <rFont val="Arial"/>
        <family val="2"/>
      </rPr>
      <t xml:space="preserve"> UNBREADED,</t>
    </r>
  </si>
  <si>
    <r>
      <t xml:space="preserve">FISH </t>
    </r>
    <r>
      <rPr>
        <b/>
        <sz val="10"/>
        <rFont val="Arial"/>
        <family val="2"/>
      </rPr>
      <t>SQUARE SHAPE A</t>
    </r>
    <r>
      <rPr>
        <b/>
        <sz val="9"/>
        <rFont val="Arial"/>
        <family val="2"/>
      </rPr>
      <t>LASK POLLACK,</t>
    </r>
  </si>
  <si>
    <t>SYS REL/Lkside</t>
  </si>
  <si>
    <t>Casa Solana</t>
  </si>
  <si>
    <t>SYS CLS/Bush</t>
  </si>
  <si>
    <t>Sysco Classic</t>
  </si>
  <si>
    <t>SYS Cls/Lkside</t>
  </si>
  <si>
    <t>Sysco Reliance</t>
  </si>
  <si>
    <t>CLEMS</t>
  </si>
  <si>
    <t>NAS</t>
  </si>
  <si>
    <t>Sysco/Red Gold</t>
  </si>
  <si>
    <t>6/#!0</t>
  </si>
  <si>
    <t>ALLEN</t>
  </si>
  <si>
    <t>AREZZIO</t>
  </si>
  <si>
    <t>Sysco/Indp Fds</t>
  </si>
  <si>
    <t>Sysco/Signtr</t>
  </si>
  <si>
    <t>1/.5 gallon</t>
  </si>
  <si>
    <t>4009544X</t>
  </si>
  <si>
    <t>Sysco Imperial</t>
  </si>
  <si>
    <t>Royalty</t>
  </si>
  <si>
    <t>DOLE</t>
  </si>
  <si>
    <t>7475544, 7475510, 3733573</t>
  </si>
  <si>
    <t>Juicy Juice</t>
  </si>
  <si>
    <t>18/3.2oz</t>
  </si>
  <si>
    <t>#00101</t>
  </si>
  <si>
    <t>12/1 gallon</t>
  </si>
  <si>
    <t>Hidden Valley</t>
  </si>
  <si>
    <t>18/6.5oz</t>
  </si>
  <si>
    <t>#00350</t>
  </si>
  <si>
    <t>12/1 LB</t>
  </si>
  <si>
    <t>6/1 LB</t>
  </si>
  <si>
    <t>6/1.5 LB</t>
  </si>
  <si>
    <t>Sysco/Pioneer</t>
  </si>
  <si>
    <t>8/1lb</t>
  </si>
  <si>
    <t>#60126</t>
  </si>
  <si>
    <t>8/14oz</t>
  </si>
  <si>
    <t>#60131</t>
  </si>
  <si>
    <t>8/14 OZ</t>
  </si>
  <si>
    <t>T.U.F.</t>
  </si>
  <si>
    <t>12/49 OZ</t>
  </si>
  <si>
    <t>Sysco / Vanee</t>
  </si>
  <si>
    <t>12/24 OZ</t>
  </si>
  <si>
    <t>Sahara Burst</t>
  </si>
  <si>
    <t>6/3.5 LB</t>
  </si>
  <si>
    <t>1/ 12 OZ</t>
  </si>
  <si>
    <t>5228333X</t>
  </si>
  <si>
    <t>Sysco/McCrmck</t>
  </si>
  <si>
    <t>1/ 5 OZ</t>
  </si>
  <si>
    <t>5228341X</t>
  </si>
  <si>
    <t>1/ 14 OZ</t>
  </si>
  <si>
    <t>5229398X</t>
  </si>
  <si>
    <t>1/ 16 OZ</t>
  </si>
  <si>
    <t>5228499X</t>
  </si>
  <si>
    <t>1/ 5.5 LB</t>
  </si>
  <si>
    <t>5228572X</t>
  </si>
  <si>
    <t>5228630X</t>
  </si>
  <si>
    <t>5228655X</t>
  </si>
  <si>
    <t>1/ 25 OZ</t>
  </si>
  <si>
    <t>5228697X</t>
  </si>
  <si>
    <t>5228713X</t>
  </si>
  <si>
    <t>1/ 21 OZ</t>
  </si>
  <si>
    <t>9806449X</t>
  </si>
  <si>
    <t>1/41.25 OZ</t>
  </si>
  <si>
    <t>9806456X</t>
  </si>
  <si>
    <t>5228887X</t>
  </si>
  <si>
    <t>1/ 4 OZ</t>
  </si>
  <si>
    <t>3528049X</t>
  </si>
  <si>
    <t>McCormick</t>
  </si>
  <si>
    <t>5229026X</t>
  </si>
  <si>
    <t>5229067X</t>
  </si>
  <si>
    <t>1/ 20 OZ</t>
  </si>
  <si>
    <t>5229125X</t>
  </si>
  <si>
    <t>1/ 36 OZ</t>
  </si>
  <si>
    <t>5229133X</t>
  </si>
  <si>
    <t>1/ 13 OZ</t>
  </si>
  <si>
    <t>5229158X</t>
  </si>
  <si>
    <t>1/ 18 OZ</t>
  </si>
  <si>
    <t>5229174N</t>
  </si>
  <si>
    <t>1/ 10 OZ</t>
  </si>
  <si>
    <t>5229265X</t>
  </si>
  <si>
    <t>9806415X</t>
  </si>
  <si>
    <t>5229455X</t>
  </si>
  <si>
    <t>1/ 6 OZ</t>
  </si>
  <si>
    <t>5229653X</t>
  </si>
  <si>
    <t>1/25 LB</t>
  </si>
  <si>
    <t>5229612X</t>
  </si>
  <si>
    <t>1/ 11 OZ</t>
  </si>
  <si>
    <t>5229778X</t>
  </si>
  <si>
    <t>5229562X</t>
  </si>
  <si>
    <t>1/ 6.25 OZ</t>
  </si>
  <si>
    <t>9806472X</t>
  </si>
  <si>
    <t>4043386X</t>
  </si>
  <si>
    <t>1/ 3#</t>
  </si>
  <si>
    <t>4003190X</t>
  </si>
  <si>
    <t>Walbaum</t>
  </si>
  <si>
    <t>24/ 4 oz</t>
  </si>
  <si>
    <t>0911537</t>
  </si>
  <si>
    <t>Butterbuds</t>
  </si>
  <si>
    <t>1/ 50 LB</t>
  </si>
  <si>
    <t>Dixie Crystal</t>
  </si>
  <si>
    <t>1/ 25 LB</t>
  </si>
  <si>
    <t>Bakers Classic</t>
  </si>
  <si>
    <t>1/50#</t>
  </si>
  <si>
    <t>Gold Medal</t>
  </si>
  <si>
    <t>1/10#</t>
  </si>
  <si>
    <t>5/2 LB</t>
  </si>
  <si>
    <t>1/ 5 LB</t>
  </si>
  <si>
    <t>#58224</t>
  </si>
  <si>
    <t>Diamond Crystl</t>
  </si>
  <si>
    <t>6/ 6 LB</t>
  </si>
  <si>
    <t>6/1 gallon</t>
  </si>
  <si>
    <t>1/ 32oz</t>
  </si>
  <si>
    <t>5239389X</t>
  </si>
  <si>
    <t>4/1gallon</t>
  </si>
  <si>
    <t>4/1 gallon</t>
  </si>
  <si>
    <t>5517701X</t>
  </si>
  <si>
    <t>SAF</t>
  </si>
  <si>
    <t>1/ 25#</t>
  </si>
  <si>
    <t>12/32oz</t>
  </si>
  <si>
    <t>1/ 10 LB</t>
  </si>
  <si>
    <t>Keebler</t>
  </si>
  <si>
    <t>6/5 LB</t>
  </si>
  <si>
    <t>House Recipe</t>
  </si>
  <si>
    <t>5230909X</t>
  </si>
  <si>
    <t>5230925X</t>
  </si>
  <si>
    <t>6/ 1 Pint</t>
  </si>
  <si>
    <t>1/ 30#</t>
  </si>
  <si>
    <t>1/5lb</t>
  </si>
  <si>
    <t>#58055</t>
  </si>
  <si>
    <t>1/ 6 LB</t>
  </si>
  <si>
    <t>5335708X</t>
  </si>
  <si>
    <t>Sysco /Rainbow</t>
  </si>
  <si>
    <t>1/ 16oz</t>
  </si>
  <si>
    <t>9267691x</t>
  </si>
  <si>
    <t>SYS CLS (Imit)</t>
  </si>
  <si>
    <t>4/3#</t>
  </si>
  <si>
    <t>JHS</t>
  </si>
  <si>
    <t>Richtex</t>
  </si>
  <si>
    <t>Labella</t>
  </si>
  <si>
    <t>2/ 10 LB</t>
  </si>
  <si>
    <t>Arezzio</t>
  </si>
  <si>
    <t>2/ 5 LB</t>
  </si>
  <si>
    <t>2/10#</t>
  </si>
  <si>
    <t>200/each</t>
  </si>
  <si>
    <t>Pancho Villa</t>
  </si>
  <si>
    <t>4/2#</t>
  </si>
  <si>
    <t>Mesa</t>
  </si>
  <si>
    <t>12/10ct</t>
  </si>
  <si>
    <t>#007781</t>
  </si>
  <si>
    <t>Mexican Orignl</t>
  </si>
  <si>
    <t>#007699</t>
  </si>
  <si>
    <t>Tyson/Mex Orig</t>
  </si>
  <si>
    <t>6/12 ct</t>
  </si>
  <si>
    <t>BBRLCLS/Tyson</t>
  </si>
  <si>
    <t>Hellmans</t>
  </si>
  <si>
    <t>1/ 5 gallon</t>
  </si>
  <si>
    <t>Block &amp; Barrel</t>
  </si>
  <si>
    <t>Degraffenreid</t>
  </si>
  <si>
    <t>Sysco Ott</t>
  </si>
  <si>
    <t>Ortega</t>
  </si>
  <si>
    <t>4030987(pld)</t>
  </si>
  <si>
    <t>Sysco/Basic Am</t>
  </si>
  <si>
    <t>Cattleman's</t>
  </si>
  <si>
    <t>6/.5 gallon</t>
  </si>
  <si>
    <t>Minors</t>
  </si>
  <si>
    <t>1/ 1 gallon</t>
  </si>
  <si>
    <t>Diamond Cryst</t>
  </si>
  <si>
    <t>Franks</t>
  </si>
  <si>
    <t>Kikkoman</t>
  </si>
  <si>
    <t>Angela Mia</t>
  </si>
  <si>
    <t>La Choy</t>
  </si>
  <si>
    <t>Campbells</t>
  </si>
  <si>
    <t>8/2.5 LB</t>
  </si>
  <si>
    <t>200/12grm</t>
  </si>
  <si>
    <t>PPI</t>
  </si>
  <si>
    <t>3000 ct</t>
  </si>
  <si>
    <t>Sysco/Diacrys</t>
  </si>
  <si>
    <t>Sweet N Low</t>
  </si>
  <si>
    <t>200/9grm</t>
  </si>
  <si>
    <t>#21570</t>
  </si>
  <si>
    <t>500/4.5grm</t>
  </si>
  <si>
    <t>#05290</t>
  </si>
  <si>
    <t>100/1.5OZ</t>
  </si>
  <si>
    <t>500/9GRM</t>
  </si>
  <si>
    <t>200/9GRM</t>
  </si>
  <si>
    <t>#43570</t>
  </si>
  <si>
    <t>200/10GRM</t>
  </si>
  <si>
    <t>200/ .5oz</t>
  </si>
  <si>
    <t>#46850</t>
  </si>
  <si>
    <t>PPI /Tst Plsrs</t>
  </si>
  <si>
    <t>1000/9grm</t>
  </si>
  <si>
    <t>L-16</t>
  </si>
  <si>
    <t>PPI/Tst Plsrs</t>
  </si>
  <si>
    <t>84/1.5oz</t>
  </si>
  <si>
    <t>6/1000ct</t>
  </si>
  <si>
    <t>48/2.75oz</t>
  </si>
  <si>
    <t>5/2# /180ct</t>
  </si>
  <si>
    <t>Farm Rich</t>
  </si>
  <si>
    <t>Breads__1__ Serving size_1__EA.</t>
  </si>
  <si>
    <t>NO BID</t>
  </si>
  <si>
    <t>216/.78oz</t>
  </si>
  <si>
    <t>Krusteaz#40300</t>
  </si>
  <si>
    <t>144/1.4oz</t>
  </si>
  <si>
    <t>Breads_1__ Serving size_1__EA.</t>
  </si>
  <si>
    <t>216/1.25oz</t>
  </si>
  <si>
    <t>Breads_1___ Serving size___EA.</t>
  </si>
  <si>
    <t>State Fair</t>
  </si>
  <si>
    <t>Breads_1___ Serving size__1_EA.</t>
  </si>
  <si>
    <t>Protein_1___ Serving size_1__EA.</t>
  </si>
  <si>
    <t>128 ct</t>
  </si>
  <si>
    <t>Tony's/#63564</t>
  </si>
  <si>
    <t>Tony's/63904</t>
  </si>
  <si>
    <t>128/3 oz</t>
  </si>
  <si>
    <t>Tony's/63164</t>
  </si>
  <si>
    <t>#5778</t>
  </si>
  <si>
    <t>48/1.3oz</t>
  </si>
  <si>
    <t>(Keebler N/A)</t>
  </si>
  <si>
    <t>Windsor</t>
  </si>
  <si>
    <t>ELFIN LOAVES, BLUEBERRY (Kblr n/a)</t>
  </si>
  <si>
    <t>6/ 8 LB</t>
  </si>
  <si>
    <t>Lawrence</t>
  </si>
  <si>
    <t>1/20 LB</t>
  </si>
  <si>
    <t>Fineline</t>
  </si>
  <si>
    <t>12/2 LB</t>
  </si>
  <si>
    <t>Terragreen</t>
  </si>
  <si>
    <t>1/20 lb</t>
  </si>
  <si>
    <t>1/30 lb</t>
  </si>
  <si>
    <t>1/ 20 LB</t>
  </si>
  <si>
    <t>12/2.5 lb</t>
  </si>
  <si>
    <t>100/2.5oz</t>
  </si>
  <si>
    <t>70/4oz</t>
  </si>
  <si>
    <t>70/6oz</t>
  </si>
  <si>
    <t xml:space="preserve">Vita Fresh </t>
  </si>
  <si>
    <t>Vita Fresh</t>
  </si>
  <si>
    <t>Vit Fresh</t>
  </si>
  <si>
    <t>108/7"</t>
  </si>
  <si>
    <t>Boscos</t>
  </si>
  <si>
    <t>192/ 2oz</t>
  </si>
  <si>
    <t>Gilardi/ 12439</t>
  </si>
  <si>
    <t>(12581 N/A)</t>
  </si>
  <si>
    <t>1/ 15lb</t>
  </si>
  <si>
    <t>1/ 10lb</t>
  </si>
  <si>
    <t>Fischer's</t>
  </si>
  <si>
    <t>52/ 3.1oz</t>
  </si>
  <si>
    <t>#80825CN</t>
  </si>
  <si>
    <t>Zartic</t>
  </si>
  <si>
    <t>15/ 6ct</t>
  </si>
  <si>
    <t>120/2oz</t>
  </si>
  <si>
    <t>Pillsbury</t>
  </si>
  <si>
    <t>216/2.2oz</t>
  </si>
  <si>
    <t>72/ 3oz</t>
  </si>
  <si>
    <t>#80200</t>
  </si>
  <si>
    <t>Otis Spunkmyr</t>
  </si>
  <si>
    <t>4/12ct</t>
  </si>
  <si>
    <t>Sara Lee</t>
  </si>
  <si>
    <t>320ct/ 20#</t>
  </si>
  <si>
    <t>#58100</t>
  </si>
  <si>
    <t>Otis Spnkmyr</t>
  </si>
  <si>
    <t>#58104</t>
  </si>
  <si>
    <t>#55300</t>
  </si>
  <si>
    <t>2/ 2.5 LB</t>
  </si>
  <si>
    <t>Pioneer</t>
  </si>
  <si>
    <t>#69338</t>
  </si>
  <si>
    <t>Schwan/Minh</t>
  </si>
  <si>
    <r>
      <t xml:space="preserve">HAM, </t>
    </r>
    <r>
      <rPr>
        <b/>
        <sz val="10"/>
        <rFont val="Arial"/>
        <family val="2"/>
      </rPr>
      <t>SHAVED  #6544720  Field 8/1# @ $22.08/cs</t>
    </r>
  </si>
  <si>
    <t>#3879</t>
  </si>
  <si>
    <t>Pierre</t>
  </si>
  <si>
    <t>#3871</t>
  </si>
  <si>
    <t>3/5# Zartic</t>
  </si>
  <si>
    <t>2405660 @ $27.98</t>
  </si>
  <si>
    <t>3/5#  .5z/ea</t>
  </si>
  <si>
    <r>
      <t>ROAST BEEF,</t>
    </r>
    <r>
      <rPr>
        <b/>
        <sz val="10"/>
        <rFont val="Arial"/>
        <family val="2"/>
      </rPr>
      <t>SHAVED,100% (Buddig N/A)</t>
    </r>
  </si>
  <si>
    <t>8/1#</t>
  </si>
  <si>
    <t>FIELDS</t>
  </si>
  <si>
    <t>Smuckers</t>
  </si>
  <si>
    <t>#6670</t>
  </si>
  <si>
    <t>#6662</t>
  </si>
  <si>
    <t>1/ 30 LB</t>
  </si>
  <si>
    <t>60/5.75oz</t>
  </si>
  <si>
    <t>Butcher Boy</t>
  </si>
  <si>
    <t>80/case</t>
  </si>
  <si>
    <t>Fischer</t>
  </si>
  <si>
    <t>250/1.2oz</t>
  </si>
  <si>
    <t>#3850</t>
  </si>
  <si>
    <t>Frigo / Saputo</t>
  </si>
  <si>
    <t>96 ct</t>
  </si>
  <si>
    <t>Tony's</t>
  </si>
  <si>
    <t>#63618</t>
  </si>
  <si>
    <t>#74711</t>
  </si>
  <si>
    <t>#73142</t>
  </si>
  <si>
    <t>Schwan</t>
  </si>
  <si>
    <t>#73143</t>
  </si>
  <si>
    <t>2/8# AVG</t>
  </si>
  <si>
    <t>Bilmar ($/lb)</t>
  </si>
  <si>
    <t>2378313 ($/lb)</t>
  </si>
  <si>
    <t>4/ 5 LB</t>
  </si>
  <si>
    <t>80ct /10#</t>
  </si>
  <si>
    <t>PERDUE</t>
  </si>
  <si>
    <t>88/.75oz</t>
  </si>
  <si>
    <t>DORITOS Bkd</t>
  </si>
  <si>
    <t>#11178</t>
  </si>
  <si>
    <t>GM / Gardetto</t>
  </si>
  <si>
    <t>PRETZELS FATFREE (Fat Free N/A)</t>
  </si>
  <si>
    <t>88/1oz</t>
  </si>
  <si>
    <t>Not Fat Free</t>
  </si>
  <si>
    <t>Rolgold #8083164</t>
  </si>
  <si>
    <t>Sunchips</t>
  </si>
  <si>
    <t>Fritos</t>
  </si>
  <si>
    <t>Cheetos</t>
  </si>
  <si>
    <t>60/1.375z</t>
  </si>
  <si>
    <t>Disc by Manuf</t>
  </si>
  <si>
    <t>Doritos (N/A)</t>
  </si>
  <si>
    <t>216/ 3" /12#</t>
  </si>
  <si>
    <t>Darlington Frm</t>
  </si>
  <si>
    <t>120/4CT</t>
  </si>
  <si>
    <t>Austin/6ct n/a</t>
  </si>
  <si>
    <t>36/2oz</t>
  </si>
  <si>
    <t>#17124</t>
  </si>
  <si>
    <t>Old Colony</t>
  </si>
  <si>
    <t>#13124</t>
  </si>
  <si>
    <t>#15124</t>
  </si>
  <si>
    <t>300/ .75oz</t>
  </si>
  <si>
    <t>Pepp. Farm</t>
  </si>
  <si>
    <t>Austin</t>
  </si>
  <si>
    <t>Sunshine</t>
  </si>
  <si>
    <t>200/1oz</t>
  </si>
  <si>
    <t>#56040</t>
  </si>
  <si>
    <t>J &amp; J</t>
  </si>
  <si>
    <t>#56042</t>
  </si>
  <si>
    <t>120/6 CT</t>
  </si>
  <si>
    <t>0978353</t>
  </si>
  <si>
    <t>Austin #17926</t>
  </si>
  <si>
    <t>Gen Mills</t>
  </si>
  <si>
    <t>Wholesome Frms</t>
  </si>
  <si>
    <t>1/ 3 gallon</t>
  </si>
  <si>
    <t>Blue Bunny</t>
  </si>
  <si>
    <t>48/3.5oz</t>
  </si>
  <si>
    <t>Cool N Classy</t>
  </si>
  <si>
    <t>J&amp;J Shape-up</t>
  </si>
  <si>
    <t>1/ 5lb</t>
  </si>
  <si>
    <t>1012723X</t>
  </si>
  <si>
    <t>4/5#  160sl</t>
  </si>
  <si>
    <t>Chefmate</t>
  </si>
  <si>
    <t>1061290 (Lite)</t>
  </si>
  <si>
    <t>Land O Lakes</t>
  </si>
  <si>
    <t>Trenton Farms</t>
  </si>
  <si>
    <t>1169960 "on top"</t>
  </si>
  <si>
    <t>Rich's #2559</t>
  </si>
  <si>
    <t>900/5gram</t>
  </si>
  <si>
    <t>30/ 1 LB</t>
  </si>
  <si>
    <t>0417527</t>
  </si>
  <si>
    <t>Upstate Farms</t>
  </si>
  <si>
    <t>1  Blueberry</t>
  </si>
  <si>
    <t>2  Peach</t>
  </si>
  <si>
    <t>0248369</t>
  </si>
  <si>
    <t>3  Strawberry</t>
  </si>
  <si>
    <t>0017012</t>
  </si>
  <si>
    <t>4  Strawb/Banana</t>
  </si>
  <si>
    <t>5  Cherry/Vanilla</t>
  </si>
  <si>
    <t>6108831 Var</t>
  </si>
  <si>
    <t>GM/Yoplait/Gogurt</t>
  </si>
  <si>
    <t>1  Variety Pack</t>
  </si>
  <si>
    <t>6/4.5lb</t>
  </si>
  <si>
    <t>1/ 1 Quart</t>
  </si>
  <si>
    <t>4007621X</t>
  </si>
  <si>
    <t>Kitchen Bouquet</t>
  </si>
  <si>
    <t>6/2.5LB</t>
  </si>
  <si>
    <t>Stonebranch</t>
  </si>
  <si>
    <t>24/9oz</t>
  </si>
  <si>
    <t>LIPTON</t>
  </si>
  <si>
    <t>6/ 4 LB</t>
  </si>
  <si>
    <t>JIFF</t>
  </si>
  <si>
    <t>3/ 8LB</t>
  </si>
  <si>
    <t>Chef Boyardee</t>
  </si>
  <si>
    <t>#30032</t>
  </si>
  <si>
    <t>Precision</t>
  </si>
  <si>
    <t>Starkist</t>
  </si>
  <si>
    <t>1/ 36ct</t>
  </si>
  <si>
    <t>Sysco/Dominion</t>
  </si>
  <si>
    <t>1/ 12ct</t>
  </si>
  <si>
    <t>WESSON</t>
  </si>
  <si>
    <t>6/14oz</t>
  </si>
  <si>
    <t>Buttermist/BtrBds</t>
  </si>
  <si>
    <t>4/ 100ct</t>
  </si>
  <si>
    <t>SYSCO</t>
  </si>
  <si>
    <t>4/ 100oz</t>
  </si>
  <si>
    <t>TIDE Ultra</t>
  </si>
  <si>
    <t>1/35#</t>
  </si>
  <si>
    <t>McCain</t>
  </si>
  <si>
    <t>6/ 5LB</t>
  </si>
  <si>
    <t>#MCL03624</t>
  </si>
  <si>
    <t>#MCX03626</t>
  </si>
  <si>
    <t>#MCF03788</t>
  </si>
  <si>
    <t>6/2.8 LB</t>
  </si>
  <si>
    <t>#OIF00589</t>
  </si>
  <si>
    <t>2/9#avg</t>
  </si>
  <si>
    <t>Hormel (Bid $ / lb)</t>
  </si>
  <si>
    <t>115/3.62oz</t>
  </si>
  <si>
    <t>Tyson</t>
  </si>
  <si>
    <t>460/.73oz</t>
  </si>
  <si>
    <t>Sysco / Tyson</t>
  </si>
  <si>
    <t>#14123</t>
  </si>
  <si>
    <t>Kings Delight</t>
  </si>
  <si>
    <t>#3929</t>
  </si>
  <si>
    <t>#60102</t>
  </si>
  <si>
    <t>#61312</t>
  </si>
  <si>
    <t>#3611</t>
  </si>
  <si>
    <t>#3931</t>
  </si>
  <si>
    <t>#78119</t>
  </si>
  <si>
    <t>Midship</t>
  </si>
  <si>
    <t>#78110</t>
  </si>
  <si>
    <t>45/3.6oz</t>
  </si>
  <si>
    <t>4/5 LB</t>
  </si>
  <si>
    <t>PL/New Era</t>
  </si>
  <si>
    <t>GFS/New Era</t>
  </si>
  <si>
    <t>GFS/Hanover</t>
  </si>
  <si>
    <t>GFS/New/Era</t>
  </si>
  <si>
    <t>GFS/Lakeside</t>
  </si>
  <si>
    <t>GFS/Moody Dun</t>
  </si>
  <si>
    <t>GFS/ConAgra</t>
  </si>
  <si>
    <t>GFS/Red Gold</t>
  </si>
  <si>
    <t>GFS/Neil Jones</t>
  </si>
  <si>
    <t>Allen Canning</t>
  </si>
  <si>
    <t>IPM/Limson</t>
  </si>
  <si>
    <t>GFS/Delmonte</t>
  </si>
  <si>
    <t>GFS/Pac Coast</t>
  </si>
  <si>
    <t>GFS/IFP</t>
  </si>
  <si>
    <t>6-.5gal</t>
  </si>
  <si>
    <t>GFS/Whyte's</t>
  </si>
  <si>
    <t>GFS/Limson</t>
  </si>
  <si>
    <t>12-46flz</t>
  </si>
  <si>
    <t>GFS/Cliffstar</t>
  </si>
  <si>
    <t>40-6.75z</t>
  </si>
  <si>
    <t>CapriSun/Kraft</t>
  </si>
  <si>
    <t>18-3.2z</t>
  </si>
  <si>
    <t>12-8z</t>
  </si>
  <si>
    <t>12-7.6z</t>
  </si>
  <si>
    <t>GoodSeas/Kraft</t>
  </si>
  <si>
    <t>12-1#</t>
  </si>
  <si>
    <t>Ventura</t>
  </si>
  <si>
    <t>Legout</t>
  </si>
  <si>
    <t>6-1.5#</t>
  </si>
  <si>
    <t>12-15z</t>
  </si>
  <si>
    <t>GFS/D Crystal</t>
  </si>
  <si>
    <t>12-#5</t>
  </si>
  <si>
    <t>Hearthstone</t>
  </si>
  <si>
    <t>12-22z</t>
  </si>
  <si>
    <t>6-56z</t>
  </si>
  <si>
    <t>Uncle Ben's</t>
  </si>
  <si>
    <t>12z</t>
  </si>
  <si>
    <t>T East/Tone's</t>
  </si>
  <si>
    <t>5.5z</t>
  </si>
  <si>
    <t>16z</t>
  </si>
  <si>
    <t>6-4#</t>
  </si>
  <si>
    <t>Bruce's/Dot</t>
  </si>
  <si>
    <t>15z</t>
  </si>
  <si>
    <t>29z</t>
  </si>
  <si>
    <t>21z</t>
  </si>
  <si>
    <t>37z</t>
  </si>
  <si>
    <t>3.5z</t>
  </si>
  <si>
    <t>14z</t>
  </si>
  <si>
    <t>19z</t>
  </si>
  <si>
    <t>36z</t>
  </si>
  <si>
    <t>2z</t>
  </si>
  <si>
    <t>17z</t>
  </si>
  <si>
    <t>6z</t>
  </si>
  <si>
    <t>24-26z</t>
  </si>
  <si>
    <t>GFS/Cargill</t>
  </si>
  <si>
    <t>Cargill</t>
  </si>
  <si>
    <t>9z</t>
  </si>
  <si>
    <t>10z</t>
  </si>
  <si>
    <t>40z</t>
  </si>
  <si>
    <t>Lawry's/Dot</t>
  </si>
  <si>
    <t>6-2#</t>
  </si>
  <si>
    <t>4-5#</t>
  </si>
  <si>
    <t>Michael</t>
  </si>
  <si>
    <t>24-4z</t>
  </si>
  <si>
    <t>ButterBd/Cumb</t>
  </si>
  <si>
    <t>GFS/Indiana</t>
  </si>
  <si>
    <t>12-2#</t>
  </si>
  <si>
    <t>PL/Michigan</t>
  </si>
  <si>
    <t>24-14z</t>
  </si>
  <si>
    <t>Meadow/Dot</t>
  </si>
  <si>
    <t>2-25#</t>
  </si>
  <si>
    <t>Basco/BayState</t>
  </si>
  <si>
    <t>Ambrosia</t>
  </si>
  <si>
    <t>5-2#</t>
  </si>
  <si>
    <t>GFS/Gray</t>
  </si>
  <si>
    <t>PL/Gilster</t>
  </si>
  <si>
    <t>6-5#</t>
  </si>
  <si>
    <t>PL/Ambrosia</t>
  </si>
  <si>
    <t>4-6#</t>
  </si>
  <si>
    <t>GFS/Groeb</t>
  </si>
  <si>
    <t>MMPA/Dot</t>
  </si>
  <si>
    <t>6-1gal</t>
  </si>
  <si>
    <t>GFS/Mizkan</t>
  </si>
  <si>
    <t>GFS/Tone's</t>
  </si>
  <si>
    <t>Rich's</t>
  </si>
  <si>
    <t>4-1gal</t>
  </si>
  <si>
    <t>PL/Groeb</t>
  </si>
  <si>
    <t>GFS/Lyons Mag</t>
  </si>
  <si>
    <t>RedStar/Lsffre</t>
  </si>
  <si>
    <t>Hosp/Gilster</t>
  </si>
  <si>
    <t>20-1#</t>
  </si>
  <si>
    <t>Lesaffre</t>
  </si>
  <si>
    <t>10-1#</t>
  </si>
  <si>
    <t>KitchEs/Legacy</t>
  </si>
  <si>
    <t>24-1#</t>
  </si>
  <si>
    <t>Argo/Ach</t>
  </si>
  <si>
    <t>12-32flz</t>
  </si>
  <si>
    <t>Keeb/Kellogg</t>
  </si>
  <si>
    <t>Gilster</t>
  </si>
  <si>
    <t>12-42z</t>
  </si>
  <si>
    <t>PL/Boghosian</t>
  </si>
  <si>
    <t>4-4#</t>
  </si>
  <si>
    <t>GFS/Nut Bar</t>
  </si>
  <si>
    <t>283650*</t>
  </si>
  <si>
    <t>6-3#</t>
  </si>
  <si>
    <t>12-3#</t>
  </si>
  <si>
    <t>6-#10</t>
  </si>
  <si>
    <t>GFS/Bird's Eye</t>
  </si>
  <si>
    <t>GFS/Dakota</t>
  </si>
  <si>
    <t>2-10#</t>
  </si>
  <si>
    <t>Dakota</t>
  </si>
  <si>
    <t>2-5#</t>
  </si>
  <si>
    <t>8-2.5#</t>
  </si>
  <si>
    <t>P Gusto/Dakota</t>
  </si>
  <si>
    <t>400ct</t>
  </si>
  <si>
    <t>GFS/Mission</t>
  </si>
  <si>
    <t>5-1.5#</t>
  </si>
  <si>
    <t>KitchEs/Tyson</t>
  </si>
  <si>
    <t>12-12ct</t>
  </si>
  <si>
    <t>La Fronteriza</t>
  </si>
  <si>
    <t>6-12ct</t>
  </si>
  <si>
    <t>Hellman/Unilvr</t>
  </si>
  <si>
    <t>T Marzetti</t>
  </si>
  <si>
    <t>GFS/Ventura</t>
  </si>
  <si>
    <t>GFS/Bay Valley</t>
  </si>
  <si>
    <t>GFS/Bay/Valley</t>
  </si>
  <si>
    <t>24-#2.5</t>
  </si>
  <si>
    <t>Moody Dunbar</t>
  </si>
  <si>
    <t>12-28z</t>
  </si>
  <si>
    <t>Excel/Basic Am</t>
  </si>
  <si>
    <t>6-2.25#</t>
  </si>
  <si>
    <t>Basic American</t>
  </si>
  <si>
    <t>Cattlmen/Frnch</t>
  </si>
  <si>
    <t>LaChoy/ConAgra</t>
  </si>
  <si>
    <t>French's</t>
  </si>
  <si>
    <t>Lousiana/Dot</t>
  </si>
  <si>
    <t>A Mia/ConAgra</t>
  </si>
  <si>
    <t>GFS/WixonFont</t>
  </si>
  <si>
    <t>Pace/Campbell</t>
  </si>
  <si>
    <t>Campbell</t>
  </si>
  <si>
    <t>No Bid</t>
  </si>
  <si>
    <t>P Gusto</t>
  </si>
  <si>
    <t>500-2ct</t>
  </si>
  <si>
    <t>Keebler/Kell</t>
  </si>
  <si>
    <t>GFS/Sugar</t>
  </si>
  <si>
    <t>200/7gr</t>
  </si>
  <si>
    <t xml:space="preserve">200-12gr </t>
  </si>
  <si>
    <t>GFS/PPI</t>
  </si>
  <si>
    <t xml:space="preserve">3M-3gr </t>
  </si>
  <si>
    <t xml:space="preserve">3M-1gr </t>
  </si>
  <si>
    <t xml:space="preserve">500-12gr </t>
  </si>
  <si>
    <t xml:space="preserve">1000-5.5gr </t>
  </si>
  <si>
    <t>200-1.5flz</t>
  </si>
  <si>
    <t xml:space="preserve">500-9gr </t>
  </si>
  <si>
    <t xml:space="preserve">400-10gr </t>
  </si>
  <si>
    <t xml:space="preserve">400-14gr </t>
  </si>
  <si>
    <t>200-1z</t>
  </si>
  <si>
    <t>TstPlsers/PPI</t>
  </si>
  <si>
    <t xml:space="preserve">1000-7gr </t>
  </si>
  <si>
    <t>60-1.5flz</t>
  </si>
  <si>
    <t>100-1flz</t>
  </si>
  <si>
    <t xml:space="preserve">60-1.5flz </t>
  </si>
  <si>
    <t>200-9gm</t>
  </si>
  <si>
    <t xml:space="preserve">6M-.11gr </t>
  </si>
  <si>
    <t xml:space="preserve">6M-.6gr </t>
  </si>
  <si>
    <t>48-2.75z</t>
  </si>
  <si>
    <t>Awrey</t>
  </si>
  <si>
    <t>10-2# 280ct</t>
  </si>
  <si>
    <t>80-2.5z</t>
  </si>
  <si>
    <t>SuperBakery</t>
  </si>
  <si>
    <t>144-1.1z</t>
  </si>
  <si>
    <t>Belgian/Nestle</t>
  </si>
  <si>
    <t>144-1.27z</t>
  </si>
  <si>
    <t>MrsBtrwrth/Pin</t>
  </si>
  <si>
    <t>144-1.20z</t>
  </si>
  <si>
    <t>Echo</t>
  </si>
  <si>
    <t>56-2.85z</t>
  </si>
  <si>
    <t>GFS/Foster</t>
  </si>
  <si>
    <t>96-bowl</t>
  </si>
  <si>
    <t>509434*</t>
  </si>
  <si>
    <t>128-2.85z</t>
  </si>
  <si>
    <t>Tony's/Schwans</t>
  </si>
  <si>
    <t>128-3z</t>
  </si>
  <si>
    <t>128-3.2z</t>
  </si>
  <si>
    <t>80-1ct</t>
  </si>
  <si>
    <t>Kelloggs</t>
  </si>
  <si>
    <t>6-16ct</t>
  </si>
  <si>
    <t>NtrGrain/Krisp</t>
  </si>
  <si>
    <t>3-16ct</t>
  </si>
  <si>
    <t>NtrGrain/Kell</t>
  </si>
  <si>
    <t>72-2z</t>
  </si>
  <si>
    <t>GFS/Marbran</t>
  </si>
  <si>
    <t>GFS/Birds Eye</t>
  </si>
  <si>
    <t>96-3"</t>
  </si>
  <si>
    <t>GFS/Arbor</t>
  </si>
  <si>
    <t>GFS/Patterson</t>
  </si>
  <si>
    <t>12-2.5#</t>
  </si>
  <si>
    <t>200-2.5z</t>
  </si>
  <si>
    <t>GFS/J &amp; J</t>
  </si>
  <si>
    <t>72-4flz</t>
  </si>
  <si>
    <t>Suncup/Gregory</t>
  </si>
  <si>
    <t>48-6flz</t>
  </si>
  <si>
    <t>108-3z</t>
  </si>
  <si>
    <t>192-1.93z</t>
  </si>
  <si>
    <t>Maxstix/CnAgra</t>
  </si>
  <si>
    <t>PL/Cudahy</t>
  </si>
  <si>
    <t>10#  50ct</t>
  </si>
  <si>
    <t>GFS/Kent</t>
  </si>
  <si>
    <t>52-3.10z</t>
  </si>
  <si>
    <t>12-6ct 2.8z</t>
  </si>
  <si>
    <t>GFS/Harlan</t>
  </si>
  <si>
    <t>100-2.25z</t>
  </si>
  <si>
    <t>Bridgford</t>
  </si>
  <si>
    <t>216-2.2z</t>
  </si>
  <si>
    <t>Plsbry/GenMill</t>
  </si>
  <si>
    <t>Moores/McCain</t>
  </si>
  <si>
    <t>4-12ct  2z</t>
  </si>
  <si>
    <t>160-2.5z</t>
  </si>
  <si>
    <t>KE/OvnFrsh</t>
  </si>
  <si>
    <t>320-1z</t>
  </si>
  <si>
    <t>2-2.5#</t>
  </si>
  <si>
    <t>Pioneer/Gnther</t>
  </si>
  <si>
    <t>60-4z</t>
  </si>
  <si>
    <t>Schwan's</t>
  </si>
  <si>
    <t>2pc 22#avg/cs  cwt item $1.42/#</t>
  </si>
  <si>
    <t>Hormel</t>
  </si>
  <si>
    <t>200-1.10z</t>
  </si>
  <si>
    <t>72-2.25z</t>
  </si>
  <si>
    <t>See attached email from Zartic</t>
  </si>
  <si>
    <t>15#  480ct</t>
  </si>
  <si>
    <t>GFS/Advance</t>
  </si>
  <si>
    <t>72-2.8z</t>
  </si>
  <si>
    <t>Uncrst/Smucker</t>
  </si>
  <si>
    <t>72-4z</t>
  </si>
  <si>
    <t>72-3.5z</t>
  </si>
  <si>
    <t>GFS/Dole</t>
  </si>
  <si>
    <t>48-4z</t>
  </si>
  <si>
    <t>State/Sara</t>
  </si>
  <si>
    <t>60-5.7z</t>
  </si>
  <si>
    <t>Lamarca/Baja</t>
  </si>
  <si>
    <t>10#  80ct</t>
  </si>
  <si>
    <t>Kent</t>
  </si>
  <si>
    <t>107-1.5z</t>
  </si>
  <si>
    <t>Quincy 10777</t>
  </si>
  <si>
    <t>160-1z</t>
  </si>
  <si>
    <t>GFS/Schreiber</t>
  </si>
  <si>
    <t>96-4.56z</t>
  </si>
  <si>
    <t>96-4.65z</t>
  </si>
  <si>
    <t>Tny's/Schwans</t>
  </si>
  <si>
    <t>96-5.03z</t>
  </si>
  <si>
    <t>S.O.</t>
  </si>
  <si>
    <t>Smrt/Tny/Schwn</t>
  </si>
  <si>
    <t>9-16"</t>
  </si>
  <si>
    <t>BgDaddy/Schwan</t>
  </si>
  <si>
    <t>4-3#</t>
  </si>
  <si>
    <t>Carl Buddig</t>
  </si>
  <si>
    <t>KitchEs/Perdue</t>
  </si>
  <si>
    <t>2-9.5#</t>
  </si>
  <si>
    <t>GFS/Perdue</t>
  </si>
  <si>
    <t>Perdue</t>
  </si>
  <si>
    <t>Carolina</t>
  </si>
  <si>
    <t>88-.75z</t>
  </si>
  <si>
    <t>Dritos/FrtoLay</t>
  </si>
  <si>
    <t>8-2#</t>
  </si>
  <si>
    <t>Grdtto/GenMill</t>
  </si>
  <si>
    <t>104-ss</t>
  </si>
  <si>
    <t>Snchip/FrtoLay</t>
  </si>
  <si>
    <t>Fritos/FrtoLay</t>
  </si>
  <si>
    <t>60-Lss</t>
  </si>
  <si>
    <t>Cheetos/FrtoLy</t>
  </si>
  <si>
    <t>180-1.4z</t>
  </si>
  <si>
    <t>Darlington</t>
  </si>
  <si>
    <t>200-2ct</t>
  </si>
  <si>
    <t>Nabisco/Kraft</t>
  </si>
  <si>
    <t>12-4ct</t>
  </si>
  <si>
    <t>300-.75z</t>
  </si>
  <si>
    <t>Pepp/Campbell</t>
  </si>
  <si>
    <t>100-1z</t>
  </si>
  <si>
    <t>Ralston/Rlcorp</t>
  </si>
  <si>
    <t>36-1.5z</t>
  </si>
  <si>
    <t>Sunshine/Kell</t>
  </si>
  <si>
    <t>4-20ct  1.3z</t>
  </si>
  <si>
    <t>60-1.75z</t>
  </si>
  <si>
    <t>Chex/Gen Mills</t>
  </si>
  <si>
    <t>2-24pk  4flz</t>
  </si>
  <si>
    <t>Country Fresh</t>
  </si>
  <si>
    <t>48-4flz</t>
  </si>
  <si>
    <t>3gal</t>
  </si>
  <si>
    <t>Hme Dry/Cntry</t>
  </si>
  <si>
    <t>96-4flz</t>
  </si>
  <si>
    <t>Clovervale</t>
  </si>
  <si>
    <t>6-24ct  3flz</t>
  </si>
  <si>
    <t>100-2.25flz</t>
  </si>
  <si>
    <t>Min Maid/J&amp;J</t>
  </si>
  <si>
    <t>3-80ct  .75z</t>
  </si>
  <si>
    <t>GFS/AMP</t>
  </si>
  <si>
    <t>Pauly Schreiber</t>
  </si>
  <si>
    <t>GFS/Advanced</t>
  </si>
  <si>
    <t>Gracias/Bay Vly</t>
  </si>
  <si>
    <t>12-16z</t>
  </si>
  <si>
    <t>On Top/Rich</t>
  </si>
  <si>
    <t>720-5gm</t>
  </si>
  <si>
    <t>Holsum/Ventura</t>
  </si>
  <si>
    <t>30-1#</t>
  </si>
  <si>
    <t>raspberry rainbow</t>
  </si>
  <si>
    <t>32-4z</t>
  </si>
  <si>
    <t>Trix/Gen Mills</t>
  </si>
  <si>
    <t>straw-ban bash</t>
  </si>
  <si>
    <t>4-32  2.25z</t>
  </si>
  <si>
    <t>Go-Gurt/Gen Mills</t>
  </si>
  <si>
    <t>6-4.5#</t>
  </si>
  <si>
    <t>12-1qt</t>
  </si>
  <si>
    <t>Kitch Bqt/Clorox</t>
  </si>
  <si>
    <t>MaxwellHse/Kraft</t>
  </si>
  <si>
    <t>Mosaic/Boyd</t>
  </si>
  <si>
    <t>4-24ct</t>
  </si>
  <si>
    <t>Lipton/Unilever</t>
  </si>
  <si>
    <t>GFS/Algood</t>
  </si>
  <si>
    <t>3-10#</t>
  </si>
  <si>
    <t>GFS/Chf Solution</t>
  </si>
  <si>
    <t>Chef Boyar</t>
  </si>
  <si>
    <t>6-24z</t>
  </si>
  <si>
    <t>GFS/Producers</t>
  </si>
  <si>
    <t>6-66.5z</t>
  </si>
  <si>
    <t>Delco/Oneida</t>
  </si>
  <si>
    <t>6-17z</t>
  </si>
  <si>
    <t>KitchEs/Par-way</t>
  </si>
  <si>
    <t>6-14z</t>
  </si>
  <si>
    <t>BttrBuds/Cumb</t>
  </si>
  <si>
    <t>10-100ct</t>
  </si>
  <si>
    <t>263672*</t>
  </si>
  <si>
    <t>Island/Fdhandler</t>
  </si>
  <si>
    <t>36#</t>
  </si>
  <si>
    <t>Tide/P &amp; G</t>
  </si>
  <si>
    <t>35#</t>
  </si>
  <si>
    <t>RRusset/LambW</t>
  </si>
  <si>
    <t>6-6#</t>
  </si>
  <si>
    <t>Lamb Weston</t>
  </si>
  <si>
    <t>GFS/Lamb West</t>
  </si>
  <si>
    <t>120-2.25z</t>
  </si>
  <si>
    <t>McCain Ore-Ida</t>
  </si>
  <si>
    <t>2pc 28#avg/cs   cwt item  $1.79/#</t>
  </si>
  <si>
    <t>OO114</t>
  </si>
  <si>
    <t>115-3.62z</t>
  </si>
  <si>
    <t>See attached sheet for Commodity Pricing</t>
  </si>
  <si>
    <t>575-.3z</t>
  </si>
  <si>
    <t>213-3z</t>
  </si>
  <si>
    <t>40-4z</t>
  </si>
  <si>
    <t>100-3.1z</t>
  </si>
  <si>
    <t>148-3.23z</t>
  </si>
  <si>
    <t>10#   160-1z</t>
  </si>
  <si>
    <t>GFS/Iceland</t>
  </si>
  <si>
    <t>60-2.6z</t>
  </si>
  <si>
    <t>Viking</t>
  </si>
  <si>
    <t>10#  44-3.6z</t>
  </si>
  <si>
    <t>Good Harbor</t>
  </si>
  <si>
    <t>PL/Sterling</t>
  </si>
  <si>
    <t>GFS/Sterling</t>
  </si>
  <si>
    <t>72/4 OZ</t>
  </si>
  <si>
    <t>FOSTER FARM</t>
  </si>
  <si>
    <t>60/5.7 OZ</t>
  </si>
  <si>
    <t>LAMARCA</t>
  </si>
  <si>
    <t>FISCHER</t>
  </si>
  <si>
    <t>106/1.5 OZ</t>
  </si>
  <si>
    <t>SWAGGERTY</t>
  </si>
  <si>
    <t>6/6LBS</t>
  </si>
  <si>
    <t>11 # AVG</t>
  </si>
  <si>
    <t>26.01#</t>
  </si>
  <si>
    <t>26.23#</t>
  </si>
  <si>
    <t>2/5#CASE</t>
  </si>
  <si>
    <t>TONY DOWNS</t>
  </si>
  <si>
    <t>80/4 OZ</t>
  </si>
  <si>
    <t>25#CASE</t>
  </si>
  <si>
    <t>90/2.65</t>
  </si>
  <si>
    <t>180/1.75</t>
  </si>
  <si>
    <t>150/3.23</t>
  </si>
  <si>
    <t>188/.86OZ</t>
  </si>
  <si>
    <t>MIDSHIP</t>
  </si>
  <si>
    <t>160/1 OZ</t>
  </si>
  <si>
    <t>60/2.6 OZ</t>
  </si>
  <si>
    <t>45/3.6OZ</t>
  </si>
  <si>
    <t>6/5LBS.</t>
  </si>
  <si>
    <t>GREAT LAKES</t>
  </si>
  <si>
    <t>4/5LBS.</t>
  </si>
  <si>
    <t>GFS</t>
  </si>
  <si>
    <t>VENDOR NAME</t>
  </si>
  <si>
    <t>Somerset Foods</t>
  </si>
  <si>
    <t>**Quanities are estimates only . These totals are not guaranteed to be the actual purchase totals. Actual purchases  may be significantly higher or lower depending on USDA shipments.</t>
  </si>
  <si>
    <t>PART 1 OF 2 PART BID</t>
  </si>
  <si>
    <t>BID ITEM #</t>
  </si>
  <si>
    <t>EST. QTY.**</t>
  </si>
  <si>
    <t>DESCRIPTION</t>
  </si>
  <si>
    <t>*PREFERRED BRANDS*</t>
  </si>
  <si>
    <t>PACK</t>
  </si>
  <si>
    <t>BIDDER PACK SIZE</t>
  </si>
  <si>
    <t>BIDDERS  ITEM NUMBER</t>
  </si>
  <si>
    <t>BRAND BID</t>
  </si>
  <si>
    <t>PACKER</t>
  </si>
  <si>
    <t>PRICE</t>
  </si>
  <si>
    <t>PER CASE DELIVERY FEE LISTED BELOW</t>
  </si>
  <si>
    <t>TOTAL</t>
  </si>
  <si>
    <t>Optional Bid- firm until 6/5/2000</t>
  </si>
  <si>
    <t xml:space="preserve">VENDORS -AWARDED ITEMS MUST HAVE NUTRIONAL ANALYSIS INFO SUBMITTED WITHIN 10 DAYS AFTER AWARD. </t>
  </si>
  <si>
    <t xml:space="preserve">A: CANNED VEGETABLES </t>
  </si>
  <si>
    <t>A 1</t>
  </si>
  <si>
    <t>BEANS ,GREEN TO BE PACKED</t>
  </si>
  <si>
    <t>6/#10</t>
  </si>
  <si>
    <t>code</t>
  </si>
  <si>
    <t>OOO51</t>
  </si>
  <si>
    <t>TO U.S. GRADE B OR U.S. EXTRA STD</t>
  </si>
  <si>
    <t>BLUE LAKE VARIETY,#4 SIZE</t>
  </si>
  <si>
    <t>A 2</t>
  </si>
  <si>
    <t>BEANS, CHILI MEX STYLE</t>
  </si>
  <si>
    <t>A 3</t>
  </si>
  <si>
    <t>BEANS, GREAT NORTHERN</t>
  </si>
  <si>
    <t>A 4</t>
  </si>
  <si>
    <t>OO213</t>
  </si>
  <si>
    <t>KIDNEY BEANS, RED</t>
  </si>
  <si>
    <t xml:space="preserve">  </t>
  </si>
  <si>
    <t>A 5</t>
  </si>
  <si>
    <t>OO215</t>
  </si>
  <si>
    <t>PINTO BEANS,CANNED</t>
  </si>
  <si>
    <t>A 6</t>
  </si>
  <si>
    <t>OOO51B</t>
  </si>
  <si>
    <t xml:space="preserve"> IN TOMATO SAUCE (NO PORK)</t>
  </si>
  <si>
    <t>A 7</t>
  </si>
  <si>
    <t>OO223</t>
  </si>
  <si>
    <t>6#10</t>
  </si>
  <si>
    <t>A 8</t>
  </si>
  <si>
    <t>O20</t>
  </si>
  <si>
    <t xml:space="preserve">CORN, WHOLE KERNEL </t>
  </si>
  <si>
    <t>6/75oz</t>
  </si>
  <si>
    <t>PACKED TO U.S. GRADE A STANDARD</t>
  </si>
  <si>
    <t>GOLDEN, VACUM PACK</t>
  </si>
  <si>
    <t>Minimum drain weight 75oz per can</t>
  </si>
  <si>
    <t>A 9</t>
  </si>
  <si>
    <t>PEAS, CANNED</t>
  </si>
  <si>
    <t>A 10</t>
  </si>
  <si>
    <t>POTATOES, DICED</t>
  </si>
  <si>
    <t>A 11</t>
  </si>
  <si>
    <t>POTATOES, SWEET CUT</t>
  </si>
  <si>
    <t>allen</t>
  </si>
  <si>
    <t xml:space="preserve"> </t>
  </si>
  <si>
    <t>44-55 CT  L/S</t>
  </si>
  <si>
    <t>A 12</t>
  </si>
  <si>
    <t>POTATOES, WHOLE</t>
  </si>
  <si>
    <t>60-80 COUNT</t>
  </si>
  <si>
    <t>A 13</t>
  </si>
  <si>
    <t>OO38A</t>
  </si>
  <si>
    <t>REFRIED BEANS</t>
  </si>
  <si>
    <t>A 14</t>
  </si>
  <si>
    <t>OO129</t>
  </si>
  <si>
    <t xml:space="preserve">TOMATO KETCHUP,GRADE A </t>
  </si>
  <si>
    <t>RED GOLD</t>
  </si>
  <si>
    <t>red gold</t>
  </si>
  <si>
    <t xml:space="preserve"> 33% SOLID</t>
  </si>
  <si>
    <t>A 15</t>
  </si>
  <si>
    <t>O73</t>
  </si>
  <si>
    <t>TOMATO PASTE,GRADE A</t>
  </si>
  <si>
    <t>A 16</t>
  </si>
  <si>
    <t>O76</t>
  </si>
  <si>
    <t>TOMATOES DICED, GRADE A</t>
  </si>
  <si>
    <t>A 17</t>
  </si>
  <si>
    <t>SAUCE, TOMATOES, GRADE A</t>
  </si>
  <si>
    <t>Red Gold</t>
  </si>
  <si>
    <t>A 18</t>
  </si>
  <si>
    <t>OO165O</t>
  </si>
  <si>
    <t>MIXED GREENS</t>
  </si>
  <si>
    <t>A-19</t>
  </si>
  <si>
    <t>O64</t>
  </si>
  <si>
    <t>MUSHROOMS STEMS 'N PIECES</t>
  </si>
  <si>
    <t>packer</t>
  </si>
  <si>
    <t xml:space="preserve"> B:  CANNED FRUITS</t>
  </si>
  <si>
    <t>B 1</t>
  </si>
  <si>
    <t>OOO45</t>
  </si>
  <si>
    <t>GRADE A or US Fancy</t>
  </si>
  <si>
    <t>B 2</t>
  </si>
  <si>
    <t>OOO44</t>
  </si>
  <si>
    <t>APPLESAUCE,  GRADE A</t>
  </si>
  <si>
    <t>Lightly sweetened</t>
  </si>
  <si>
    <t>B 3</t>
  </si>
  <si>
    <t>OOO47</t>
  </si>
  <si>
    <t xml:space="preserve">TO BE PACKED TO U.S. GRADE B </t>
  </si>
  <si>
    <t>STANDARD;CLINGSTONE LIGHT SYRUP</t>
  </si>
  <si>
    <t>B 4</t>
  </si>
  <si>
    <t>OOO46</t>
  </si>
  <si>
    <t>PACKED IN LIGHT SYRUP</t>
  </si>
  <si>
    <t>B 5</t>
  </si>
  <si>
    <t>O18</t>
  </si>
  <si>
    <t xml:space="preserve"> TO U.S GRADE C STANDARD;</t>
  </si>
  <si>
    <t>B 6</t>
  </si>
  <si>
    <t>TO U.S. GRADE B STANDARD;</t>
  </si>
  <si>
    <t xml:space="preserve"> 50 - 60 CT,LIGHT SYRUP</t>
  </si>
  <si>
    <t>B 7</t>
  </si>
  <si>
    <t>O16</t>
  </si>
  <si>
    <t xml:space="preserve">FRUIT COCKTAIL TO BE </t>
  </si>
  <si>
    <t xml:space="preserve">PACKED TO U.S. GRADE B </t>
  </si>
  <si>
    <t>STANDARD, LIGHT SYRUP</t>
  </si>
  <si>
    <t>B 8</t>
  </si>
  <si>
    <t>OOO454</t>
  </si>
  <si>
    <t>EA.64OZ.</t>
  </si>
  <si>
    <t>64oz</t>
  </si>
  <si>
    <t>HALVES</t>
  </si>
  <si>
    <t>B 9</t>
  </si>
  <si>
    <t>O17</t>
  </si>
  <si>
    <t>MANDARIN ORANGES, .</t>
  </si>
  <si>
    <t>WHOLE Pcs</t>
  </si>
  <si>
    <t>B 10</t>
  </si>
  <si>
    <t>OOO5O</t>
  </si>
  <si>
    <t>PINEAPPLE TIDBITS,</t>
  </si>
  <si>
    <t xml:space="preserve"> PACKED IN OWN JUICE</t>
  </si>
  <si>
    <t>B 11</t>
  </si>
  <si>
    <t>OOO49</t>
  </si>
  <si>
    <t xml:space="preserve">PINEAPPLE, CRUSHED, </t>
  </si>
  <si>
    <t>PACKED IN OWN JUICE</t>
  </si>
  <si>
    <t>B 12</t>
  </si>
  <si>
    <t>OOO5OA</t>
  </si>
  <si>
    <t>PINEAPPLE SLICED,</t>
  </si>
  <si>
    <t>B 13</t>
  </si>
  <si>
    <t>OO201</t>
  </si>
  <si>
    <t>PINEAPPLE  JUICE, CANNED</t>
  </si>
  <si>
    <t>12/46 OZ</t>
  </si>
  <si>
    <t>12/46oz</t>
  </si>
  <si>
    <t>leahy</t>
  </si>
  <si>
    <t>B 14</t>
  </si>
  <si>
    <t>JUICY JUICE, shelf stable juice</t>
  </si>
  <si>
    <t>40/6.75 oz</t>
  </si>
  <si>
    <t>40/6.75oz</t>
  </si>
  <si>
    <t>C:  MIXES AND BASES</t>
  </si>
  <si>
    <t>C-1</t>
  </si>
  <si>
    <t>O3O</t>
  </si>
  <si>
    <t xml:space="preserve"> DRESSING MIX, RANCH</t>
  </si>
  <si>
    <t>PRECISION</t>
  </si>
  <si>
    <t>yield 18/1 GAL.</t>
  </si>
  <si>
    <t>18/1gal</t>
  </si>
  <si>
    <t>precision</t>
  </si>
  <si>
    <t>C-2</t>
  </si>
  <si>
    <t xml:space="preserve"> DRESSING MIX, RANCH--LoCal</t>
  </si>
  <si>
    <t>HIDDEN VALLEY</t>
  </si>
  <si>
    <t>yield 12/1 GAL.</t>
  </si>
  <si>
    <t>12/1gal</t>
  </si>
  <si>
    <t>hidden valley</t>
  </si>
  <si>
    <t>C-3</t>
  </si>
  <si>
    <t>OO372</t>
  </si>
  <si>
    <t xml:space="preserve"> DRESSING MIX, ITALIAN</t>
  </si>
  <si>
    <t>C-4</t>
  </si>
  <si>
    <t>OO209</t>
  </si>
  <si>
    <t xml:space="preserve"> BASE, BEEF,  BEEF FLAVOR.</t>
  </si>
  <si>
    <t>EA. 1/LB</t>
  </si>
  <si>
    <t>1#</t>
  </si>
  <si>
    <t>DISSOLVES IN HOT WATER.</t>
  </si>
  <si>
    <t>C-5</t>
  </si>
  <si>
    <t>OOO66</t>
  </si>
  <si>
    <t>C-6</t>
  </si>
  <si>
    <t>OO211</t>
  </si>
  <si>
    <t>BASE,  HAM , HAM FLAVOR</t>
  </si>
  <si>
    <t>C-7</t>
  </si>
  <si>
    <t>OO275</t>
  </si>
  <si>
    <t>GRAVY,COUNTRY GRAVY MIX</t>
  </si>
  <si>
    <t xml:space="preserve"> PIONEER OR PRECISION</t>
  </si>
  <si>
    <t>8/ 25 OZ.</t>
  </si>
  <si>
    <t>8/25oz</t>
  </si>
  <si>
    <t>C-8</t>
  </si>
  <si>
    <t>GRAVY,TURKEY  MIX</t>
  </si>
  <si>
    <t>C-9</t>
  </si>
  <si>
    <t>OO276</t>
  </si>
  <si>
    <t>GRAVY,BROWN MIX</t>
  </si>
  <si>
    <t>C-10</t>
  </si>
  <si>
    <t>GRAVY,CHICKEN  MIX</t>
  </si>
  <si>
    <t>TUFS</t>
  </si>
  <si>
    <t>12/7oz</t>
  </si>
  <si>
    <t>tufs</t>
  </si>
  <si>
    <t>C-11</t>
  </si>
  <si>
    <t>OO272A</t>
  </si>
  <si>
    <t>CHICKEN BROTH</t>
  </si>
  <si>
    <t>SUE BEE</t>
  </si>
  <si>
    <t>12/50OZ</t>
  </si>
  <si>
    <t>12/50oz</t>
  </si>
  <si>
    <t>sue bee</t>
  </si>
  <si>
    <t>C-12</t>
  </si>
  <si>
    <t>TOPPING MIX WHIP CREAM</t>
  </si>
  <si>
    <t>12/CASE</t>
  </si>
  <si>
    <t>12/12oz</t>
  </si>
  <si>
    <t>tuf</t>
  </si>
  <si>
    <t>JUICE BASES ALL SAME PRICE</t>
  </si>
  <si>
    <t>D-1</t>
  </si>
  <si>
    <t>OO384A</t>
  </si>
  <si>
    <t xml:space="preserve"> JUICE BASE, LEMONADE</t>
  </si>
  <si>
    <t>12/ 24 OZ</t>
  </si>
  <si>
    <t>12/24oz</t>
  </si>
  <si>
    <t>D-2</t>
  </si>
  <si>
    <t>OO4O8</t>
  </si>
  <si>
    <t xml:space="preserve"> JUICE BASE, ORANGE</t>
  </si>
  <si>
    <t>D-3</t>
  </si>
  <si>
    <t>OO358A</t>
  </si>
  <si>
    <t xml:space="preserve"> JUICE BASE, GRAPE</t>
  </si>
  <si>
    <t>D-4</t>
  </si>
  <si>
    <t>OO34O</t>
  </si>
  <si>
    <t xml:space="preserve"> JUICE BASE, FRUIT PUNCH</t>
  </si>
  <si>
    <t>D-5</t>
  </si>
  <si>
    <t>OO492</t>
  </si>
  <si>
    <t xml:space="preserve">STUFFING MIX , </t>
  </si>
  <si>
    <t>8/2.5 LBS.</t>
  </si>
  <si>
    <t>6/3.5#</t>
  </si>
  <si>
    <t>gilster</t>
  </si>
  <si>
    <t xml:space="preserve">CORNBREAD,ADD WATER </t>
  </si>
  <si>
    <t>SPICES</t>
  </si>
  <si>
    <t>***MUST BE MCCORMICK OR DURKEE.... - NO PRIVATE LABEL ***</t>
  </si>
  <si>
    <t>E-1</t>
  </si>
  <si>
    <t>OO211B</t>
  </si>
  <si>
    <t>SPICE,  BASIL, GROUND</t>
  </si>
  <si>
    <t>13 OZ.</t>
  </si>
  <si>
    <t>13oz</t>
  </si>
  <si>
    <t>tone</t>
  </si>
  <si>
    <t>E-2</t>
  </si>
  <si>
    <t>SPICE,BASIL WHOLE LEAF</t>
  </si>
  <si>
    <t>5.5oz</t>
  </si>
  <si>
    <t>7oz</t>
  </si>
  <si>
    <t>E-3</t>
  </si>
  <si>
    <t>OO247</t>
  </si>
  <si>
    <t>SPICE,  CAYENNE PEPPER,</t>
  </si>
  <si>
    <t>16 OZ.</t>
  </si>
  <si>
    <t>16oz</t>
  </si>
  <si>
    <t>E-4</t>
  </si>
  <si>
    <t>OO249</t>
  </si>
  <si>
    <t>SPICE,  CELERY SEED</t>
  </si>
  <si>
    <t>30 OZ.</t>
  </si>
  <si>
    <t>15oz</t>
  </si>
  <si>
    <t>E-5</t>
  </si>
  <si>
    <t>OO257</t>
  </si>
  <si>
    <t>SPICE,  CHILI POWDER -</t>
  </si>
  <si>
    <t>1/5 LBS.</t>
  </si>
  <si>
    <t>1/4#</t>
  </si>
  <si>
    <t>mexene</t>
  </si>
  <si>
    <t>E-6</t>
  </si>
  <si>
    <t>OOO76</t>
  </si>
  <si>
    <t>SPICE,  CINNAMON, GROUND</t>
  </si>
  <si>
    <t>1/15oz</t>
  </si>
  <si>
    <t>E-7</t>
  </si>
  <si>
    <t>OO259</t>
  </si>
  <si>
    <t>SPICE,  CLOVES, GROUND</t>
  </si>
  <si>
    <t>E-8</t>
  </si>
  <si>
    <t>OO287</t>
  </si>
  <si>
    <t>SPICE,  CREAM OF TARTER,</t>
  </si>
  <si>
    <t>32 OZ.</t>
  </si>
  <si>
    <t>32oz</t>
  </si>
  <si>
    <t xml:space="preserve"> FOR BAKING.</t>
  </si>
  <si>
    <t>E-9</t>
  </si>
  <si>
    <t>OO293</t>
  </si>
  <si>
    <t>SPICE,  CUMIN, GROUND</t>
  </si>
  <si>
    <t>14oz</t>
  </si>
  <si>
    <t>E-10</t>
  </si>
  <si>
    <t>OOO77</t>
  </si>
  <si>
    <t>SPICE,  GARLIC POWDER</t>
  </si>
  <si>
    <t>19 OZ.</t>
  </si>
  <si>
    <t>19oz</t>
  </si>
  <si>
    <t>E-11</t>
  </si>
  <si>
    <t>OO342</t>
  </si>
  <si>
    <t>SPICE,  GARLIC SALT</t>
  </si>
  <si>
    <t>40 OZ.</t>
  </si>
  <si>
    <t>38oz</t>
  </si>
  <si>
    <t>E-12</t>
  </si>
  <si>
    <t>OO352</t>
  </si>
  <si>
    <t>SPICE,  GINGER, ground</t>
  </si>
  <si>
    <t>15 OZ.</t>
  </si>
  <si>
    <t>E-13</t>
  </si>
  <si>
    <t>OOO455</t>
  </si>
  <si>
    <t>SPICE, MARJORAM LEAF</t>
  </si>
  <si>
    <t>3.5oz</t>
  </si>
  <si>
    <t>E-14</t>
  </si>
  <si>
    <t>OO392A</t>
  </si>
  <si>
    <t>SPICE,  MUSTARD, DRY GROUND</t>
  </si>
  <si>
    <t>E-15</t>
  </si>
  <si>
    <t>OO394</t>
  </si>
  <si>
    <t>SPICE,  NUTMEG,GROUND</t>
  </si>
  <si>
    <t>E-16</t>
  </si>
  <si>
    <t>OO402</t>
  </si>
  <si>
    <t>SPICE,  ONION POWDER</t>
  </si>
  <si>
    <t>18 OZ.</t>
  </si>
  <si>
    <t>17oz</t>
  </si>
  <si>
    <t>E-17</t>
  </si>
  <si>
    <t>OO404</t>
  </si>
  <si>
    <t>SPICE,  ONION SALT</t>
  </si>
  <si>
    <t>36 OZ.</t>
  </si>
  <si>
    <t>36oz</t>
  </si>
  <si>
    <t>E-18</t>
  </si>
  <si>
    <t>OO416</t>
  </si>
  <si>
    <t>SPICE,  OREGANO</t>
  </si>
  <si>
    <t>11 OZ.</t>
  </si>
  <si>
    <t>12oz</t>
  </si>
  <si>
    <t>E-19</t>
  </si>
  <si>
    <t>OO424</t>
  </si>
  <si>
    <t>SPICE,  PAPRIKA</t>
  </si>
  <si>
    <t>E-20</t>
  </si>
  <si>
    <t>OO428</t>
  </si>
  <si>
    <t>SPICE,  PARSLEY FLAKES</t>
  </si>
  <si>
    <t>2 OZ.</t>
  </si>
  <si>
    <t>11oz</t>
  </si>
  <si>
    <t>E-21</t>
  </si>
  <si>
    <t>OOO75</t>
  </si>
  <si>
    <t xml:space="preserve">SPICE,  PEPPER, BLACK, </t>
  </si>
  <si>
    <t>GROUND</t>
  </si>
  <si>
    <t>E-22</t>
  </si>
  <si>
    <t>17 OZ.</t>
  </si>
  <si>
    <t>18oz</t>
  </si>
  <si>
    <t>E-23</t>
  </si>
  <si>
    <t>OO468</t>
  </si>
  <si>
    <t>SPICE,  SAGE, RUBBED</t>
  </si>
  <si>
    <t>8 OZ.</t>
  </si>
  <si>
    <t>6oz</t>
  </si>
  <si>
    <t>TABLE GRADE</t>
  </si>
  <si>
    <t>E-24</t>
  </si>
  <si>
    <t>OO476</t>
  </si>
  <si>
    <t xml:space="preserve">SPICE,  SALT, IODIZED, </t>
  </si>
  <si>
    <t>24/26 OZ.</t>
  </si>
  <si>
    <t>24/26oz</t>
  </si>
  <si>
    <t>E-25</t>
  </si>
  <si>
    <t>OO478</t>
  </si>
  <si>
    <t>SPICE, SALT BULK</t>
  </si>
  <si>
    <t>1/25#</t>
  </si>
  <si>
    <t>25#</t>
  </si>
  <si>
    <t>E-26</t>
  </si>
  <si>
    <t>SPICE, ROSEMARY</t>
  </si>
  <si>
    <t>10 OZ</t>
  </si>
  <si>
    <t>9oz</t>
  </si>
  <si>
    <t>gm227</t>
  </si>
  <si>
    <t>E-27</t>
  </si>
  <si>
    <t>OO518</t>
  </si>
  <si>
    <t>SPICE,  THYME, GROUND</t>
  </si>
  <si>
    <t>E-28</t>
  </si>
  <si>
    <t>OO457</t>
  </si>
  <si>
    <t>SPICE,POULTRY SEASONING</t>
  </si>
  <si>
    <t>10oz</t>
  </si>
  <si>
    <t>E-29</t>
  </si>
  <si>
    <t>SPICE,ITALIAN BLEND</t>
  </si>
  <si>
    <t>28oz</t>
  </si>
  <si>
    <t>E-30</t>
  </si>
  <si>
    <t>OO479</t>
  </si>
  <si>
    <t>SEASONING SALT</t>
  </si>
  <si>
    <t>LAWRY'S</t>
  </si>
  <si>
    <t>40OZ.</t>
  </si>
  <si>
    <t>4/5#</t>
  </si>
  <si>
    <t>lawry's</t>
  </si>
  <si>
    <t>E-31</t>
  </si>
  <si>
    <t>OO272B</t>
  </si>
  <si>
    <t>3#</t>
  </si>
  <si>
    <t>BAKING SUPPLIES</t>
  </si>
  <si>
    <t>F-1</t>
  </si>
  <si>
    <t>EGG WHL DRIED</t>
  </si>
  <si>
    <t>6/5#</t>
  </si>
  <si>
    <t>6/3#</t>
  </si>
  <si>
    <t>gm199</t>
  </si>
  <si>
    <t>F-2</t>
  </si>
  <si>
    <t>BUTTER SUBSTITUTE</t>
  </si>
  <si>
    <t>BUTTERBUDS</t>
  </si>
  <si>
    <t>24/4 OZ</t>
  </si>
  <si>
    <t>24/4oz</t>
  </si>
  <si>
    <t>butterbuds</t>
  </si>
  <si>
    <t>F-3</t>
  </si>
  <si>
    <t>OOO78</t>
  </si>
  <si>
    <t>SUGAR, GRANULATED</t>
  </si>
  <si>
    <t>50 LBS.</t>
  </si>
  <si>
    <t>50#</t>
  </si>
  <si>
    <t>F-4</t>
  </si>
  <si>
    <t>OOO81</t>
  </si>
  <si>
    <t xml:space="preserve">SUGAR, POWDERED 10 X , </t>
  </si>
  <si>
    <t>APPRX. 3% CORNSTARCH</t>
  </si>
  <si>
    <t>F-5</t>
  </si>
  <si>
    <t>OOO80</t>
  </si>
  <si>
    <t>SUGAR, BROWN</t>
  </si>
  <si>
    <t>F-6</t>
  </si>
  <si>
    <t>OO323</t>
  </si>
  <si>
    <t>EVAPORATED MILK</t>
  </si>
  <si>
    <t>48/12oz</t>
  </si>
  <si>
    <t>F-7</t>
  </si>
  <si>
    <t>OOO69</t>
  </si>
  <si>
    <t>FLOUR, A. P.</t>
  </si>
  <si>
    <t>25 LBS.</t>
  </si>
  <si>
    <t>2/25#</t>
  </si>
  <si>
    <t>gold medal</t>
  </si>
  <si>
    <t>F-8</t>
  </si>
  <si>
    <t>FLOUR, HI-GLUTEN 11%</t>
  </si>
  <si>
    <t>general mills</t>
  </si>
  <si>
    <t>F-9</t>
  </si>
  <si>
    <t>OOO67</t>
  </si>
  <si>
    <t>CHOCOLATE CHIPS SEMI SWEET</t>
  </si>
  <si>
    <t>10#</t>
  </si>
  <si>
    <t>5#</t>
  </si>
  <si>
    <t>Imitation</t>
  </si>
  <si>
    <t>F-10</t>
  </si>
  <si>
    <t>OO263</t>
  </si>
  <si>
    <t>COCONUT , SHORT SHRED</t>
  </si>
  <si>
    <t>5/2 LB.</t>
  </si>
  <si>
    <t>5/2#</t>
  </si>
  <si>
    <t>F-11</t>
  </si>
  <si>
    <t>O61</t>
  </si>
  <si>
    <t>MARSMALLOWS MINI</t>
  </si>
  <si>
    <t>12/1 LB.</t>
  </si>
  <si>
    <t>12/1#</t>
  </si>
  <si>
    <t>hospitality</t>
  </si>
  <si>
    <t>F-12</t>
  </si>
  <si>
    <t>O5O</t>
  </si>
  <si>
    <t>COCOA, GRADE A , 25% MIN.</t>
  </si>
  <si>
    <t xml:space="preserve"> COCOA BUTTER </t>
  </si>
  <si>
    <t>F-13</t>
  </si>
  <si>
    <t>OO365</t>
  </si>
  <si>
    <t xml:space="preserve">HONEY,BULK </t>
  </si>
  <si>
    <t>6/5LB</t>
  </si>
  <si>
    <t>01220</t>
  </si>
  <si>
    <t>F-14</t>
  </si>
  <si>
    <t>OOO7O</t>
  </si>
  <si>
    <t>MILK,NON FAT,DRY.US EXTRA,</t>
  </si>
  <si>
    <t>50/ LBS.</t>
  </si>
  <si>
    <t>F-15</t>
  </si>
  <si>
    <t>OO165X</t>
  </si>
  <si>
    <t>VINEGAR,, PURE CIDER</t>
  </si>
  <si>
    <t>4/1Gal</t>
  </si>
  <si>
    <t>4/1gal</t>
  </si>
  <si>
    <t>F-16</t>
  </si>
  <si>
    <t>OO532</t>
  </si>
  <si>
    <t>VINEGAR,WHITE</t>
  </si>
  <si>
    <t>F-17</t>
  </si>
  <si>
    <t>OOO68</t>
  </si>
  <si>
    <t>VANILLA EXTRACT, IMITATION</t>
  </si>
  <si>
    <t>QUART</t>
  </si>
  <si>
    <t>1qt</t>
  </si>
  <si>
    <t>durkee</t>
  </si>
  <si>
    <t>F-18</t>
  </si>
  <si>
    <t>OO338</t>
  </si>
  <si>
    <t>BETTERCREAM FROSTING-</t>
  </si>
  <si>
    <t>RICH'S</t>
  </si>
  <si>
    <t>12/2#</t>
  </si>
  <si>
    <t>02295</t>
  </si>
  <si>
    <t>rich's</t>
  </si>
  <si>
    <t>VANILLA</t>
  </si>
  <si>
    <t>F-19</t>
  </si>
  <si>
    <t>OO165N</t>
  </si>
  <si>
    <t>MOLASSES</t>
  </si>
  <si>
    <t>Gal</t>
  </si>
  <si>
    <t>1gal</t>
  </si>
  <si>
    <t>F-20</t>
  </si>
  <si>
    <t>1O5</t>
  </si>
  <si>
    <t>CORN  SYRUP-WHITE</t>
  </si>
  <si>
    <t>GAL.</t>
  </si>
  <si>
    <t>gm972</t>
  </si>
  <si>
    <t>F-21</t>
  </si>
  <si>
    <t>OOO65</t>
  </si>
  <si>
    <t xml:space="preserve">BAKING POWDER, </t>
  </si>
  <si>
    <t>10 LBS.</t>
  </si>
  <si>
    <t>DOUBLE ACTING</t>
  </si>
  <si>
    <t>F-22</t>
  </si>
  <si>
    <t>O25</t>
  </si>
  <si>
    <t>BAKING SODA</t>
  </si>
  <si>
    <t>12/2 LBS.</t>
  </si>
  <si>
    <t>F-23</t>
  </si>
  <si>
    <t>OOO83</t>
  </si>
  <si>
    <t xml:space="preserve">YEAST, FOIL VACUUM PACK. </t>
  </si>
  <si>
    <t xml:space="preserve">SAF INSTANT </t>
  </si>
  <si>
    <t>20/1#</t>
  </si>
  <si>
    <t>fleischmann</t>
  </si>
  <si>
    <t>OR EQUAL</t>
  </si>
  <si>
    <t>F-24</t>
  </si>
  <si>
    <t>OO2O4</t>
  </si>
  <si>
    <t>BACON BITS BULK</t>
  </si>
  <si>
    <t>20#</t>
  </si>
  <si>
    <t>F-25</t>
  </si>
  <si>
    <t>O53</t>
  </si>
  <si>
    <t>CORNSTARCH</t>
  </si>
  <si>
    <t>24/1#</t>
  </si>
  <si>
    <t>F-26</t>
  </si>
  <si>
    <t>00165KA</t>
  </si>
  <si>
    <t>LEMON JUICE, REAL</t>
  </si>
  <si>
    <t>F-27</t>
  </si>
  <si>
    <t>CRACKER CRUMBS, GRAHAM</t>
  </si>
  <si>
    <t>keebler</t>
  </si>
  <si>
    <t>F-28</t>
  </si>
  <si>
    <t>OOO71</t>
  </si>
  <si>
    <t xml:space="preserve">CAKE MIX,CHOCOLATE,  </t>
  </si>
  <si>
    <t>ALL MIXES:</t>
  </si>
  <si>
    <t>6/5 LBS</t>
  </si>
  <si>
    <t>ENRICHED</t>
  </si>
  <si>
    <t>PILLSBURY</t>
  </si>
  <si>
    <t>F-29</t>
  </si>
  <si>
    <t>OO241</t>
  </si>
  <si>
    <t>CAKE MIX,WHITE,ENRICHED</t>
  </si>
  <si>
    <t>HOSPITALITY</t>
  </si>
  <si>
    <t>BETTY CROCKER</t>
  </si>
  <si>
    <t>F-30</t>
  </si>
  <si>
    <t>OOO72</t>
  </si>
  <si>
    <t>CAKE MIX , YELLOW, ENRICHED</t>
  </si>
  <si>
    <t>GENERAL MILLS</t>
  </si>
  <si>
    <t>6/5LBS</t>
  </si>
  <si>
    <t>F-31</t>
  </si>
  <si>
    <t>OO235</t>
  </si>
  <si>
    <t>BROWNIE MIX,ENRICHED</t>
  </si>
  <si>
    <t>6/6 LBS</t>
  </si>
  <si>
    <t>6/6#</t>
  </si>
  <si>
    <t>F-32</t>
  </si>
  <si>
    <t>OATMEAL, QUICK COOKING</t>
  </si>
  <si>
    <t>12/42 OZ</t>
  </si>
  <si>
    <t>12/42oz</t>
  </si>
  <si>
    <t>F-33</t>
  </si>
  <si>
    <t>OOO72A</t>
  </si>
  <si>
    <t xml:space="preserve"> FOOD COLORING, RED</t>
  </si>
  <si>
    <t>F-34</t>
  </si>
  <si>
    <t>OO36O</t>
  </si>
  <si>
    <t xml:space="preserve"> FOOD COLORING, GREEN</t>
  </si>
  <si>
    <t>F-35</t>
  </si>
  <si>
    <t xml:space="preserve"> FOOD COLORING, BLUE</t>
  </si>
  <si>
    <t>gm844</t>
  </si>
  <si>
    <t>F-36</t>
  </si>
  <si>
    <t>OO453</t>
  </si>
  <si>
    <t>BULK RAISINS</t>
  </si>
  <si>
    <t>30#</t>
  </si>
  <si>
    <t>F-37</t>
  </si>
  <si>
    <t>BUTTERSCOTCH PCS, BULK</t>
  </si>
  <si>
    <t>gm801</t>
  </si>
  <si>
    <t>F-38</t>
  </si>
  <si>
    <t>CAKE DECORETTES List flavors</t>
  </si>
  <si>
    <t>EACH</t>
  </si>
  <si>
    <t>F-39</t>
  </si>
  <si>
    <t>OO165C</t>
  </si>
  <si>
    <t>ALMOND EXTRACT</t>
  </si>
  <si>
    <t>QT</t>
  </si>
  <si>
    <t>gm340</t>
  </si>
  <si>
    <t>F-40</t>
  </si>
  <si>
    <t>TOPPING, MARSHMALLOW CRM</t>
  </si>
  <si>
    <t>jhs</t>
  </si>
  <si>
    <t>F-41</t>
  </si>
  <si>
    <t>OO47O</t>
  </si>
  <si>
    <t>SALAD OIL</t>
  </si>
  <si>
    <t>6/1 GALLON</t>
  </si>
  <si>
    <t>6/1gal</t>
  </si>
  <si>
    <t>ventura</t>
  </si>
  <si>
    <t>F-42</t>
  </si>
  <si>
    <t>O26</t>
  </si>
  <si>
    <t xml:space="preserve">SHORTENING,ALL PURPOSE, </t>
  </si>
  <si>
    <t>12/3#</t>
  </si>
  <si>
    <t>holsum</t>
  </si>
  <si>
    <t>SOLID</t>
  </si>
  <si>
    <t>F-43</t>
  </si>
  <si>
    <t>F-44</t>
  </si>
  <si>
    <t>OO490</t>
  </si>
  <si>
    <t>STRAWBERRY GLAZE</t>
  </si>
  <si>
    <t>DRY PASTA AND TACO PRODUCTS</t>
  </si>
  <si>
    <t>G-1</t>
  </si>
  <si>
    <t>OOO6O</t>
  </si>
  <si>
    <t>PASTA, LASAGNA NOODLES,</t>
  </si>
  <si>
    <t>cortona</t>
  </si>
  <si>
    <t xml:space="preserve"> FLUTED</t>
  </si>
  <si>
    <t>G-2</t>
  </si>
  <si>
    <t>O23</t>
  </si>
  <si>
    <t xml:space="preserve">PASTA,  MACARONI NOODLES, </t>
  </si>
  <si>
    <t>20 LBS.</t>
  </si>
  <si>
    <t>ELBOW, 100%  SEMOLINA</t>
  </si>
  <si>
    <t>G-3</t>
  </si>
  <si>
    <t>OO318</t>
  </si>
  <si>
    <t>PASTA,  EGG NOODLES, X-WIDE,</t>
  </si>
  <si>
    <t>10LBS.</t>
  </si>
  <si>
    <t xml:space="preserve"> 5.5% EGG YOLKS</t>
  </si>
  <si>
    <t>G-4</t>
  </si>
  <si>
    <t>OOO62</t>
  </si>
  <si>
    <t>PASTA,  SPAGHETTI ,</t>
  </si>
  <si>
    <t xml:space="preserve"> , 100% SEMOLINA</t>
  </si>
  <si>
    <t>G-5</t>
  </si>
  <si>
    <t>OOO61</t>
  </si>
  <si>
    <t>PASTA,  ROTINI, TRI COLOR</t>
  </si>
  <si>
    <t>G-6</t>
  </si>
  <si>
    <t>OO33O</t>
  </si>
  <si>
    <t>FETTUCINI NOODLES</t>
  </si>
  <si>
    <t>gm795</t>
  </si>
  <si>
    <t>G-7</t>
  </si>
  <si>
    <t>OO685</t>
  </si>
  <si>
    <t>ZITI  PASTA</t>
  </si>
  <si>
    <t>gm235</t>
  </si>
  <si>
    <t>G-8</t>
  </si>
  <si>
    <t>PASTA,PENNE</t>
  </si>
  <si>
    <t>G-9</t>
  </si>
  <si>
    <t>PASTA,BOW TIE</t>
  </si>
  <si>
    <t>2/5#</t>
  </si>
  <si>
    <t>gm1240</t>
  </si>
  <si>
    <t>zerega</t>
  </si>
  <si>
    <t>G-10</t>
  </si>
  <si>
    <t>OOO63</t>
  </si>
  <si>
    <t>200/ .5 OZ.</t>
  </si>
  <si>
    <t>200ct</t>
  </si>
  <si>
    <t>casa fiesta</t>
  </si>
  <si>
    <t>MUST MEET BREAD REQ.*</t>
  </si>
  <si>
    <t>G-11</t>
  </si>
  <si>
    <t>OOO64</t>
  </si>
  <si>
    <t xml:space="preserve">NACHO CHIPS </t>
  </si>
  <si>
    <t>3/2#</t>
  </si>
  <si>
    <t>6/2#</t>
  </si>
  <si>
    <t>mission</t>
  </si>
  <si>
    <t>G-12</t>
  </si>
  <si>
    <t>TORTILLA, FLOUR 8" PRSD</t>
  </si>
  <si>
    <t>12/12 CS</t>
  </si>
  <si>
    <t>12/24ct</t>
  </si>
  <si>
    <t>tyson</t>
  </si>
  <si>
    <t>G-14</t>
  </si>
  <si>
    <t>TYSON</t>
  </si>
  <si>
    <t>6/12 CS</t>
  </si>
  <si>
    <t>6/12ct</t>
  </si>
  <si>
    <t>G-15</t>
  </si>
  <si>
    <t>DRESSINGS, PICKLES, OLIVES, ETC</t>
  </si>
  <si>
    <t>H-1</t>
  </si>
  <si>
    <t>O31</t>
  </si>
  <si>
    <t xml:space="preserve">DRESSING,  MAYONNAISE, MILD, </t>
  </si>
  <si>
    <t>Hellmans ONLY</t>
  </si>
  <si>
    <t>4/1 GAL.</t>
  </si>
  <si>
    <t>hellmans</t>
  </si>
  <si>
    <t>78% EGG AND OIL MIN.</t>
  </si>
  <si>
    <t>H-2</t>
  </si>
  <si>
    <t>DRESSING, FRENCH FF CALIF</t>
  </si>
  <si>
    <t>MARZETTI OR KENS ONLY</t>
  </si>
  <si>
    <t>4/1 GAL</t>
  </si>
  <si>
    <t>marzetti</t>
  </si>
  <si>
    <t>H-3</t>
  </si>
  <si>
    <t>DRESSING, MAYONNAISE, LoFat</t>
  </si>
  <si>
    <t>ds660</t>
  </si>
  <si>
    <t>H-4</t>
  </si>
  <si>
    <t>DRESSING, HONEY MUSTARD</t>
  </si>
  <si>
    <t>Marzetti</t>
  </si>
  <si>
    <t>H-5</t>
  </si>
  <si>
    <t>DRESSING, ITALIAN, FatFree</t>
  </si>
  <si>
    <t>H-6</t>
  </si>
  <si>
    <t>DRESSING, 1000 ISLAND, LITE</t>
  </si>
  <si>
    <t>kens</t>
  </si>
  <si>
    <t>H-7</t>
  </si>
  <si>
    <t>OO392</t>
  </si>
  <si>
    <t>MUSTARD, YELLOW, PREPARED</t>
  </si>
  <si>
    <t>H-8</t>
  </si>
  <si>
    <t>TARTAR SAUCE</t>
  </si>
  <si>
    <t>4/1GAL</t>
  </si>
  <si>
    <t>H-9</t>
  </si>
  <si>
    <t>OO160</t>
  </si>
  <si>
    <t xml:space="preserve">PICKLES, DILL CHIPS, 1/8 "  </t>
  </si>
  <si>
    <t xml:space="preserve">5GAL </t>
  </si>
  <si>
    <t>1/5gal</t>
  </si>
  <si>
    <t>HAMBURGER</t>
  </si>
  <si>
    <t>H-10</t>
  </si>
  <si>
    <t>OO436</t>
  </si>
  <si>
    <t xml:space="preserve">PICKLES,SPEARS </t>
  </si>
  <si>
    <t>H-11</t>
  </si>
  <si>
    <t>OO161</t>
  </si>
  <si>
    <t xml:space="preserve">PICKLES, WHOLE DILL </t>
  </si>
  <si>
    <t>5 GAL</t>
  </si>
  <si>
    <t>5gal</t>
  </si>
  <si>
    <t>REFRIGERATED-55-65ct</t>
  </si>
  <si>
    <t>H-12</t>
  </si>
  <si>
    <t>O38</t>
  </si>
  <si>
    <t>PICKLES,  SWEET RELISH</t>
  </si>
  <si>
    <t>H-13</t>
  </si>
  <si>
    <t>OO396</t>
  </si>
  <si>
    <t>OLIVES MEDIUM PITTED RIPE</t>
  </si>
  <si>
    <t xml:space="preserve">6/ # 10 </t>
  </si>
  <si>
    <t>H-14</t>
  </si>
  <si>
    <t>OO398</t>
  </si>
  <si>
    <t>OLIVES, SALAD  W/PIMENTO</t>
  </si>
  <si>
    <t>4/GALLON</t>
  </si>
  <si>
    <t>H-15</t>
  </si>
  <si>
    <t>OO374</t>
  </si>
  <si>
    <t>JALAPENOS ,SLICED,PEPPERS</t>
  </si>
  <si>
    <t>H-16</t>
  </si>
  <si>
    <t>OO437A</t>
  </si>
  <si>
    <t xml:space="preserve">PIMENTOES,DICED  UNPEELED </t>
  </si>
  <si>
    <t>24/28oz</t>
  </si>
  <si>
    <t>POTATO PRODUCTS</t>
  </si>
  <si>
    <t>I-1</t>
  </si>
  <si>
    <t>POTATO PEARLS, Add Water</t>
  </si>
  <si>
    <t>basic american</t>
  </si>
  <si>
    <t>OOO55</t>
  </si>
  <si>
    <t>BUTTER FLAVOR ADDED</t>
  </si>
  <si>
    <t>12/28oz</t>
  </si>
  <si>
    <t>I-2</t>
  </si>
  <si>
    <t>6/2.25#</t>
  </si>
  <si>
    <t>6/2.25</t>
  </si>
  <si>
    <t>O21</t>
  </si>
  <si>
    <t xml:space="preserve">SCALLOPED, W/ SAUCE MIX </t>
  </si>
  <si>
    <t>ADD WATER ONLY</t>
  </si>
  <si>
    <t>SAUCES</t>
  </si>
  <si>
    <t>J-1</t>
  </si>
  <si>
    <t>O32</t>
  </si>
  <si>
    <t>SAUCE,  BARBECUE</t>
  </si>
  <si>
    <t>CATTLEMENS</t>
  </si>
  <si>
    <t>cattlemens</t>
  </si>
  <si>
    <t>OR JTM *ONLY*</t>
  </si>
  <si>
    <t>J-2</t>
  </si>
  <si>
    <t>OO496</t>
  </si>
  <si>
    <t>SAUCE,  SWEET N' SOUR</t>
  </si>
  <si>
    <t>lachoy</t>
  </si>
  <si>
    <t>J-3</t>
  </si>
  <si>
    <t>OO538</t>
  </si>
  <si>
    <t xml:space="preserve">SAUCE,  WORCESTERSHIRE </t>
  </si>
  <si>
    <t>1/GALLON</t>
  </si>
  <si>
    <t>J-4</t>
  </si>
  <si>
    <t>OO367</t>
  </si>
  <si>
    <t>SAUCE,HOT- GALLON ONLY!!!</t>
  </si>
  <si>
    <t>1/1GAL</t>
  </si>
  <si>
    <t>texas pete</t>
  </si>
  <si>
    <t>J-5</t>
  </si>
  <si>
    <t>OO510</t>
  </si>
  <si>
    <t>SAUCE, TERIYAKI</t>
  </si>
  <si>
    <t>kikkoman</t>
  </si>
  <si>
    <t>J-6</t>
  </si>
  <si>
    <t>SAUCE, PIZZA</t>
  </si>
  <si>
    <t>ANGELA MIA</t>
  </si>
  <si>
    <t>angela mia</t>
  </si>
  <si>
    <t>J-7</t>
  </si>
  <si>
    <t>OO484</t>
  </si>
  <si>
    <t>SAUCE, SOY</t>
  </si>
  <si>
    <t>J-8</t>
  </si>
  <si>
    <t>SAUCE,TACO,   MILD</t>
  </si>
  <si>
    <t>J-9</t>
  </si>
  <si>
    <t>00165S</t>
  </si>
  <si>
    <t>SAUCE, SALSA</t>
  </si>
  <si>
    <t>J-10</t>
  </si>
  <si>
    <t>OO135</t>
  </si>
  <si>
    <t>SOUP,  CHICKEN NOODLE, .</t>
  </si>
  <si>
    <t>*CAMPBELLS ONLY*</t>
  </si>
  <si>
    <t>12/50 OZ.</t>
  </si>
  <si>
    <t>campbells</t>
  </si>
  <si>
    <t>CONDENSED</t>
  </si>
  <si>
    <t>J-11</t>
  </si>
  <si>
    <t>OO282</t>
  </si>
  <si>
    <t>SOUP,  CREAM OF CELERY.</t>
  </si>
  <si>
    <t>gm968</t>
  </si>
  <si>
    <t>J-12</t>
  </si>
  <si>
    <t>OO283</t>
  </si>
  <si>
    <t>SOUP,  CREAM OF CHICKEN</t>
  </si>
  <si>
    <t>J-13</t>
  </si>
  <si>
    <t>OO285</t>
  </si>
  <si>
    <t>SOUP,  CREAM OF MUSHROOM</t>
  </si>
  <si>
    <t>J-14</t>
  </si>
  <si>
    <t>OO134</t>
  </si>
  <si>
    <t>SOUP,  TOMATO</t>
  </si>
  <si>
    <t>J-15</t>
  </si>
  <si>
    <t xml:space="preserve">SAUCE, MARINARA </t>
  </si>
  <si>
    <t>defratella</t>
  </si>
  <si>
    <t>CRACKER PRODUCTS</t>
  </si>
  <si>
    <t>K-1</t>
  </si>
  <si>
    <t>CRACKERS ASSORTED BASKET</t>
  </si>
  <si>
    <t>500/2ct</t>
  </si>
  <si>
    <t>K-2</t>
  </si>
  <si>
    <t>CRACKERS, SALTINE</t>
  </si>
  <si>
    <t>500/2 CT.</t>
  </si>
  <si>
    <t>K-3</t>
  </si>
  <si>
    <t>SEASONED CROUTONS ITALIAN</t>
  </si>
  <si>
    <t>4/2.25#</t>
  </si>
  <si>
    <t>rothburry farm</t>
  </si>
  <si>
    <t>INDIVIDUAL ITEMS (LIST # OF GRAMS)</t>
  </si>
  <si>
    <t>example</t>
  </si>
  <si>
    <t>PPI OR EQUAL</t>
  </si>
  <si>
    <t>L-1</t>
  </si>
  <si>
    <t>OOO84</t>
  </si>
  <si>
    <t>IND. BARBECUE SAUCE</t>
  </si>
  <si>
    <t>200 CT.</t>
  </si>
  <si>
    <t>200/12gm</t>
  </si>
  <si>
    <t>poco pac</t>
  </si>
  <si>
    <t>L-2</t>
  </si>
  <si>
    <t>OOO87</t>
  </si>
  <si>
    <t>IND. 1000 ISLAND DRESSING</t>
  </si>
  <si>
    <t>L=3</t>
  </si>
  <si>
    <t>OO37O</t>
  </si>
  <si>
    <t>IND. ITALIAN DRESSING</t>
  </si>
  <si>
    <t>L-4</t>
  </si>
  <si>
    <t>OO325</t>
  </si>
  <si>
    <t>IND. FRENCH DRESSING</t>
  </si>
  <si>
    <t>L-5</t>
  </si>
  <si>
    <t>OOO99</t>
  </si>
  <si>
    <t>SUGAR,  INDIVIDUAL</t>
  </si>
  <si>
    <t>3M</t>
  </si>
  <si>
    <t>2000ct</t>
  </si>
  <si>
    <t>L-6</t>
  </si>
  <si>
    <t>O28</t>
  </si>
  <si>
    <t>IND.SWEET 'N LOW</t>
  </si>
  <si>
    <t>2M</t>
  </si>
  <si>
    <t>3000ct</t>
  </si>
  <si>
    <t>sweet-n-low</t>
  </si>
  <si>
    <t>L-7</t>
  </si>
  <si>
    <t>OOO94</t>
  </si>
  <si>
    <t>IND. MAYONNAISE</t>
  </si>
  <si>
    <t>L-8</t>
  </si>
  <si>
    <t>OOO96</t>
  </si>
  <si>
    <t>IND.  MUSTARD</t>
  </si>
  <si>
    <t>500 CT.</t>
  </si>
  <si>
    <t>500/4.5gm</t>
  </si>
  <si>
    <t>L-9</t>
  </si>
  <si>
    <t>OO1OO</t>
  </si>
  <si>
    <t xml:space="preserve">IND. PANCAKE SYRUP   </t>
  </si>
  <si>
    <t>100/ 1 OZ.</t>
  </si>
  <si>
    <t>100/1oz</t>
  </si>
  <si>
    <t>**CUPS ONLY! **</t>
  </si>
  <si>
    <t>L-10</t>
  </si>
  <si>
    <t>OO1O1</t>
  </si>
  <si>
    <t>IND. TACO SAUCE</t>
  </si>
  <si>
    <t>500CT.</t>
  </si>
  <si>
    <t>500/9gm</t>
  </si>
  <si>
    <t>L-11</t>
  </si>
  <si>
    <t>OOO91</t>
  </si>
  <si>
    <t>IND. TARTAR SAUCE</t>
  </si>
  <si>
    <t>L-12</t>
  </si>
  <si>
    <t>IND. JELLY ASST.CUPS ONLY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</si>
</sst>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0000##"/>
    <numFmt numFmtId="166" formatCode="&quot;$&quot;#,##0.00"/>
    <numFmt numFmtId="167" formatCode="0##"/>
    <numFmt numFmtId="168" formatCode="0###"/>
    <numFmt numFmtId="169" formatCode="&quot;Yes&quot;;&quot;Yes&quot;;&quot;No&quot;"/>
    <numFmt numFmtId="170" formatCode="&quot;True&quot;;&quot;True&quot;;&quot;False&quot;"/>
    <numFmt numFmtId="171" formatCode="&quot;On&quot;;&quot;On&quot;;&quot;Off&quot;"/>
    <numFmt numFmtId="172" formatCode="_(&quot;$&quot;* #,##0.0000_);_(&quot;$&quot;* \(#,##0.0000\);_(&quot;$&quot;* &quot;-&quot;??_);_(@_)"/>
    <numFmt numFmtId="173" formatCode="_(&quot;$&quot;* #,##0.000_);_(&quot;$&quot;* \(#,##0.000\);_(&quot;$&quot;* &quot;-&quot;???_);_(@_)"/>
    <numFmt numFmtId="174" formatCode="_(&quot;$&quot;* #,##0.000_);_(&quot;$&quot;* \(#,##0.000\);_(&quot;$&quot;* &quot;-&quot;??_);_(@_)"/>
  </numFmts>
  <fonts count="32">
    <font>
      <sz val="10"/>
      <name val="Arial"/>
      <family val="0"/>
    </font>
    <font>
      <b/>
      <sz val="10"/>
      <name val="Arial"/>
      <family val="0"/>
    </font>
    <font>
      <i/>
      <sz val="10"/>
      <name val="Arial"/>
      <family val="0"/>
    </font>
    <font>
      <b/>
      <i/>
      <sz val="10"/>
      <name val="Arial"/>
      <family val="0"/>
    </font>
    <font>
      <u val="single"/>
      <sz val="6"/>
      <color indexed="36"/>
      <name val="Arial"/>
      <family val="0"/>
    </font>
    <font>
      <u val="single"/>
      <sz val="6"/>
      <color indexed="12"/>
      <name val="Arial"/>
      <family val="0"/>
    </font>
    <font>
      <b/>
      <sz val="12"/>
      <name val="Arial"/>
      <family val="0"/>
    </font>
    <font>
      <b/>
      <sz val="14"/>
      <name val="Arial"/>
      <family val="2"/>
    </font>
    <font>
      <sz val="11"/>
      <name val="Arial"/>
      <family val="0"/>
    </font>
    <font>
      <b/>
      <sz val="16"/>
      <name val="Arial"/>
      <family val="2"/>
    </font>
    <font>
      <sz val="12"/>
      <name val="Lucida Sans"/>
      <family val="0"/>
    </font>
    <font>
      <b/>
      <u val="single"/>
      <sz val="12"/>
      <name val="Arial"/>
      <family val="0"/>
    </font>
    <font>
      <b/>
      <u val="single"/>
      <sz val="11"/>
      <name val="Arial"/>
      <family val="0"/>
    </font>
    <font>
      <b/>
      <u val="single"/>
      <sz val="10"/>
      <name val="Arial"/>
      <family val="0"/>
    </font>
    <font>
      <b/>
      <sz val="11"/>
      <name val="Arial"/>
      <family val="0"/>
    </font>
    <font>
      <sz val="12"/>
      <name val="Arial"/>
      <family val="2"/>
    </font>
    <font>
      <u val="single"/>
      <sz val="12"/>
      <name val="Arial"/>
      <family val="2"/>
    </font>
    <font>
      <b/>
      <sz val="9"/>
      <name val="Arial"/>
      <family val="2"/>
    </font>
    <font>
      <b/>
      <sz val="11.5"/>
      <name val="Arial"/>
      <family val="2"/>
    </font>
    <font>
      <b/>
      <sz val="12"/>
      <name val="Lucida Sans"/>
      <family val="0"/>
    </font>
    <font>
      <b/>
      <i/>
      <sz val="12"/>
      <name val="Arial"/>
      <family val="2"/>
    </font>
    <font>
      <sz val="14"/>
      <name val="Arial"/>
      <family val="2"/>
    </font>
    <font>
      <b/>
      <sz val="10"/>
      <color indexed="8"/>
      <name val="Arial"/>
      <family val="2"/>
    </font>
    <font>
      <b/>
      <i/>
      <sz val="12"/>
      <name val="Lucida Sans"/>
      <family val="0"/>
    </font>
    <font>
      <b/>
      <i/>
      <sz val="11"/>
      <name val="Lucida Sans"/>
      <family val="0"/>
    </font>
    <font>
      <u val="single"/>
      <sz val="11"/>
      <name val="Arial"/>
      <family val="2"/>
    </font>
    <font>
      <b/>
      <sz val="8"/>
      <name val="Arial"/>
      <family val="2"/>
    </font>
    <font>
      <b/>
      <sz val="12"/>
      <color indexed="8"/>
      <name val="Arial"/>
      <family val="2"/>
    </font>
    <font>
      <b/>
      <sz val="10"/>
      <color indexed="10"/>
      <name val="Arial"/>
      <family val="2"/>
    </font>
    <font>
      <b/>
      <sz val="9"/>
      <color indexed="8"/>
      <name val="Arial"/>
      <family val="2"/>
    </font>
    <font>
      <b/>
      <sz val="10"/>
      <color indexed="12"/>
      <name val="Arial"/>
      <family val="2"/>
    </font>
    <font>
      <sz val="20"/>
      <name val="Arial"/>
      <family val="0"/>
    </font>
  </fonts>
  <fills count="12">
    <fill>
      <patternFill/>
    </fill>
    <fill>
      <patternFill patternType="gray125"/>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50"/>
        <bgColor indexed="64"/>
      </patternFill>
    </fill>
    <fill>
      <patternFill patternType="solid">
        <fgColor indexed="11"/>
        <bgColor indexed="64"/>
      </patternFill>
    </fill>
    <fill>
      <patternFill patternType="solid">
        <fgColor indexed="22"/>
        <bgColor indexed="64"/>
      </patternFill>
    </fill>
    <fill>
      <patternFill patternType="solid">
        <fgColor indexed="27"/>
        <bgColor indexed="64"/>
      </patternFill>
    </fill>
    <fill>
      <patternFill patternType="solid">
        <fgColor indexed="10"/>
        <bgColor indexed="64"/>
      </patternFill>
    </fill>
    <fill>
      <patternFill patternType="solid">
        <fgColor indexed="13"/>
        <bgColor indexed="64"/>
      </patternFill>
    </fill>
  </fills>
  <borders count="25">
    <border>
      <left/>
      <right/>
      <top/>
      <bottom/>
      <diagonal/>
    </border>
    <border>
      <left style="medium"/>
      <right style="medium"/>
      <top>
        <color indexed="63"/>
      </top>
      <bottom>
        <color indexed="63"/>
      </bottom>
    </border>
    <border>
      <left style="medium"/>
      <right>
        <color indexed="63"/>
      </right>
      <top>
        <color indexed="63"/>
      </top>
      <bottom>
        <color indexed="63"/>
      </bottom>
    </border>
    <border>
      <left style="medium"/>
      <right style="medium"/>
      <top style="medium"/>
      <bottom style="mediu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
      <bottom style="medium"/>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style="medium"/>
    </border>
    <border>
      <left>
        <color indexed="63"/>
      </left>
      <right style="medium"/>
      <top style="medium"/>
      <bottom>
        <color indexed="63"/>
      </bottom>
    </border>
    <border>
      <left style="medium"/>
      <right>
        <color indexed="63"/>
      </right>
      <top style="medium"/>
      <bottom style="medium"/>
    </border>
    <border>
      <left style="medium"/>
      <right style="medium"/>
      <top style="medium"/>
      <bottom style="thick"/>
    </border>
    <border>
      <left style="medium"/>
      <right>
        <color indexed="63"/>
      </right>
      <top style="medium"/>
      <bottom style="thick"/>
    </border>
    <border>
      <left>
        <color indexed="63"/>
      </left>
      <right style="medium"/>
      <top style="medium"/>
      <bottom style="thick"/>
    </border>
    <border>
      <left>
        <color indexed="63"/>
      </left>
      <right>
        <color indexed="63"/>
      </right>
      <top>
        <color indexed="63"/>
      </top>
      <bottom style="thick"/>
    </border>
    <border>
      <left style="medium"/>
      <right>
        <color indexed="63"/>
      </right>
      <top style="medium"/>
      <bottom>
        <color indexed="63"/>
      </bottom>
    </border>
    <border>
      <left>
        <color indexed="63"/>
      </left>
      <right>
        <color indexed="63"/>
      </right>
      <top style="thin"/>
      <bottom style="double"/>
    </border>
    <border>
      <left>
        <color indexed="63"/>
      </left>
      <right>
        <color indexed="63"/>
      </right>
      <top style="double"/>
      <bottom>
        <color indexed="63"/>
      </bottom>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460">
    <xf numFmtId="0" fontId="0" fillId="0" borderId="0" xfId="0" applyAlignment="1">
      <alignment/>
    </xf>
    <xf numFmtId="0" fontId="1" fillId="2" borderId="0" xfId="0" applyFont="1" applyFill="1" applyAlignment="1">
      <alignment horizontal="center"/>
    </xf>
    <xf numFmtId="0" fontId="6" fillId="0" borderId="1" xfId="0" applyFont="1" applyBorder="1" applyAlignment="1">
      <alignment horizontal="center"/>
    </xf>
    <xf numFmtId="0" fontId="0" fillId="0" borderId="2" xfId="0" applyBorder="1" applyAlignment="1">
      <alignment/>
    </xf>
    <xf numFmtId="0" fontId="0" fillId="0" borderId="3" xfId="0" applyBorder="1" applyAlignment="1">
      <alignment/>
    </xf>
    <xf numFmtId="0" fontId="0" fillId="0" borderId="0" xfId="0" applyBorder="1" applyAlignment="1">
      <alignment/>
    </xf>
    <xf numFmtId="0" fontId="1" fillId="2" borderId="4" xfId="0" applyFont="1" applyFill="1" applyBorder="1" applyAlignment="1">
      <alignment horizontal="left" vertical="center"/>
    </xf>
    <xf numFmtId="0" fontId="0" fillId="0" borderId="4" xfId="0" applyFont="1" applyBorder="1" applyAlignment="1">
      <alignment horizontal="left" vertical="center"/>
    </xf>
    <xf numFmtId="0" fontId="8" fillId="0" borderId="0" xfId="0" applyFont="1" applyAlignment="1" applyProtection="1">
      <alignment vertical="center"/>
      <protection locked="0"/>
    </xf>
    <xf numFmtId="0" fontId="0" fillId="0" borderId="0" xfId="0" applyAlignment="1" applyProtection="1">
      <alignment vertical="center"/>
      <protection locked="0"/>
    </xf>
    <xf numFmtId="44" fontId="1" fillId="0" borderId="0" xfId="17" applyFont="1" applyAlignment="1" applyProtection="1">
      <alignment vertical="center"/>
      <protection locked="0"/>
    </xf>
    <xf numFmtId="44" fontId="1" fillId="0" borderId="2" xfId="17" applyFont="1" applyBorder="1" applyAlignment="1" applyProtection="1">
      <alignment vertical="center"/>
      <protection locked="0"/>
    </xf>
    <xf numFmtId="44" fontId="0" fillId="0" borderId="5" xfId="17" applyBorder="1" applyAlignment="1" applyProtection="1">
      <alignment vertical="center"/>
      <protection hidden="1"/>
    </xf>
    <xf numFmtId="0" fontId="0" fillId="0" borderId="0" xfId="0" applyAlignment="1">
      <alignment vertical="center"/>
    </xf>
    <xf numFmtId="0" fontId="0" fillId="0" borderId="0" xfId="0" applyBorder="1" applyAlignment="1">
      <alignment vertical="center"/>
    </xf>
    <xf numFmtId="0" fontId="0" fillId="0" borderId="6" xfId="0" applyBorder="1" applyAlignment="1">
      <alignment vertical="center"/>
    </xf>
    <xf numFmtId="0" fontId="9" fillId="2" borderId="6" xfId="0" applyFont="1" applyFill="1" applyBorder="1" applyAlignment="1">
      <alignment vertical="center"/>
    </xf>
    <xf numFmtId="0" fontId="1" fillId="0" borderId="6" xfId="0" applyFont="1" applyBorder="1" applyAlignment="1">
      <alignment horizontal="center" vertical="center"/>
    </xf>
    <xf numFmtId="0" fontId="10" fillId="0" borderId="6" xfId="0" applyFont="1" applyBorder="1" applyAlignment="1" applyProtection="1">
      <alignment vertical="center"/>
      <protection/>
    </xf>
    <xf numFmtId="0" fontId="8" fillId="0" borderId="6" xfId="0" applyNumberFormat="1" applyFont="1" applyBorder="1" applyAlignment="1" applyProtection="1">
      <alignment vertical="center"/>
      <protection locked="0"/>
    </xf>
    <xf numFmtId="0" fontId="8" fillId="0" borderId="6" xfId="0" applyFont="1" applyBorder="1" applyAlignment="1" applyProtection="1">
      <alignment vertical="center"/>
      <protection locked="0"/>
    </xf>
    <xf numFmtId="0" fontId="0" fillId="0" borderId="6" xfId="0" applyBorder="1" applyAlignment="1" applyProtection="1">
      <alignment vertical="center"/>
      <protection locked="0"/>
    </xf>
    <xf numFmtId="44" fontId="1" fillId="0" borderId="6" xfId="17" applyFont="1" applyBorder="1" applyAlignment="1" applyProtection="1">
      <alignment vertical="center"/>
      <protection locked="0"/>
    </xf>
    <xf numFmtId="44" fontId="0" fillId="0" borderId="6" xfId="17" applyBorder="1" applyAlignment="1" applyProtection="1">
      <alignment vertical="center"/>
      <protection hidden="1"/>
    </xf>
    <xf numFmtId="0" fontId="1" fillId="2" borderId="7" xfId="0" applyFont="1" applyFill="1" applyBorder="1" applyAlignment="1" applyProtection="1">
      <alignment horizontal="center" wrapText="1"/>
      <protection/>
    </xf>
    <xf numFmtId="0" fontId="11" fillId="0" borderId="8" xfId="0" applyFont="1" applyBorder="1" applyAlignment="1" applyProtection="1">
      <alignment/>
      <protection/>
    </xf>
    <xf numFmtId="0" fontId="6" fillId="3" borderId="1" xfId="0" applyFont="1" applyFill="1" applyBorder="1" applyAlignment="1" applyProtection="1" quotePrefix="1">
      <alignment horizontal="center" wrapText="1"/>
      <protection/>
    </xf>
    <xf numFmtId="0" fontId="6" fillId="3" borderId="0" xfId="0" applyFont="1" applyFill="1" applyBorder="1" applyAlignment="1" applyProtection="1">
      <alignment horizontal="centerContinuous"/>
      <protection/>
    </xf>
    <xf numFmtId="0" fontId="1" fillId="3" borderId="0" xfId="0" applyFont="1" applyFill="1" applyBorder="1" applyAlignment="1" applyProtection="1">
      <alignment horizontal="centerContinuous"/>
      <protection/>
    </xf>
    <xf numFmtId="0" fontId="1" fillId="3" borderId="9" xfId="0" applyFont="1" applyFill="1" applyBorder="1" applyAlignment="1" applyProtection="1">
      <alignment horizontal="centerContinuous"/>
      <protection/>
    </xf>
    <xf numFmtId="0" fontId="1" fillId="0" borderId="9" xfId="0" applyFont="1" applyBorder="1" applyAlignment="1" applyProtection="1">
      <alignment horizontal="center" wrapText="1"/>
      <protection/>
    </xf>
    <xf numFmtId="0" fontId="6" fillId="4" borderId="10" xfId="0" applyFont="1" applyFill="1" applyBorder="1" applyAlignment="1" applyProtection="1">
      <alignment horizontal="center"/>
      <protection/>
    </xf>
    <xf numFmtId="0" fontId="12" fillId="5" borderId="7" xfId="0" applyNumberFormat="1" applyFont="1" applyFill="1" applyBorder="1" applyAlignment="1" applyProtection="1">
      <alignment horizontal="center" wrapText="1"/>
      <protection/>
    </xf>
    <xf numFmtId="0" fontId="13" fillId="3" borderId="7" xfId="0" applyFont="1" applyFill="1" applyBorder="1" applyAlignment="1" applyProtection="1" quotePrefix="1">
      <alignment horizontal="center" wrapText="1"/>
      <protection/>
    </xf>
    <xf numFmtId="0" fontId="14" fillId="5" borderId="7" xfId="0" applyFont="1" applyFill="1" applyBorder="1" applyAlignment="1" applyProtection="1">
      <alignment horizontal="center" wrapText="1"/>
      <protection/>
    </xf>
    <xf numFmtId="0" fontId="1" fillId="0" borderId="7" xfId="0" applyFont="1" applyBorder="1" applyAlignment="1" applyProtection="1">
      <alignment horizontal="center" wrapText="1"/>
      <protection/>
    </xf>
    <xf numFmtId="44" fontId="1" fillId="3" borderId="8" xfId="17" applyFont="1" applyFill="1" applyBorder="1" applyAlignment="1" applyProtection="1">
      <alignment horizontal="center" wrapText="1"/>
      <protection/>
    </xf>
    <xf numFmtId="44" fontId="1" fillId="6" borderId="8" xfId="17" applyFont="1" applyFill="1" applyBorder="1" applyAlignment="1" applyProtection="1">
      <alignment horizontal="center" wrapText="1"/>
      <protection/>
    </xf>
    <xf numFmtId="44" fontId="1" fillId="0" borderId="7" xfId="17" applyFont="1" applyBorder="1" applyAlignment="1" applyProtection="1" quotePrefix="1">
      <alignment horizontal="center" wrapText="1"/>
      <protection/>
    </xf>
    <xf numFmtId="0" fontId="13" fillId="0" borderId="10" xfId="0" applyFont="1" applyBorder="1" applyAlignment="1" quotePrefix="1">
      <alignment horizontal="left" wrapText="1"/>
    </xf>
    <xf numFmtId="0" fontId="13" fillId="0" borderId="0" xfId="0" applyFont="1" applyBorder="1" applyAlignment="1" quotePrefix="1">
      <alignment horizontal="left" wrapText="1"/>
    </xf>
    <xf numFmtId="0" fontId="0" fillId="2" borderId="11" xfId="0" applyFill="1" applyBorder="1" applyAlignment="1" applyProtection="1">
      <alignment horizontal="center"/>
      <protection/>
    </xf>
    <xf numFmtId="0" fontId="10" fillId="0" borderId="6" xfId="0" applyFont="1" applyBorder="1" applyAlignment="1" applyProtection="1">
      <alignment/>
      <protection/>
    </xf>
    <xf numFmtId="0" fontId="6" fillId="0" borderId="5" xfId="0" applyFont="1" applyBorder="1" applyAlignment="1" applyProtection="1">
      <alignment horizontal="center"/>
      <protection/>
    </xf>
    <xf numFmtId="0" fontId="6" fillId="7" borderId="6" xfId="0" applyFont="1" applyFill="1" applyBorder="1" applyAlignment="1" applyProtection="1">
      <alignment horizontal="centerContinuous"/>
      <protection/>
    </xf>
    <xf numFmtId="0" fontId="1" fillId="7" borderId="6" xfId="0" applyFont="1" applyFill="1" applyBorder="1" applyAlignment="1" applyProtection="1">
      <alignment horizontal="centerContinuous"/>
      <protection/>
    </xf>
    <xf numFmtId="0" fontId="1" fillId="7" borderId="12" xfId="0" applyFont="1" applyFill="1" applyBorder="1" applyAlignment="1" applyProtection="1">
      <alignment horizontal="centerContinuous"/>
      <protection/>
    </xf>
    <xf numFmtId="0" fontId="1" fillId="0" borderId="13" xfId="0" applyFont="1" applyBorder="1" applyAlignment="1" applyProtection="1">
      <alignment horizontal="center"/>
      <protection/>
    </xf>
    <xf numFmtId="0" fontId="8" fillId="0" borderId="6" xfId="0" applyNumberFormat="1" applyFont="1" applyBorder="1" applyAlignment="1" applyProtection="1">
      <alignment/>
      <protection/>
    </xf>
    <xf numFmtId="0" fontId="0" fillId="0" borderId="6" xfId="0" applyBorder="1" applyAlignment="1" applyProtection="1">
      <alignment/>
      <protection/>
    </xf>
    <xf numFmtId="0" fontId="8" fillId="0" borderId="6" xfId="0" applyFont="1" applyBorder="1" applyAlignment="1" applyProtection="1">
      <alignment/>
      <protection/>
    </xf>
    <xf numFmtId="44" fontId="1" fillId="0" borderId="6" xfId="17" applyFont="1" applyBorder="1" applyAlignment="1" applyProtection="1">
      <alignment/>
      <protection/>
    </xf>
    <xf numFmtId="44" fontId="0" fillId="0" borderId="3" xfId="17" applyBorder="1" applyAlignment="1" applyProtection="1">
      <alignment/>
      <protection/>
    </xf>
    <xf numFmtId="0" fontId="0" fillId="0" borderId="6" xfId="0" applyBorder="1" applyAlignment="1">
      <alignment/>
    </xf>
    <xf numFmtId="0" fontId="0" fillId="0" borderId="11" xfId="0" applyBorder="1" applyAlignment="1">
      <alignment/>
    </xf>
    <xf numFmtId="0" fontId="0" fillId="2" borderId="3" xfId="0" applyFill="1" applyBorder="1" applyAlignment="1" applyProtection="1">
      <alignment horizontal="center"/>
      <protection/>
    </xf>
    <xf numFmtId="0" fontId="10" fillId="8" borderId="0" xfId="0" applyFont="1" applyFill="1" applyAlignment="1" applyProtection="1">
      <alignment/>
      <protection/>
    </xf>
    <xf numFmtId="0" fontId="6" fillId="3" borderId="1" xfId="0" applyFont="1" applyFill="1" applyBorder="1" applyAlignment="1" applyProtection="1">
      <alignment horizontal="center"/>
      <protection locked="0"/>
    </xf>
    <xf numFmtId="0" fontId="6" fillId="3" borderId="0" xfId="0" applyFont="1" applyFill="1" applyBorder="1" applyAlignment="1" applyProtection="1">
      <alignment/>
      <protection/>
    </xf>
    <xf numFmtId="0" fontId="1" fillId="3" borderId="0" xfId="0" applyFont="1" applyFill="1" applyBorder="1" applyAlignment="1" applyProtection="1">
      <alignment/>
      <protection/>
    </xf>
    <xf numFmtId="0" fontId="1" fillId="3" borderId="9" xfId="0" applyFont="1" applyFill="1" applyBorder="1" applyAlignment="1" applyProtection="1">
      <alignment/>
      <protection/>
    </xf>
    <xf numFmtId="0" fontId="1" fillId="8" borderId="9" xfId="0" applyFont="1" applyFill="1" applyBorder="1" applyAlignment="1" applyProtection="1">
      <alignment horizontal="center"/>
      <protection/>
    </xf>
    <xf numFmtId="0" fontId="15" fillId="0" borderId="10" xfId="0" applyFont="1" applyBorder="1" applyAlignment="1" applyProtection="1">
      <alignment/>
      <protection/>
    </xf>
    <xf numFmtId="0" fontId="8" fillId="5" borderId="3" xfId="0" applyFont="1" applyFill="1" applyBorder="1" applyAlignment="1" applyProtection="1">
      <alignment/>
      <protection locked="0"/>
    </xf>
    <xf numFmtId="0" fontId="0" fillId="3" borderId="3" xfId="0" applyFill="1" applyBorder="1" applyAlignment="1" applyProtection="1">
      <alignment/>
      <protection locked="0"/>
    </xf>
    <xf numFmtId="0" fontId="0" fillId="0" borderId="3" xfId="0" applyBorder="1" applyAlignment="1" applyProtection="1">
      <alignment/>
      <protection locked="0"/>
    </xf>
    <xf numFmtId="44" fontId="1" fillId="3" borderId="14" xfId="17" applyFont="1" applyFill="1" applyBorder="1" applyAlignment="1" applyProtection="1">
      <alignment/>
      <protection locked="0"/>
    </xf>
    <xf numFmtId="44" fontId="0" fillId="2" borderId="3" xfId="17" applyFill="1" applyBorder="1" applyAlignment="1" applyProtection="1">
      <alignment/>
      <protection/>
    </xf>
    <xf numFmtId="0" fontId="0" fillId="2" borderId="0" xfId="0" applyFill="1" applyAlignment="1">
      <alignment horizontal="center"/>
    </xf>
    <xf numFmtId="0" fontId="16" fillId="0" borderId="14" xfId="0" applyFont="1" applyBorder="1" applyAlignment="1" applyProtection="1">
      <alignment/>
      <protection/>
    </xf>
    <xf numFmtId="0" fontId="6" fillId="8" borderId="1" xfId="0" applyFont="1" applyFill="1" applyBorder="1" applyAlignment="1" applyProtection="1">
      <alignment horizontal="center"/>
      <protection/>
    </xf>
    <xf numFmtId="0" fontId="1" fillId="0" borderId="9" xfId="0" applyFont="1" applyBorder="1" applyAlignment="1" applyProtection="1">
      <alignment horizontal="center"/>
      <protection/>
    </xf>
    <xf numFmtId="0" fontId="15" fillId="8" borderId="12" xfId="0" applyFont="1" applyFill="1" applyBorder="1" applyAlignment="1" applyProtection="1">
      <alignment/>
      <protection/>
    </xf>
    <xf numFmtId="0" fontId="8" fillId="8" borderId="3" xfId="0" applyFont="1" applyFill="1" applyBorder="1" applyAlignment="1" applyProtection="1">
      <alignment/>
      <protection/>
    </xf>
    <xf numFmtId="0" fontId="0" fillId="8" borderId="3" xfId="0" applyFill="1" applyBorder="1" applyAlignment="1" applyProtection="1">
      <alignment/>
      <protection/>
    </xf>
    <xf numFmtId="44" fontId="1" fillId="8" borderId="14" xfId="17" applyFont="1" applyFill="1" applyBorder="1" applyAlignment="1" applyProtection="1">
      <alignment/>
      <protection/>
    </xf>
    <xf numFmtId="44" fontId="0" fillId="8" borderId="3" xfId="17" applyFill="1" applyBorder="1" applyAlignment="1" applyProtection="1">
      <alignment/>
      <protection/>
    </xf>
    <xf numFmtId="0" fontId="0" fillId="0" borderId="12" xfId="0" applyBorder="1" applyAlignment="1">
      <alignment/>
    </xf>
    <xf numFmtId="0" fontId="0" fillId="2" borderId="0" xfId="0" applyFill="1" applyBorder="1" applyAlignment="1" applyProtection="1">
      <alignment horizontal="center"/>
      <protection/>
    </xf>
    <xf numFmtId="0" fontId="0" fillId="8" borderId="14" xfId="0" applyFill="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6" fillId="9" borderId="1" xfId="0" applyFont="1" applyFill="1" applyBorder="1" applyAlignment="1" applyProtection="1">
      <alignment horizontal="center"/>
      <protection locked="0"/>
    </xf>
    <xf numFmtId="0" fontId="15" fillId="2" borderId="12" xfId="0" applyFont="1" applyFill="1" applyBorder="1" applyAlignment="1" applyProtection="1">
      <alignment/>
      <protection/>
    </xf>
    <xf numFmtId="44" fontId="1" fillId="6" borderId="2" xfId="17" applyFont="1" applyFill="1" applyBorder="1" applyAlignment="1" applyProtection="1">
      <alignment horizontal="center" wrapText="1"/>
      <protection/>
    </xf>
    <xf numFmtId="0" fontId="15" fillId="0" borderId="12" xfId="0" applyFont="1" applyBorder="1" applyAlignment="1" applyProtection="1">
      <alignment/>
      <protection/>
    </xf>
    <xf numFmtId="0" fontId="18" fillId="3" borderId="0" xfId="0" applyFont="1" applyFill="1" applyBorder="1" applyAlignment="1" applyProtection="1">
      <alignment/>
      <protection/>
    </xf>
    <xf numFmtId="0" fontId="17" fillId="3" borderId="0" xfId="0" applyFont="1" applyFill="1" applyBorder="1" applyAlignment="1" applyProtection="1">
      <alignment/>
      <protection/>
    </xf>
    <xf numFmtId="0" fontId="1" fillId="3" borderId="1" xfId="0" applyFont="1" applyFill="1" applyBorder="1" applyAlignment="1" applyProtection="1">
      <alignment horizontal="center"/>
      <protection locked="0"/>
    </xf>
    <xf numFmtId="0" fontId="8" fillId="8" borderId="3" xfId="0" applyNumberFormat="1" applyFont="1" applyFill="1" applyBorder="1" applyAlignment="1" applyProtection="1">
      <alignment/>
      <protection/>
    </xf>
    <xf numFmtId="0" fontId="0" fillId="2" borderId="0" xfId="0" applyFill="1" applyAlignment="1" applyProtection="1">
      <alignment horizontal="center"/>
      <protection/>
    </xf>
    <xf numFmtId="0" fontId="10" fillId="0" borderId="0" xfId="0" applyFont="1" applyAlignment="1" applyProtection="1">
      <alignment/>
      <protection/>
    </xf>
    <xf numFmtId="0" fontId="6" fillId="7" borderId="0" xfId="0" applyFont="1" applyFill="1" applyBorder="1" applyAlignment="1" applyProtection="1">
      <alignment horizontal="centerContinuous"/>
      <protection/>
    </xf>
    <xf numFmtId="0" fontId="1" fillId="7" borderId="0" xfId="0" applyFont="1" applyFill="1" applyBorder="1" applyAlignment="1" applyProtection="1">
      <alignment horizontal="centerContinuous"/>
      <protection/>
    </xf>
    <xf numFmtId="0" fontId="1" fillId="7" borderId="9" xfId="0" applyFont="1" applyFill="1" applyBorder="1" applyAlignment="1" applyProtection="1">
      <alignment horizontal="centerContinuous"/>
      <protection/>
    </xf>
    <xf numFmtId="49" fontId="1" fillId="0" borderId="9" xfId="0" applyNumberFormat="1" applyFont="1" applyBorder="1" applyAlignment="1" applyProtection="1">
      <alignment horizontal="center"/>
      <protection/>
    </xf>
    <xf numFmtId="0" fontId="10" fillId="0" borderId="14" xfId="0" applyFont="1" applyBorder="1" applyAlignment="1" applyProtection="1">
      <alignment/>
      <protection/>
    </xf>
    <xf numFmtId="0" fontId="10" fillId="0" borderId="12" xfId="0" applyFont="1" applyBorder="1" applyAlignment="1" applyProtection="1">
      <alignment/>
      <protection/>
    </xf>
    <xf numFmtId="0" fontId="19" fillId="0" borderId="9" xfId="0" applyFont="1" applyBorder="1" applyAlignment="1" applyProtection="1">
      <alignment/>
      <protection/>
    </xf>
    <xf numFmtId="0" fontId="6" fillId="0" borderId="1" xfId="0" applyFont="1" applyBorder="1" applyAlignment="1" applyProtection="1">
      <alignment horizontal="center"/>
      <protection locked="0"/>
    </xf>
    <xf numFmtId="0" fontId="16" fillId="0" borderId="14" xfId="0" applyFont="1" applyBorder="1" applyAlignment="1" applyProtection="1">
      <alignment/>
      <protection/>
    </xf>
    <xf numFmtId="0" fontId="15" fillId="0" borderId="12" xfId="0" applyFont="1" applyBorder="1" applyAlignment="1" applyProtection="1">
      <alignment/>
      <protection/>
    </xf>
    <xf numFmtId="0" fontId="16" fillId="0" borderId="0" xfId="0" applyFont="1" applyBorder="1" applyAlignment="1" applyProtection="1">
      <alignment/>
      <protection/>
    </xf>
    <xf numFmtId="0" fontId="0" fillId="0" borderId="0" xfId="0" applyBorder="1" applyAlignment="1" applyProtection="1">
      <alignment/>
      <protection/>
    </xf>
    <xf numFmtId="0" fontId="6" fillId="3" borderId="0" xfId="0" applyFont="1" applyFill="1" applyBorder="1" applyAlignment="1" applyProtection="1">
      <alignment/>
      <protection/>
    </xf>
    <xf numFmtId="0" fontId="1" fillId="3" borderId="0" xfId="0" applyFont="1" applyFill="1" applyBorder="1" applyAlignment="1" applyProtection="1">
      <alignment/>
      <protection/>
    </xf>
    <xf numFmtId="0" fontId="1" fillId="3" borderId="9" xfId="0" applyFont="1" applyFill="1" applyBorder="1" applyAlignment="1" applyProtection="1">
      <alignment/>
      <protection/>
    </xf>
    <xf numFmtId="0" fontId="1" fillId="0" borderId="9" xfId="0" applyFont="1" applyBorder="1" applyAlignment="1" applyProtection="1">
      <alignment/>
      <protection/>
    </xf>
    <xf numFmtId="0" fontId="17" fillId="8" borderId="9" xfId="0" applyFont="1" applyFill="1" applyBorder="1" applyAlignment="1" applyProtection="1">
      <alignment horizontal="center"/>
      <protection/>
    </xf>
    <xf numFmtId="0" fontId="6" fillId="3" borderId="0" xfId="0" applyFont="1" applyFill="1" applyBorder="1" applyAlignment="1" applyProtection="1">
      <alignment horizontal="right"/>
      <protection/>
    </xf>
    <xf numFmtId="0" fontId="1" fillId="3" borderId="0" xfId="0" applyFont="1" applyFill="1" applyBorder="1" applyAlignment="1" applyProtection="1">
      <alignment horizontal="right"/>
      <protection/>
    </xf>
    <xf numFmtId="0" fontId="1" fillId="3" borderId="9" xfId="0" applyFont="1" applyFill="1" applyBorder="1" applyAlignment="1" applyProtection="1">
      <alignment horizontal="right"/>
      <protection/>
    </xf>
    <xf numFmtId="0" fontId="1" fillId="0" borderId="9" xfId="0" applyFont="1" applyBorder="1" applyAlignment="1" applyProtection="1">
      <alignment horizontal="right"/>
      <protection/>
    </xf>
    <xf numFmtId="0" fontId="6" fillId="3" borderId="0" xfId="0" applyFont="1" applyFill="1" applyBorder="1" applyAlignment="1" applyProtection="1">
      <alignment horizontal="left"/>
      <protection/>
    </xf>
    <xf numFmtId="0" fontId="1" fillId="3" borderId="0" xfId="0" applyFont="1" applyFill="1" applyBorder="1" applyAlignment="1" applyProtection="1">
      <alignment/>
      <protection/>
    </xf>
    <xf numFmtId="0" fontId="0" fillId="2" borderId="14" xfId="0" applyFill="1" applyBorder="1" applyAlignment="1" applyProtection="1">
      <alignment horizontal="center"/>
      <protection/>
    </xf>
    <xf numFmtId="0" fontId="15" fillId="0" borderId="0" xfId="0" applyFont="1" applyBorder="1" applyAlignment="1" applyProtection="1">
      <alignment/>
      <protection/>
    </xf>
    <xf numFmtId="0" fontId="1" fillId="3" borderId="0" xfId="0" applyFont="1" applyFill="1" applyBorder="1" applyAlignment="1" applyProtection="1">
      <alignment horizontal="left"/>
      <protection/>
    </xf>
    <xf numFmtId="0" fontId="10" fillId="2" borderId="0" xfId="0" applyFont="1" applyFill="1" applyAlignment="1" applyProtection="1">
      <alignment/>
      <protection/>
    </xf>
    <xf numFmtId="0" fontId="1" fillId="2" borderId="9" xfId="0" applyFont="1" applyFill="1" applyBorder="1" applyAlignment="1" applyProtection="1">
      <alignment horizontal="center"/>
      <protection/>
    </xf>
    <xf numFmtId="0" fontId="8" fillId="8" borderId="0" xfId="0" applyNumberFormat="1" applyFont="1" applyFill="1" applyAlignment="1" applyProtection="1">
      <alignment/>
      <protection/>
    </xf>
    <xf numFmtId="0" fontId="0" fillId="8" borderId="0" xfId="0" applyFill="1" applyAlignment="1" applyProtection="1">
      <alignment/>
      <protection/>
    </xf>
    <xf numFmtId="0" fontId="8" fillId="8" borderId="0" xfId="0" applyFont="1" applyFill="1" applyAlignment="1" applyProtection="1">
      <alignment/>
      <protection/>
    </xf>
    <xf numFmtId="44" fontId="1" fillId="8" borderId="0" xfId="17" applyFont="1" applyFill="1" applyAlignment="1" applyProtection="1">
      <alignment/>
      <protection/>
    </xf>
    <xf numFmtId="0" fontId="0" fillId="8" borderId="0" xfId="0" applyFill="1" applyAlignment="1">
      <alignment/>
    </xf>
    <xf numFmtId="0" fontId="6" fillId="0" borderId="14" xfId="0" applyFont="1" applyBorder="1" applyAlignment="1" applyProtection="1">
      <alignment horizontal="centerContinuous"/>
      <protection/>
    </xf>
    <xf numFmtId="0" fontId="6" fillId="0" borderId="6" xfId="0" applyFont="1" applyBorder="1" applyAlignment="1" applyProtection="1">
      <alignment horizontal="centerContinuous"/>
      <protection/>
    </xf>
    <xf numFmtId="0" fontId="8" fillId="0" borderId="6" xfId="0" applyNumberFormat="1" applyFont="1" applyBorder="1" applyAlignment="1" applyProtection="1">
      <alignment horizontal="centerContinuous"/>
      <protection/>
    </xf>
    <xf numFmtId="0" fontId="21" fillId="0" borderId="6" xfId="0" applyFont="1" applyBorder="1" applyAlignment="1" applyProtection="1">
      <alignment horizontal="centerContinuous"/>
      <protection/>
    </xf>
    <xf numFmtId="0" fontId="8" fillId="0" borderId="12" xfId="0" applyFont="1" applyBorder="1" applyAlignment="1" applyProtection="1">
      <alignment horizontal="centerContinuous"/>
      <protection/>
    </xf>
    <xf numFmtId="44" fontId="7" fillId="0" borderId="6" xfId="17" applyFont="1" applyBorder="1" applyAlignment="1" applyProtection="1">
      <alignment horizontal="centerContinuous"/>
      <protection/>
    </xf>
    <xf numFmtId="0" fontId="1" fillId="8" borderId="9" xfId="0" applyFont="1" applyFill="1" applyBorder="1" applyAlignment="1" applyProtection="1">
      <alignment horizontal="center"/>
      <protection/>
    </xf>
    <xf numFmtId="0" fontId="0" fillId="2" borderId="15" xfId="0" applyFill="1" applyBorder="1" applyAlignment="1" applyProtection="1">
      <alignment horizontal="center"/>
      <protection/>
    </xf>
    <xf numFmtId="0" fontId="10" fillId="0" borderId="16" xfId="0" applyFont="1" applyBorder="1" applyAlignment="1" applyProtection="1">
      <alignment/>
      <protection/>
    </xf>
    <xf numFmtId="0" fontId="0" fillId="0" borderId="17" xfId="0" applyBorder="1" applyAlignment="1">
      <alignment/>
    </xf>
    <xf numFmtId="0" fontId="0" fillId="0" borderId="18" xfId="0" applyBorder="1" applyAlignment="1">
      <alignment/>
    </xf>
    <xf numFmtId="0" fontId="10" fillId="0" borderId="0" xfId="0" applyFont="1" applyBorder="1" applyAlignment="1" applyProtection="1">
      <alignment/>
      <protection/>
    </xf>
    <xf numFmtId="0" fontId="0" fillId="0" borderId="9" xfId="0" applyBorder="1" applyAlignment="1">
      <alignment/>
    </xf>
    <xf numFmtId="0" fontId="13" fillId="3" borderId="0" xfId="0" applyFont="1" applyFill="1" applyBorder="1" applyAlignment="1" applyProtection="1">
      <alignment/>
      <protection/>
    </xf>
    <xf numFmtId="0" fontId="13" fillId="3" borderId="9" xfId="0" applyFont="1" applyFill="1" applyBorder="1" applyAlignment="1" applyProtection="1">
      <alignment/>
      <protection/>
    </xf>
    <xf numFmtId="0" fontId="10" fillId="0" borderId="11" xfId="0" applyFont="1" applyBorder="1" applyAlignment="1" applyProtection="1">
      <alignment/>
      <protection/>
    </xf>
    <xf numFmtId="0" fontId="6" fillId="3" borderId="1" xfId="0" applyFont="1" applyFill="1" applyBorder="1" applyAlignment="1" applyProtection="1">
      <alignment horizontal="center"/>
      <protection locked="0"/>
    </xf>
    <xf numFmtId="0" fontId="0" fillId="3" borderId="3" xfId="0" applyFill="1" applyBorder="1" applyAlignment="1" applyProtection="1" quotePrefix="1">
      <alignment/>
      <protection locked="0"/>
    </xf>
    <xf numFmtId="0" fontId="1" fillId="0" borderId="9" xfId="0" applyFont="1" applyBorder="1" applyAlignment="1" applyProtection="1">
      <alignment/>
      <protection/>
    </xf>
    <xf numFmtId="0" fontId="6" fillId="3" borderId="0" xfId="0" applyFont="1" applyFill="1" applyBorder="1" applyAlignment="1" applyProtection="1">
      <alignment/>
      <protection/>
    </xf>
    <xf numFmtId="0" fontId="1" fillId="3" borderId="9" xfId="0" applyFont="1" applyFill="1" applyBorder="1" applyAlignment="1" applyProtection="1">
      <alignment/>
      <protection/>
    </xf>
    <xf numFmtId="0" fontId="22" fillId="8" borderId="9" xfId="0" applyFont="1" applyFill="1" applyBorder="1" applyAlignment="1" applyProtection="1">
      <alignment horizontal="center"/>
      <protection/>
    </xf>
    <xf numFmtId="0" fontId="15" fillId="0" borderId="10" xfId="0" applyFont="1" applyBorder="1" applyAlignment="1" applyProtection="1">
      <alignment/>
      <protection/>
    </xf>
    <xf numFmtId="0" fontId="16" fillId="8" borderId="0" xfId="0" applyFont="1" applyFill="1" applyAlignment="1" applyProtection="1">
      <alignment/>
      <protection/>
    </xf>
    <xf numFmtId="0" fontId="1" fillId="8" borderId="9" xfId="0" applyFont="1" applyFill="1" applyBorder="1" applyAlignment="1" applyProtection="1">
      <alignment/>
      <protection/>
    </xf>
    <xf numFmtId="0" fontId="0" fillId="8" borderId="12" xfId="0" applyFill="1" applyBorder="1" applyAlignment="1">
      <alignment/>
    </xf>
    <xf numFmtId="0" fontId="17" fillId="0" borderId="9" xfId="0" applyFont="1" applyBorder="1" applyAlignment="1" applyProtection="1">
      <alignment horizontal="right"/>
      <protection/>
    </xf>
    <xf numFmtId="0" fontId="6" fillId="8" borderId="9" xfId="0" applyFont="1" applyFill="1" applyBorder="1" applyAlignment="1" applyProtection="1">
      <alignment horizontal="center"/>
      <protection/>
    </xf>
    <xf numFmtId="0" fontId="1" fillId="3" borderId="2" xfId="0" applyFont="1" applyFill="1" applyBorder="1" applyAlignment="1" applyProtection="1">
      <alignment horizontal="left"/>
      <protection/>
    </xf>
    <xf numFmtId="0" fontId="16" fillId="2" borderId="14" xfId="0" applyFont="1" applyFill="1" applyBorder="1" applyAlignment="1" applyProtection="1">
      <alignment/>
      <protection/>
    </xf>
    <xf numFmtId="0" fontId="0" fillId="9" borderId="0" xfId="0" applyFont="1" applyFill="1" applyBorder="1" applyAlignment="1" applyProtection="1">
      <alignment/>
      <protection/>
    </xf>
    <xf numFmtId="0" fontId="15" fillId="2" borderId="12" xfId="0" applyFont="1" applyFill="1" applyBorder="1" applyAlignment="1" applyProtection="1">
      <alignment/>
      <protection/>
    </xf>
    <xf numFmtId="0" fontId="0" fillId="2" borderId="12" xfId="0" applyFill="1" applyBorder="1" applyAlignment="1">
      <alignment/>
    </xf>
    <xf numFmtId="0" fontId="0" fillId="2" borderId="0" xfId="0" applyFill="1" applyAlignment="1">
      <alignment/>
    </xf>
    <xf numFmtId="0" fontId="0" fillId="2" borderId="4" xfId="0" applyFill="1" applyBorder="1" applyAlignment="1" applyProtection="1">
      <alignment horizontal="center"/>
      <protection/>
    </xf>
    <xf numFmtId="0" fontId="16" fillId="2" borderId="4" xfId="0" applyFont="1" applyFill="1" applyBorder="1" applyAlignment="1" applyProtection="1">
      <alignment/>
      <protection/>
    </xf>
    <xf numFmtId="0" fontId="1" fillId="2" borderId="9" xfId="0" applyFont="1" applyFill="1" applyBorder="1" applyAlignment="1" applyProtection="1">
      <alignment horizontal="right"/>
      <protection/>
    </xf>
    <xf numFmtId="0" fontId="1" fillId="0" borderId="1" xfId="0" applyFont="1" applyBorder="1" applyAlignment="1" applyProtection="1">
      <alignment horizontal="center"/>
      <protection/>
    </xf>
    <xf numFmtId="16" fontId="0" fillId="2" borderId="3" xfId="0" applyNumberFormat="1" applyFill="1" applyBorder="1" applyAlignment="1" applyProtection="1">
      <alignment horizontal="center"/>
      <protection/>
    </xf>
    <xf numFmtId="0" fontId="6" fillId="3" borderId="0" xfId="0" applyFont="1" applyFill="1" applyBorder="1" applyAlignment="1" applyProtection="1">
      <alignment horizontal="right"/>
      <protection/>
    </xf>
    <xf numFmtId="0" fontId="1" fillId="3" borderId="0" xfId="0" applyFont="1" applyFill="1" applyBorder="1" applyAlignment="1" applyProtection="1">
      <alignment horizontal="right"/>
      <protection/>
    </xf>
    <xf numFmtId="0" fontId="1" fillId="3" borderId="9" xfId="0" applyFont="1" applyFill="1" applyBorder="1" applyAlignment="1" applyProtection="1">
      <alignment horizontal="right"/>
      <protection/>
    </xf>
    <xf numFmtId="0" fontId="0" fillId="8" borderId="0" xfId="0" applyFill="1" applyBorder="1" applyAlignment="1" applyProtection="1">
      <alignment/>
      <protection/>
    </xf>
    <xf numFmtId="0" fontId="15" fillId="8" borderId="0" xfId="0" applyFont="1" applyFill="1" applyBorder="1" applyAlignment="1" applyProtection="1">
      <alignment/>
      <protection/>
    </xf>
    <xf numFmtId="0" fontId="8" fillId="8" borderId="0" xfId="0" applyNumberFormat="1" applyFont="1" applyFill="1" applyBorder="1" applyAlignment="1" applyProtection="1">
      <alignment/>
      <protection/>
    </xf>
    <xf numFmtId="0" fontId="8" fillId="8" borderId="0" xfId="0" applyFont="1" applyFill="1" applyBorder="1" applyAlignment="1" applyProtection="1">
      <alignment/>
      <protection/>
    </xf>
    <xf numFmtId="44" fontId="1" fillId="8" borderId="0" xfId="17" applyFont="1" applyFill="1" applyBorder="1" applyAlignment="1" applyProtection="1">
      <alignment/>
      <protection/>
    </xf>
    <xf numFmtId="0" fontId="23" fillId="0" borderId="14" xfId="0" applyFont="1" applyBorder="1" applyAlignment="1" applyProtection="1">
      <alignment/>
      <protection/>
    </xf>
    <xf numFmtId="0" fontId="23" fillId="0" borderId="6" xfId="0" applyFont="1" applyBorder="1" applyAlignment="1" applyProtection="1">
      <alignment/>
      <protection/>
    </xf>
    <xf numFmtId="0" fontId="24" fillId="0" borderId="12" xfId="0" applyNumberFormat="1" applyFont="1" applyBorder="1" applyAlignment="1" applyProtection="1">
      <alignment/>
      <protection/>
    </xf>
    <xf numFmtId="0" fontId="8" fillId="0" borderId="0" xfId="0" applyFont="1" applyAlignment="1" applyProtection="1">
      <alignment/>
      <protection/>
    </xf>
    <xf numFmtId="0" fontId="1" fillId="0" borderId="0" xfId="0" applyFont="1" applyAlignment="1" applyProtection="1">
      <alignment/>
      <protection/>
    </xf>
    <xf numFmtId="44" fontId="1" fillId="0" borderId="0" xfId="17" applyFont="1" applyAlignment="1" applyProtection="1">
      <alignment/>
      <protection/>
    </xf>
    <xf numFmtId="0" fontId="0" fillId="2" borderId="3" xfId="0" applyFill="1" applyBorder="1" applyAlignment="1" applyProtection="1">
      <alignment horizontal="center"/>
      <protection locked="0"/>
    </xf>
    <xf numFmtId="0" fontId="16" fillId="0" borderId="14" xfId="0" applyFont="1" applyBorder="1" applyAlignment="1" applyProtection="1">
      <alignment/>
      <protection locked="0"/>
    </xf>
    <xf numFmtId="0" fontId="6" fillId="3" borderId="0" xfId="0" applyFont="1" applyFill="1" applyBorder="1" applyAlignment="1" applyProtection="1">
      <alignment/>
      <protection locked="0"/>
    </xf>
    <xf numFmtId="0" fontId="1" fillId="3" borderId="0" xfId="0" applyFont="1" applyFill="1" applyBorder="1" applyAlignment="1" applyProtection="1">
      <alignment/>
      <protection locked="0"/>
    </xf>
    <xf numFmtId="0" fontId="1" fillId="3" borderId="9" xfId="0" applyFont="1" applyFill="1" applyBorder="1" applyAlignment="1" applyProtection="1">
      <alignment/>
      <protection locked="0"/>
    </xf>
    <xf numFmtId="0" fontId="25" fillId="5" borderId="3" xfId="0" applyNumberFormat="1" applyFont="1" applyFill="1" applyBorder="1" applyAlignment="1" applyProtection="1">
      <alignment/>
      <protection locked="0"/>
    </xf>
    <xf numFmtId="0" fontId="0" fillId="2" borderId="0" xfId="0" applyFill="1" applyBorder="1" applyAlignment="1" applyProtection="1">
      <alignment horizontal="center"/>
      <protection locked="0"/>
    </xf>
    <xf numFmtId="0" fontId="0" fillId="8" borderId="14" xfId="0" applyFill="1" applyBorder="1" applyAlignment="1" applyProtection="1">
      <alignment/>
      <protection locked="0"/>
    </xf>
    <xf numFmtId="44" fontId="0" fillId="0" borderId="12" xfId="17" applyFont="1" applyBorder="1" applyAlignment="1" applyProtection="1">
      <alignment/>
      <protection/>
    </xf>
    <xf numFmtId="0" fontId="0" fillId="2" borderId="15" xfId="0" applyFill="1" applyBorder="1" applyAlignment="1" applyProtection="1">
      <alignment horizontal="center"/>
      <protection locked="0"/>
    </xf>
    <xf numFmtId="0" fontId="16" fillId="0" borderId="16" xfId="0" applyFont="1" applyBorder="1" applyAlignment="1" applyProtection="1">
      <alignment/>
      <protection locked="0"/>
    </xf>
    <xf numFmtId="0" fontId="15" fillId="0" borderId="17" xfId="0" applyFont="1" applyBorder="1" applyAlignment="1" applyProtection="1">
      <alignment/>
      <protection/>
    </xf>
    <xf numFmtId="0" fontId="0" fillId="8" borderId="8" xfId="0" applyFill="1" applyBorder="1" applyAlignment="1" applyProtection="1">
      <alignment/>
      <protection locked="0"/>
    </xf>
    <xf numFmtId="0" fontId="0" fillId="2" borderId="0" xfId="0" applyFill="1" applyAlignment="1" applyProtection="1">
      <alignment horizontal="center"/>
      <protection locked="0"/>
    </xf>
    <xf numFmtId="0" fontId="10" fillId="8" borderId="0" xfId="0" applyFont="1" applyFill="1" applyAlignment="1" applyProtection="1">
      <alignment/>
      <protection locked="0"/>
    </xf>
    <xf numFmtId="0" fontId="10" fillId="0" borderId="0" xfId="0" applyFont="1" applyAlignment="1" applyProtection="1">
      <alignment/>
      <protection locked="0"/>
    </xf>
    <xf numFmtId="0" fontId="6" fillId="7" borderId="0" xfId="0" applyFont="1" applyFill="1" applyBorder="1" applyAlignment="1" applyProtection="1">
      <alignment/>
      <protection locked="0"/>
    </xf>
    <xf numFmtId="0" fontId="6" fillId="7" borderId="0" xfId="0" applyFont="1" applyFill="1" applyBorder="1" applyAlignment="1" applyProtection="1">
      <alignment/>
      <protection locked="0"/>
    </xf>
    <xf numFmtId="0" fontId="1" fillId="7" borderId="0" xfId="0" applyFont="1" applyFill="1" applyBorder="1" applyAlignment="1" applyProtection="1">
      <alignment/>
      <protection locked="0"/>
    </xf>
    <xf numFmtId="0" fontId="1" fillId="7" borderId="9" xfId="0" applyFont="1" applyFill="1" applyBorder="1" applyAlignment="1" applyProtection="1">
      <alignment/>
      <protection locked="0"/>
    </xf>
    <xf numFmtId="0" fontId="17" fillId="3" borderId="0" xfId="0" applyFont="1" applyFill="1" applyBorder="1" applyAlignment="1" applyProtection="1">
      <alignment/>
      <protection locked="0"/>
    </xf>
    <xf numFmtId="0" fontId="8" fillId="8" borderId="1" xfId="0" applyNumberFormat="1" applyFont="1" applyFill="1" applyBorder="1" applyAlignment="1" applyProtection="1">
      <alignment/>
      <protection/>
    </xf>
    <xf numFmtId="0" fontId="16" fillId="0" borderId="0" xfId="0" applyFont="1" applyBorder="1" applyAlignment="1" applyProtection="1">
      <alignment/>
      <protection locked="0"/>
    </xf>
    <xf numFmtId="0" fontId="1" fillId="3" borderId="0" xfId="0" applyFont="1" applyFill="1" applyBorder="1" applyAlignment="1" applyProtection="1">
      <alignment horizontal="right"/>
      <protection locked="0"/>
    </xf>
    <xf numFmtId="0" fontId="1" fillId="3" borderId="9" xfId="0" applyFont="1" applyFill="1" applyBorder="1" applyAlignment="1" applyProtection="1">
      <alignment horizontal="right"/>
      <protection locked="0"/>
    </xf>
    <xf numFmtId="0" fontId="1" fillId="3" borderId="0" xfId="0" applyFont="1" applyFill="1" applyBorder="1" applyAlignment="1" applyProtection="1">
      <alignment/>
      <protection locked="0"/>
    </xf>
    <xf numFmtId="0" fontId="6" fillId="3" borderId="0" xfId="0" applyFont="1" applyFill="1" applyBorder="1" applyAlignment="1" applyProtection="1">
      <alignment horizontal="left"/>
      <protection locked="0"/>
    </xf>
    <xf numFmtId="0" fontId="1" fillId="8" borderId="1" xfId="0" applyNumberFormat="1" applyFont="1" applyFill="1" applyBorder="1" applyAlignment="1" applyProtection="1">
      <alignment horizontal="center"/>
      <protection/>
    </xf>
    <xf numFmtId="0" fontId="10" fillId="2" borderId="2" xfId="0" applyFont="1" applyFill="1" applyBorder="1" applyAlignment="1" applyProtection="1">
      <alignment/>
      <protection locked="0"/>
    </xf>
    <xf numFmtId="0" fontId="10" fillId="2" borderId="9" xfId="0" applyFont="1" applyFill="1" applyBorder="1" applyAlignment="1" applyProtection="1">
      <alignment/>
      <protection/>
    </xf>
    <xf numFmtId="0" fontId="7" fillId="7" borderId="0" xfId="0" applyFont="1" applyFill="1" applyBorder="1" applyAlignment="1" applyProtection="1">
      <alignment horizontal="centerContinuous"/>
      <protection locked="0"/>
    </xf>
    <xf numFmtId="0" fontId="1" fillId="7" borderId="0" xfId="0" applyFont="1" applyFill="1" applyBorder="1" applyAlignment="1" applyProtection="1">
      <alignment horizontal="centerContinuous"/>
      <protection locked="0"/>
    </xf>
    <xf numFmtId="0" fontId="1" fillId="7" borderId="9" xfId="0" applyFont="1" applyFill="1" applyBorder="1" applyAlignment="1" applyProtection="1">
      <alignment horizontal="centerContinuous"/>
      <protection locked="0"/>
    </xf>
    <xf numFmtId="0" fontId="10" fillId="0" borderId="14" xfId="0" applyFont="1" applyBorder="1" applyAlignment="1" applyProtection="1">
      <alignment/>
      <protection locked="0"/>
    </xf>
    <xf numFmtId="0" fontId="16" fillId="2" borderId="14" xfId="0" applyFont="1" applyFill="1" applyBorder="1" applyAlignment="1" applyProtection="1">
      <alignment/>
      <protection locked="0"/>
    </xf>
    <xf numFmtId="0" fontId="0" fillId="2" borderId="12" xfId="0" applyFill="1" applyBorder="1" applyAlignment="1" applyProtection="1">
      <alignment horizontal="center"/>
      <protection locked="0"/>
    </xf>
    <xf numFmtId="0" fontId="0" fillId="0" borderId="0" xfId="0" applyAlignment="1" applyProtection="1">
      <alignment/>
      <protection locked="0"/>
    </xf>
    <xf numFmtId="0" fontId="1" fillId="3" borderId="9" xfId="0" applyFont="1" applyFill="1" applyBorder="1" applyAlignment="1" applyProtection="1">
      <alignment/>
      <protection locked="0"/>
    </xf>
    <xf numFmtId="0" fontId="0" fillId="0" borderId="14" xfId="0" applyBorder="1" applyAlignment="1" applyProtection="1">
      <alignment/>
      <protection locked="0"/>
    </xf>
    <xf numFmtId="0" fontId="6" fillId="3" borderId="0" xfId="0" applyFont="1" applyFill="1" applyBorder="1" applyAlignment="1" applyProtection="1">
      <alignment horizontal="right"/>
      <protection locked="0"/>
    </xf>
    <xf numFmtId="0" fontId="1" fillId="3" borderId="0" xfId="0" applyFont="1" applyFill="1" applyBorder="1" applyAlignment="1" applyProtection="1">
      <alignment horizontal="centerContinuous"/>
      <protection locked="0"/>
    </xf>
    <xf numFmtId="0" fontId="1" fillId="3" borderId="9" xfId="0" applyFont="1" applyFill="1" applyBorder="1" applyAlignment="1" applyProtection="1">
      <alignment horizontal="centerContinuous"/>
      <protection locked="0"/>
    </xf>
    <xf numFmtId="0" fontId="17" fillId="3" borderId="9" xfId="0" applyFont="1" applyFill="1" applyBorder="1" applyAlignment="1" applyProtection="1">
      <alignment/>
      <protection locked="0"/>
    </xf>
    <xf numFmtId="0" fontId="17" fillId="3" borderId="0" xfId="0" applyFont="1" applyFill="1" applyBorder="1" applyAlignment="1" applyProtection="1">
      <alignment/>
      <protection locked="0"/>
    </xf>
    <xf numFmtId="0" fontId="0" fillId="8" borderId="0" xfId="0" applyFill="1" applyBorder="1" applyAlignment="1" applyProtection="1">
      <alignment/>
      <protection locked="0"/>
    </xf>
    <xf numFmtId="0" fontId="16" fillId="8" borderId="0" xfId="0" applyFont="1" applyFill="1" applyBorder="1" applyAlignment="1" applyProtection="1">
      <alignment/>
      <protection locked="0"/>
    </xf>
    <xf numFmtId="0" fontId="6" fillId="3" borderId="0" xfId="0" applyFont="1" applyFill="1" applyBorder="1" applyAlignment="1" applyProtection="1">
      <alignment/>
      <protection locked="0"/>
    </xf>
    <xf numFmtId="0" fontId="0" fillId="2" borderId="14" xfId="0" applyFill="1" applyBorder="1" applyAlignment="1" applyProtection="1">
      <alignment horizontal="center"/>
      <protection locked="0"/>
    </xf>
    <xf numFmtId="0" fontId="0" fillId="8" borderId="2" xfId="0" applyFill="1" applyBorder="1" applyAlignment="1" applyProtection="1">
      <alignment/>
      <protection locked="0"/>
    </xf>
    <xf numFmtId="0" fontId="8" fillId="8" borderId="12" xfId="0" applyNumberFormat="1" applyFont="1" applyFill="1" applyBorder="1" applyAlignment="1" applyProtection="1">
      <alignment/>
      <protection/>
    </xf>
    <xf numFmtId="0" fontId="8" fillId="5" borderId="3" xfId="0" applyNumberFormat="1" applyFont="1" applyFill="1" applyBorder="1" applyAlignment="1" applyProtection="1">
      <alignment/>
      <protection/>
    </xf>
    <xf numFmtId="0" fontId="0" fillId="3" borderId="3" xfId="0" applyFill="1" applyBorder="1" applyAlignment="1" applyProtection="1">
      <alignment/>
      <protection/>
    </xf>
    <xf numFmtId="0" fontId="8" fillId="5" borderId="3" xfId="0" applyFont="1" applyFill="1" applyBorder="1" applyAlignment="1" applyProtection="1">
      <alignment/>
      <protection/>
    </xf>
    <xf numFmtId="0" fontId="0" fillId="0" borderId="3" xfId="0" applyBorder="1" applyAlignment="1" applyProtection="1">
      <alignment/>
      <protection/>
    </xf>
    <xf numFmtId="44" fontId="1" fillId="3" borderId="14" xfId="17" applyFont="1" applyFill="1" applyBorder="1" applyAlignment="1" applyProtection="1">
      <alignment/>
      <protection/>
    </xf>
    <xf numFmtId="0" fontId="8" fillId="8" borderId="9" xfId="0" applyNumberFormat="1" applyFont="1" applyFill="1" applyBorder="1" applyAlignment="1" applyProtection="1">
      <alignment/>
      <protection/>
    </xf>
    <xf numFmtId="0" fontId="10" fillId="0" borderId="2" xfId="0" applyFont="1" applyBorder="1" applyAlignment="1" applyProtection="1">
      <alignment/>
      <protection locked="0"/>
    </xf>
    <xf numFmtId="0" fontId="10" fillId="0" borderId="9" xfId="0" applyFont="1" applyBorder="1" applyAlignment="1" applyProtection="1">
      <alignment/>
      <protection/>
    </xf>
    <xf numFmtId="0" fontId="1" fillId="8" borderId="1" xfId="0" applyFont="1" applyFill="1" applyBorder="1" applyAlignment="1" applyProtection="1">
      <alignment horizontal="center"/>
      <protection/>
    </xf>
    <xf numFmtId="0" fontId="6" fillId="2" borderId="9" xfId="0" applyFont="1" applyFill="1" applyBorder="1" applyAlignment="1" applyProtection="1">
      <alignment horizontal="center"/>
      <protection/>
    </xf>
    <xf numFmtId="0" fontId="15" fillId="8" borderId="13" xfId="0" applyFont="1" applyFill="1" applyBorder="1" applyAlignment="1" applyProtection="1">
      <alignment/>
      <protection/>
    </xf>
    <xf numFmtId="0" fontId="15" fillId="2" borderId="5" xfId="0" applyFont="1" applyFill="1" applyBorder="1" applyAlignment="1" applyProtection="1">
      <alignment/>
      <protection/>
    </xf>
    <xf numFmtId="0" fontId="15" fillId="2" borderId="7" xfId="0" applyFont="1" applyFill="1" applyBorder="1" applyAlignment="1" applyProtection="1">
      <alignment/>
      <protection/>
    </xf>
    <xf numFmtId="0" fontId="15" fillId="2" borderId="10" xfId="0" applyFont="1" applyFill="1" applyBorder="1" applyAlignment="1" applyProtection="1">
      <alignment/>
      <protection/>
    </xf>
    <xf numFmtId="0" fontId="8" fillId="5" borderId="3" xfId="0" applyNumberFormat="1" applyFont="1" applyFill="1" applyBorder="1" applyAlignment="1" applyProtection="1">
      <alignment/>
      <protection locked="0"/>
    </xf>
    <xf numFmtId="0" fontId="15" fillId="8" borderId="9" xfId="0" applyFont="1" applyFill="1" applyBorder="1" applyAlignment="1" applyProtection="1">
      <alignment/>
      <protection/>
    </xf>
    <xf numFmtId="0" fontId="10" fillId="0" borderId="0" xfId="0" applyFont="1" applyBorder="1" applyAlignment="1" applyProtection="1">
      <alignment/>
      <protection locked="0"/>
    </xf>
    <xf numFmtId="0" fontId="13" fillId="3" borderId="0" xfId="0" applyFont="1" applyFill="1" applyBorder="1" applyAlignment="1" applyProtection="1">
      <alignment/>
      <protection locked="0"/>
    </xf>
    <xf numFmtId="0" fontId="13" fillId="3" borderId="9" xfId="0" applyFont="1" applyFill="1" applyBorder="1" applyAlignment="1" applyProtection="1">
      <alignment/>
      <protection locked="0"/>
    </xf>
    <xf numFmtId="0" fontId="6" fillId="9" borderId="1" xfId="0" applyFont="1" applyFill="1" applyBorder="1" applyAlignment="1" applyProtection="1">
      <alignment horizontal="center"/>
      <protection/>
    </xf>
    <xf numFmtId="0" fontId="6" fillId="3" borderId="0" xfId="0" applyFont="1" applyFill="1" applyBorder="1" applyAlignment="1">
      <alignment/>
    </xf>
    <xf numFmtId="0" fontId="1" fillId="3" borderId="0" xfId="0" applyFont="1" applyFill="1" applyBorder="1" applyAlignment="1">
      <alignment/>
    </xf>
    <xf numFmtId="0" fontId="1" fillId="3" borderId="9" xfId="0" applyFont="1" applyFill="1" applyBorder="1" applyAlignment="1">
      <alignment/>
    </xf>
    <xf numFmtId="0" fontId="1" fillId="0" borderId="9" xfId="0" applyFont="1" applyBorder="1" applyAlignment="1">
      <alignment horizontal="center"/>
    </xf>
    <xf numFmtId="0" fontId="8" fillId="0" borderId="0" xfId="0" applyNumberFormat="1" applyFont="1" applyAlignment="1" applyProtection="1">
      <alignment/>
      <protection locked="0"/>
    </xf>
    <xf numFmtId="0" fontId="8" fillId="0" borderId="0" xfId="0" applyFont="1" applyAlignment="1" applyProtection="1">
      <alignment/>
      <protection locked="0"/>
    </xf>
    <xf numFmtId="44" fontId="1" fillId="0" borderId="0" xfId="17" applyFont="1" applyAlignment="1" applyProtection="1">
      <alignment/>
      <protection locked="0"/>
    </xf>
    <xf numFmtId="44" fontId="1" fillId="0" borderId="2" xfId="17" applyFont="1" applyBorder="1" applyAlignment="1" applyProtection="1">
      <alignment/>
      <protection locked="0"/>
    </xf>
    <xf numFmtId="44" fontId="0" fillId="0" borderId="3" xfId="17" applyBorder="1" applyAlignment="1" applyProtection="1">
      <alignment/>
      <protection hidden="1"/>
    </xf>
    <xf numFmtId="0" fontId="6" fillId="7" borderId="0" xfId="0" applyFont="1" applyFill="1" applyBorder="1" applyAlignment="1" applyProtection="1">
      <alignment horizontal="centerContinuous"/>
      <protection locked="0"/>
    </xf>
    <xf numFmtId="0" fontId="0" fillId="8" borderId="19" xfId="0" applyFill="1" applyBorder="1" applyAlignment="1" applyProtection="1">
      <alignment/>
      <protection locked="0"/>
    </xf>
    <xf numFmtId="0" fontId="16" fillId="0" borderId="8" xfId="0" applyFont="1" applyBorder="1" applyAlignment="1" applyProtection="1">
      <alignment/>
      <protection locked="0"/>
    </xf>
    <xf numFmtId="0" fontId="16" fillId="0" borderId="19" xfId="0" applyFont="1" applyBorder="1" applyAlignment="1" applyProtection="1">
      <alignment/>
      <protection locked="0"/>
    </xf>
    <xf numFmtId="0" fontId="0" fillId="0" borderId="4" xfId="0" applyBorder="1" applyAlignment="1" applyProtection="1">
      <alignment/>
      <protection/>
    </xf>
    <xf numFmtId="0" fontId="19" fillId="7" borderId="0" xfId="0" applyFont="1" applyFill="1" applyBorder="1" applyAlignment="1" applyProtection="1">
      <alignment horizontal="centerContinuous"/>
      <protection locked="0"/>
    </xf>
    <xf numFmtId="0" fontId="1" fillId="2" borderId="9" xfId="0" applyFont="1" applyFill="1" applyBorder="1" applyAlignment="1" applyProtection="1">
      <alignment/>
      <protection/>
    </xf>
    <xf numFmtId="0" fontId="26" fillId="8" borderId="9" xfId="0" applyFont="1" applyFill="1" applyBorder="1" applyAlignment="1" applyProtection="1">
      <alignment horizontal="center"/>
      <protection/>
    </xf>
    <xf numFmtId="0" fontId="10" fillId="8" borderId="0" xfId="0" applyFont="1" applyFill="1" applyBorder="1" applyAlignment="1" applyProtection="1">
      <alignment/>
      <protection locked="0"/>
    </xf>
    <xf numFmtId="0" fontId="0" fillId="0" borderId="0" xfId="0" applyBorder="1" applyAlignment="1" applyProtection="1">
      <alignment/>
      <protection locked="0"/>
    </xf>
    <xf numFmtId="0" fontId="6" fillId="3" borderId="0" xfId="0" applyFont="1" applyFill="1" applyBorder="1" applyAlignment="1" applyProtection="1">
      <alignment/>
      <protection locked="0"/>
    </xf>
    <xf numFmtId="0" fontId="1" fillId="3" borderId="0" xfId="0" applyFont="1" applyFill="1" applyBorder="1" applyAlignment="1" applyProtection="1">
      <alignment/>
      <protection locked="0"/>
    </xf>
    <xf numFmtId="0" fontId="1" fillId="3" borderId="9" xfId="0" applyFont="1" applyFill="1" applyBorder="1" applyAlignment="1" applyProtection="1">
      <alignment/>
      <protection locked="0"/>
    </xf>
    <xf numFmtId="0" fontId="6" fillId="0" borderId="9" xfId="0" applyFont="1" applyBorder="1" applyAlignment="1" applyProtection="1">
      <alignment horizontal="center"/>
      <protection/>
    </xf>
    <xf numFmtId="0" fontId="10" fillId="8" borderId="0" xfId="0" applyFont="1" applyFill="1" applyBorder="1" applyAlignment="1" applyProtection="1">
      <alignment/>
      <protection/>
    </xf>
    <xf numFmtId="0" fontId="25" fillId="8" borderId="3" xfId="0" applyNumberFormat="1" applyFont="1" applyFill="1" applyBorder="1" applyAlignment="1" applyProtection="1">
      <alignment/>
      <protection/>
    </xf>
    <xf numFmtId="44" fontId="10" fillId="8" borderId="3" xfId="17" applyFont="1" applyFill="1" applyBorder="1" applyAlignment="1" applyProtection="1">
      <alignment/>
      <protection/>
    </xf>
    <xf numFmtId="0" fontId="1" fillId="0" borderId="9" xfId="0" applyFont="1" applyBorder="1" applyAlignment="1" applyProtection="1">
      <alignment horizontal="centerContinuous"/>
      <protection/>
    </xf>
    <xf numFmtId="0" fontId="0" fillId="8" borderId="0" xfId="0" applyFill="1" applyAlignment="1" applyProtection="1">
      <alignment/>
      <protection locked="0"/>
    </xf>
    <xf numFmtId="0" fontId="27" fillId="3" borderId="0" xfId="0" applyFont="1" applyFill="1" applyBorder="1" applyAlignment="1" applyProtection="1">
      <alignment/>
      <protection locked="0"/>
    </xf>
    <xf numFmtId="0" fontId="28" fillId="3" borderId="0" xfId="0" applyFont="1" applyFill="1" applyBorder="1" applyAlignment="1" applyProtection="1">
      <alignment/>
      <protection locked="0"/>
    </xf>
    <xf numFmtId="0" fontId="29" fillId="3" borderId="0" xfId="0" applyFont="1" applyFill="1" applyBorder="1" applyAlignment="1" applyProtection="1">
      <alignment/>
      <protection locked="0"/>
    </xf>
    <xf numFmtId="0" fontId="6" fillId="7" borderId="0" xfId="0" applyFont="1" applyFill="1" applyBorder="1" applyAlignment="1" applyProtection="1">
      <alignment horizontal="centerContinuous"/>
      <protection locked="0"/>
    </xf>
    <xf numFmtId="0" fontId="6" fillId="3" borderId="0" xfId="0" applyFont="1" applyFill="1" applyBorder="1" applyAlignment="1" applyProtection="1">
      <alignment/>
      <protection locked="0"/>
    </xf>
    <xf numFmtId="0" fontId="1" fillId="0" borderId="14" xfId="0" applyFont="1" applyBorder="1" applyAlignment="1" applyProtection="1">
      <alignment horizontal="center"/>
      <protection locked="0"/>
    </xf>
    <xf numFmtId="0" fontId="1" fillId="3" borderId="0" xfId="0" applyFont="1" applyFill="1" applyBorder="1" applyAlignment="1" applyProtection="1">
      <alignment horizontal="left"/>
      <protection locked="0"/>
    </xf>
    <xf numFmtId="0" fontId="30" fillId="3" borderId="0" xfId="0" applyFont="1" applyFill="1" applyBorder="1" applyAlignment="1" applyProtection="1">
      <alignment/>
      <protection locked="0"/>
    </xf>
    <xf numFmtId="0" fontId="30" fillId="3" borderId="9" xfId="0" applyFont="1" applyFill="1" applyBorder="1" applyAlignment="1" applyProtection="1">
      <alignment/>
      <protection locked="0"/>
    </xf>
    <xf numFmtId="0" fontId="6" fillId="3" borderId="0" xfId="0" applyFont="1" applyFill="1" applyBorder="1" applyAlignment="1" applyProtection="1">
      <alignment horizontal="right"/>
      <protection locked="0"/>
    </xf>
    <xf numFmtId="0" fontId="17" fillId="9" borderId="0" xfId="0" applyFont="1" applyFill="1" applyBorder="1" applyAlignment="1" applyProtection="1">
      <alignment horizontal="left"/>
      <protection locked="0"/>
    </xf>
    <xf numFmtId="0" fontId="1" fillId="9" borderId="0" xfId="0" applyFont="1" applyFill="1" applyBorder="1" applyAlignment="1" applyProtection="1">
      <alignment/>
      <protection locked="0"/>
    </xf>
    <xf numFmtId="0" fontId="0" fillId="2" borderId="13" xfId="0" applyFill="1" applyBorder="1" applyAlignment="1" applyProtection="1">
      <alignment horizontal="center"/>
      <protection locked="0"/>
    </xf>
    <xf numFmtId="0" fontId="8" fillId="8" borderId="5" xfId="0" applyNumberFormat="1" applyFont="1" applyFill="1" applyBorder="1" applyAlignment="1" applyProtection="1">
      <alignment/>
      <protection/>
    </xf>
    <xf numFmtId="0" fontId="0" fillId="8" borderId="5" xfId="0" applyFill="1" applyBorder="1" applyAlignment="1" applyProtection="1">
      <alignment/>
      <protection/>
    </xf>
    <xf numFmtId="0" fontId="8" fillId="8" borderId="5" xfId="0" applyFont="1" applyFill="1" applyBorder="1" applyAlignment="1" applyProtection="1">
      <alignment/>
      <protection/>
    </xf>
    <xf numFmtId="44" fontId="1" fillId="8" borderId="19" xfId="17" applyFont="1" applyFill="1" applyBorder="1" applyAlignment="1" applyProtection="1">
      <alignment/>
      <protection/>
    </xf>
    <xf numFmtId="0" fontId="16" fillId="2" borderId="10" xfId="0" applyFont="1" applyFill="1" applyBorder="1" applyAlignment="1" applyProtection="1">
      <alignment horizontal="center"/>
      <protection locked="0"/>
    </xf>
    <xf numFmtId="0" fontId="16" fillId="4" borderId="14" xfId="0" applyFont="1" applyFill="1" applyBorder="1" applyAlignment="1" applyProtection="1">
      <alignment/>
      <protection locked="0"/>
    </xf>
    <xf numFmtId="0" fontId="6" fillId="4" borderId="7" xfId="0" applyFont="1" applyFill="1" applyBorder="1" applyAlignment="1" applyProtection="1">
      <alignment horizontal="center"/>
      <protection locked="0"/>
    </xf>
    <xf numFmtId="0" fontId="6" fillId="3" borderId="4" xfId="0" applyFont="1" applyFill="1" applyBorder="1" applyAlignment="1" applyProtection="1">
      <alignment/>
      <protection locked="0"/>
    </xf>
    <xf numFmtId="0" fontId="1" fillId="3" borderId="4" xfId="0" applyFont="1" applyFill="1" applyBorder="1" applyAlignment="1" applyProtection="1">
      <alignment/>
      <protection locked="0"/>
    </xf>
    <xf numFmtId="0" fontId="1" fillId="3" borderId="10" xfId="0" applyFont="1" applyFill="1" applyBorder="1" applyAlignment="1" applyProtection="1">
      <alignment/>
      <protection locked="0"/>
    </xf>
    <xf numFmtId="0" fontId="9" fillId="3" borderId="10" xfId="0" applyFont="1" applyFill="1" applyBorder="1" applyAlignment="1" applyProtection="1">
      <alignment/>
      <protection/>
    </xf>
    <xf numFmtId="44" fontId="0" fillId="4" borderId="3" xfId="17" applyFill="1" applyBorder="1" applyAlignment="1" applyProtection="1">
      <alignment/>
      <protection/>
    </xf>
    <xf numFmtId="0" fontId="16" fillId="2" borderId="11" xfId="0" applyFont="1" applyFill="1" applyBorder="1" applyAlignment="1" applyProtection="1">
      <alignment horizontal="center"/>
      <protection locked="0"/>
    </xf>
    <xf numFmtId="0" fontId="16" fillId="2" borderId="11" xfId="0" applyFont="1" applyFill="1" applyBorder="1" applyAlignment="1" applyProtection="1">
      <alignment/>
      <protection locked="0"/>
    </xf>
    <xf numFmtId="0" fontId="6" fillId="2" borderId="11" xfId="0" applyFont="1" applyFill="1" applyBorder="1" applyAlignment="1" applyProtection="1">
      <alignment horizontal="center"/>
      <protection locked="0"/>
    </xf>
    <xf numFmtId="0" fontId="6" fillId="2" borderId="11" xfId="0" applyFont="1" applyFill="1" applyBorder="1" applyAlignment="1" applyProtection="1">
      <alignment/>
      <protection locked="0"/>
    </xf>
    <xf numFmtId="0" fontId="1" fillId="2" borderId="11" xfId="0" applyFont="1" applyFill="1" applyBorder="1" applyAlignment="1" applyProtection="1">
      <alignment/>
      <protection locked="0"/>
    </xf>
    <xf numFmtId="0" fontId="9" fillId="2" borderId="11" xfId="0" applyFont="1" applyFill="1" applyBorder="1" applyAlignment="1" applyProtection="1">
      <alignment/>
      <protection/>
    </xf>
    <xf numFmtId="0" fontId="15" fillId="2" borderId="11" xfId="0" applyFont="1" applyFill="1" applyBorder="1" applyAlignment="1" applyProtection="1">
      <alignment/>
      <protection/>
    </xf>
    <xf numFmtId="0" fontId="0" fillId="2" borderId="11" xfId="0" applyFill="1" applyBorder="1" applyAlignment="1" applyProtection="1">
      <alignment/>
      <protection/>
    </xf>
    <xf numFmtId="44" fontId="0" fillId="2" borderId="11" xfId="17" applyFill="1" applyBorder="1" applyAlignment="1" applyProtection="1">
      <alignment/>
      <protection/>
    </xf>
    <xf numFmtId="0" fontId="0" fillId="2" borderId="11" xfId="0" applyFill="1" applyBorder="1" applyAlignment="1" applyProtection="1">
      <alignment/>
      <protection/>
    </xf>
    <xf numFmtId="0" fontId="1" fillId="2" borderId="4" xfId="0" applyFont="1" applyFill="1" applyBorder="1" applyAlignment="1" applyProtection="1">
      <alignment/>
      <protection/>
    </xf>
    <xf numFmtId="0" fontId="9" fillId="2" borderId="4" xfId="0" applyFont="1" applyFill="1" applyBorder="1" applyAlignment="1" applyProtection="1">
      <alignment/>
      <protection/>
    </xf>
    <xf numFmtId="0" fontId="15" fillId="2" borderId="4" xfId="0" applyFont="1" applyFill="1" applyBorder="1" applyAlignment="1" applyProtection="1">
      <alignment/>
      <protection/>
    </xf>
    <xf numFmtId="0" fontId="0" fillId="2" borderId="4" xfId="0" applyFill="1" applyBorder="1" applyAlignment="1" applyProtection="1">
      <alignment/>
      <protection/>
    </xf>
    <xf numFmtId="44" fontId="0" fillId="2" borderId="4" xfId="17" applyFill="1" applyBorder="1" applyAlignment="1" applyProtection="1">
      <alignment/>
      <protection/>
    </xf>
    <xf numFmtId="0" fontId="0" fillId="2" borderId="4" xfId="0" applyFill="1" applyBorder="1" applyAlignment="1" applyProtection="1">
      <alignment/>
      <protection/>
    </xf>
    <xf numFmtId="44" fontId="0" fillId="0" borderId="7" xfId="17" applyBorder="1" applyAlignment="1" applyProtection="1">
      <alignment/>
      <protection hidden="1"/>
    </xf>
    <xf numFmtId="0" fontId="27" fillId="3" borderId="0" xfId="0" applyFont="1" applyFill="1" applyBorder="1" applyAlignment="1" applyProtection="1">
      <alignment/>
      <protection/>
    </xf>
    <xf numFmtId="0" fontId="6" fillId="0" borderId="20" xfId="0" applyFont="1" applyBorder="1" applyAlignment="1" applyProtection="1">
      <alignment/>
      <protection/>
    </xf>
    <xf numFmtId="0" fontId="14" fillId="0" borderId="20" xfId="0" applyNumberFormat="1" applyFont="1" applyBorder="1" applyAlignment="1" applyProtection="1">
      <alignment/>
      <protection/>
    </xf>
    <xf numFmtId="0" fontId="7" fillId="0" borderId="20" xfId="0" applyFont="1" applyBorder="1" applyAlignment="1" applyProtection="1">
      <alignment/>
      <protection/>
    </xf>
    <xf numFmtId="0" fontId="14" fillId="0" borderId="20" xfId="0" applyFont="1" applyBorder="1" applyAlignment="1" applyProtection="1">
      <alignment/>
      <protection/>
    </xf>
    <xf numFmtId="44" fontId="7" fillId="0" borderId="20" xfId="17" applyFont="1" applyBorder="1" applyAlignment="1" applyProtection="1">
      <alignment/>
      <protection/>
    </xf>
    <xf numFmtId="0" fontId="6" fillId="3" borderId="0" xfId="0" applyFont="1" applyFill="1" applyBorder="1" applyAlignment="1" applyProtection="1">
      <alignment horizontal="left"/>
      <protection/>
    </xf>
    <xf numFmtId="0" fontId="1" fillId="8" borderId="9" xfId="0" applyFont="1" applyFill="1" applyBorder="1" applyAlignment="1" applyProtection="1">
      <alignment horizontal="right"/>
      <protection/>
    </xf>
    <xf numFmtId="0" fontId="1" fillId="8" borderId="9" xfId="0" applyFont="1" applyFill="1" applyBorder="1" applyAlignment="1" applyProtection="1">
      <alignment horizontal="center" wrapText="1"/>
      <protection/>
    </xf>
    <xf numFmtId="0" fontId="10" fillId="0" borderId="2" xfId="0" applyFont="1" applyBorder="1" applyAlignment="1" applyProtection="1">
      <alignment/>
      <protection/>
    </xf>
    <xf numFmtId="0" fontId="10" fillId="2" borderId="0" xfId="0" applyFont="1" applyFill="1" applyBorder="1" applyAlignment="1" applyProtection="1">
      <alignment/>
      <protection/>
    </xf>
    <xf numFmtId="0" fontId="1" fillId="3" borderId="0" xfId="0" applyFont="1" applyFill="1" applyBorder="1" applyAlignment="1" applyProtection="1">
      <alignment vertical="center"/>
      <protection/>
    </xf>
    <xf numFmtId="0" fontId="0" fillId="3" borderId="0" xfId="0" applyFont="1" applyFill="1" applyBorder="1" applyAlignment="1" applyProtection="1">
      <alignment/>
      <protection/>
    </xf>
    <xf numFmtId="0" fontId="1" fillId="9" borderId="0" xfId="0" applyFont="1" applyFill="1" applyBorder="1" applyAlignment="1" applyProtection="1">
      <alignment horizontal="center"/>
      <protection/>
    </xf>
    <xf numFmtId="0" fontId="13" fillId="9" borderId="0" xfId="0" applyFont="1" applyFill="1" applyBorder="1" applyAlignment="1" applyProtection="1">
      <alignment horizontal="center"/>
      <protection/>
    </xf>
    <xf numFmtId="0" fontId="1" fillId="2" borderId="9" xfId="0" applyFont="1" applyFill="1" applyBorder="1" applyAlignment="1" applyProtection="1">
      <alignment horizontal="center"/>
      <protection/>
    </xf>
    <xf numFmtId="0" fontId="1" fillId="3" borderId="0" xfId="0" applyFont="1" applyFill="1" applyBorder="1" applyAlignment="1" applyProtection="1">
      <alignment horizontal="center"/>
      <protection/>
    </xf>
    <xf numFmtId="0" fontId="14" fillId="8" borderId="9" xfId="0" applyFont="1" applyFill="1" applyBorder="1" applyAlignment="1" applyProtection="1">
      <alignment horizontal="center"/>
      <protection/>
    </xf>
    <xf numFmtId="0" fontId="15" fillId="8" borderId="3" xfId="0" applyFont="1" applyFill="1" applyBorder="1" applyAlignment="1" applyProtection="1">
      <alignment/>
      <protection/>
    </xf>
    <xf numFmtId="44" fontId="1" fillId="8" borderId="3" xfId="17" applyFont="1" applyFill="1" applyBorder="1" applyAlignment="1" applyProtection="1">
      <alignment/>
      <protection/>
    </xf>
    <xf numFmtId="44" fontId="0" fillId="8" borderId="12" xfId="17" applyFill="1" applyBorder="1" applyAlignment="1" applyProtection="1">
      <alignment/>
      <protection/>
    </xf>
    <xf numFmtId="0" fontId="31" fillId="3" borderId="3" xfId="0" applyFont="1" applyFill="1" applyBorder="1" applyAlignment="1" applyProtection="1">
      <alignment/>
      <protection locked="0"/>
    </xf>
    <xf numFmtId="0" fontId="14" fillId="8" borderId="9" xfId="0" applyFont="1" applyFill="1" applyBorder="1" applyAlignment="1" applyProtection="1">
      <alignment/>
      <protection/>
    </xf>
    <xf numFmtId="0" fontId="6" fillId="3" borderId="0" xfId="0" applyFont="1" applyFill="1" applyBorder="1" applyAlignment="1" applyProtection="1">
      <alignment horizontal="centerContinuous"/>
      <protection/>
    </xf>
    <xf numFmtId="0" fontId="7" fillId="3" borderId="0" xfId="0" applyFont="1" applyFill="1" applyBorder="1" applyAlignment="1" applyProtection="1">
      <alignment horizontal="centerContinuous"/>
      <protection/>
    </xf>
    <xf numFmtId="0" fontId="7" fillId="3" borderId="9" xfId="0" applyFont="1" applyFill="1" applyBorder="1" applyAlignment="1" applyProtection="1">
      <alignment horizontal="centerContinuous"/>
      <protection/>
    </xf>
    <xf numFmtId="0" fontId="6" fillId="7" borderId="0" xfId="0" applyFont="1" applyFill="1" applyBorder="1" applyAlignment="1" applyProtection="1">
      <alignment/>
      <protection/>
    </xf>
    <xf numFmtId="0" fontId="6" fillId="7" borderId="9" xfId="0" applyFont="1" applyFill="1" applyBorder="1" applyAlignment="1" applyProtection="1">
      <alignment/>
      <protection/>
    </xf>
    <xf numFmtId="0" fontId="16" fillId="2" borderId="10" xfId="0" applyFont="1" applyFill="1" applyBorder="1" applyAlignment="1" applyProtection="1">
      <alignment horizontal="center"/>
      <protection/>
    </xf>
    <xf numFmtId="0" fontId="16" fillId="4" borderId="14" xfId="0" applyFont="1" applyFill="1" applyBorder="1" applyAlignment="1" applyProtection="1">
      <alignment/>
      <protection/>
    </xf>
    <xf numFmtId="0" fontId="6" fillId="3" borderId="4" xfId="0" applyFont="1" applyFill="1" applyBorder="1" applyAlignment="1" applyProtection="1">
      <alignment/>
      <protection/>
    </xf>
    <xf numFmtId="0" fontId="1" fillId="3" borderId="4" xfId="0" applyFont="1" applyFill="1" applyBorder="1" applyAlignment="1" applyProtection="1">
      <alignment/>
      <protection/>
    </xf>
    <xf numFmtId="0" fontId="1" fillId="3" borderId="10" xfId="0" applyFont="1" applyFill="1" applyBorder="1" applyAlignment="1" applyProtection="1">
      <alignment/>
      <protection/>
    </xf>
    <xf numFmtId="44" fontId="1" fillId="8" borderId="2" xfId="17" applyFont="1" applyFill="1" applyBorder="1" applyAlignment="1" applyProtection="1">
      <alignment/>
      <protection/>
    </xf>
    <xf numFmtId="0" fontId="6" fillId="3" borderId="0" xfId="0" applyFont="1" applyFill="1" applyBorder="1" applyAlignment="1">
      <alignment/>
    </xf>
    <xf numFmtId="0" fontId="1" fillId="3" borderId="0" xfId="0" applyFont="1" applyFill="1" applyBorder="1" applyAlignment="1">
      <alignment/>
    </xf>
    <xf numFmtId="0" fontId="1" fillId="3" borderId="9" xfId="0" applyFont="1" applyFill="1" applyBorder="1" applyAlignment="1">
      <alignment/>
    </xf>
    <xf numFmtId="0" fontId="1" fillId="0" borderId="9" xfId="0" applyFont="1" applyBorder="1" applyAlignment="1">
      <alignment/>
    </xf>
    <xf numFmtId="0" fontId="15" fillId="0" borderId="0" xfId="0" applyFont="1" applyAlignment="1" applyProtection="1">
      <alignment/>
      <protection/>
    </xf>
    <xf numFmtId="44" fontId="0" fillId="0" borderId="3" xfId="17" applyBorder="1" applyAlignment="1" applyProtection="1">
      <alignment/>
      <protection/>
    </xf>
    <xf numFmtId="44" fontId="0" fillId="2" borderId="3" xfId="17" applyFill="1" applyBorder="1" applyAlignment="1" applyProtection="1">
      <alignment/>
      <protection/>
    </xf>
    <xf numFmtId="44" fontId="0" fillId="8" borderId="3" xfId="17" applyFill="1" applyBorder="1" applyAlignment="1" applyProtection="1">
      <alignment/>
      <protection/>
    </xf>
    <xf numFmtId="8" fontId="1" fillId="3" borderId="14" xfId="17" applyNumberFormat="1" applyFont="1" applyFill="1" applyBorder="1" applyAlignment="1" applyProtection="1">
      <alignment/>
      <protection locked="0"/>
    </xf>
    <xf numFmtId="44" fontId="0" fillId="0" borderId="12" xfId="17" applyFont="1" applyBorder="1" applyAlignment="1" applyProtection="1">
      <alignment/>
      <protection/>
    </xf>
    <xf numFmtId="4" fontId="6" fillId="3" borderId="1" xfId="0" applyNumberFormat="1" applyFont="1" applyFill="1" applyBorder="1" applyAlignment="1" applyProtection="1">
      <alignment horizontal="center"/>
      <protection locked="0"/>
    </xf>
    <xf numFmtId="44" fontId="0" fillId="0" borderId="3" xfId="17" applyBorder="1" applyAlignment="1" applyProtection="1">
      <alignment/>
      <protection hidden="1"/>
    </xf>
    <xf numFmtId="44" fontId="0" fillId="4" borderId="3" xfId="17" applyFill="1" applyBorder="1" applyAlignment="1" applyProtection="1">
      <alignment/>
      <protection/>
    </xf>
    <xf numFmtId="44" fontId="0" fillId="2" borderId="11" xfId="17" applyFill="1" applyBorder="1" applyAlignment="1" applyProtection="1">
      <alignment/>
      <protection/>
    </xf>
    <xf numFmtId="44" fontId="0" fillId="2" borderId="4" xfId="17" applyFill="1" applyBorder="1" applyAlignment="1" applyProtection="1">
      <alignment/>
      <protection/>
    </xf>
    <xf numFmtId="44" fontId="0" fillId="0" borderId="7" xfId="17" applyBorder="1" applyAlignment="1" applyProtection="1">
      <alignment/>
      <protection hidden="1"/>
    </xf>
    <xf numFmtId="44" fontId="0" fillId="8" borderId="3" xfId="17" applyFont="1" applyFill="1" applyBorder="1" applyAlignment="1" applyProtection="1">
      <alignment/>
      <protection/>
    </xf>
    <xf numFmtId="16" fontId="8" fillId="5" borderId="3" xfId="0" applyNumberFormat="1" applyFont="1" applyFill="1" applyBorder="1" applyAlignment="1" applyProtection="1">
      <alignment/>
      <protection locked="0"/>
    </xf>
    <xf numFmtId="0" fontId="11" fillId="0" borderId="2" xfId="0" applyFont="1" applyBorder="1" applyAlignment="1" applyProtection="1">
      <alignment/>
      <protection/>
    </xf>
    <xf numFmtId="0" fontId="10" fillId="10" borderId="11" xfId="0" applyFont="1" applyFill="1" applyBorder="1" applyAlignment="1" applyProtection="1">
      <alignment/>
      <protection/>
    </xf>
    <xf numFmtId="0" fontId="10" fillId="10" borderId="0" xfId="0" applyFont="1" applyFill="1" applyAlignment="1" applyProtection="1">
      <alignment/>
      <protection/>
    </xf>
    <xf numFmtId="0" fontId="16" fillId="10" borderId="2" xfId="0" applyFont="1" applyFill="1" applyBorder="1" applyAlignment="1" applyProtection="1">
      <alignment/>
      <protection/>
    </xf>
    <xf numFmtId="0" fontId="0" fillId="10" borderId="2" xfId="0" applyFill="1" applyBorder="1" applyAlignment="1" applyProtection="1">
      <alignment/>
      <protection/>
    </xf>
    <xf numFmtId="0" fontId="10" fillId="10" borderId="2" xfId="0" applyFont="1" applyFill="1" applyBorder="1" applyAlignment="1" applyProtection="1">
      <alignment/>
      <protection/>
    </xf>
    <xf numFmtId="0" fontId="16" fillId="10" borderId="2" xfId="0" applyFont="1" applyFill="1" applyBorder="1" applyAlignment="1" applyProtection="1">
      <alignment/>
      <protection/>
    </xf>
    <xf numFmtId="0" fontId="16" fillId="10" borderId="0" xfId="0" applyFont="1" applyFill="1" applyBorder="1" applyAlignment="1" applyProtection="1">
      <alignment/>
      <protection/>
    </xf>
    <xf numFmtId="0" fontId="0" fillId="10" borderId="0" xfId="0" applyFill="1" applyBorder="1" applyAlignment="1" applyProtection="1">
      <alignment/>
      <protection/>
    </xf>
    <xf numFmtId="0" fontId="6" fillId="10" borderId="2" xfId="0" applyFont="1" applyFill="1" applyBorder="1" applyAlignment="1" applyProtection="1">
      <alignment horizontal="centerContinuous"/>
      <protection/>
    </xf>
    <xf numFmtId="0" fontId="10" fillId="10" borderId="0" xfId="0" applyFont="1" applyFill="1" applyBorder="1" applyAlignment="1" applyProtection="1">
      <alignment/>
      <protection/>
    </xf>
    <xf numFmtId="0" fontId="0" fillId="10" borderId="0" xfId="0" applyFill="1" applyAlignment="1" applyProtection="1">
      <alignment/>
      <protection/>
    </xf>
    <xf numFmtId="0" fontId="16" fillId="10" borderId="0" xfId="0" applyFont="1" applyFill="1" applyAlignment="1" applyProtection="1">
      <alignment/>
      <protection/>
    </xf>
    <xf numFmtId="0" fontId="0" fillId="10" borderId="0" xfId="0" applyFill="1" applyBorder="1" applyAlignment="1" applyProtection="1">
      <alignment/>
      <protection/>
    </xf>
    <xf numFmtId="0" fontId="23" fillId="10" borderId="4" xfId="0" applyFont="1" applyFill="1" applyBorder="1" applyAlignment="1" applyProtection="1">
      <alignment/>
      <protection/>
    </xf>
    <xf numFmtId="0" fontId="16" fillId="10" borderId="2" xfId="0" applyFont="1" applyFill="1" applyBorder="1" applyAlignment="1" applyProtection="1">
      <alignment/>
      <protection locked="0"/>
    </xf>
    <xf numFmtId="0" fontId="0" fillId="10" borderId="2" xfId="0" applyFill="1" applyBorder="1" applyAlignment="1" applyProtection="1">
      <alignment/>
      <protection locked="0"/>
    </xf>
    <xf numFmtId="0" fontId="10" fillId="10" borderId="0" xfId="0" applyFont="1" applyFill="1" applyAlignment="1" applyProtection="1">
      <alignment/>
      <protection locked="0"/>
    </xf>
    <xf numFmtId="0" fontId="16" fillId="10" borderId="0" xfId="0" applyFont="1" applyFill="1" applyBorder="1" applyAlignment="1" applyProtection="1">
      <alignment/>
      <protection locked="0"/>
    </xf>
    <xf numFmtId="0" fontId="10" fillId="10" borderId="2" xfId="0" applyFont="1" applyFill="1" applyBorder="1" applyAlignment="1" applyProtection="1">
      <alignment/>
      <protection locked="0"/>
    </xf>
    <xf numFmtId="0" fontId="0" fillId="10" borderId="0" xfId="0" applyFill="1" applyAlignment="1" applyProtection="1">
      <alignment/>
      <protection locked="0"/>
    </xf>
    <xf numFmtId="0" fontId="0" fillId="10" borderId="0" xfId="0" applyFill="1" applyBorder="1" applyAlignment="1" applyProtection="1">
      <alignment/>
      <protection locked="0"/>
    </xf>
    <xf numFmtId="0" fontId="10" fillId="10" borderId="0" xfId="0" applyFont="1" applyFill="1" applyBorder="1" applyAlignment="1" applyProtection="1">
      <alignment/>
      <protection locked="0"/>
    </xf>
    <xf numFmtId="0" fontId="0" fillId="10" borderId="0" xfId="0" applyFill="1" applyBorder="1" applyAlignment="1" applyProtection="1">
      <alignment/>
      <protection locked="0"/>
    </xf>
    <xf numFmtId="0" fontId="1" fillId="10" borderId="2" xfId="0" applyFont="1" applyFill="1" applyBorder="1" applyAlignment="1" applyProtection="1">
      <alignment horizontal="center"/>
      <protection locked="0"/>
    </xf>
    <xf numFmtId="0" fontId="16" fillId="10" borderId="8" xfId="0" applyFont="1" applyFill="1" applyBorder="1" applyAlignment="1" applyProtection="1">
      <alignment/>
      <protection locked="0"/>
    </xf>
    <xf numFmtId="44" fontId="0" fillId="11" borderId="3" xfId="17" applyFill="1" applyBorder="1" applyAlignment="1" applyProtection="1">
      <alignment/>
      <protection/>
    </xf>
    <xf numFmtId="44" fontId="0" fillId="7" borderId="3" xfId="17" applyFill="1" applyBorder="1" applyAlignment="1" applyProtection="1">
      <alignment/>
      <protection/>
    </xf>
    <xf numFmtId="44" fontId="1" fillId="11" borderId="14" xfId="17" applyFont="1" applyFill="1" applyBorder="1" applyAlignment="1" applyProtection="1">
      <alignment/>
      <protection locked="0"/>
    </xf>
    <xf numFmtId="44" fontId="1" fillId="11" borderId="2" xfId="17" applyFont="1" applyFill="1" applyBorder="1" applyAlignment="1" applyProtection="1">
      <alignment horizontal="center" wrapText="1"/>
      <protection/>
    </xf>
    <xf numFmtId="0" fontId="6" fillId="11" borderId="1" xfId="0" applyFont="1" applyFill="1" applyBorder="1" applyAlignment="1" applyProtection="1">
      <alignment horizontal="center"/>
      <protection locked="0"/>
    </xf>
    <xf numFmtId="44" fontId="0" fillId="4" borderId="3" xfId="17" applyFont="1" applyFill="1" applyBorder="1" applyAlignment="1" applyProtection="1">
      <alignment/>
      <protection/>
    </xf>
    <xf numFmtId="0" fontId="1" fillId="8" borderId="1" xfId="0" applyFont="1" applyFill="1" applyBorder="1" applyAlignment="1" applyProtection="1">
      <alignment horizontal="center" wrapText="1"/>
      <protection/>
    </xf>
    <xf numFmtId="0" fontId="0" fillId="8" borderId="1" xfId="0" applyFill="1" applyBorder="1" applyAlignment="1" applyProtection="1">
      <alignment horizontal="center" wrapText="1"/>
      <protection/>
    </xf>
    <xf numFmtId="0" fontId="15" fillId="4" borderId="14" xfId="0" applyFont="1" applyFill="1" applyBorder="1" applyAlignment="1" applyProtection="1">
      <alignment/>
      <protection/>
    </xf>
    <xf numFmtId="0" fontId="0" fillId="0" borderId="6" xfId="0" applyBorder="1" applyAlignment="1" applyProtection="1">
      <alignment/>
      <protection/>
    </xf>
    <xf numFmtId="0" fontId="0" fillId="0" borderId="12" xfId="0" applyBorder="1" applyAlignment="1" applyProtection="1">
      <alignment/>
      <protection/>
    </xf>
    <xf numFmtId="0" fontId="7" fillId="5" borderId="14" xfId="0" applyFont="1" applyFill="1" applyBorder="1" applyAlignment="1" applyProtection="1">
      <alignment horizontal="center"/>
      <protection locked="0"/>
    </xf>
    <xf numFmtId="0" fontId="1" fillId="5" borderId="6" xfId="0" applyFont="1" applyFill="1" applyBorder="1" applyAlignment="1" applyProtection="1">
      <alignment horizontal="center"/>
      <protection locked="0"/>
    </xf>
    <xf numFmtId="0" fontId="1" fillId="5" borderId="12" xfId="0" applyFont="1" applyFill="1" applyBorder="1" applyAlignment="1" applyProtection="1">
      <alignment horizontal="center"/>
      <protection locked="0"/>
    </xf>
    <xf numFmtId="0" fontId="6" fillId="7" borderId="21" xfId="0" applyFont="1" applyFill="1" applyBorder="1" applyAlignment="1" applyProtection="1">
      <alignment horizontal="center"/>
      <protection/>
    </xf>
    <xf numFmtId="0" fontId="6" fillId="7" borderId="2" xfId="0" applyFont="1" applyFill="1" applyBorder="1" applyAlignment="1" applyProtection="1">
      <alignment horizontal="center"/>
      <protection/>
    </xf>
    <xf numFmtId="0" fontId="6" fillId="7" borderId="0" xfId="0" applyFont="1" applyFill="1" applyAlignment="1" applyProtection="1">
      <alignment horizontal="center"/>
      <protection/>
    </xf>
    <xf numFmtId="0" fontId="6" fillId="7" borderId="9" xfId="0" applyFont="1" applyFill="1" applyBorder="1" applyAlignment="1" applyProtection="1">
      <alignment horizontal="center"/>
      <protection/>
    </xf>
    <xf numFmtId="0" fontId="1" fillId="0" borderId="11"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1" fillId="0" borderId="13" xfId="0" applyFont="1" applyBorder="1" applyAlignment="1" applyProtection="1">
      <alignment horizontal="center" wrapText="1"/>
      <protection/>
    </xf>
    <xf numFmtId="0" fontId="20" fillId="4" borderId="2" xfId="0" applyFont="1" applyFill="1" applyBorder="1" applyAlignment="1" applyProtection="1">
      <alignment horizontal="center"/>
      <protection/>
    </xf>
    <xf numFmtId="0" fontId="2" fillId="4" borderId="0" xfId="0" applyFont="1" applyFill="1" applyAlignment="1" applyProtection="1">
      <alignment horizontal="center"/>
      <protection/>
    </xf>
    <xf numFmtId="0" fontId="2" fillId="4" borderId="9" xfId="0" applyFont="1" applyFill="1" applyBorder="1" applyAlignment="1" applyProtection="1">
      <alignment horizontal="center"/>
      <protection/>
    </xf>
    <xf numFmtId="0" fontId="20" fillId="4" borderId="19" xfId="0" applyFont="1" applyFill="1" applyBorder="1" applyAlignment="1" applyProtection="1">
      <alignment horizontal="center"/>
      <protection/>
    </xf>
    <xf numFmtId="0" fontId="2" fillId="4" borderId="11" xfId="0" applyFont="1" applyFill="1" applyBorder="1" applyAlignment="1" applyProtection="1">
      <alignment horizontal="center"/>
      <protection/>
    </xf>
    <xf numFmtId="0" fontId="2" fillId="4" borderId="13" xfId="0" applyFont="1" applyFill="1" applyBorder="1" applyAlignment="1" applyProtection="1">
      <alignment horizontal="center"/>
      <protection/>
    </xf>
    <xf numFmtId="0" fontId="6" fillId="4" borderId="2" xfId="0" applyFont="1" applyFill="1" applyBorder="1" applyAlignment="1" applyProtection="1">
      <alignment horizontal="center"/>
      <protection locked="0"/>
    </xf>
    <xf numFmtId="0" fontId="0" fillId="4" borderId="0" xfId="0" applyFill="1" applyAlignment="1" applyProtection="1">
      <alignment horizontal="center"/>
      <protection locked="0"/>
    </xf>
    <xf numFmtId="0" fontId="0" fillId="4" borderId="9" xfId="0" applyFill="1" applyBorder="1" applyAlignment="1" applyProtection="1">
      <alignment horizontal="center"/>
      <protection locked="0"/>
    </xf>
    <xf numFmtId="0" fontId="6" fillId="4" borderId="2" xfId="0" applyFont="1" applyFill="1" applyBorder="1" applyAlignment="1" applyProtection="1">
      <alignment/>
      <protection/>
    </xf>
    <xf numFmtId="0" fontId="0" fillId="4" borderId="0" xfId="0" applyFill="1" applyAlignment="1" applyProtection="1">
      <alignment/>
      <protection/>
    </xf>
    <xf numFmtId="0" fontId="0" fillId="4" borderId="0" xfId="0" applyFill="1" applyBorder="1" applyAlignment="1" applyProtection="1">
      <alignment/>
      <protection/>
    </xf>
    <xf numFmtId="0" fontId="0" fillId="0" borderId="0" xfId="0" applyAlignment="1" applyProtection="1">
      <alignment/>
      <protection/>
    </xf>
    <xf numFmtId="0" fontId="1" fillId="3" borderId="2" xfId="0" applyFont="1" applyFill="1" applyBorder="1" applyAlignment="1" applyProtection="1">
      <alignment wrapText="1"/>
      <protection/>
    </xf>
    <xf numFmtId="0" fontId="0" fillId="0" borderId="0" xfId="0" applyFont="1" applyAlignment="1" applyProtection="1">
      <alignment wrapText="1"/>
      <protection/>
    </xf>
    <xf numFmtId="0" fontId="0" fillId="0" borderId="9" xfId="0" applyFont="1" applyBorder="1" applyAlignment="1" applyProtection="1">
      <alignment wrapText="1"/>
      <protection/>
    </xf>
    <xf numFmtId="0" fontId="0" fillId="0" borderId="2" xfId="0" applyFont="1" applyBorder="1" applyAlignment="1" applyProtection="1">
      <alignment wrapText="1"/>
      <protection/>
    </xf>
    <xf numFmtId="44" fontId="1" fillId="6" borderId="22" xfId="17"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9" fillId="0" borderId="4" xfId="0" applyFont="1" applyBorder="1" applyAlignment="1" applyProtection="1">
      <alignment horizontal="center" vertical="center"/>
      <protection locked="0"/>
    </xf>
    <xf numFmtId="0" fontId="0" fillId="0" borderId="4" xfId="0" applyBorder="1" applyAlignment="1">
      <alignment vertical="center"/>
    </xf>
    <xf numFmtId="0" fontId="9" fillId="0" borderId="6" xfId="0" applyFont="1" applyBorder="1" applyAlignment="1" applyProtection="1">
      <alignment horizontal="center" vertical="center"/>
      <protection locked="0"/>
    </xf>
    <xf numFmtId="0" fontId="0" fillId="0" borderId="6" xfId="0" applyBorder="1" applyAlignment="1">
      <alignment vertical="center"/>
    </xf>
    <xf numFmtId="0" fontId="6" fillId="4" borderId="0" xfId="0" applyFont="1" applyFill="1" applyBorder="1" applyAlignment="1" applyProtection="1">
      <alignment wrapText="1"/>
      <protection locked="0"/>
    </xf>
    <xf numFmtId="0" fontId="0" fillId="4" borderId="0" xfId="0" applyFill="1" applyAlignment="1" applyProtection="1">
      <alignment wrapText="1"/>
      <protection locked="0"/>
    </xf>
    <xf numFmtId="0" fontId="0" fillId="4" borderId="9" xfId="0" applyFill="1" applyBorder="1" applyAlignment="1" applyProtection="1">
      <alignment wrapText="1"/>
      <protection locked="0"/>
    </xf>
    <xf numFmtId="0" fontId="0" fillId="0" borderId="0" xfId="0" applyAlignment="1" applyProtection="1">
      <alignment wrapText="1"/>
      <protection locked="0"/>
    </xf>
    <xf numFmtId="0" fontId="0" fillId="0" borderId="9" xfId="0" applyBorder="1" applyAlignment="1" applyProtection="1">
      <alignment wrapText="1"/>
      <protection locked="0"/>
    </xf>
    <xf numFmtId="0" fontId="6" fillId="7" borderId="14" xfId="0" applyFont="1" applyFill="1" applyBorder="1" applyAlignment="1" applyProtection="1">
      <alignment horizontal="center"/>
      <protection locked="0"/>
    </xf>
    <xf numFmtId="0" fontId="6" fillId="7" borderId="6" xfId="0" applyFont="1" applyFill="1" applyBorder="1" applyAlignment="1" applyProtection="1">
      <alignment horizontal="center"/>
      <protection locked="0"/>
    </xf>
    <xf numFmtId="0" fontId="1" fillId="2" borderId="14" xfId="0" applyFont="1" applyFill="1" applyBorder="1" applyAlignment="1" applyProtection="1">
      <alignment horizontal="center"/>
      <protection locked="0"/>
    </xf>
    <xf numFmtId="0" fontId="1" fillId="2" borderId="6" xfId="0" applyFont="1" applyFill="1" applyBorder="1" applyAlignment="1" applyProtection="1">
      <alignment horizontal="center"/>
      <protection locked="0"/>
    </xf>
    <xf numFmtId="0" fontId="1" fillId="2" borderId="12" xfId="0" applyFont="1" applyFill="1" applyBorder="1" applyAlignment="1" applyProtection="1">
      <alignment horizontal="center"/>
      <protection locked="0"/>
    </xf>
    <xf numFmtId="0" fontId="0" fillId="0" borderId="1" xfId="0" applyBorder="1" applyAlignment="1" applyProtection="1">
      <alignment horizontal="center" wrapText="1"/>
      <protection/>
    </xf>
    <xf numFmtId="0" fontId="1" fillId="7" borderId="2" xfId="0" applyFont="1" applyFill="1" applyBorder="1" applyAlignment="1" applyProtection="1">
      <alignment horizontal="center"/>
      <protection locked="0"/>
    </xf>
    <xf numFmtId="0" fontId="1" fillId="7" borderId="0" xfId="0" applyFont="1" applyFill="1" applyBorder="1" applyAlignment="1" applyProtection="1">
      <alignment horizontal="center"/>
      <protection locked="0"/>
    </xf>
    <xf numFmtId="0" fontId="1" fillId="7" borderId="9" xfId="0" applyFont="1" applyFill="1" applyBorder="1" applyAlignment="1" applyProtection="1">
      <alignment horizontal="center"/>
      <protection locked="0"/>
    </xf>
    <xf numFmtId="44" fontId="1" fillId="6" borderId="22" xfId="17" applyFont="1" applyFill="1"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4" xfId="0" applyBorder="1" applyAlignment="1" applyProtection="1">
      <alignment horizontal="center" vertical="center" wrapText="1"/>
      <protection locked="0"/>
    </xf>
    <xf numFmtId="0" fontId="6" fillId="7" borderId="4" xfId="0" applyFont="1" applyFill="1" applyBorder="1" applyAlignment="1" applyProtection="1">
      <alignment horizontal="center"/>
      <protection/>
    </xf>
    <xf numFmtId="0" fontId="6" fillId="7" borderId="10" xfId="0" applyFont="1" applyFill="1" applyBorder="1" applyAlignment="1" applyProtection="1">
      <alignment horizont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s://ketsmail.us/exchange/JThornto.staff.Hardin/Inbox/No%20Subject-15.EML/HARDIN-FAYETTE%2006-07.xls/C58EA28C-18C0-4a97-9AF2-036E93DDAFB3/Combined%20Food%20Information%2006-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dhernand\Local%20Settings\Temp\https://ketsmail.us/exchange/JThornto.staff.Hardin/Inbox/No%20Subject-15.EML/HARDIN-FAYETTE%2006-07.xls/C58EA28C-18C0-4a97-9AF2-036E93DDAFB3/Combined%20Food%20Information%20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A4947"/>
  <sheetViews>
    <sheetView showZeros="0" tabSelected="1" workbookViewId="0" topLeftCell="A1">
      <pane xSplit="6" ySplit="3" topLeftCell="BM4" activePane="bottomRight" state="frozen"/>
      <selection pane="topLeft" activeCell="A1" sqref="A1"/>
      <selection pane="topRight" activeCell="G1" sqref="G1"/>
      <selection pane="bottomLeft" activeCell="A4" sqref="A4"/>
      <selection pane="bottomRight" activeCell="F8" sqref="F8"/>
    </sheetView>
  </sheetViews>
  <sheetFormatPr defaultColWidth="9.140625" defaultRowHeight="12.75"/>
  <cols>
    <col min="1" max="1" width="7.28125" style="68" customWidth="1"/>
    <col min="2" max="2" width="13.7109375" style="91" customWidth="1"/>
    <col min="3" max="3" width="12.421875" style="99" customWidth="1"/>
    <col min="4" max="4" width="10.28125" style="248" customWidth="1"/>
    <col min="5" max="5" width="9.140625" style="249" customWidth="1"/>
    <col min="6" max="6" width="33.140625" style="249" bestFit="1" customWidth="1"/>
    <col min="7" max="7" width="15.7109375" style="250" customWidth="1"/>
    <col min="8" max="8" width="24.421875" style="251" customWidth="1"/>
    <col min="9" max="9" width="14.8515625" style="91" customWidth="1"/>
    <col min="10" max="10" width="11.57421875" style="252" customWidth="1"/>
    <col min="11" max="11" width="12.421875" style="214" customWidth="1"/>
    <col min="12" max="12" width="18.421875" style="253" customWidth="1"/>
    <col min="13" max="13" width="10.421875" style="214" customWidth="1"/>
    <col min="14" max="14" width="14.57421875" style="254" customWidth="1"/>
    <col min="15" max="15" width="14.57421875" style="255" customWidth="1"/>
    <col min="16" max="16" width="24.8515625" style="256" customWidth="1"/>
    <col min="17" max="17" width="11.57421875" style="0" customWidth="1"/>
    <col min="18" max="19" width="9.140625" style="5" customWidth="1"/>
    <col min="20" max="20" width="2.00390625" style="5" customWidth="1"/>
    <col min="21" max="21" width="11.421875" style="5" bestFit="1" customWidth="1"/>
    <col min="22" max="27" width="9.140625" style="5" customWidth="1"/>
    <col min="34" max="34" width="14.00390625" style="0" bestFit="1" customWidth="1"/>
    <col min="37" max="37" width="2.140625" style="0" customWidth="1"/>
    <col min="51" max="51" width="14.00390625" style="0" bestFit="1" customWidth="1"/>
    <col min="54" max="54" width="2.140625" style="0" customWidth="1"/>
    <col min="64" max="64" width="16.8515625" style="0" bestFit="1" customWidth="1"/>
    <col min="65" max="65" width="8.57421875" style="0" bestFit="1" customWidth="1"/>
    <col min="68" max="68" width="12.28125" style="0" bestFit="1" customWidth="1"/>
  </cols>
  <sheetData>
    <row r="1" spans="1:55" ht="24.75" customHeight="1" thickBot="1">
      <c r="A1" s="1" t="s">
        <v>1899</v>
      </c>
      <c r="B1"/>
      <c r="C1" s="2"/>
      <c r="D1" s="407" t="s">
        <v>1900</v>
      </c>
      <c r="E1" s="408"/>
      <c r="F1" s="408"/>
      <c r="G1" s="408"/>
      <c r="H1" s="408"/>
      <c r="I1" s="409"/>
      <c r="J1"/>
      <c r="K1"/>
      <c r="L1"/>
      <c r="M1"/>
      <c r="N1"/>
      <c r="O1" s="3"/>
      <c r="P1" s="4"/>
      <c r="AL1" t="s">
        <v>1898</v>
      </c>
      <c r="BC1" t="s">
        <v>1109</v>
      </c>
    </row>
    <row r="2" spans="1:27" s="13" customFormat="1" ht="30" customHeight="1" thickBot="1">
      <c r="A2" s="6" t="s">
        <v>1901</v>
      </c>
      <c r="B2" s="7"/>
      <c r="C2" s="7"/>
      <c r="D2" s="7"/>
      <c r="E2" s="7"/>
      <c r="F2" s="7"/>
      <c r="G2" s="7"/>
      <c r="H2" s="7"/>
      <c r="I2" s="7"/>
      <c r="J2" s="7"/>
      <c r="K2" s="8"/>
      <c r="L2" s="8"/>
      <c r="M2" s="9"/>
      <c r="N2" s="10"/>
      <c r="O2" s="11"/>
      <c r="P2" s="12"/>
      <c r="R2" s="14"/>
      <c r="S2" s="14"/>
      <c r="T2" s="14"/>
      <c r="U2" s="14"/>
      <c r="V2" s="14"/>
      <c r="W2" s="14"/>
      <c r="X2" s="14"/>
      <c r="Y2" s="14"/>
      <c r="Z2" s="14"/>
      <c r="AA2" s="14"/>
    </row>
    <row r="3" spans="1:39" s="15" customFormat="1" ht="60" customHeight="1" thickBot="1">
      <c r="A3" s="439" t="s">
        <v>1902</v>
      </c>
      <c r="B3" s="440"/>
      <c r="C3" s="440"/>
      <c r="D3" s="440"/>
      <c r="E3" s="440"/>
      <c r="F3" s="440"/>
      <c r="G3" s="16"/>
      <c r="H3" s="17"/>
      <c r="I3" s="18"/>
      <c r="J3" s="19"/>
      <c r="K3" s="20"/>
      <c r="L3" s="20"/>
      <c r="M3" s="21"/>
      <c r="N3" s="22"/>
      <c r="O3" s="22"/>
      <c r="P3" s="23"/>
      <c r="AB3" s="15" t="s">
        <v>1485</v>
      </c>
      <c r="AM3" s="15" t="s">
        <v>1898</v>
      </c>
    </row>
    <row r="4" spans="1:68" ht="78" thickBot="1">
      <c r="A4" s="24" t="s">
        <v>1903</v>
      </c>
      <c r="B4" s="25"/>
      <c r="C4" s="26" t="s">
        <v>1904</v>
      </c>
      <c r="D4" s="27" t="s">
        <v>1905</v>
      </c>
      <c r="E4" s="28"/>
      <c r="F4" s="28"/>
      <c r="G4" s="29"/>
      <c r="H4" s="30" t="s">
        <v>1906</v>
      </c>
      <c r="I4" s="31" t="s">
        <v>1907</v>
      </c>
      <c r="J4" s="32" t="s">
        <v>1908</v>
      </c>
      <c r="K4" s="33" t="s">
        <v>1909</v>
      </c>
      <c r="L4" s="34" t="s">
        <v>1910</v>
      </c>
      <c r="M4" s="35" t="s">
        <v>1911</v>
      </c>
      <c r="N4" s="36" t="s">
        <v>1912</v>
      </c>
      <c r="O4" s="37" t="s">
        <v>1913</v>
      </c>
      <c r="P4" s="38" t="s">
        <v>1914</v>
      </c>
      <c r="Q4" s="39" t="s">
        <v>1915</v>
      </c>
      <c r="R4" s="24" t="s">
        <v>1903</v>
      </c>
      <c r="S4" s="25"/>
      <c r="T4" s="370"/>
      <c r="U4" s="26" t="s">
        <v>1904</v>
      </c>
      <c r="V4" s="27" t="s">
        <v>1905</v>
      </c>
      <c r="W4" s="28"/>
      <c r="X4" s="28"/>
      <c r="Y4" s="29"/>
      <c r="Z4" s="30" t="s">
        <v>1906</v>
      </c>
      <c r="AA4" s="31" t="s">
        <v>1907</v>
      </c>
      <c r="AB4" s="32" t="s">
        <v>1908</v>
      </c>
      <c r="AC4" s="33" t="s">
        <v>1909</v>
      </c>
      <c r="AD4" s="34" t="s">
        <v>1910</v>
      </c>
      <c r="AE4" s="35" t="s">
        <v>1911</v>
      </c>
      <c r="AF4" s="36" t="s">
        <v>1912</v>
      </c>
      <c r="AG4" s="37" t="s">
        <v>1913</v>
      </c>
      <c r="AH4" s="38" t="s">
        <v>1914</v>
      </c>
      <c r="AI4" s="24" t="s">
        <v>1903</v>
      </c>
      <c r="AJ4" s="25"/>
      <c r="AK4" s="370"/>
      <c r="AL4" s="26" t="s">
        <v>1904</v>
      </c>
      <c r="AM4" s="27" t="s">
        <v>1905</v>
      </c>
      <c r="AN4" s="28"/>
      <c r="AO4" s="28"/>
      <c r="AP4" s="29"/>
      <c r="AQ4" s="30" t="s">
        <v>1906</v>
      </c>
      <c r="AR4" s="31" t="s">
        <v>1907</v>
      </c>
      <c r="AS4" s="32" t="s">
        <v>1908</v>
      </c>
      <c r="AT4" s="33" t="s">
        <v>1909</v>
      </c>
      <c r="AU4" s="34" t="s">
        <v>1910</v>
      </c>
      <c r="AV4" s="35" t="s">
        <v>1911</v>
      </c>
      <c r="AW4" s="36" t="s">
        <v>1912</v>
      </c>
      <c r="AX4" s="37" t="s">
        <v>1913</v>
      </c>
      <c r="AY4" s="38" t="s">
        <v>1914</v>
      </c>
      <c r="AZ4" s="24" t="s">
        <v>1903</v>
      </c>
      <c r="BA4" s="25"/>
      <c r="BB4" s="370"/>
      <c r="BC4" s="26" t="s">
        <v>1904</v>
      </c>
      <c r="BD4" s="27" t="s">
        <v>1905</v>
      </c>
      <c r="BE4" s="28"/>
      <c r="BF4" s="28"/>
      <c r="BG4" s="29"/>
      <c r="BH4" s="30" t="s">
        <v>1906</v>
      </c>
      <c r="BI4" s="31" t="s">
        <v>1907</v>
      </c>
      <c r="BJ4" s="32" t="s">
        <v>1908</v>
      </c>
      <c r="BK4" s="33" t="s">
        <v>1909</v>
      </c>
      <c r="BL4" s="34" t="s">
        <v>1910</v>
      </c>
      <c r="BM4" s="35" t="s">
        <v>1911</v>
      </c>
      <c r="BN4" s="36" t="s">
        <v>1912</v>
      </c>
      <c r="BO4" s="37" t="s">
        <v>1913</v>
      </c>
      <c r="BP4" s="38" t="s">
        <v>1914</v>
      </c>
    </row>
    <row r="5" spans="1:68" ht="24" customHeight="1" thickBot="1">
      <c r="A5" s="414" t="s">
        <v>1916</v>
      </c>
      <c r="B5" s="414"/>
      <c r="C5" s="414"/>
      <c r="D5" s="414"/>
      <c r="E5" s="414"/>
      <c r="F5" s="414"/>
      <c r="G5" s="414"/>
      <c r="H5" s="415"/>
      <c r="I5" s="414"/>
      <c r="J5" s="414"/>
      <c r="K5" s="414"/>
      <c r="L5" s="414"/>
      <c r="M5" s="414"/>
      <c r="N5" s="414"/>
      <c r="O5" s="415"/>
      <c r="P5" s="416"/>
      <c r="Q5" s="40"/>
      <c r="R5" s="414" t="s">
        <v>1916</v>
      </c>
      <c r="S5" s="414"/>
      <c r="T5" s="414"/>
      <c r="U5" s="414"/>
      <c r="V5" s="414"/>
      <c r="W5" s="414"/>
      <c r="X5" s="414"/>
      <c r="Y5" s="414"/>
      <c r="Z5" s="415"/>
      <c r="AA5" s="414"/>
      <c r="AB5" s="414"/>
      <c r="AC5" s="414"/>
      <c r="AD5" s="414"/>
      <c r="AE5" s="414"/>
      <c r="AF5" s="414"/>
      <c r="AG5" s="415"/>
      <c r="AH5" s="416"/>
      <c r="AI5" s="414" t="s">
        <v>1916</v>
      </c>
      <c r="AJ5" s="414"/>
      <c r="AK5" s="414"/>
      <c r="AL5" s="414"/>
      <c r="AM5" s="414"/>
      <c r="AN5" s="414"/>
      <c r="AO5" s="414"/>
      <c r="AP5" s="414"/>
      <c r="AQ5" s="415"/>
      <c r="AR5" s="414"/>
      <c r="AS5" s="414"/>
      <c r="AT5" s="414"/>
      <c r="AU5" s="414"/>
      <c r="AV5" s="414"/>
      <c r="AW5" s="414"/>
      <c r="AX5" s="415"/>
      <c r="AY5" s="416"/>
      <c r="AZ5" s="414" t="s">
        <v>1916</v>
      </c>
      <c r="BA5" s="414"/>
      <c r="BB5" s="414"/>
      <c r="BC5" s="414"/>
      <c r="BD5" s="414"/>
      <c r="BE5" s="414"/>
      <c r="BF5" s="414"/>
      <c r="BG5" s="414"/>
      <c r="BH5" s="415"/>
      <c r="BI5" s="414"/>
      <c r="BJ5" s="414"/>
      <c r="BK5" s="414"/>
      <c r="BL5" s="414"/>
      <c r="BM5" s="414"/>
      <c r="BN5" s="414"/>
      <c r="BO5" s="415"/>
      <c r="BP5" s="416"/>
    </row>
    <row r="6" spans="1:68" s="53" customFormat="1" ht="17.25" thickBot="1" thickTop="1">
      <c r="A6" s="41"/>
      <c r="B6" s="42"/>
      <c r="C6" s="43"/>
      <c r="D6" s="44" t="s">
        <v>1917</v>
      </c>
      <c r="E6" s="45"/>
      <c r="F6" s="45"/>
      <c r="G6" s="46"/>
      <c r="H6" s="47"/>
      <c r="I6" s="42"/>
      <c r="J6" s="48"/>
      <c r="K6" s="49"/>
      <c r="L6" s="50"/>
      <c r="M6" s="49"/>
      <c r="N6" s="51"/>
      <c r="O6" s="455">
        <v>1.25</v>
      </c>
      <c r="P6" s="52"/>
      <c r="R6" s="41"/>
      <c r="S6" s="42"/>
      <c r="T6" s="371"/>
      <c r="U6" s="43"/>
      <c r="V6" s="44" t="s">
        <v>1917</v>
      </c>
      <c r="W6" s="45"/>
      <c r="X6" s="45"/>
      <c r="Y6" s="46"/>
      <c r="Z6" s="47"/>
      <c r="AA6" s="42"/>
      <c r="AB6" s="48"/>
      <c r="AC6" s="49"/>
      <c r="AD6" s="50"/>
      <c r="AE6" s="49"/>
      <c r="AF6" s="51"/>
      <c r="AG6" s="455">
        <v>1.9</v>
      </c>
      <c r="AH6" s="357"/>
      <c r="AI6" s="41"/>
      <c r="AJ6" s="42"/>
      <c r="AK6" s="371"/>
      <c r="AL6" s="43"/>
      <c r="AM6" s="44" t="s">
        <v>1917</v>
      </c>
      <c r="AN6" s="45"/>
      <c r="AO6" s="45"/>
      <c r="AP6" s="46"/>
      <c r="AQ6" s="47"/>
      <c r="AR6" s="42"/>
      <c r="AS6" s="48"/>
      <c r="AT6" s="49"/>
      <c r="AU6" s="50"/>
      <c r="AV6" s="49"/>
      <c r="AW6" s="51"/>
      <c r="AX6" s="455">
        <v>1.95</v>
      </c>
      <c r="AY6" s="357"/>
      <c r="AZ6" s="41"/>
      <c r="BA6" s="42"/>
      <c r="BB6" s="371"/>
      <c r="BC6" s="43"/>
      <c r="BD6" s="44" t="s">
        <v>1917</v>
      </c>
      <c r="BE6" s="45"/>
      <c r="BF6" s="45"/>
      <c r="BG6" s="46"/>
      <c r="BH6" s="47"/>
      <c r="BI6" s="42"/>
      <c r="BJ6" s="48"/>
      <c r="BK6" s="49"/>
      <c r="BL6" s="50"/>
      <c r="BM6" s="49"/>
      <c r="BN6" s="51"/>
      <c r="BO6" s="455"/>
      <c r="BP6" s="357"/>
    </row>
    <row r="7" spans="1:68" ht="16.5" thickBot="1">
      <c r="A7" s="55" t="s">
        <v>1918</v>
      </c>
      <c r="B7" s="56"/>
      <c r="C7" s="57">
        <v>2775</v>
      </c>
      <c r="D7" s="58" t="s">
        <v>1919</v>
      </c>
      <c r="E7" s="59"/>
      <c r="F7" s="59"/>
      <c r="G7" s="60"/>
      <c r="H7" s="61"/>
      <c r="I7" s="62" t="s">
        <v>1920</v>
      </c>
      <c r="J7" s="63" t="s">
        <v>1920</v>
      </c>
      <c r="K7" s="64">
        <v>28745</v>
      </c>
      <c r="L7" s="63" t="s">
        <v>1921</v>
      </c>
      <c r="M7" s="65"/>
      <c r="N7" s="66">
        <v>12.25</v>
      </c>
      <c r="O7" s="456"/>
      <c r="P7" s="67">
        <f>(N7+$O$6)*C7</f>
        <v>37462.5</v>
      </c>
      <c r="R7" s="55" t="s">
        <v>1918</v>
      </c>
      <c r="S7" s="56"/>
      <c r="T7" s="372"/>
      <c r="U7" s="57">
        <v>2775</v>
      </c>
      <c r="V7" s="58" t="s">
        <v>1919</v>
      </c>
      <c r="W7" s="59"/>
      <c r="X7" s="59"/>
      <c r="Y7" s="60"/>
      <c r="Z7" s="61"/>
      <c r="AA7" s="62" t="s">
        <v>1920</v>
      </c>
      <c r="AB7" s="63" t="s">
        <v>1920</v>
      </c>
      <c r="AC7" s="64">
        <v>4062378</v>
      </c>
      <c r="AD7" s="63" t="s">
        <v>1103</v>
      </c>
      <c r="AE7" s="65"/>
      <c r="AF7" s="66">
        <v>16.12</v>
      </c>
      <c r="AG7" s="456"/>
      <c r="AH7" s="358">
        <f>(AF7+$AG$6)*U7</f>
        <v>50005.5</v>
      </c>
      <c r="AI7" s="55" t="s">
        <v>1918</v>
      </c>
      <c r="AJ7" s="56"/>
      <c r="AK7" s="372"/>
      <c r="AL7" s="57">
        <v>2775</v>
      </c>
      <c r="AM7" s="58" t="s">
        <v>1919</v>
      </c>
      <c r="AN7" s="59"/>
      <c r="AO7" s="59"/>
      <c r="AP7" s="60"/>
      <c r="AQ7" s="61"/>
      <c r="AR7" s="62" t="s">
        <v>1920</v>
      </c>
      <c r="AS7" s="63" t="s">
        <v>1920</v>
      </c>
      <c r="AT7" s="64">
        <v>179970</v>
      </c>
      <c r="AU7" s="63" t="s">
        <v>1514</v>
      </c>
      <c r="AV7" s="65"/>
      <c r="AW7" s="66">
        <v>12.12</v>
      </c>
      <c r="AX7" s="456"/>
      <c r="AY7" s="358">
        <f>(AW7+$AX$6)*AL7</f>
        <v>39044.24999999999</v>
      </c>
      <c r="AZ7" s="55" t="s">
        <v>1918</v>
      </c>
      <c r="BA7" s="56"/>
      <c r="BB7" s="372"/>
      <c r="BC7" s="57">
        <v>2775</v>
      </c>
      <c r="BD7" s="58" t="s">
        <v>1919</v>
      </c>
      <c r="BE7" s="59"/>
      <c r="BF7" s="59"/>
      <c r="BG7" s="60"/>
      <c r="BH7" s="61"/>
      <c r="BI7" s="62" t="s">
        <v>1920</v>
      </c>
      <c r="BJ7" s="63"/>
      <c r="BK7" s="64"/>
      <c r="BL7" s="63"/>
      <c r="BM7" s="65"/>
      <c r="BN7" s="66"/>
      <c r="BO7" s="456"/>
      <c r="BP7" s="358">
        <f>(BN7+$O$6)*BC7</f>
        <v>3468.75</v>
      </c>
    </row>
    <row r="8" spans="2:68" ht="16.5" thickBot="1">
      <c r="B8" s="69" t="s">
        <v>1922</v>
      </c>
      <c r="C8" s="70"/>
      <c r="D8" s="59" t="s">
        <v>1923</v>
      </c>
      <c r="E8" s="59"/>
      <c r="F8" s="59"/>
      <c r="G8" s="60"/>
      <c r="H8" s="71"/>
      <c r="I8" s="72"/>
      <c r="J8" s="73"/>
      <c r="K8" s="74"/>
      <c r="L8" s="73"/>
      <c r="M8" s="74"/>
      <c r="N8" s="75"/>
      <c r="O8" s="456"/>
      <c r="P8" s="76"/>
      <c r="Q8" s="77"/>
      <c r="R8" s="68"/>
      <c r="S8" s="69" t="s">
        <v>1922</v>
      </c>
      <c r="T8" s="373"/>
      <c r="U8" s="70"/>
      <c r="V8" s="59" t="s">
        <v>1923</v>
      </c>
      <c r="W8" s="59"/>
      <c r="X8" s="59"/>
      <c r="Y8" s="60"/>
      <c r="Z8" s="71"/>
      <c r="AA8" s="72"/>
      <c r="AB8" s="73"/>
      <c r="AC8" s="74"/>
      <c r="AD8" s="73"/>
      <c r="AE8" s="74"/>
      <c r="AF8" s="75"/>
      <c r="AG8" s="456"/>
      <c r="AH8" s="359"/>
      <c r="AI8" s="68"/>
      <c r="AJ8" s="69" t="s">
        <v>1922</v>
      </c>
      <c r="AK8" s="373"/>
      <c r="AL8" s="70"/>
      <c r="AM8" s="59" t="s">
        <v>1923</v>
      </c>
      <c r="AN8" s="59"/>
      <c r="AO8" s="59"/>
      <c r="AP8" s="60"/>
      <c r="AQ8" s="71"/>
      <c r="AR8" s="72"/>
      <c r="AS8" s="73"/>
      <c r="AT8" s="74"/>
      <c r="AU8" s="73"/>
      <c r="AV8" s="74"/>
      <c r="AW8" s="75"/>
      <c r="AX8" s="456"/>
      <c r="AY8" s="359"/>
      <c r="AZ8" s="68"/>
      <c r="BA8" s="69" t="s">
        <v>1922</v>
      </c>
      <c r="BB8" s="373"/>
      <c r="BC8" s="70"/>
      <c r="BD8" s="59" t="s">
        <v>1923</v>
      </c>
      <c r="BE8" s="59"/>
      <c r="BF8" s="59"/>
      <c r="BG8" s="60"/>
      <c r="BH8" s="71"/>
      <c r="BI8" s="72"/>
      <c r="BJ8" s="73"/>
      <c r="BK8" s="74"/>
      <c r="BL8" s="73"/>
      <c r="BM8" s="74"/>
      <c r="BN8" s="75"/>
      <c r="BO8" s="456"/>
      <c r="BP8" s="359"/>
    </row>
    <row r="9" spans="1:68" s="81" customFormat="1" ht="16.5" thickBot="1">
      <c r="A9" s="78"/>
      <c r="B9" s="79"/>
      <c r="C9" s="70"/>
      <c r="D9" s="59" t="s">
        <v>1924</v>
      </c>
      <c r="E9" s="59"/>
      <c r="F9" s="59"/>
      <c r="G9" s="60"/>
      <c r="H9" s="71"/>
      <c r="I9" s="72"/>
      <c r="J9" s="73"/>
      <c r="K9" s="74"/>
      <c r="L9" s="73"/>
      <c r="M9" s="74"/>
      <c r="N9" s="75"/>
      <c r="O9" s="456"/>
      <c r="P9" s="76"/>
      <c r="Q9" s="80"/>
      <c r="R9" s="78"/>
      <c r="S9" s="79"/>
      <c r="T9" s="374"/>
      <c r="U9" s="70"/>
      <c r="V9" s="59" t="s">
        <v>1924</v>
      </c>
      <c r="W9" s="59"/>
      <c r="X9" s="59"/>
      <c r="Y9" s="60"/>
      <c r="Z9" s="71"/>
      <c r="AA9" s="72"/>
      <c r="AB9" s="73"/>
      <c r="AC9" s="74"/>
      <c r="AD9" s="73"/>
      <c r="AE9" s="74"/>
      <c r="AF9" s="75"/>
      <c r="AG9" s="456"/>
      <c r="AH9" s="359"/>
      <c r="AI9" s="78"/>
      <c r="AJ9" s="79"/>
      <c r="AK9" s="374"/>
      <c r="AL9" s="70"/>
      <c r="AM9" s="59" t="s">
        <v>1924</v>
      </c>
      <c r="AN9" s="59"/>
      <c r="AO9" s="59"/>
      <c r="AP9" s="60"/>
      <c r="AQ9" s="71"/>
      <c r="AR9" s="72"/>
      <c r="AS9" s="73"/>
      <c r="AT9" s="74"/>
      <c r="AU9" s="73"/>
      <c r="AV9" s="74"/>
      <c r="AW9" s="75"/>
      <c r="AX9" s="456"/>
      <c r="AY9" s="359"/>
      <c r="AZ9" s="78"/>
      <c r="BA9" s="79"/>
      <c r="BB9" s="374"/>
      <c r="BC9" s="70"/>
      <c r="BD9" s="59" t="s">
        <v>1924</v>
      </c>
      <c r="BE9" s="59"/>
      <c r="BF9" s="59"/>
      <c r="BG9" s="60"/>
      <c r="BH9" s="71"/>
      <c r="BI9" s="72"/>
      <c r="BJ9" s="73"/>
      <c r="BK9" s="74"/>
      <c r="BL9" s="73"/>
      <c r="BM9" s="74"/>
      <c r="BN9" s="75"/>
      <c r="BO9" s="456"/>
      <c r="BP9" s="359"/>
    </row>
    <row r="10" spans="1:68" s="81" customFormat="1" ht="16.5" thickBot="1">
      <c r="A10" s="78"/>
      <c r="B10" s="79"/>
      <c r="C10" s="70"/>
      <c r="D10" s="58"/>
      <c r="E10" s="59"/>
      <c r="F10" s="59"/>
      <c r="G10" s="60"/>
      <c r="H10" s="71"/>
      <c r="I10" s="72"/>
      <c r="J10" s="73"/>
      <c r="K10" s="74"/>
      <c r="L10" s="73"/>
      <c r="M10" s="74"/>
      <c r="N10" s="75"/>
      <c r="O10" s="456"/>
      <c r="P10" s="76"/>
      <c r="Q10" s="80"/>
      <c r="R10" s="78"/>
      <c r="S10" s="79"/>
      <c r="T10" s="374"/>
      <c r="U10" s="70"/>
      <c r="V10" s="58"/>
      <c r="W10" s="59"/>
      <c r="X10" s="59"/>
      <c r="Y10" s="60"/>
      <c r="Z10" s="71"/>
      <c r="AA10" s="72"/>
      <c r="AB10" s="73"/>
      <c r="AC10" s="74"/>
      <c r="AD10" s="73"/>
      <c r="AE10" s="74"/>
      <c r="AF10" s="75"/>
      <c r="AG10" s="456"/>
      <c r="AH10" s="359"/>
      <c r="AI10" s="78"/>
      <c r="AJ10" s="79"/>
      <c r="AK10" s="374"/>
      <c r="AL10" s="70"/>
      <c r="AM10" s="58"/>
      <c r="AN10" s="59"/>
      <c r="AO10" s="59"/>
      <c r="AP10" s="60"/>
      <c r="AQ10" s="71"/>
      <c r="AR10" s="72"/>
      <c r="AS10" s="73"/>
      <c r="AT10" s="74"/>
      <c r="AU10" s="73"/>
      <c r="AV10" s="74"/>
      <c r="AW10" s="75"/>
      <c r="AX10" s="456"/>
      <c r="AY10" s="359"/>
      <c r="AZ10" s="78"/>
      <c r="BA10" s="79"/>
      <c r="BB10" s="374"/>
      <c r="BC10" s="70"/>
      <c r="BD10" s="58"/>
      <c r="BE10" s="59"/>
      <c r="BF10" s="59"/>
      <c r="BG10" s="60"/>
      <c r="BH10" s="71"/>
      <c r="BI10" s="72"/>
      <c r="BJ10" s="73"/>
      <c r="BK10" s="74"/>
      <c r="BL10" s="73"/>
      <c r="BM10" s="74"/>
      <c r="BN10" s="75"/>
      <c r="BO10" s="456"/>
      <c r="BP10" s="359"/>
    </row>
    <row r="11" spans="1:68" s="81" customFormat="1" ht="16.5" thickBot="1">
      <c r="A11" s="55" t="s">
        <v>1925</v>
      </c>
      <c r="B11" s="79"/>
      <c r="C11" s="82">
        <v>200</v>
      </c>
      <c r="D11" s="58" t="s">
        <v>1926</v>
      </c>
      <c r="E11" s="59"/>
      <c r="F11" s="59"/>
      <c r="G11" s="60"/>
      <c r="H11" s="61"/>
      <c r="I11" s="83" t="s">
        <v>1920</v>
      </c>
      <c r="J11" s="63" t="s">
        <v>1920</v>
      </c>
      <c r="K11" s="64">
        <v>10825</v>
      </c>
      <c r="L11" s="63" t="s">
        <v>1921</v>
      </c>
      <c r="M11" s="65"/>
      <c r="N11" s="66">
        <v>12.65</v>
      </c>
      <c r="O11" s="456"/>
      <c r="P11" s="67">
        <f>(N11+$O$6)*C11</f>
        <v>2780</v>
      </c>
      <c r="Q11" s="80"/>
      <c r="R11" s="55" t="s">
        <v>1925</v>
      </c>
      <c r="S11" s="79"/>
      <c r="T11" s="374"/>
      <c r="U11" s="82">
        <v>200</v>
      </c>
      <c r="V11" s="58" t="s">
        <v>1926</v>
      </c>
      <c r="W11" s="59"/>
      <c r="X11" s="59"/>
      <c r="Y11" s="60"/>
      <c r="Z11" s="61"/>
      <c r="AA11" s="83" t="s">
        <v>1920</v>
      </c>
      <c r="AB11" s="63" t="s">
        <v>1920</v>
      </c>
      <c r="AC11" s="64">
        <v>5975123</v>
      </c>
      <c r="AD11" s="63" t="s">
        <v>1104</v>
      </c>
      <c r="AE11" s="65"/>
      <c r="AF11" s="66">
        <v>15.87</v>
      </c>
      <c r="AG11" s="456"/>
      <c r="AH11" s="358">
        <f>(AF11+$AG$6)*U11</f>
        <v>3554</v>
      </c>
      <c r="AI11" s="55" t="s">
        <v>1925</v>
      </c>
      <c r="AJ11" s="79"/>
      <c r="AK11" s="374"/>
      <c r="AL11" s="82">
        <v>200</v>
      </c>
      <c r="AM11" s="58" t="s">
        <v>1926</v>
      </c>
      <c r="AN11" s="59"/>
      <c r="AO11" s="59"/>
      <c r="AP11" s="60"/>
      <c r="AQ11" s="61"/>
      <c r="AR11" s="83" t="s">
        <v>1920</v>
      </c>
      <c r="AS11" s="63" t="s">
        <v>1920</v>
      </c>
      <c r="AT11" s="64">
        <v>192015</v>
      </c>
      <c r="AU11" s="63" t="s">
        <v>1515</v>
      </c>
      <c r="AV11" s="65"/>
      <c r="AW11" s="66">
        <v>13.85</v>
      </c>
      <c r="AX11" s="456"/>
      <c r="AY11" s="358">
        <f>(AW11+$AX$6)*AL11</f>
        <v>3160</v>
      </c>
      <c r="AZ11" s="55" t="s">
        <v>1925</v>
      </c>
      <c r="BA11" s="79"/>
      <c r="BB11" s="374"/>
      <c r="BC11" s="82">
        <v>200</v>
      </c>
      <c r="BD11" s="58" t="s">
        <v>1926</v>
      </c>
      <c r="BE11" s="59"/>
      <c r="BF11" s="59"/>
      <c r="BG11" s="60"/>
      <c r="BH11" s="61"/>
      <c r="BI11" s="83" t="s">
        <v>1920</v>
      </c>
      <c r="BJ11" s="63"/>
      <c r="BK11" s="64"/>
      <c r="BL11" s="63"/>
      <c r="BM11" s="65"/>
      <c r="BN11" s="66"/>
      <c r="BO11" s="456"/>
      <c r="BP11" s="358">
        <f>(BN11+$O$6)*BC11</f>
        <v>250</v>
      </c>
    </row>
    <row r="12" spans="1:68" s="81" customFormat="1" ht="16.5" thickBot="1">
      <c r="A12" s="78"/>
      <c r="B12" s="79"/>
      <c r="C12" s="70"/>
      <c r="D12" s="58"/>
      <c r="E12" s="59"/>
      <c r="F12" s="59"/>
      <c r="G12" s="60"/>
      <c r="H12" s="71"/>
      <c r="I12" s="72"/>
      <c r="J12" s="73"/>
      <c r="K12" s="74"/>
      <c r="L12" s="73"/>
      <c r="M12" s="74"/>
      <c r="N12" s="75"/>
      <c r="O12" s="456"/>
      <c r="P12" s="76"/>
      <c r="Q12" s="80"/>
      <c r="R12" s="78"/>
      <c r="S12" s="79"/>
      <c r="T12" s="374"/>
      <c r="U12" s="70"/>
      <c r="V12" s="58"/>
      <c r="W12" s="59"/>
      <c r="X12" s="59"/>
      <c r="Y12" s="60"/>
      <c r="Z12" s="71"/>
      <c r="AA12" s="72"/>
      <c r="AB12" s="73"/>
      <c r="AC12" s="74"/>
      <c r="AD12" s="73"/>
      <c r="AE12" s="74"/>
      <c r="AF12" s="75"/>
      <c r="AG12" s="456"/>
      <c r="AH12" s="359"/>
      <c r="AI12" s="78"/>
      <c r="AJ12" s="79"/>
      <c r="AK12" s="374"/>
      <c r="AL12" s="70"/>
      <c r="AM12" s="58"/>
      <c r="AN12" s="59"/>
      <c r="AO12" s="59"/>
      <c r="AP12" s="60"/>
      <c r="AQ12" s="71"/>
      <c r="AR12" s="72"/>
      <c r="AS12" s="73"/>
      <c r="AT12" s="74"/>
      <c r="AU12" s="73"/>
      <c r="AV12" s="74"/>
      <c r="AW12" s="75"/>
      <c r="AX12" s="456"/>
      <c r="AY12" s="359"/>
      <c r="AZ12" s="78"/>
      <c r="BA12" s="79"/>
      <c r="BB12" s="374"/>
      <c r="BC12" s="70"/>
      <c r="BD12" s="58"/>
      <c r="BE12" s="59"/>
      <c r="BF12" s="59"/>
      <c r="BG12" s="60"/>
      <c r="BH12" s="71"/>
      <c r="BI12" s="72"/>
      <c r="BJ12" s="73"/>
      <c r="BK12" s="74"/>
      <c r="BL12" s="73"/>
      <c r="BM12" s="74"/>
      <c r="BN12" s="75"/>
      <c r="BO12" s="456"/>
      <c r="BP12" s="359"/>
    </row>
    <row r="13" spans="1:68" s="81" customFormat="1" ht="16.5" thickBot="1">
      <c r="A13" s="55" t="s">
        <v>1927</v>
      </c>
      <c r="B13" s="79"/>
      <c r="C13" s="82">
        <v>200</v>
      </c>
      <c r="D13" s="58" t="s">
        <v>1928</v>
      </c>
      <c r="E13" s="59"/>
      <c r="F13" s="59"/>
      <c r="G13" s="60"/>
      <c r="H13" s="61"/>
      <c r="I13" s="83" t="s">
        <v>1920</v>
      </c>
      <c r="J13" s="63" t="s">
        <v>1920</v>
      </c>
      <c r="K13" s="64">
        <v>28450</v>
      </c>
      <c r="L13" s="63" t="s">
        <v>1921</v>
      </c>
      <c r="M13" s="65"/>
      <c r="N13" s="66">
        <v>12</v>
      </c>
      <c r="O13" s="457"/>
      <c r="P13" s="67">
        <f>(N13+$O$6)*C13</f>
        <v>2650</v>
      </c>
      <c r="Q13" s="80"/>
      <c r="R13" s="55" t="s">
        <v>1927</v>
      </c>
      <c r="S13" s="79"/>
      <c r="T13" s="374"/>
      <c r="U13" s="82">
        <v>200</v>
      </c>
      <c r="V13" s="58" t="s">
        <v>1928</v>
      </c>
      <c r="W13" s="59"/>
      <c r="X13" s="59"/>
      <c r="Y13" s="60"/>
      <c r="Z13" s="61"/>
      <c r="AA13" s="83" t="s">
        <v>1920</v>
      </c>
      <c r="AB13" s="63" t="s">
        <v>1920</v>
      </c>
      <c r="AC13" s="64">
        <v>4602360</v>
      </c>
      <c r="AD13" s="63" t="s">
        <v>1105</v>
      </c>
      <c r="AE13" s="65"/>
      <c r="AF13" s="66">
        <v>12.43</v>
      </c>
      <c r="AG13" s="457"/>
      <c r="AH13" s="358">
        <f>(AF13+$AG$6)*U13</f>
        <v>2866</v>
      </c>
      <c r="AI13" s="55" t="s">
        <v>1927</v>
      </c>
      <c r="AJ13" s="79"/>
      <c r="AK13" s="374"/>
      <c r="AL13" s="82">
        <v>200</v>
      </c>
      <c r="AM13" s="58" t="s">
        <v>1928</v>
      </c>
      <c r="AN13" s="59"/>
      <c r="AO13" s="59"/>
      <c r="AP13" s="60"/>
      <c r="AQ13" s="61"/>
      <c r="AR13" s="83" t="s">
        <v>1920</v>
      </c>
      <c r="AS13" s="63" t="s">
        <v>1920</v>
      </c>
      <c r="AT13" s="64">
        <v>119075</v>
      </c>
      <c r="AU13" s="63" t="s">
        <v>1516</v>
      </c>
      <c r="AV13" s="65"/>
      <c r="AW13" s="66">
        <v>14.61</v>
      </c>
      <c r="AX13" s="457"/>
      <c r="AY13" s="358">
        <f>(AW13+$AX$6)*AL13</f>
        <v>3311.9999999999995</v>
      </c>
      <c r="AZ13" s="55" t="s">
        <v>1927</v>
      </c>
      <c r="BA13" s="79"/>
      <c r="BB13" s="374"/>
      <c r="BC13" s="82">
        <v>200</v>
      </c>
      <c r="BD13" s="58" t="s">
        <v>1928</v>
      </c>
      <c r="BE13" s="59"/>
      <c r="BF13" s="59"/>
      <c r="BG13" s="60"/>
      <c r="BH13" s="61"/>
      <c r="BI13" s="83" t="s">
        <v>1920</v>
      </c>
      <c r="BJ13" s="63"/>
      <c r="BK13" s="64"/>
      <c r="BL13" s="63"/>
      <c r="BM13" s="65"/>
      <c r="BN13" s="66"/>
      <c r="BO13" s="457"/>
      <c r="BP13" s="358">
        <f>(BN13+$O$6)*BC13</f>
        <v>250</v>
      </c>
    </row>
    <row r="14" spans="1:68" s="81" customFormat="1" ht="16.5" thickBot="1">
      <c r="A14" s="78"/>
      <c r="B14" s="79"/>
      <c r="C14" s="70"/>
      <c r="D14" s="58"/>
      <c r="E14" s="59"/>
      <c r="F14" s="59"/>
      <c r="G14" s="60"/>
      <c r="H14" s="71"/>
      <c r="I14" s="72"/>
      <c r="J14" s="73"/>
      <c r="K14" s="74"/>
      <c r="L14" s="73"/>
      <c r="M14" s="74"/>
      <c r="N14" s="75"/>
      <c r="O14" s="84"/>
      <c r="P14" s="76"/>
      <c r="Q14" s="80"/>
      <c r="R14" s="78"/>
      <c r="S14" s="79"/>
      <c r="T14" s="374"/>
      <c r="U14" s="70"/>
      <c r="V14" s="58"/>
      <c r="W14" s="59"/>
      <c r="X14" s="59"/>
      <c r="Y14" s="60"/>
      <c r="Z14" s="71"/>
      <c r="AA14" s="72"/>
      <c r="AB14" s="73"/>
      <c r="AC14" s="74"/>
      <c r="AD14" s="73"/>
      <c r="AE14" s="74"/>
      <c r="AF14" s="75"/>
      <c r="AG14" s="84"/>
      <c r="AH14" s="359"/>
      <c r="AI14" s="78"/>
      <c r="AJ14" s="79"/>
      <c r="AK14" s="374"/>
      <c r="AL14" s="70"/>
      <c r="AM14" s="58"/>
      <c r="AN14" s="59"/>
      <c r="AO14" s="59"/>
      <c r="AP14" s="60"/>
      <c r="AQ14" s="71"/>
      <c r="AR14" s="72"/>
      <c r="AS14" s="73"/>
      <c r="AT14" s="74"/>
      <c r="AU14" s="73"/>
      <c r="AV14" s="74"/>
      <c r="AW14" s="75"/>
      <c r="AX14" s="84"/>
      <c r="AY14" s="359"/>
      <c r="AZ14" s="78"/>
      <c r="BA14" s="79"/>
      <c r="BB14" s="374"/>
      <c r="BC14" s="70"/>
      <c r="BD14" s="58"/>
      <c r="BE14" s="59"/>
      <c r="BF14" s="59"/>
      <c r="BG14" s="60"/>
      <c r="BH14" s="71"/>
      <c r="BI14" s="72"/>
      <c r="BJ14" s="73"/>
      <c r="BK14" s="74"/>
      <c r="BL14" s="73"/>
      <c r="BM14" s="74"/>
      <c r="BN14" s="75"/>
      <c r="BO14" s="84"/>
      <c r="BP14" s="359"/>
    </row>
    <row r="15" spans="1:68" ht="16.5" thickBot="1">
      <c r="A15" s="55" t="s">
        <v>1929</v>
      </c>
      <c r="B15" s="69" t="s">
        <v>1930</v>
      </c>
      <c r="C15" s="57">
        <v>30</v>
      </c>
      <c r="D15" s="58" t="s">
        <v>1931</v>
      </c>
      <c r="E15" s="59"/>
      <c r="F15" s="59"/>
      <c r="G15" s="60"/>
      <c r="H15" s="61"/>
      <c r="I15" s="85" t="s">
        <v>1920</v>
      </c>
      <c r="J15" s="63" t="s">
        <v>1920</v>
      </c>
      <c r="K15" s="64">
        <v>28700</v>
      </c>
      <c r="L15" s="63" t="s">
        <v>1921</v>
      </c>
      <c r="M15" s="65"/>
      <c r="N15" s="66">
        <v>12.4</v>
      </c>
      <c r="O15" s="84"/>
      <c r="P15" s="67">
        <f>(N15+$O$6)*C15</f>
        <v>409.5</v>
      </c>
      <c r="Q15" s="77"/>
      <c r="R15" s="55" t="s">
        <v>1929</v>
      </c>
      <c r="S15" s="69" t="s">
        <v>1930</v>
      </c>
      <c r="T15" s="373"/>
      <c r="U15" s="57">
        <v>30</v>
      </c>
      <c r="V15" s="58" t="s">
        <v>1931</v>
      </c>
      <c r="W15" s="59"/>
      <c r="X15" s="59"/>
      <c r="Y15" s="60"/>
      <c r="Z15" s="61"/>
      <c r="AA15" s="85" t="s">
        <v>1920</v>
      </c>
      <c r="AB15" s="63" t="s">
        <v>1920</v>
      </c>
      <c r="AC15" s="64">
        <v>4014973</v>
      </c>
      <c r="AD15" s="63" t="s">
        <v>1105</v>
      </c>
      <c r="AE15" s="65"/>
      <c r="AF15" s="66">
        <v>14.36</v>
      </c>
      <c r="AG15" s="84"/>
      <c r="AH15" s="358">
        <f>(AF15+$AG$6)*U15</f>
        <v>487.79999999999995</v>
      </c>
      <c r="AI15" s="55" t="s">
        <v>1929</v>
      </c>
      <c r="AJ15" s="69" t="s">
        <v>1930</v>
      </c>
      <c r="AK15" s="373"/>
      <c r="AL15" s="57">
        <v>30</v>
      </c>
      <c r="AM15" s="58" t="s">
        <v>1931</v>
      </c>
      <c r="AN15" s="59"/>
      <c r="AO15" s="59"/>
      <c r="AP15" s="60"/>
      <c r="AQ15" s="61"/>
      <c r="AR15" s="85" t="s">
        <v>1920</v>
      </c>
      <c r="AS15" s="63" t="s">
        <v>1920</v>
      </c>
      <c r="AT15" s="64">
        <v>118788</v>
      </c>
      <c r="AU15" s="63" t="s">
        <v>1517</v>
      </c>
      <c r="AV15" s="65"/>
      <c r="AW15" s="66">
        <v>12.98</v>
      </c>
      <c r="AX15" s="84"/>
      <c r="AY15" s="358">
        <f>(AW15+$AX$6)*AL15</f>
        <v>447.9</v>
      </c>
      <c r="AZ15" s="55" t="s">
        <v>1929</v>
      </c>
      <c r="BA15" s="69" t="s">
        <v>1930</v>
      </c>
      <c r="BB15" s="373"/>
      <c r="BC15" s="57">
        <v>30</v>
      </c>
      <c r="BD15" s="58" t="s">
        <v>1931</v>
      </c>
      <c r="BE15" s="59"/>
      <c r="BF15" s="59"/>
      <c r="BG15" s="60"/>
      <c r="BH15" s="61"/>
      <c r="BI15" s="85" t="s">
        <v>1920</v>
      </c>
      <c r="BJ15" s="63"/>
      <c r="BK15" s="64"/>
      <c r="BL15" s="63"/>
      <c r="BM15" s="65"/>
      <c r="BN15" s="66"/>
      <c r="BO15" s="84"/>
      <c r="BP15" s="358">
        <f>(BN15+$O$6)*BC15</f>
        <v>37.5</v>
      </c>
    </row>
    <row r="16" spans="1:68" s="81" customFormat="1" ht="16.5" thickBot="1">
      <c r="A16" s="78" t="s">
        <v>1932</v>
      </c>
      <c r="B16" s="79"/>
      <c r="C16" s="70"/>
      <c r="D16" s="58"/>
      <c r="E16" s="59"/>
      <c r="F16" s="59"/>
      <c r="G16" s="60"/>
      <c r="H16" s="71"/>
      <c r="I16" s="72"/>
      <c r="J16" s="73"/>
      <c r="K16" s="74"/>
      <c r="L16" s="73"/>
      <c r="M16" s="74"/>
      <c r="N16" s="75"/>
      <c r="O16" s="84"/>
      <c r="P16" s="76"/>
      <c r="Q16" s="80"/>
      <c r="R16" s="78" t="s">
        <v>1932</v>
      </c>
      <c r="S16" s="79"/>
      <c r="T16" s="374"/>
      <c r="U16" s="70"/>
      <c r="V16" s="58"/>
      <c r="W16" s="59"/>
      <c r="X16" s="59"/>
      <c r="Y16" s="60"/>
      <c r="Z16" s="71"/>
      <c r="AA16" s="72"/>
      <c r="AB16" s="73"/>
      <c r="AC16" s="74"/>
      <c r="AD16" s="73"/>
      <c r="AE16" s="74"/>
      <c r="AF16" s="75"/>
      <c r="AG16" s="84"/>
      <c r="AH16" s="359"/>
      <c r="AI16" s="78" t="s">
        <v>1932</v>
      </c>
      <c r="AJ16" s="79"/>
      <c r="AK16" s="374"/>
      <c r="AL16" s="70"/>
      <c r="AM16" s="58"/>
      <c r="AN16" s="59"/>
      <c r="AO16" s="59"/>
      <c r="AP16" s="60"/>
      <c r="AQ16" s="71"/>
      <c r="AR16" s="72"/>
      <c r="AS16" s="73"/>
      <c r="AT16" s="74"/>
      <c r="AU16" s="73"/>
      <c r="AV16" s="74"/>
      <c r="AW16" s="75"/>
      <c r="AX16" s="84"/>
      <c r="AY16" s="359"/>
      <c r="AZ16" s="78" t="s">
        <v>1932</v>
      </c>
      <c r="BA16" s="79"/>
      <c r="BB16" s="374"/>
      <c r="BC16" s="70"/>
      <c r="BD16" s="58"/>
      <c r="BE16" s="59"/>
      <c r="BF16" s="59"/>
      <c r="BG16" s="60"/>
      <c r="BH16" s="71"/>
      <c r="BI16" s="72"/>
      <c r="BJ16" s="73"/>
      <c r="BK16" s="74"/>
      <c r="BL16" s="73"/>
      <c r="BM16" s="74"/>
      <c r="BN16" s="75"/>
      <c r="BO16" s="84"/>
      <c r="BP16" s="359"/>
    </row>
    <row r="17" spans="1:68" ht="16.5" thickBot="1">
      <c r="A17" s="55" t="s">
        <v>1933</v>
      </c>
      <c r="B17" s="69" t="s">
        <v>1934</v>
      </c>
      <c r="C17" s="57">
        <v>195</v>
      </c>
      <c r="D17" s="58" t="s">
        <v>1935</v>
      </c>
      <c r="E17" s="59"/>
      <c r="F17" s="59"/>
      <c r="G17" s="60"/>
      <c r="H17" s="61"/>
      <c r="I17" s="85" t="s">
        <v>1920</v>
      </c>
      <c r="J17" s="63" t="s">
        <v>1920</v>
      </c>
      <c r="K17" s="64">
        <v>28850</v>
      </c>
      <c r="L17" s="63" t="s">
        <v>1921</v>
      </c>
      <c r="M17" s="65"/>
      <c r="N17" s="66">
        <v>10.8</v>
      </c>
      <c r="O17" s="84"/>
      <c r="P17" s="67">
        <f>(N17+$O$6)*C17</f>
        <v>2349.75</v>
      </c>
      <c r="Q17" s="77"/>
      <c r="R17" s="55" t="s">
        <v>1933</v>
      </c>
      <c r="S17" s="69" t="s">
        <v>1934</v>
      </c>
      <c r="T17" s="373"/>
      <c r="U17" s="57">
        <v>195</v>
      </c>
      <c r="V17" s="58" t="s">
        <v>1935</v>
      </c>
      <c r="W17" s="59"/>
      <c r="X17" s="59"/>
      <c r="Y17" s="60"/>
      <c r="Z17" s="61"/>
      <c r="AA17" s="85" t="s">
        <v>1920</v>
      </c>
      <c r="AB17" s="63" t="s">
        <v>1920</v>
      </c>
      <c r="AC17" s="64">
        <v>3362274</v>
      </c>
      <c r="AD17" s="63" t="s">
        <v>1104</v>
      </c>
      <c r="AE17" s="65"/>
      <c r="AF17" s="66">
        <v>14.73</v>
      </c>
      <c r="AG17" s="84"/>
      <c r="AH17" s="358">
        <f>(AF17+$AG$6)*U17</f>
        <v>3242.85</v>
      </c>
      <c r="AI17" s="55" t="s">
        <v>1933</v>
      </c>
      <c r="AJ17" s="69" t="s">
        <v>1934</v>
      </c>
      <c r="AK17" s="373"/>
      <c r="AL17" s="57">
        <v>195</v>
      </c>
      <c r="AM17" s="58" t="s">
        <v>1935</v>
      </c>
      <c r="AN17" s="59"/>
      <c r="AO17" s="59"/>
      <c r="AP17" s="60"/>
      <c r="AQ17" s="61"/>
      <c r="AR17" s="85" t="s">
        <v>1920</v>
      </c>
      <c r="AS17" s="63" t="s">
        <v>1920</v>
      </c>
      <c r="AT17" s="64">
        <v>261475</v>
      </c>
      <c r="AU17" s="63" t="s">
        <v>1518</v>
      </c>
      <c r="AV17" s="65"/>
      <c r="AW17" s="66">
        <v>12.33</v>
      </c>
      <c r="AX17" s="84"/>
      <c r="AY17" s="358">
        <f>(AW17+$AX$6)*AL17</f>
        <v>2784.6</v>
      </c>
      <c r="AZ17" s="55" t="s">
        <v>1933</v>
      </c>
      <c r="BA17" s="69" t="s">
        <v>1934</v>
      </c>
      <c r="BB17" s="373"/>
      <c r="BC17" s="57">
        <v>195</v>
      </c>
      <c r="BD17" s="58" t="s">
        <v>1935</v>
      </c>
      <c r="BE17" s="59"/>
      <c r="BF17" s="59"/>
      <c r="BG17" s="60"/>
      <c r="BH17" s="61"/>
      <c r="BI17" s="85" t="s">
        <v>1920</v>
      </c>
      <c r="BJ17" s="63"/>
      <c r="BK17" s="64"/>
      <c r="BL17" s="63"/>
      <c r="BM17" s="65"/>
      <c r="BN17" s="66"/>
      <c r="BO17" s="84"/>
      <c r="BP17" s="358">
        <f>(BN17+$O$6)*BC17</f>
        <v>243.75</v>
      </c>
    </row>
    <row r="18" spans="1:68" s="81" customFormat="1" ht="16.5" thickBot="1">
      <c r="A18" s="78"/>
      <c r="B18" s="79"/>
      <c r="C18" s="70"/>
      <c r="D18" s="58"/>
      <c r="E18" s="59"/>
      <c r="F18" s="60"/>
      <c r="G18" s="60"/>
      <c r="H18" s="71"/>
      <c r="I18" s="72"/>
      <c r="J18" s="73"/>
      <c r="K18" s="74"/>
      <c r="L18" s="73"/>
      <c r="M18" s="74"/>
      <c r="N18" s="75"/>
      <c r="O18" s="84"/>
      <c r="P18" s="76"/>
      <c r="Q18" s="80"/>
      <c r="R18" s="78"/>
      <c r="S18" s="79"/>
      <c r="T18" s="374"/>
      <c r="U18" s="70"/>
      <c r="V18" s="58"/>
      <c r="W18" s="59"/>
      <c r="X18" s="60"/>
      <c r="Y18" s="60"/>
      <c r="Z18" s="71"/>
      <c r="AA18" s="72"/>
      <c r="AB18" s="73"/>
      <c r="AC18" s="74"/>
      <c r="AD18" s="73"/>
      <c r="AE18" s="74"/>
      <c r="AF18" s="75"/>
      <c r="AG18" s="84"/>
      <c r="AH18" s="359"/>
      <c r="AI18" s="78"/>
      <c r="AJ18" s="79"/>
      <c r="AK18" s="374"/>
      <c r="AL18" s="70"/>
      <c r="AM18" s="58"/>
      <c r="AN18" s="59"/>
      <c r="AO18" s="60"/>
      <c r="AP18" s="60"/>
      <c r="AQ18" s="71"/>
      <c r="AR18" s="72"/>
      <c r="AS18" s="73"/>
      <c r="AT18" s="74"/>
      <c r="AU18" s="73"/>
      <c r="AV18" s="74"/>
      <c r="AW18" s="75"/>
      <c r="AX18" s="84"/>
      <c r="AY18" s="359"/>
      <c r="AZ18" s="78"/>
      <c r="BA18" s="79"/>
      <c r="BB18" s="374"/>
      <c r="BC18" s="70"/>
      <c r="BD18" s="58"/>
      <c r="BE18" s="59"/>
      <c r="BF18" s="60"/>
      <c r="BG18" s="60"/>
      <c r="BH18" s="71"/>
      <c r="BI18" s="72"/>
      <c r="BJ18" s="73"/>
      <c r="BK18" s="74"/>
      <c r="BL18" s="73"/>
      <c r="BM18" s="74"/>
      <c r="BN18" s="75"/>
      <c r="BO18" s="84"/>
      <c r="BP18" s="359"/>
    </row>
    <row r="19" spans="1:68" ht="16.5" thickBot="1">
      <c r="A19" s="55" t="s">
        <v>1936</v>
      </c>
      <c r="B19" s="69" t="s">
        <v>1937</v>
      </c>
      <c r="C19" s="57">
        <v>550</v>
      </c>
      <c r="D19" s="86" t="s">
        <v>1048</v>
      </c>
      <c r="E19" s="59"/>
      <c r="F19" s="59"/>
      <c r="G19" s="60"/>
      <c r="H19" s="61"/>
      <c r="I19" s="85" t="s">
        <v>1920</v>
      </c>
      <c r="J19" s="63" t="s">
        <v>1920</v>
      </c>
      <c r="K19" s="64">
        <v>32005</v>
      </c>
      <c r="L19" s="63" t="s">
        <v>1921</v>
      </c>
      <c r="M19" s="65"/>
      <c r="N19" s="66">
        <v>11</v>
      </c>
      <c r="O19" s="84"/>
      <c r="P19" s="67">
        <f>(N19+$O$6)*C19</f>
        <v>6737.5</v>
      </c>
      <c r="R19" s="55" t="s">
        <v>1936</v>
      </c>
      <c r="S19" s="69" t="s">
        <v>1937</v>
      </c>
      <c r="T19" s="373"/>
      <c r="U19" s="57">
        <v>550</v>
      </c>
      <c r="V19" s="86" t="s">
        <v>1048</v>
      </c>
      <c r="W19" s="59"/>
      <c r="X19" s="59"/>
      <c r="Y19" s="60"/>
      <c r="Z19" s="61"/>
      <c r="AA19" s="85" t="s">
        <v>1920</v>
      </c>
      <c r="AB19" s="63" t="s">
        <v>1920</v>
      </c>
      <c r="AC19" s="64">
        <v>4110177</v>
      </c>
      <c r="AD19" s="63" t="s">
        <v>1106</v>
      </c>
      <c r="AE19" s="65"/>
      <c r="AF19" s="66">
        <v>16.37</v>
      </c>
      <c r="AG19" s="84"/>
      <c r="AH19" s="358">
        <f>(AF19+$AG$6)*U19</f>
        <v>10048.5</v>
      </c>
      <c r="AI19" s="55" t="s">
        <v>1936</v>
      </c>
      <c r="AJ19" s="69" t="s">
        <v>1937</v>
      </c>
      <c r="AK19" s="373"/>
      <c r="AL19" s="57">
        <v>550</v>
      </c>
      <c r="AM19" s="86" t="s">
        <v>1048</v>
      </c>
      <c r="AN19" s="59"/>
      <c r="AO19" s="59"/>
      <c r="AP19" s="60"/>
      <c r="AQ19" s="61"/>
      <c r="AR19" s="85" t="s">
        <v>1920</v>
      </c>
      <c r="AS19" s="63" t="s">
        <v>1920</v>
      </c>
      <c r="AT19" s="64">
        <v>298913</v>
      </c>
      <c r="AU19" s="63" t="s">
        <v>1516</v>
      </c>
      <c r="AV19" s="65"/>
      <c r="AW19" s="66">
        <v>14.33</v>
      </c>
      <c r="AX19" s="84"/>
      <c r="AY19" s="358">
        <f>(AW19+$AX$6)*AL19</f>
        <v>8954</v>
      </c>
      <c r="AZ19" s="55" t="s">
        <v>1936</v>
      </c>
      <c r="BA19" s="69" t="s">
        <v>1937</v>
      </c>
      <c r="BB19" s="373"/>
      <c r="BC19" s="57">
        <v>550</v>
      </c>
      <c r="BD19" s="86" t="s">
        <v>1048</v>
      </c>
      <c r="BE19" s="59"/>
      <c r="BF19" s="59"/>
      <c r="BG19" s="60"/>
      <c r="BH19" s="61"/>
      <c r="BI19" s="85" t="s">
        <v>1920</v>
      </c>
      <c r="BJ19" s="63"/>
      <c r="BK19" s="64"/>
      <c r="BL19" s="63"/>
      <c r="BM19" s="65"/>
      <c r="BN19" s="66"/>
      <c r="BO19" s="84"/>
      <c r="BP19" s="358">
        <f>(BN19+$O$6)*BC19</f>
        <v>687.5</v>
      </c>
    </row>
    <row r="20" spans="1:68" s="81" customFormat="1" ht="16.5" thickBot="1">
      <c r="A20" s="78"/>
      <c r="B20" s="79"/>
      <c r="C20" s="70"/>
      <c r="D20" s="59" t="s">
        <v>1938</v>
      </c>
      <c r="E20" s="59"/>
      <c r="F20" s="59"/>
      <c r="G20" s="60"/>
      <c r="H20" s="71"/>
      <c r="I20" s="72"/>
      <c r="J20" s="73"/>
      <c r="K20" s="74"/>
      <c r="L20" s="73"/>
      <c r="M20" s="74"/>
      <c r="N20" s="75"/>
      <c r="O20" s="84"/>
      <c r="P20" s="76"/>
      <c r="Q20" s="80"/>
      <c r="R20" s="78"/>
      <c r="S20" s="79"/>
      <c r="T20" s="374"/>
      <c r="U20" s="70"/>
      <c r="V20" s="59" t="s">
        <v>1938</v>
      </c>
      <c r="W20" s="59"/>
      <c r="X20" s="59"/>
      <c r="Y20" s="60"/>
      <c r="Z20" s="71"/>
      <c r="AA20" s="72"/>
      <c r="AB20" s="73"/>
      <c r="AC20" s="74"/>
      <c r="AD20" s="73"/>
      <c r="AE20" s="74"/>
      <c r="AF20" s="75"/>
      <c r="AG20" s="84"/>
      <c r="AH20" s="359"/>
      <c r="AI20" s="78"/>
      <c r="AJ20" s="79"/>
      <c r="AK20" s="374"/>
      <c r="AL20" s="70"/>
      <c r="AM20" s="59" t="s">
        <v>1938</v>
      </c>
      <c r="AN20" s="59"/>
      <c r="AO20" s="59"/>
      <c r="AP20" s="60"/>
      <c r="AQ20" s="71"/>
      <c r="AR20" s="72"/>
      <c r="AS20" s="73"/>
      <c r="AT20" s="74"/>
      <c r="AU20" s="73"/>
      <c r="AV20" s="74"/>
      <c r="AW20" s="75"/>
      <c r="AX20" s="84"/>
      <c r="AY20" s="359"/>
      <c r="AZ20" s="78"/>
      <c r="BA20" s="79"/>
      <c r="BB20" s="374"/>
      <c r="BC20" s="70"/>
      <c r="BD20" s="59" t="s">
        <v>1938</v>
      </c>
      <c r="BE20" s="59"/>
      <c r="BF20" s="59"/>
      <c r="BG20" s="60"/>
      <c r="BH20" s="71"/>
      <c r="BI20" s="72"/>
      <c r="BJ20" s="73"/>
      <c r="BK20" s="74"/>
      <c r="BL20" s="73"/>
      <c r="BM20" s="74"/>
      <c r="BN20" s="75"/>
      <c r="BO20" s="84"/>
      <c r="BP20" s="359"/>
    </row>
    <row r="21" spans="1:68" s="81" customFormat="1" ht="16.5" thickBot="1">
      <c r="A21" s="78"/>
      <c r="B21" s="79"/>
      <c r="C21" s="70"/>
      <c r="D21" s="58"/>
      <c r="E21" s="59"/>
      <c r="F21" s="59"/>
      <c r="G21" s="60"/>
      <c r="H21" s="71"/>
      <c r="I21" s="72"/>
      <c r="J21" s="73"/>
      <c r="K21" s="74"/>
      <c r="L21" s="73"/>
      <c r="M21" s="74"/>
      <c r="N21" s="75"/>
      <c r="O21" s="84"/>
      <c r="P21" s="76"/>
      <c r="Q21" s="80"/>
      <c r="R21" s="78"/>
      <c r="S21" s="79"/>
      <c r="T21" s="374"/>
      <c r="U21" s="70"/>
      <c r="V21" s="58"/>
      <c r="W21" s="59"/>
      <c r="X21" s="59"/>
      <c r="Y21" s="60"/>
      <c r="Z21" s="71"/>
      <c r="AA21" s="72"/>
      <c r="AB21" s="73"/>
      <c r="AC21" s="74"/>
      <c r="AD21" s="73"/>
      <c r="AE21" s="74"/>
      <c r="AF21" s="75"/>
      <c r="AG21" s="84"/>
      <c r="AH21" s="359"/>
      <c r="AI21" s="78"/>
      <c r="AJ21" s="79"/>
      <c r="AK21" s="374"/>
      <c r="AL21" s="70"/>
      <c r="AM21" s="58"/>
      <c r="AN21" s="59"/>
      <c r="AO21" s="59"/>
      <c r="AP21" s="60"/>
      <c r="AQ21" s="71"/>
      <c r="AR21" s="72"/>
      <c r="AS21" s="73"/>
      <c r="AT21" s="74"/>
      <c r="AU21" s="73"/>
      <c r="AV21" s="74"/>
      <c r="AW21" s="75"/>
      <c r="AX21" s="84"/>
      <c r="AY21" s="359"/>
      <c r="AZ21" s="78"/>
      <c r="BA21" s="79"/>
      <c r="BB21" s="374"/>
      <c r="BC21" s="70"/>
      <c r="BD21" s="58"/>
      <c r="BE21" s="59"/>
      <c r="BF21" s="59"/>
      <c r="BG21" s="60"/>
      <c r="BH21" s="71"/>
      <c r="BI21" s="72"/>
      <c r="BJ21" s="73"/>
      <c r="BK21" s="74"/>
      <c r="BL21" s="73"/>
      <c r="BM21" s="74"/>
      <c r="BN21" s="75"/>
      <c r="BO21" s="84"/>
      <c r="BP21" s="359"/>
    </row>
    <row r="22" spans="1:68" ht="16.5" thickBot="1">
      <c r="A22" s="55" t="s">
        <v>1939</v>
      </c>
      <c r="B22" s="69" t="s">
        <v>1940</v>
      </c>
      <c r="C22" s="57">
        <v>35</v>
      </c>
      <c r="D22" s="58" t="s">
        <v>1049</v>
      </c>
      <c r="E22" s="59"/>
      <c r="F22" s="59"/>
      <c r="G22" s="60"/>
      <c r="H22" s="61"/>
      <c r="I22" s="85" t="s">
        <v>1941</v>
      </c>
      <c r="J22" s="63" t="s">
        <v>1920</v>
      </c>
      <c r="K22" s="64">
        <v>29100</v>
      </c>
      <c r="L22" s="63" t="s">
        <v>1921</v>
      </c>
      <c r="M22" s="65"/>
      <c r="N22" s="66">
        <v>13.5</v>
      </c>
      <c r="O22" s="84"/>
      <c r="P22" s="67">
        <f>(N22+$O$6)*C22</f>
        <v>516.25</v>
      </c>
      <c r="Q22" s="77"/>
      <c r="R22" s="55" t="s">
        <v>1939</v>
      </c>
      <c r="S22" s="69" t="s">
        <v>1940</v>
      </c>
      <c r="T22" s="373"/>
      <c r="U22" s="57">
        <v>35</v>
      </c>
      <c r="V22" s="58" t="s">
        <v>1049</v>
      </c>
      <c r="W22" s="59"/>
      <c r="X22" s="59"/>
      <c r="Y22" s="60"/>
      <c r="Z22" s="61"/>
      <c r="AA22" s="85" t="s">
        <v>1941</v>
      </c>
      <c r="AB22" s="63" t="s">
        <v>1920</v>
      </c>
      <c r="AC22" s="64">
        <v>4015343</v>
      </c>
      <c r="AD22" s="63" t="s">
        <v>1106</v>
      </c>
      <c r="AE22" s="65"/>
      <c r="AF22" s="66">
        <v>16.95</v>
      </c>
      <c r="AG22" s="84"/>
      <c r="AH22" s="358">
        <f>(AF22+$AG$6)*U22</f>
        <v>659.7499999999999</v>
      </c>
      <c r="AI22" s="55" t="s">
        <v>1939</v>
      </c>
      <c r="AJ22" s="69" t="s">
        <v>1940</v>
      </c>
      <c r="AK22" s="373"/>
      <c r="AL22" s="57">
        <v>35</v>
      </c>
      <c r="AM22" s="58" t="s">
        <v>1049</v>
      </c>
      <c r="AN22" s="59"/>
      <c r="AO22" s="59"/>
      <c r="AP22" s="60"/>
      <c r="AQ22" s="61"/>
      <c r="AR22" s="85" t="s">
        <v>1941</v>
      </c>
      <c r="AS22" s="63" t="s">
        <v>1920</v>
      </c>
      <c r="AT22" s="64">
        <v>118885</v>
      </c>
      <c r="AU22" s="63" t="s">
        <v>1518</v>
      </c>
      <c r="AV22" s="65"/>
      <c r="AW22" s="66">
        <v>16.14</v>
      </c>
      <c r="AX22" s="84"/>
      <c r="AY22" s="358">
        <f>(AW22+$AX$6)*AL22</f>
        <v>633.15</v>
      </c>
      <c r="AZ22" s="55" t="s">
        <v>1939</v>
      </c>
      <c r="BA22" s="69" t="s">
        <v>1940</v>
      </c>
      <c r="BB22" s="373"/>
      <c r="BC22" s="57">
        <v>35</v>
      </c>
      <c r="BD22" s="58" t="s">
        <v>1049</v>
      </c>
      <c r="BE22" s="59"/>
      <c r="BF22" s="59"/>
      <c r="BG22" s="60"/>
      <c r="BH22" s="61"/>
      <c r="BI22" s="85" t="s">
        <v>1941</v>
      </c>
      <c r="BJ22" s="63"/>
      <c r="BK22" s="64"/>
      <c r="BL22" s="63"/>
      <c r="BM22" s="65"/>
      <c r="BN22" s="66"/>
      <c r="BO22" s="84"/>
      <c r="BP22" s="358">
        <f>(BN22+$O$6)*BC22</f>
        <v>43.75</v>
      </c>
    </row>
    <row r="23" spans="1:68" s="81" customFormat="1" ht="16.5" thickBot="1">
      <c r="A23" s="78"/>
      <c r="B23" s="79"/>
      <c r="C23" s="70"/>
      <c r="D23" s="58"/>
      <c r="E23" s="59"/>
      <c r="F23" s="59"/>
      <c r="G23" s="60"/>
      <c r="H23" s="71"/>
      <c r="I23" s="72"/>
      <c r="J23" s="73"/>
      <c r="K23" s="74"/>
      <c r="L23" s="73"/>
      <c r="M23" s="74"/>
      <c r="N23" s="75"/>
      <c r="O23" s="84"/>
      <c r="P23" s="76"/>
      <c r="Q23" s="80"/>
      <c r="R23" s="78"/>
      <c r="S23" s="79"/>
      <c r="T23" s="374"/>
      <c r="U23" s="70"/>
      <c r="V23" s="58"/>
      <c r="W23" s="59"/>
      <c r="X23" s="59"/>
      <c r="Y23" s="60"/>
      <c r="Z23" s="71"/>
      <c r="AA23" s="72"/>
      <c r="AB23" s="73"/>
      <c r="AC23" s="74"/>
      <c r="AD23" s="73"/>
      <c r="AE23" s="74"/>
      <c r="AF23" s="75"/>
      <c r="AG23" s="84"/>
      <c r="AH23" s="359"/>
      <c r="AI23" s="78"/>
      <c r="AJ23" s="79"/>
      <c r="AK23" s="374"/>
      <c r="AL23" s="70"/>
      <c r="AM23" s="58"/>
      <c r="AN23" s="59"/>
      <c r="AO23" s="59"/>
      <c r="AP23" s="60"/>
      <c r="AQ23" s="71"/>
      <c r="AR23" s="72"/>
      <c r="AS23" s="73"/>
      <c r="AT23" s="74"/>
      <c r="AU23" s="73"/>
      <c r="AV23" s="74"/>
      <c r="AW23" s="75"/>
      <c r="AX23" s="84"/>
      <c r="AY23" s="359"/>
      <c r="AZ23" s="78"/>
      <c r="BA23" s="79"/>
      <c r="BB23" s="374"/>
      <c r="BC23" s="70"/>
      <c r="BD23" s="58"/>
      <c r="BE23" s="59"/>
      <c r="BF23" s="59"/>
      <c r="BG23" s="60"/>
      <c r="BH23" s="71"/>
      <c r="BI23" s="72"/>
      <c r="BJ23" s="73"/>
      <c r="BK23" s="74"/>
      <c r="BL23" s="73"/>
      <c r="BM23" s="74"/>
      <c r="BN23" s="75"/>
      <c r="BO23" s="84"/>
      <c r="BP23" s="359"/>
    </row>
    <row r="24" spans="1:68" ht="16.5" thickBot="1">
      <c r="A24" s="55" t="s">
        <v>1942</v>
      </c>
      <c r="B24" s="69" t="s">
        <v>1943</v>
      </c>
      <c r="C24" s="57">
        <v>1000</v>
      </c>
      <c r="D24" s="58" t="s">
        <v>1944</v>
      </c>
      <c r="E24" s="59"/>
      <c r="F24" s="59"/>
      <c r="G24" s="60"/>
      <c r="H24" s="61"/>
      <c r="I24" s="85" t="s">
        <v>1920</v>
      </c>
      <c r="J24" s="63" t="s">
        <v>1945</v>
      </c>
      <c r="K24" s="64">
        <v>33685</v>
      </c>
      <c r="L24" s="63" t="s">
        <v>1921</v>
      </c>
      <c r="M24" s="65"/>
      <c r="N24" s="66">
        <v>13</v>
      </c>
      <c r="O24" s="84"/>
      <c r="P24" s="67">
        <f>(N24+$O$6)*C24</f>
        <v>14250</v>
      </c>
      <c r="Q24" s="5"/>
      <c r="R24" s="55" t="s">
        <v>1942</v>
      </c>
      <c r="S24" s="69" t="s">
        <v>1943</v>
      </c>
      <c r="T24" s="373"/>
      <c r="U24" s="57">
        <v>1000</v>
      </c>
      <c r="V24" s="58" t="s">
        <v>1944</v>
      </c>
      <c r="W24" s="59"/>
      <c r="X24" s="59"/>
      <c r="Y24" s="60"/>
      <c r="Z24" s="61"/>
      <c r="AA24" s="85" t="s">
        <v>1920</v>
      </c>
      <c r="AB24" s="63" t="s">
        <v>1920</v>
      </c>
      <c r="AC24" s="64">
        <v>4107520</v>
      </c>
      <c r="AD24" s="63" t="s">
        <v>1107</v>
      </c>
      <c r="AE24" s="65"/>
      <c r="AF24" s="66">
        <v>17.66</v>
      </c>
      <c r="AG24" s="84"/>
      <c r="AH24" s="358">
        <f>(AF24+$AG$6)*U24</f>
        <v>19560</v>
      </c>
      <c r="AI24" s="55" t="s">
        <v>1942</v>
      </c>
      <c r="AJ24" s="69" t="s">
        <v>1943</v>
      </c>
      <c r="AK24" s="373"/>
      <c r="AL24" s="57">
        <v>1000</v>
      </c>
      <c r="AM24" s="58" t="s">
        <v>1944</v>
      </c>
      <c r="AN24" s="59"/>
      <c r="AO24" s="59"/>
      <c r="AP24" s="60"/>
      <c r="AQ24" s="61"/>
      <c r="AR24" s="85" t="s">
        <v>1920</v>
      </c>
      <c r="AS24" s="63" t="s">
        <v>1920</v>
      </c>
      <c r="AT24" s="64">
        <v>118966</v>
      </c>
      <c r="AU24" s="63" t="s">
        <v>1518</v>
      </c>
      <c r="AV24" s="65"/>
      <c r="AW24" s="66">
        <v>16.89</v>
      </c>
      <c r="AX24" s="84"/>
      <c r="AY24" s="358">
        <f>(AW24+$AX$6)*AL24</f>
        <v>18840</v>
      </c>
      <c r="AZ24" s="55" t="s">
        <v>1942</v>
      </c>
      <c r="BA24" s="69" t="s">
        <v>1943</v>
      </c>
      <c r="BB24" s="373"/>
      <c r="BC24" s="57">
        <v>1000</v>
      </c>
      <c r="BD24" s="58" t="s">
        <v>1944</v>
      </c>
      <c r="BE24" s="59"/>
      <c r="BF24" s="59"/>
      <c r="BG24" s="60"/>
      <c r="BH24" s="61"/>
      <c r="BI24" s="85" t="s">
        <v>1920</v>
      </c>
      <c r="BJ24" s="63"/>
      <c r="BK24" s="64"/>
      <c r="BL24" s="63"/>
      <c r="BM24" s="65"/>
      <c r="BN24" s="66"/>
      <c r="BO24" s="84"/>
      <c r="BP24" s="358">
        <f>(BN24+$O$6)*BC24</f>
        <v>1250</v>
      </c>
    </row>
    <row r="25" spans="1:68" s="81" customFormat="1" ht="16.5" thickBot="1">
      <c r="A25" s="78"/>
      <c r="B25" s="79"/>
      <c r="C25" s="70"/>
      <c r="D25" s="87" t="s">
        <v>1946</v>
      </c>
      <c r="E25" s="59"/>
      <c r="F25" s="59"/>
      <c r="G25" s="60"/>
      <c r="H25" s="71"/>
      <c r="I25" s="72"/>
      <c r="J25" s="74"/>
      <c r="K25" s="74"/>
      <c r="L25" s="73"/>
      <c r="M25" s="74"/>
      <c r="N25" s="75"/>
      <c r="O25" s="84"/>
      <c r="P25" s="76"/>
      <c r="Q25" s="80"/>
      <c r="R25" s="78"/>
      <c r="S25" s="79"/>
      <c r="T25" s="374"/>
      <c r="U25" s="70"/>
      <c r="V25" s="87" t="s">
        <v>1946</v>
      </c>
      <c r="W25" s="59"/>
      <c r="X25" s="59"/>
      <c r="Y25" s="60"/>
      <c r="Z25" s="71"/>
      <c r="AA25" s="72"/>
      <c r="AB25" s="74"/>
      <c r="AC25" s="74"/>
      <c r="AD25" s="73"/>
      <c r="AE25" s="74"/>
      <c r="AF25" s="75"/>
      <c r="AG25" s="84"/>
      <c r="AH25" s="359"/>
      <c r="AI25" s="78"/>
      <c r="AJ25" s="79"/>
      <c r="AK25" s="374"/>
      <c r="AL25" s="70"/>
      <c r="AM25" s="87" t="s">
        <v>1946</v>
      </c>
      <c r="AN25" s="59"/>
      <c r="AO25" s="59"/>
      <c r="AP25" s="60"/>
      <c r="AQ25" s="71"/>
      <c r="AR25" s="72"/>
      <c r="AS25" s="74"/>
      <c r="AT25" s="74"/>
      <c r="AU25" s="73"/>
      <c r="AV25" s="74"/>
      <c r="AW25" s="75"/>
      <c r="AX25" s="84"/>
      <c r="AY25" s="359"/>
      <c r="AZ25" s="78"/>
      <c r="BA25" s="79"/>
      <c r="BB25" s="374"/>
      <c r="BC25" s="70"/>
      <c r="BD25" s="87" t="s">
        <v>1946</v>
      </c>
      <c r="BE25" s="59"/>
      <c r="BF25" s="59"/>
      <c r="BG25" s="60"/>
      <c r="BH25" s="71"/>
      <c r="BI25" s="72"/>
      <c r="BJ25" s="74"/>
      <c r="BK25" s="74"/>
      <c r="BL25" s="73"/>
      <c r="BM25" s="74"/>
      <c r="BN25" s="75"/>
      <c r="BO25" s="84"/>
      <c r="BP25" s="359"/>
    </row>
    <row r="26" spans="1:68" s="81" customFormat="1" ht="16.5" thickBot="1">
      <c r="A26" s="78"/>
      <c r="B26" s="79"/>
      <c r="C26" s="70"/>
      <c r="D26" s="59" t="s">
        <v>1947</v>
      </c>
      <c r="E26" s="59"/>
      <c r="F26" s="59"/>
      <c r="G26" s="60"/>
      <c r="H26" s="71"/>
      <c r="I26" s="72"/>
      <c r="J26" s="74"/>
      <c r="K26" s="74"/>
      <c r="L26" s="73"/>
      <c r="M26" s="74"/>
      <c r="N26" s="75"/>
      <c r="O26" s="84"/>
      <c r="P26" s="76"/>
      <c r="Q26" s="80"/>
      <c r="R26" s="78"/>
      <c r="S26" s="79"/>
      <c r="T26" s="374"/>
      <c r="U26" s="70"/>
      <c r="V26" s="59" t="s">
        <v>1947</v>
      </c>
      <c r="W26" s="59"/>
      <c r="X26" s="59"/>
      <c r="Y26" s="60"/>
      <c r="Z26" s="71"/>
      <c r="AA26" s="72"/>
      <c r="AB26" s="74"/>
      <c r="AC26" s="74"/>
      <c r="AD26" s="73"/>
      <c r="AE26" s="74"/>
      <c r="AF26" s="75"/>
      <c r="AG26" s="84"/>
      <c r="AH26" s="359"/>
      <c r="AI26" s="78"/>
      <c r="AJ26" s="79"/>
      <c r="AK26" s="374"/>
      <c r="AL26" s="70"/>
      <c r="AM26" s="59" t="s">
        <v>1947</v>
      </c>
      <c r="AN26" s="59"/>
      <c r="AO26" s="59"/>
      <c r="AP26" s="60"/>
      <c r="AQ26" s="71"/>
      <c r="AR26" s="72"/>
      <c r="AS26" s="74"/>
      <c r="AT26" s="74"/>
      <c r="AU26" s="73"/>
      <c r="AV26" s="74"/>
      <c r="AW26" s="75"/>
      <c r="AX26" s="84"/>
      <c r="AY26" s="359"/>
      <c r="AZ26" s="78"/>
      <c r="BA26" s="79"/>
      <c r="BB26" s="374"/>
      <c r="BC26" s="70"/>
      <c r="BD26" s="59" t="s">
        <v>1947</v>
      </c>
      <c r="BE26" s="59"/>
      <c r="BF26" s="59"/>
      <c r="BG26" s="60"/>
      <c r="BH26" s="71"/>
      <c r="BI26" s="72"/>
      <c r="BJ26" s="74"/>
      <c r="BK26" s="74"/>
      <c r="BL26" s="73"/>
      <c r="BM26" s="74"/>
      <c r="BN26" s="75"/>
      <c r="BO26" s="84"/>
      <c r="BP26" s="359"/>
    </row>
    <row r="27" spans="1:68" s="81" customFormat="1" ht="16.5" thickBot="1">
      <c r="A27" s="78"/>
      <c r="B27" s="79"/>
      <c r="C27" s="70"/>
      <c r="D27" s="58" t="s">
        <v>1948</v>
      </c>
      <c r="E27" s="59"/>
      <c r="F27" s="59"/>
      <c r="G27" s="60"/>
      <c r="H27" s="71"/>
      <c r="I27" s="72"/>
      <c r="J27" s="74"/>
      <c r="K27" s="74"/>
      <c r="L27" s="73"/>
      <c r="M27" s="74"/>
      <c r="N27" s="75"/>
      <c r="O27" s="84"/>
      <c r="P27" s="76"/>
      <c r="Q27" s="80"/>
      <c r="R27" s="78"/>
      <c r="S27" s="79"/>
      <c r="T27" s="374"/>
      <c r="U27" s="70"/>
      <c r="V27" s="58" t="s">
        <v>1948</v>
      </c>
      <c r="W27" s="59"/>
      <c r="X27" s="59"/>
      <c r="Y27" s="60"/>
      <c r="Z27" s="71"/>
      <c r="AA27" s="72"/>
      <c r="AB27" s="74"/>
      <c r="AC27" s="74"/>
      <c r="AD27" s="73"/>
      <c r="AE27" s="74"/>
      <c r="AF27" s="75"/>
      <c r="AG27" s="84"/>
      <c r="AH27" s="359"/>
      <c r="AI27" s="78"/>
      <c r="AJ27" s="79"/>
      <c r="AK27" s="374"/>
      <c r="AL27" s="70"/>
      <c r="AM27" s="58" t="s">
        <v>1948</v>
      </c>
      <c r="AN27" s="59"/>
      <c r="AO27" s="59"/>
      <c r="AP27" s="60"/>
      <c r="AQ27" s="71"/>
      <c r="AR27" s="72"/>
      <c r="AS27" s="74"/>
      <c r="AT27" s="74"/>
      <c r="AU27" s="73"/>
      <c r="AV27" s="74"/>
      <c r="AW27" s="75"/>
      <c r="AX27" s="84"/>
      <c r="AY27" s="359"/>
      <c r="AZ27" s="78"/>
      <c r="BA27" s="79"/>
      <c r="BB27" s="374"/>
      <c r="BC27" s="70"/>
      <c r="BD27" s="58" t="s">
        <v>1948</v>
      </c>
      <c r="BE27" s="59"/>
      <c r="BF27" s="59"/>
      <c r="BG27" s="60"/>
      <c r="BH27" s="71"/>
      <c r="BI27" s="72"/>
      <c r="BJ27" s="74"/>
      <c r="BK27" s="74"/>
      <c r="BL27" s="73"/>
      <c r="BM27" s="74"/>
      <c r="BN27" s="75"/>
      <c r="BO27" s="84"/>
      <c r="BP27" s="359"/>
    </row>
    <row r="28" spans="1:68" s="81" customFormat="1" ht="16.5" thickBot="1">
      <c r="A28" s="78"/>
      <c r="B28" s="79"/>
      <c r="C28" s="70"/>
      <c r="D28" s="58"/>
      <c r="E28" s="59"/>
      <c r="F28" s="59"/>
      <c r="G28" s="60"/>
      <c r="H28" s="71"/>
      <c r="I28" s="72"/>
      <c r="J28" s="74"/>
      <c r="K28" s="74"/>
      <c r="L28" s="73"/>
      <c r="M28" s="74"/>
      <c r="N28" s="75"/>
      <c r="O28" s="84"/>
      <c r="P28" s="76"/>
      <c r="Q28" s="80"/>
      <c r="R28" s="78"/>
      <c r="S28" s="79"/>
      <c r="T28" s="374"/>
      <c r="U28" s="70"/>
      <c r="V28" s="58"/>
      <c r="W28" s="59"/>
      <c r="X28" s="59"/>
      <c r="Y28" s="60"/>
      <c r="Z28" s="71"/>
      <c r="AA28" s="72"/>
      <c r="AB28" s="74"/>
      <c r="AC28" s="74"/>
      <c r="AD28" s="73"/>
      <c r="AE28" s="74"/>
      <c r="AF28" s="75"/>
      <c r="AG28" s="84"/>
      <c r="AH28" s="359"/>
      <c r="AI28" s="78"/>
      <c r="AJ28" s="79"/>
      <c r="AK28" s="374"/>
      <c r="AL28" s="70"/>
      <c r="AM28" s="58"/>
      <c r="AN28" s="59"/>
      <c r="AO28" s="59"/>
      <c r="AP28" s="60"/>
      <c r="AQ28" s="71"/>
      <c r="AR28" s="72"/>
      <c r="AS28" s="74"/>
      <c r="AT28" s="74"/>
      <c r="AU28" s="73"/>
      <c r="AV28" s="74"/>
      <c r="AW28" s="75"/>
      <c r="AX28" s="84"/>
      <c r="AY28" s="359"/>
      <c r="AZ28" s="78"/>
      <c r="BA28" s="79"/>
      <c r="BB28" s="374"/>
      <c r="BC28" s="70"/>
      <c r="BD28" s="58"/>
      <c r="BE28" s="59"/>
      <c r="BF28" s="59"/>
      <c r="BG28" s="60"/>
      <c r="BH28" s="71"/>
      <c r="BI28" s="72"/>
      <c r="BJ28" s="74"/>
      <c r="BK28" s="74"/>
      <c r="BL28" s="73"/>
      <c r="BM28" s="74"/>
      <c r="BN28" s="75"/>
      <c r="BO28" s="84"/>
      <c r="BP28" s="359"/>
    </row>
    <row r="29" spans="1:68" ht="16.5" thickBot="1">
      <c r="A29" s="55" t="s">
        <v>1949</v>
      </c>
      <c r="B29" s="69"/>
      <c r="C29" s="57">
        <v>210</v>
      </c>
      <c r="D29" s="58" t="s">
        <v>1950</v>
      </c>
      <c r="E29" s="59"/>
      <c r="F29" s="59"/>
      <c r="G29" s="60"/>
      <c r="H29" s="61"/>
      <c r="I29" s="85" t="s">
        <v>1920</v>
      </c>
      <c r="J29" s="63" t="s">
        <v>1920</v>
      </c>
      <c r="K29" s="64">
        <v>31090</v>
      </c>
      <c r="L29" s="63" t="s">
        <v>1921</v>
      </c>
      <c r="M29" s="65"/>
      <c r="N29" s="66">
        <v>14.5</v>
      </c>
      <c r="O29" s="84"/>
      <c r="P29" s="67">
        <f>(N29+$O$6)*C29</f>
        <v>3307.5</v>
      </c>
      <c r="Q29" s="5"/>
      <c r="R29" s="55" t="s">
        <v>1949</v>
      </c>
      <c r="S29" s="69"/>
      <c r="T29" s="373"/>
      <c r="U29" s="57">
        <v>210</v>
      </c>
      <c r="V29" s="58" t="s">
        <v>1950</v>
      </c>
      <c r="W29" s="59"/>
      <c r="X29" s="59"/>
      <c r="Y29" s="60"/>
      <c r="Z29" s="61"/>
      <c r="AA29" s="85" t="s">
        <v>1920</v>
      </c>
      <c r="AB29" s="63" t="s">
        <v>1920</v>
      </c>
      <c r="AC29" s="64">
        <v>4113650</v>
      </c>
      <c r="AD29" s="63" t="s">
        <v>1108</v>
      </c>
      <c r="AE29" s="65"/>
      <c r="AF29" s="66">
        <v>16.54</v>
      </c>
      <c r="AG29" s="84"/>
      <c r="AH29" s="358">
        <f>(AF29+$AG$6)*U29</f>
        <v>3872.3999999999996</v>
      </c>
      <c r="AI29" s="55" t="s">
        <v>1949</v>
      </c>
      <c r="AJ29" s="69"/>
      <c r="AK29" s="373"/>
      <c r="AL29" s="57">
        <v>210</v>
      </c>
      <c r="AM29" s="58" t="s">
        <v>1950</v>
      </c>
      <c r="AN29" s="59"/>
      <c r="AO29" s="59"/>
      <c r="AP29" s="60"/>
      <c r="AQ29" s="61"/>
      <c r="AR29" s="85" t="s">
        <v>1920</v>
      </c>
      <c r="AS29" s="63" t="s">
        <v>1920</v>
      </c>
      <c r="AT29" s="64">
        <v>118443</v>
      </c>
      <c r="AU29" s="63" t="s">
        <v>1518</v>
      </c>
      <c r="AV29" s="65"/>
      <c r="AW29" s="66">
        <v>17.15</v>
      </c>
      <c r="AX29" s="84"/>
      <c r="AY29" s="358">
        <f>(AW29+$AX$6)*AL29</f>
        <v>4010.9999999999995</v>
      </c>
      <c r="AZ29" s="55" t="s">
        <v>1949</v>
      </c>
      <c r="BA29" s="69"/>
      <c r="BB29" s="373"/>
      <c r="BC29" s="57">
        <v>210</v>
      </c>
      <c r="BD29" s="58" t="s">
        <v>1950</v>
      </c>
      <c r="BE29" s="59"/>
      <c r="BF29" s="59"/>
      <c r="BG29" s="60"/>
      <c r="BH29" s="61"/>
      <c r="BI29" s="85" t="s">
        <v>1920</v>
      </c>
      <c r="BJ29" s="63"/>
      <c r="BK29" s="64"/>
      <c r="BL29" s="63"/>
      <c r="BM29" s="65"/>
      <c r="BN29" s="66"/>
      <c r="BO29" s="84"/>
      <c r="BP29" s="358">
        <f>(BN29+$O$6)*BC29</f>
        <v>262.5</v>
      </c>
    </row>
    <row r="30" spans="1:68" s="81" customFormat="1" ht="16.5" thickBot="1">
      <c r="A30" s="78"/>
      <c r="B30" s="79"/>
      <c r="C30" s="70"/>
      <c r="D30" s="58"/>
      <c r="E30" s="59"/>
      <c r="F30" s="59"/>
      <c r="G30" s="60"/>
      <c r="H30" s="71"/>
      <c r="I30" s="72"/>
      <c r="J30" s="74"/>
      <c r="K30" s="74"/>
      <c r="L30" s="73"/>
      <c r="M30" s="74"/>
      <c r="N30" s="75"/>
      <c r="O30" s="84"/>
      <c r="P30" s="76"/>
      <c r="Q30" s="80"/>
      <c r="R30" s="78"/>
      <c r="S30" s="79"/>
      <c r="T30" s="374"/>
      <c r="U30" s="70"/>
      <c r="V30" s="58"/>
      <c r="W30" s="59"/>
      <c r="X30" s="59"/>
      <c r="Y30" s="60"/>
      <c r="Z30" s="71"/>
      <c r="AA30" s="72"/>
      <c r="AB30" s="74"/>
      <c r="AC30" s="74"/>
      <c r="AD30" s="73"/>
      <c r="AE30" s="74"/>
      <c r="AF30" s="75"/>
      <c r="AG30" s="84"/>
      <c r="AH30" s="359"/>
      <c r="AI30" s="78"/>
      <c r="AJ30" s="79"/>
      <c r="AK30" s="374"/>
      <c r="AL30" s="70"/>
      <c r="AM30" s="58"/>
      <c r="AN30" s="59"/>
      <c r="AO30" s="59"/>
      <c r="AP30" s="60"/>
      <c r="AQ30" s="71"/>
      <c r="AR30" s="72"/>
      <c r="AS30" s="74"/>
      <c r="AT30" s="74"/>
      <c r="AU30" s="73"/>
      <c r="AV30" s="74"/>
      <c r="AW30" s="75"/>
      <c r="AX30" s="84"/>
      <c r="AY30" s="359"/>
      <c r="AZ30" s="78"/>
      <c r="BA30" s="79"/>
      <c r="BB30" s="374"/>
      <c r="BC30" s="70"/>
      <c r="BD30" s="58"/>
      <c r="BE30" s="59"/>
      <c r="BF30" s="59"/>
      <c r="BG30" s="60"/>
      <c r="BH30" s="71"/>
      <c r="BI30" s="72"/>
      <c r="BJ30" s="74"/>
      <c r="BK30" s="74"/>
      <c r="BL30" s="73"/>
      <c r="BM30" s="74"/>
      <c r="BN30" s="75"/>
      <c r="BO30" s="84"/>
      <c r="BP30" s="359"/>
    </row>
    <row r="31" spans="1:68" s="81" customFormat="1" ht="16.5" thickBot="1">
      <c r="A31" s="55" t="s">
        <v>1951</v>
      </c>
      <c r="B31" s="79"/>
      <c r="C31" s="82">
        <v>100</v>
      </c>
      <c r="D31" s="58" t="s">
        <v>1952</v>
      </c>
      <c r="E31" s="59"/>
      <c r="F31" s="59"/>
      <c r="G31" s="60"/>
      <c r="H31" s="61"/>
      <c r="I31" s="85" t="s">
        <v>1920</v>
      </c>
      <c r="J31" s="63" t="s">
        <v>1920</v>
      </c>
      <c r="K31" s="64">
        <v>32050</v>
      </c>
      <c r="L31" s="63" t="s">
        <v>1921</v>
      </c>
      <c r="M31" s="65"/>
      <c r="N31" s="66">
        <v>12.5</v>
      </c>
      <c r="O31" s="84"/>
      <c r="P31" s="67">
        <f>(N31+$O$6)*C31</f>
        <v>1375</v>
      </c>
      <c r="Q31" s="80"/>
      <c r="R31" s="55" t="s">
        <v>1951</v>
      </c>
      <c r="S31" s="79"/>
      <c r="T31" s="374"/>
      <c r="U31" s="82">
        <v>100</v>
      </c>
      <c r="V31" s="58" t="s">
        <v>1952</v>
      </c>
      <c r="W31" s="59"/>
      <c r="X31" s="59"/>
      <c r="Y31" s="60"/>
      <c r="Z31" s="61"/>
      <c r="AA31" s="85" t="s">
        <v>1920</v>
      </c>
      <c r="AB31" s="63" t="s">
        <v>1920</v>
      </c>
      <c r="AC31" s="64">
        <v>4108866</v>
      </c>
      <c r="AD31" s="63" t="s">
        <v>1106</v>
      </c>
      <c r="AE31" s="65"/>
      <c r="AF31" s="66">
        <v>15.42</v>
      </c>
      <c r="AG31" s="84"/>
      <c r="AH31" s="358">
        <f>(AF31+$AG$6)*U31</f>
        <v>1732</v>
      </c>
      <c r="AI31" s="55" t="s">
        <v>1951</v>
      </c>
      <c r="AJ31" s="79"/>
      <c r="AK31" s="374"/>
      <c r="AL31" s="82">
        <v>100</v>
      </c>
      <c r="AM31" s="58" t="s">
        <v>1952</v>
      </c>
      <c r="AN31" s="59"/>
      <c r="AO31" s="59"/>
      <c r="AP31" s="60"/>
      <c r="AQ31" s="61"/>
      <c r="AR31" s="85" t="s">
        <v>1920</v>
      </c>
      <c r="AS31" s="63" t="s">
        <v>1920</v>
      </c>
      <c r="AT31" s="64">
        <v>118583</v>
      </c>
      <c r="AU31" s="63" t="s">
        <v>1516</v>
      </c>
      <c r="AV31" s="65"/>
      <c r="AW31" s="66">
        <v>13.93</v>
      </c>
      <c r="AX31" s="84"/>
      <c r="AY31" s="358">
        <f>(AW31+$AX$6)*AL31</f>
        <v>1588</v>
      </c>
      <c r="AZ31" s="55" t="s">
        <v>1951</v>
      </c>
      <c r="BA31" s="79"/>
      <c r="BB31" s="374"/>
      <c r="BC31" s="82">
        <v>100</v>
      </c>
      <c r="BD31" s="58" t="s">
        <v>1952</v>
      </c>
      <c r="BE31" s="59"/>
      <c r="BF31" s="59"/>
      <c r="BG31" s="60"/>
      <c r="BH31" s="61"/>
      <c r="BI31" s="85" t="s">
        <v>1920</v>
      </c>
      <c r="BJ31" s="63"/>
      <c r="BK31" s="64"/>
      <c r="BL31" s="63"/>
      <c r="BM31" s="65"/>
      <c r="BN31" s="66"/>
      <c r="BO31" s="84"/>
      <c r="BP31" s="358">
        <f>(BN31+$O$6)*BC31</f>
        <v>125</v>
      </c>
    </row>
    <row r="32" spans="1:68" s="81" customFormat="1" ht="16.5" thickBot="1">
      <c r="A32" s="78"/>
      <c r="B32" s="79"/>
      <c r="C32" s="70"/>
      <c r="D32" s="58"/>
      <c r="E32" s="59"/>
      <c r="F32" s="59"/>
      <c r="G32" s="60"/>
      <c r="H32" s="71"/>
      <c r="I32" s="72"/>
      <c r="J32" s="74"/>
      <c r="K32" s="74"/>
      <c r="L32" s="73"/>
      <c r="M32" s="74"/>
      <c r="N32" s="75"/>
      <c r="O32" s="84"/>
      <c r="P32" s="76"/>
      <c r="Q32" s="80"/>
      <c r="R32" s="78"/>
      <c r="S32" s="79"/>
      <c r="T32" s="374"/>
      <c r="U32" s="70"/>
      <c r="V32" s="58"/>
      <c r="W32" s="59"/>
      <c r="X32" s="59"/>
      <c r="Y32" s="60"/>
      <c r="Z32" s="71"/>
      <c r="AA32" s="72"/>
      <c r="AB32" s="74"/>
      <c r="AC32" s="74"/>
      <c r="AD32" s="73"/>
      <c r="AE32" s="74"/>
      <c r="AF32" s="75"/>
      <c r="AG32" s="84"/>
      <c r="AH32" s="359"/>
      <c r="AI32" s="78"/>
      <c r="AJ32" s="79"/>
      <c r="AK32" s="374"/>
      <c r="AL32" s="70"/>
      <c r="AM32" s="58"/>
      <c r="AN32" s="59"/>
      <c r="AO32" s="59"/>
      <c r="AP32" s="60"/>
      <c r="AQ32" s="71"/>
      <c r="AR32" s="72"/>
      <c r="AS32" s="74"/>
      <c r="AT32" s="74"/>
      <c r="AU32" s="73"/>
      <c r="AV32" s="74"/>
      <c r="AW32" s="75"/>
      <c r="AX32" s="84"/>
      <c r="AY32" s="359"/>
      <c r="AZ32" s="78"/>
      <c r="BA32" s="79"/>
      <c r="BB32" s="374"/>
      <c r="BC32" s="70"/>
      <c r="BD32" s="58"/>
      <c r="BE32" s="59"/>
      <c r="BF32" s="59"/>
      <c r="BG32" s="60"/>
      <c r="BH32" s="71"/>
      <c r="BI32" s="72"/>
      <c r="BJ32" s="74"/>
      <c r="BK32" s="74"/>
      <c r="BL32" s="73"/>
      <c r="BM32" s="74"/>
      <c r="BN32" s="75"/>
      <c r="BO32" s="84"/>
      <c r="BP32" s="359"/>
    </row>
    <row r="33" spans="1:68" s="81" customFormat="1" ht="16.5" thickBot="1">
      <c r="A33" s="55" t="s">
        <v>1953</v>
      </c>
      <c r="B33" s="79"/>
      <c r="C33" s="88">
        <v>200</v>
      </c>
      <c r="D33" s="58" t="s">
        <v>1954</v>
      </c>
      <c r="E33" s="59"/>
      <c r="F33" s="59"/>
      <c r="G33" s="60"/>
      <c r="H33" s="61"/>
      <c r="I33" s="85" t="s">
        <v>1920</v>
      </c>
      <c r="J33" s="63" t="s">
        <v>1920</v>
      </c>
      <c r="K33" s="64">
        <v>32200</v>
      </c>
      <c r="L33" s="63" t="s">
        <v>1955</v>
      </c>
      <c r="M33" s="65"/>
      <c r="N33" s="66">
        <v>17.65</v>
      </c>
      <c r="O33" s="84"/>
      <c r="P33" s="67">
        <f>(N33+$O$6)*C33</f>
        <v>3779.9999999999995</v>
      </c>
      <c r="Q33" s="80"/>
      <c r="R33" s="55" t="s">
        <v>1953</v>
      </c>
      <c r="S33" s="79"/>
      <c r="T33" s="374"/>
      <c r="U33" s="88">
        <v>200</v>
      </c>
      <c r="V33" s="58" t="s">
        <v>1954</v>
      </c>
      <c r="W33" s="59"/>
      <c r="X33" s="59"/>
      <c r="Y33" s="60"/>
      <c r="Z33" s="61"/>
      <c r="AA33" s="85" t="s">
        <v>1920</v>
      </c>
      <c r="AB33" s="63" t="s">
        <v>1920</v>
      </c>
      <c r="AC33" s="64">
        <v>4114625</v>
      </c>
      <c r="AD33" s="63" t="s">
        <v>1106</v>
      </c>
      <c r="AE33" s="65"/>
      <c r="AF33" s="66">
        <v>18.9</v>
      </c>
      <c r="AG33" s="84"/>
      <c r="AH33" s="358">
        <f>(AF33+$AG$6)*U33</f>
        <v>4159.999999999999</v>
      </c>
      <c r="AI33" s="55" t="s">
        <v>1953</v>
      </c>
      <c r="AJ33" s="79"/>
      <c r="AK33" s="374"/>
      <c r="AL33" s="88">
        <v>200</v>
      </c>
      <c r="AM33" s="58" t="s">
        <v>1954</v>
      </c>
      <c r="AN33" s="59"/>
      <c r="AO33" s="59"/>
      <c r="AP33" s="60"/>
      <c r="AQ33" s="61"/>
      <c r="AR33" s="85" t="s">
        <v>1920</v>
      </c>
      <c r="AS33" s="63" t="s">
        <v>1920</v>
      </c>
      <c r="AT33" s="64">
        <v>118605</v>
      </c>
      <c r="AU33" s="63" t="s">
        <v>1519</v>
      </c>
      <c r="AV33" s="65"/>
      <c r="AW33" s="66">
        <v>19.84</v>
      </c>
      <c r="AX33" s="84"/>
      <c r="AY33" s="358">
        <f>(AW33+$AX$6)*AL33</f>
        <v>4358</v>
      </c>
      <c r="AZ33" s="55" t="s">
        <v>1953</v>
      </c>
      <c r="BA33" s="79"/>
      <c r="BB33" s="374"/>
      <c r="BC33" s="88">
        <v>200</v>
      </c>
      <c r="BD33" s="58" t="s">
        <v>1954</v>
      </c>
      <c r="BE33" s="59"/>
      <c r="BF33" s="59"/>
      <c r="BG33" s="60"/>
      <c r="BH33" s="61"/>
      <c r="BI33" s="85" t="s">
        <v>1920</v>
      </c>
      <c r="BJ33" s="63"/>
      <c r="BK33" s="64"/>
      <c r="BL33" s="63"/>
      <c r="BM33" s="65"/>
      <c r="BN33" s="66"/>
      <c r="BO33" s="84"/>
      <c r="BP33" s="358">
        <f>(BN33+$O$6)*BC33</f>
        <v>250</v>
      </c>
    </row>
    <row r="34" spans="1:68" s="81" customFormat="1" ht="16.5" thickBot="1">
      <c r="A34" s="78"/>
      <c r="B34" s="79"/>
      <c r="C34" s="70"/>
      <c r="D34" s="58"/>
      <c r="E34" s="59" t="s">
        <v>1956</v>
      </c>
      <c r="F34" s="59" t="s">
        <v>1957</v>
      </c>
      <c r="G34" s="60"/>
      <c r="H34" s="71"/>
      <c r="I34" s="72"/>
      <c r="J34" s="74"/>
      <c r="K34" s="74"/>
      <c r="L34" s="73"/>
      <c r="M34" s="74"/>
      <c r="N34" s="75"/>
      <c r="O34" s="84"/>
      <c r="P34" s="76"/>
      <c r="Q34" s="80"/>
      <c r="R34" s="78"/>
      <c r="S34" s="79"/>
      <c r="T34" s="374"/>
      <c r="U34" s="70"/>
      <c r="V34" s="58"/>
      <c r="W34" s="59" t="s">
        <v>1956</v>
      </c>
      <c r="X34" s="59" t="s">
        <v>1957</v>
      </c>
      <c r="Y34" s="60"/>
      <c r="Z34" s="71"/>
      <c r="AA34" s="72"/>
      <c r="AB34" s="74"/>
      <c r="AC34" s="74"/>
      <c r="AD34" s="73"/>
      <c r="AE34" s="74"/>
      <c r="AF34" s="75"/>
      <c r="AG34" s="84"/>
      <c r="AH34" s="359"/>
      <c r="AI34" s="78"/>
      <c r="AJ34" s="79"/>
      <c r="AK34" s="374"/>
      <c r="AL34" s="70"/>
      <c r="AM34" s="58"/>
      <c r="AN34" s="59" t="s">
        <v>1956</v>
      </c>
      <c r="AO34" s="59" t="s">
        <v>1957</v>
      </c>
      <c r="AP34" s="60"/>
      <c r="AQ34" s="71"/>
      <c r="AR34" s="72"/>
      <c r="AS34" s="74"/>
      <c r="AT34" s="74"/>
      <c r="AU34" s="73"/>
      <c r="AV34" s="74"/>
      <c r="AW34" s="75"/>
      <c r="AX34" s="84"/>
      <c r="AY34" s="359"/>
      <c r="AZ34" s="78"/>
      <c r="BA34" s="79"/>
      <c r="BB34" s="374"/>
      <c r="BC34" s="70"/>
      <c r="BD34" s="58"/>
      <c r="BE34" s="59" t="s">
        <v>1956</v>
      </c>
      <c r="BF34" s="59" t="s">
        <v>1957</v>
      </c>
      <c r="BG34" s="60"/>
      <c r="BH34" s="71"/>
      <c r="BI34" s="72"/>
      <c r="BJ34" s="74"/>
      <c r="BK34" s="74"/>
      <c r="BL34" s="73"/>
      <c r="BM34" s="74"/>
      <c r="BN34" s="75"/>
      <c r="BO34" s="84"/>
      <c r="BP34" s="359"/>
    </row>
    <row r="35" spans="1:68" s="81" customFormat="1" ht="16.5" thickBot="1">
      <c r="A35" s="78" t="s">
        <v>1956</v>
      </c>
      <c r="B35" s="79"/>
      <c r="C35" s="70"/>
      <c r="D35" s="58"/>
      <c r="E35" s="59"/>
      <c r="F35" s="59"/>
      <c r="G35" s="60"/>
      <c r="H35" s="71"/>
      <c r="I35" s="72"/>
      <c r="J35" s="74"/>
      <c r="K35" s="74"/>
      <c r="L35" s="73"/>
      <c r="M35" s="74"/>
      <c r="N35" s="75"/>
      <c r="O35" s="84"/>
      <c r="P35" s="76"/>
      <c r="Q35" s="80"/>
      <c r="R35" s="78" t="s">
        <v>1956</v>
      </c>
      <c r="S35" s="79"/>
      <c r="T35" s="374"/>
      <c r="U35" s="70"/>
      <c r="V35" s="58"/>
      <c r="W35" s="59"/>
      <c r="X35" s="59"/>
      <c r="Y35" s="60"/>
      <c r="Z35" s="71"/>
      <c r="AA35" s="72"/>
      <c r="AB35" s="74"/>
      <c r="AC35" s="74"/>
      <c r="AD35" s="73"/>
      <c r="AE35" s="74"/>
      <c r="AF35" s="75"/>
      <c r="AG35" s="84"/>
      <c r="AH35" s="359"/>
      <c r="AI35" s="78" t="s">
        <v>1956</v>
      </c>
      <c r="AJ35" s="79"/>
      <c r="AK35" s="374"/>
      <c r="AL35" s="70"/>
      <c r="AM35" s="58"/>
      <c r="AN35" s="59"/>
      <c r="AO35" s="59"/>
      <c r="AP35" s="60"/>
      <c r="AQ35" s="71"/>
      <c r="AR35" s="72"/>
      <c r="AS35" s="74"/>
      <c r="AT35" s="74"/>
      <c r="AU35" s="73"/>
      <c r="AV35" s="74"/>
      <c r="AW35" s="75"/>
      <c r="AX35" s="84"/>
      <c r="AY35" s="359"/>
      <c r="AZ35" s="78" t="s">
        <v>1956</v>
      </c>
      <c r="BA35" s="79"/>
      <c r="BB35" s="374"/>
      <c r="BC35" s="70"/>
      <c r="BD35" s="58"/>
      <c r="BE35" s="59"/>
      <c r="BF35" s="59"/>
      <c r="BG35" s="60"/>
      <c r="BH35" s="71"/>
      <c r="BI35" s="72"/>
      <c r="BJ35" s="74"/>
      <c r="BK35" s="74"/>
      <c r="BL35" s="73"/>
      <c r="BM35" s="74"/>
      <c r="BN35" s="75"/>
      <c r="BO35" s="84"/>
      <c r="BP35" s="359"/>
    </row>
    <row r="36" spans="1:68" s="81" customFormat="1" ht="16.5" thickBot="1">
      <c r="A36" s="55" t="s">
        <v>1958</v>
      </c>
      <c r="B36" s="79"/>
      <c r="C36" s="82">
        <v>300</v>
      </c>
      <c r="D36" s="58" t="s">
        <v>1959</v>
      </c>
      <c r="E36" s="59"/>
      <c r="F36" s="59"/>
      <c r="G36" s="60"/>
      <c r="H36" s="61"/>
      <c r="I36" s="85" t="s">
        <v>1920</v>
      </c>
      <c r="J36" s="63" t="s">
        <v>1920</v>
      </c>
      <c r="K36" s="64">
        <v>32300</v>
      </c>
      <c r="L36" s="63" t="s">
        <v>1921</v>
      </c>
      <c r="M36" s="65"/>
      <c r="N36" s="66">
        <v>14</v>
      </c>
      <c r="O36" s="84"/>
      <c r="P36" s="67">
        <f>(N36+$O$6)*C36</f>
        <v>4575</v>
      </c>
      <c r="Q36" s="80"/>
      <c r="R36" s="55" t="s">
        <v>1958</v>
      </c>
      <c r="S36" s="79"/>
      <c r="T36" s="374"/>
      <c r="U36" s="82">
        <v>300</v>
      </c>
      <c r="V36" s="58" t="s">
        <v>1959</v>
      </c>
      <c r="W36" s="59"/>
      <c r="X36" s="59"/>
      <c r="Y36" s="60"/>
      <c r="Z36" s="61"/>
      <c r="AA36" s="85" t="s">
        <v>1920</v>
      </c>
      <c r="AB36" s="63" t="s">
        <v>1920</v>
      </c>
      <c r="AC36" s="64">
        <v>4031027</v>
      </c>
      <c r="AD36" s="63" t="s">
        <v>1106</v>
      </c>
      <c r="AE36" s="65"/>
      <c r="AF36" s="66">
        <v>16.92</v>
      </c>
      <c r="AG36" s="84"/>
      <c r="AH36" s="358">
        <f>(AF36+$AG$6)*U36</f>
        <v>5646</v>
      </c>
      <c r="AI36" s="55" t="s">
        <v>1958</v>
      </c>
      <c r="AJ36" s="79"/>
      <c r="AK36" s="374"/>
      <c r="AL36" s="82">
        <v>300</v>
      </c>
      <c r="AM36" s="58" t="s">
        <v>1959</v>
      </c>
      <c r="AN36" s="59"/>
      <c r="AO36" s="59"/>
      <c r="AP36" s="60"/>
      <c r="AQ36" s="61"/>
      <c r="AR36" s="85" t="s">
        <v>1920</v>
      </c>
      <c r="AS36" s="63" t="s">
        <v>1920</v>
      </c>
      <c r="AT36" s="64">
        <v>118591</v>
      </c>
      <c r="AU36" s="63" t="s">
        <v>1516</v>
      </c>
      <c r="AV36" s="65"/>
      <c r="AW36" s="66">
        <v>15.79</v>
      </c>
      <c r="AX36" s="84"/>
      <c r="AY36" s="358">
        <f>(AW36+$AX$6)*AL36</f>
        <v>5321.999999999999</v>
      </c>
      <c r="AZ36" s="55" t="s">
        <v>1958</v>
      </c>
      <c r="BA36" s="79"/>
      <c r="BB36" s="374"/>
      <c r="BC36" s="82">
        <v>300</v>
      </c>
      <c r="BD36" s="58" t="s">
        <v>1959</v>
      </c>
      <c r="BE36" s="59"/>
      <c r="BF36" s="59"/>
      <c r="BG36" s="60"/>
      <c r="BH36" s="61"/>
      <c r="BI36" s="85" t="s">
        <v>1920</v>
      </c>
      <c r="BJ36" s="63"/>
      <c r="BK36" s="64"/>
      <c r="BL36" s="63"/>
      <c r="BM36" s="65"/>
      <c r="BN36" s="66"/>
      <c r="BO36" s="84"/>
      <c r="BP36" s="358">
        <f>(BN36+$O$6)*BC36</f>
        <v>375</v>
      </c>
    </row>
    <row r="37" spans="1:68" s="81" customFormat="1" ht="16.5" thickBot="1">
      <c r="A37" s="78" t="s">
        <v>1956</v>
      </c>
      <c r="B37" s="79"/>
      <c r="C37" s="70"/>
      <c r="D37" s="58"/>
      <c r="E37" s="58"/>
      <c r="F37" s="59" t="s">
        <v>1960</v>
      </c>
      <c r="G37" s="60"/>
      <c r="H37" s="71"/>
      <c r="I37" s="72"/>
      <c r="J37" s="74"/>
      <c r="K37" s="74"/>
      <c r="L37" s="73"/>
      <c r="M37" s="74"/>
      <c r="N37" s="75"/>
      <c r="O37" s="84"/>
      <c r="P37" s="76"/>
      <c r="Q37" s="80"/>
      <c r="R37" s="78" t="s">
        <v>1956</v>
      </c>
      <c r="S37" s="79"/>
      <c r="T37" s="374"/>
      <c r="U37" s="70"/>
      <c r="V37" s="58"/>
      <c r="W37" s="58"/>
      <c r="X37" s="59" t="s">
        <v>1960</v>
      </c>
      <c r="Y37" s="60"/>
      <c r="Z37" s="71"/>
      <c r="AA37" s="72"/>
      <c r="AB37" s="74"/>
      <c r="AC37" s="74"/>
      <c r="AD37" s="73"/>
      <c r="AE37" s="74"/>
      <c r="AF37" s="75"/>
      <c r="AG37" s="84"/>
      <c r="AH37" s="359"/>
      <c r="AI37" s="78" t="s">
        <v>1956</v>
      </c>
      <c r="AJ37" s="79"/>
      <c r="AK37" s="374"/>
      <c r="AL37" s="70"/>
      <c r="AM37" s="58"/>
      <c r="AN37" s="58"/>
      <c r="AO37" s="59" t="s">
        <v>1960</v>
      </c>
      <c r="AP37" s="60"/>
      <c r="AQ37" s="71"/>
      <c r="AR37" s="72"/>
      <c r="AS37" s="74"/>
      <c r="AT37" s="74"/>
      <c r="AU37" s="73"/>
      <c r="AV37" s="74"/>
      <c r="AW37" s="75"/>
      <c r="AX37" s="84"/>
      <c r="AY37" s="359"/>
      <c r="AZ37" s="78" t="s">
        <v>1956</v>
      </c>
      <c r="BA37" s="79"/>
      <c r="BB37" s="374"/>
      <c r="BC37" s="70"/>
      <c r="BD37" s="58"/>
      <c r="BE37" s="58"/>
      <c r="BF37" s="59" t="s">
        <v>1960</v>
      </c>
      <c r="BG37" s="60"/>
      <c r="BH37" s="71"/>
      <c r="BI37" s="72"/>
      <c r="BJ37" s="74"/>
      <c r="BK37" s="74"/>
      <c r="BL37" s="73"/>
      <c r="BM37" s="74"/>
      <c r="BN37" s="75"/>
      <c r="BO37" s="84"/>
      <c r="BP37" s="359"/>
    </row>
    <row r="38" spans="1:68" ht="16.5" thickBot="1">
      <c r="A38" s="55" t="s">
        <v>1961</v>
      </c>
      <c r="B38" s="69" t="s">
        <v>1962</v>
      </c>
      <c r="C38" s="57">
        <v>375</v>
      </c>
      <c r="D38" s="58" t="s">
        <v>1963</v>
      </c>
      <c r="E38" s="59"/>
      <c r="F38" s="59"/>
      <c r="G38" s="60"/>
      <c r="H38" s="61"/>
      <c r="I38" s="85" t="s">
        <v>1920</v>
      </c>
      <c r="J38" s="63" t="s">
        <v>1920</v>
      </c>
      <c r="K38" s="64">
        <v>42740</v>
      </c>
      <c r="L38" s="63" t="s">
        <v>1955</v>
      </c>
      <c r="M38" s="65"/>
      <c r="N38" s="66">
        <v>16.65</v>
      </c>
      <c r="O38" s="84"/>
      <c r="P38" s="67">
        <f>(N38+$O$6)*C38</f>
        <v>6712.499999999999</v>
      </c>
      <c r="Q38" s="77"/>
      <c r="R38" s="55" t="s">
        <v>1961</v>
      </c>
      <c r="S38" s="69" t="s">
        <v>1962</v>
      </c>
      <c r="T38" s="373"/>
      <c r="U38" s="57">
        <v>375</v>
      </c>
      <c r="V38" s="58" t="s">
        <v>1963</v>
      </c>
      <c r="W38" s="59"/>
      <c r="X38" s="59"/>
      <c r="Y38" s="60"/>
      <c r="Z38" s="61"/>
      <c r="AA38" s="85" t="s">
        <v>1920</v>
      </c>
      <c r="AB38" s="63" t="s">
        <v>1920</v>
      </c>
      <c r="AC38" s="64">
        <v>5882311</v>
      </c>
      <c r="AD38" s="63" t="s">
        <v>1104</v>
      </c>
      <c r="AE38" s="65"/>
      <c r="AF38" s="66">
        <v>17.87</v>
      </c>
      <c r="AG38" s="84"/>
      <c r="AH38" s="358">
        <f>(AF38+$AG$6)*U38</f>
        <v>7413.75</v>
      </c>
      <c r="AI38" s="55" t="s">
        <v>1961</v>
      </c>
      <c r="AJ38" s="69" t="s">
        <v>1962</v>
      </c>
      <c r="AK38" s="373"/>
      <c r="AL38" s="57">
        <v>375</v>
      </c>
      <c r="AM38" s="58" t="s">
        <v>1963</v>
      </c>
      <c r="AN38" s="59"/>
      <c r="AO38" s="59"/>
      <c r="AP38" s="60"/>
      <c r="AQ38" s="61"/>
      <c r="AR38" s="85" t="s">
        <v>1920</v>
      </c>
      <c r="AS38" s="63" t="s">
        <v>1920</v>
      </c>
      <c r="AT38" s="64">
        <v>293962</v>
      </c>
      <c r="AU38" s="63" t="s">
        <v>1520</v>
      </c>
      <c r="AV38" s="65"/>
      <c r="AW38" s="66">
        <v>18.13</v>
      </c>
      <c r="AX38" s="84"/>
      <c r="AY38" s="358">
        <f>(AW38+$AX$6)*AL38</f>
        <v>7529.999999999999</v>
      </c>
      <c r="AZ38" s="55" t="s">
        <v>1961</v>
      </c>
      <c r="BA38" s="69" t="s">
        <v>1962</v>
      </c>
      <c r="BB38" s="373"/>
      <c r="BC38" s="57">
        <v>375</v>
      </c>
      <c r="BD38" s="58" t="s">
        <v>1963</v>
      </c>
      <c r="BE38" s="59"/>
      <c r="BF38" s="59"/>
      <c r="BG38" s="60"/>
      <c r="BH38" s="61"/>
      <c r="BI38" s="85" t="s">
        <v>1920</v>
      </c>
      <c r="BJ38" s="63"/>
      <c r="BK38" s="64"/>
      <c r="BL38" s="63"/>
      <c r="BM38" s="65"/>
      <c r="BN38" s="66"/>
      <c r="BO38" s="84"/>
      <c r="BP38" s="358">
        <f>(BN38+$O$6)*BC38</f>
        <v>468.75</v>
      </c>
    </row>
    <row r="39" spans="1:68" s="81" customFormat="1" ht="16.5" thickBot="1">
      <c r="A39" s="78"/>
      <c r="B39" s="79"/>
      <c r="C39" s="70"/>
      <c r="D39" s="58"/>
      <c r="E39" s="59"/>
      <c r="F39" s="59"/>
      <c r="G39" s="60"/>
      <c r="H39" s="71"/>
      <c r="I39" s="72"/>
      <c r="J39" s="89"/>
      <c r="K39" s="74"/>
      <c r="L39" s="73"/>
      <c r="M39" s="74"/>
      <c r="N39" s="75"/>
      <c r="O39" s="84"/>
      <c r="P39" s="76"/>
      <c r="Q39" s="80"/>
      <c r="R39" s="78"/>
      <c r="S39" s="79"/>
      <c r="T39" s="374"/>
      <c r="U39" s="70"/>
      <c r="V39" s="58"/>
      <c r="W39" s="59"/>
      <c r="X39" s="59"/>
      <c r="Y39" s="60"/>
      <c r="Z39" s="71"/>
      <c r="AA39" s="72"/>
      <c r="AB39" s="89"/>
      <c r="AC39" s="74"/>
      <c r="AD39" s="73"/>
      <c r="AE39" s="74"/>
      <c r="AF39" s="75"/>
      <c r="AG39" s="84"/>
      <c r="AH39" s="359"/>
      <c r="AI39" s="78"/>
      <c r="AJ39" s="79"/>
      <c r="AK39" s="374"/>
      <c r="AL39" s="70"/>
      <c r="AM39" s="58"/>
      <c r="AN39" s="59"/>
      <c r="AO39" s="59"/>
      <c r="AP39" s="60"/>
      <c r="AQ39" s="71"/>
      <c r="AR39" s="72"/>
      <c r="AS39" s="89"/>
      <c r="AT39" s="74"/>
      <c r="AU39" s="73"/>
      <c r="AV39" s="74"/>
      <c r="AW39" s="75"/>
      <c r="AX39" s="84"/>
      <c r="AY39" s="359"/>
      <c r="AZ39" s="78"/>
      <c r="BA39" s="79"/>
      <c r="BB39" s="374"/>
      <c r="BC39" s="70"/>
      <c r="BD39" s="58"/>
      <c r="BE39" s="59"/>
      <c r="BF39" s="59"/>
      <c r="BG39" s="60"/>
      <c r="BH39" s="71"/>
      <c r="BI39" s="72"/>
      <c r="BJ39" s="89"/>
      <c r="BK39" s="74"/>
      <c r="BL39" s="73"/>
      <c r="BM39" s="74"/>
      <c r="BN39" s="75"/>
      <c r="BO39" s="84"/>
      <c r="BP39" s="359"/>
    </row>
    <row r="40" spans="1:68" ht="16.5" thickBot="1">
      <c r="A40" s="55" t="s">
        <v>1964</v>
      </c>
      <c r="B40" s="69" t="s">
        <v>1965</v>
      </c>
      <c r="C40" s="57">
        <v>1097</v>
      </c>
      <c r="D40" s="58" t="s">
        <v>1966</v>
      </c>
      <c r="E40" s="59"/>
      <c r="F40" s="59"/>
      <c r="G40" s="60"/>
      <c r="H40" s="61" t="s">
        <v>1967</v>
      </c>
      <c r="I40" s="85" t="s">
        <v>1920</v>
      </c>
      <c r="J40" s="63" t="s">
        <v>1920</v>
      </c>
      <c r="K40" s="64"/>
      <c r="L40" s="63" t="s">
        <v>1968</v>
      </c>
      <c r="M40" s="65"/>
      <c r="N40" s="66">
        <v>11.75</v>
      </c>
      <c r="O40" s="84"/>
      <c r="P40" s="67">
        <f>(N40+$O$6)*C40</f>
        <v>14261</v>
      </c>
      <c r="Q40" s="77"/>
      <c r="R40" s="55" t="s">
        <v>1964</v>
      </c>
      <c r="S40" s="69" t="s">
        <v>1965</v>
      </c>
      <c r="T40" s="373"/>
      <c r="U40" s="57">
        <v>1097</v>
      </c>
      <c r="V40" s="58" t="s">
        <v>1966</v>
      </c>
      <c r="W40" s="59"/>
      <c r="X40" s="59"/>
      <c r="Y40" s="60"/>
      <c r="Z40" s="61" t="s">
        <v>1967</v>
      </c>
      <c r="AA40" s="85" t="s">
        <v>1920</v>
      </c>
      <c r="AB40" s="63" t="s">
        <v>1920</v>
      </c>
      <c r="AC40" s="64">
        <v>4113353</v>
      </c>
      <c r="AD40" s="63" t="s">
        <v>1111</v>
      </c>
      <c r="AE40" s="65"/>
      <c r="AF40" s="66">
        <v>12.74</v>
      </c>
      <c r="AG40" s="84"/>
      <c r="AH40" s="358">
        <f>(AF40+$AG$6)*U40</f>
        <v>16060.08</v>
      </c>
      <c r="AI40" s="55" t="s">
        <v>1964</v>
      </c>
      <c r="AJ40" s="69" t="s">
        <v>1965</v>
      </c>
      <c r="AK40" s="373"/>
      <c r="AL40" s="57">
        <v>1097</v>
      </c>
      <c r="AM40" s="58" t="s">
        <v>1966</v>
      </c>
      <c r="AN40" s="59"/>
      <c r="AO40" s="59"/>
      <c r="AP40" s="60"/>
      <c r="AQ40" s="61" t="s">
        <v>1967</v>
      </c>
      <c r="AR40" s="85" t="s">
        <v>1920</v>
      </c>
      <c r="AS40" s="63" t="s">
        <v>1920</v>
      </c>
      <c r="AT40" s="64">
        <v>100129</v>
      </c>
      <c r="AU40" s="63" t="s">
        <v>1521</v>
      </c>
      <c r="AV40" s="65"/>
      <c r="AW40" s="66">
        <v>14.16</v>
      </c>
      <c r="AX40" s="84"/>
      <c r="AY40" s="358">
        <f>(AW40+$AX$6)*AL40</f>
        <v>17672.67</v>
      </c>
      <c r="AZ40" s="55" t="s">
        <v>1964</v>
      </c>
      <c r="BA40" s="69" t="s">
        <v>1965</v>
      </c>
      <c r="BB40" s="373"/>
      <c r="BC40" s="57">
        <v>1097</v>
      </c>
      <c r="BD40" s="58" t="s">
        <v>1966</v>
      </c>
      <c r="BE40" s="59"/>
      <c r="BF40" s="59"/>
      <c r="BG40" s="60"/>
      <c r="BH40" s="61" t="s">
        <v>1967</v>
      </c>
      <c r="BI40" s="85" t="s">
        <v>1920</v>
      </c>
      <c r="BJ40" s="63"/>
      <c r="BK40" s="64"/>
      <c r="BL40" s="63"/>
      <c r="BM40" s="65"/>
      <c r="BN40" s="66"/>
      <c r="BO40" s="84"/>
      <c r="BP40" s="358">
        <f>(BN40+$O$6)*BC40</f>
        <v>1371.25</v>
      </c>
    </row>
    <row r="41" spans="1:68" s="81" customFormat="1" ht="16.5" thickBot="1">
      <c r="A41" s="78"/>
      <c r="B41" s="79"/>
      <c r="C41" s="70"/>
      <c r="D41" s="58"/>
      <c r="E41" s="59"/>
      <c r="F41" s="59" t="s">
        <v>1969</v>
      </c>
      <c r="G41" s="60"/>
      <c r="H41" s="71"/>
      <c r="I41" s="72"/>
      <c r="J41" s="89"/>
      <c r="K41" s="74"/>
      <c r="L41" s="73"/>
      <c r="M41" s="74"/>
      <c r="N41" s="75"/>
      <c r="O41" s="84"/>
      <c r="P41" s="76"/>
      <c r="Q41" s="80"/>
      <c r="R41" s="78"/>
      <c r="S41" s="79"/>
      <c r="T41" s="374"/>
      <c r="U41" s="70"/>
      <c r="V41" s="58"/>
      <c r="W41" s="59"/>
      <c r="X41" s="59" t="s">
        <v>1969</v>
      </c>
      <c r="Y41" s="60"/>
      <c r="Z41" s="71"/>
      <c r="AA41" s="72"/>
      <c r="AB41" s="89"/>
      <c r="AC41" s="74"/>
      <c r="AD41" s="73"/>
      <c r="AE41" s="74"/>
      <c r="AF41" s="75"/>
      <c r="AG41" s="84"/>
      <c r="AH41" s="359"/>
      <c r="AI41" s="78"/>
      <c r="AJ41" s="79"/>
      <c r="AK41" s="374"/>
      <c r="AL41" s="70"/>
      <c r="AM41" s="58"/>
      <c r="AN41" s="59"/>
      <c r="AO41" s="59" t="s">
        <v>1969</v>
      </c>
      <c r="AP41" s="60"/>
      <c r="AQ41" s="71"/>
      <c r="AR41" s="72"/>
      <c r="AS41" s="89"/>
      <c r="AT41" s="74"/>
      <c r="AU41" s="73"/>
      <c r="AV41" s="74"/>
      <c r="AW41" s="75"/>
      <c r="AX41" s="84"/>
      <c r="AY41" s="359"/>
      <c r="AZ41" s="78"/>
      <c r="BA41" s="79"/>
      <c r="BB41" s="374"/>
      <c r="BC41" s="70"/>
      <c r="BD41" s="58"/>
      <c r="BE41" s="59"/>
      <c r="BF41" s="59" t="s">
        <v>1969</v>
      </c>
      <c r="BG41" s="60"/>
      <c r="BH41" s="71"/>
      <c r="BI41" s="72"/>
      <c r="BJ41" s="89"/>
      <c r="BK41" s="74"/>
      <c r="BL41" s="73"/>
      <c r="BM41" s="74"/>
      <c r="BN41" s="75"/>
      <c r="BO41" s="84"/>
      <c r="BP41" s="359"/>
    </row>
    <row r="42" spans="1:68" ht="16.5" thickBot="1">
      <c r="A42" s="55" t="s">
        <v>1970</v>
      </c>
      <c r="B42" s="69" t="s">
        <v>1971</v>
      </c>
      <c r="C42" s="57">
        <v>135</v>
      </c>
      <c r="D42" s="58" t="s">
        <v>1972</v>
      </c>
      <c r="E42" s="59"/>
      <c r="F42" s="59"/>
      <c r="G42" s="60"/>
      <c r="H42" s="61" t="s">
        <v>1967</v>
      </c>
      <c r="I42" s="85" t="s">
        <v>1920</v>
      </c>
      <c r="J42" s="63" t="s">
        <v>1920</v>
      </c>
      <c r="K42" s="64"/>
      <c r="L42" s="63" t="s">
        <v>1968</v>
      </c>
      <c r="M42" s="65"/>
      <c r="N42" s="66">
        <v>24.5</v>
      </c>
      <c r="O42" s="84"/>
      <c r="P42" s="67">
        <f>(N42+$O$6)*C42</f>
        <v>3476.25</v>
      </c>
      <c r="Q42" s="77"/>
      <c r="R42" s="55" t="s">
        <v>1970</v>
      </c>
      <c r="S42" s="69" t="s">
        <v>1971</v>
      </c>
      <c r="T42" s="373"/>
      <c r="U42" s="57">
        <v>135</v>
      </c>
      <c r="V42" s="58" t="s">
        <v>1972</v>
      </c>
      <c r="W42" s="59"/>
      <c r="X42" s="59"/>
      <c r="Y42" s="60"/>
      <c r="Z42" s="61" t="s">
        <v>1967</v>
      </c>
      <c r="AA42" s="85" t="s">
        <v>1920</v>
      </c>
      <c r="AB42" s="63" t="s">
        <v>1112</v>
      </c>
      <c r="AC42" s="64">
        <v>5096433</v>
      </c>
      <c r="AD42" s="63" t="s">
        <v>1111</v>
      </c>
      <c r="AE42" s="65"/>
      <c r="AF42" s="66">
        <v>19.76</v>
      </c>
      <c r="AG42" s="84"/>
      <c r="AH42" s="358">
        <f>(AF42+$AG$6)*U42</f>
        <v>2924.1</v>
      </c>
      <c r="AI42" s="55" t="s">
        <v>1970</v>
      </c>
      <c r="AJ42" s="69" t="s">
        <v>1971</v>
      </c>
      <c r="AK42" s="373"/>
      <c r="AL42" s="57">
        <v>135</v>
      </c>
      <c r="AM42" s="58" t="s">
        <v>1972</v>
      </c>
      <c r="AN42" s="59"/>
      <c r="AO42" s="59"/>
      <c r="AP42" s="60"/>
      <c r="AQ42" s="61" t="s">
        <v>1967</v>
      </c>
      <c r="AR42" s="85" t="s">
        <v>1920</v>
      </c>
      <c r="AS42" s="63" t="s">
        <v>1920</v>
      </c>
      <c r="AT42" s="64">
        <v>100196</v>
      </c>
      <c r="AU42" s="63" t="s">
        <v>1522</v>
      </c>
      <c r="AV42" s="65"/>
      <c r="AW42" s="66">
        <v>19.73</v>
      </c>
      <c r="AX42" s="84"/>
      <c r="AY42" s="358">
        <f>(AW42+$AX$6)*AL42</f>
        <v>2926.8</v>
      </c>
      <c r="AZ42" s="55" t="s">
        <v>1970</v>
      </c>
      <c r="BA42" s="69" t="s">
        <v>1971</v>
      </c>
      <c r="BB42" s="373"/>
      <c r="BC42" s="57">
        <v>135</v>
      </c>
      <c r="BD42" s="58" t="s">
        <v>1972</v>
      </c>
      <c r="BE42" s="59"/>
      <c r="BF42" s="59"/>
      <c r="BG42" s="60"/>
      <c r="BH42" s="61" t="s">
        <v>1967</v>
      </c>
      <c r="BI42" s="85" t="s">
        <v>1920</v>
      </c>
      <c r="BJ42" s="63"/>
      <c r="BK42" s="64"/>
      <c r="BL42" s="63"/>
      <c r="BM42" s="65"/>
      <c r="BN42" s="66"/>
      <c r="BO42" s="84"/>
      <c r="BP42" s="358">
        <f>(BN42+$O$6)*BC42</f>
        <v>168.75</v>
      </c>
    </row>
    <row r="43" spans="1:68" s="81" customFormat="1" ht="16.5" thickBot="1">
      <c r="A43" s="78"/>
      <c r="B43" s="79"/>
      <c r="C43" s="70"/>
      <c r="D43" s="58"/>
      <c r="E43" s="59"/>
      <c r="F43" s="59"/>
      <c r="G43" s="60"/>
      <c r="H43" s="71"/>
      <c r="I43" s="72"/>
      <c r="J43" s="89"/>
      <c r="K43" s="74"/>
      <c r="L43" s="73"/>
      <c r="M43" s="74"/>
      <c r="N43" s="75"/>
      <c r="O43" s="84"/>
      <c r="P43" s="76"/>
      <c r="Q43" s="80"/>
      <c r="R43" s="78"/>
      <c r="S43" s="79"/>
      <c r="T43" s="374"/>
      <c r="U43" s="70"/>
      <c r="V43" s="58"/>
      <c r="W43" s="59"/>
      <c r="X43" s="59"/>
      <c r="Y43" s="60"/>
      <c r="Z43" s="71"/>
      <c r="AA43" s="72"/>
      <c r="AB43" s="89"/>
      <c r="AC43" s="74"/>
      <c r="AD43" s="73"/>
      <c r="AE43" s="74"/>
      <c r="AF43" s="75"/>
      <c r="AG43" s="84"/>
      <c r="AH43" s="359"/>
      <c r="AI43" s="78"/>
      <c r="AJ43" s="79"/>
      <c r="AK43" s="374"/>
      <c r="AL43" s="70"/>
      <c r="AM43" s="58"/>
      <c r="AN43" s="59"/>
      <c r="AO43" s="59"/>
      <c r="AP43" s="60"/>
      <c r="AQ43" s="71"/>
      <c r="AR43" s="72"/>
      <c r="AS43" s="89"/>
      <c r="AT43" s="74"/>
      <c r="AU43" s="73"/>
      <c r="AV43" s="74"/>
      <c r="AW43" s="75"/>
      <c r="AX43" s="84"/>
      <c r="AY43" s="359"/>
      <c r="AZ43" s="78"/>
      <c r="BA43" s="79"/>
      <c r="BB43" s="374"/>
      <c r="BC43" s="70"/>
      <c r="BD43" s="58"/>
      <c r="BE43" s="59"/>
      <c r="BF43" s="59"/>
      <c r="BG43" s="60"/>
      <c r="BH43" s="71"/>
      <c r="BI43" s="72"/>
      <c r="BJ43" s="89"/>
      <c r="BK43" s="74"/>
      <c r="BL43" s="73"/>
      <c r="BM43" s="74"/>
      <c r="BN43" s="75"/>
      <c r="BO43" s="84"/>
      <c r="BP43" s="359"/>
    </row>
    <row r="44" spans="1:68" ht="16.5" thickBot="1">
      <c r="A44" s="55" t="s">
        <v>1973</v>
      </c>
      <c r="B44" s="69" t="s">
        <v>1974</v>
      </c>
      <c r="C44" s="57">
        <v>185</v>
      </c>
      <c r="D44" s="58" t="s">
        <v>1975</v>
      </c>
      <c r="E44" s="59"/>
      <c r="F44" s="59"/>
      <c r="G44" s="60"/>
      <c r="H44" s="61" t="s">
        <v>1967</v>
      </c>
      <c r="I44" s="85" t="s">
        <v>1920</v>
      </c>
      <c r="J44" s="63" t="s">
        <v>1920</v>
      </c>
      <c r="K44" s="64"/>
      <c r="L44" s="63" t="s">
        <v>1968</v>
      </c>
      <c r="M44" s="65"/>
      <c r="N44" s="66">
        <v>11.5</v>
      </c>
      <c r="O44" s="84"/>
      <c r="P44" s="67">
        <f>(N44+$O$6)*C44</f>
        <v>2358.75</v>
      </c>
      <c r="Q44" s="77"/>
      <c r="R44" s="55" t="s">
        <v>1973</v>
      </c>
      <c r="S44" s="69" t="s">
        <v>1974</v>
      </c>
      <c r="T44" s="373"/>
      <c r="U44" s="57">
        <v>185</v>
      </c>
      <c r="V44" s="58" t="s">
        <v>1975</v>
      </c>
      <c r="W44" s="59"/>
      <c r="X44" s="59"/>
      <c r="Y44" s="60"/>
      <c r="Z44" s="61" t="s">
        <v>1967</v>
      </c>
      <c r="AA44" s="85" t="s">
        <v>1920</v>
      </c>
      <c r="AB44" s="63" t="s">
        <v>1920</v>
      </c>
      <c r="AC44" s="64">
        <v>5096466</v>
      </c>
      <c r="AD44" s="63" t="s">
        <v>1111</v>
      </c>
      <c r="AE44" s="65"/>
      <c r="AF44" s="66">
        <v>12.81</v>
      </c>
      <c r="AG44" s="84"/>
      <c r="AH44" s="358">
        <f>(AF44+$AG$6)*U44</f>
        <v>2721.3500000000004</v>
      </c>
      <c r="AI44" s="55" t="s">
        <v>1973</v>
      </c>
      <c r="AJ44" s="69" t="s">
        <v>1974</v>
      </c>
      <c r="AK44" s="373"/>
      <c r="AL44" s="57">
        <v>185</v>
      </c>
      <c r="AM44" s="58" t="s">
        <v>1975</v>
      </c>
      <c r="AN44" s="59"/>
      <c r="AO44" s="59"/>
      <c r="AP44" s="60"/>
      <c r="AQ44" s="61" t="s">
        <v>1967</v>
      </c>
      <c r="AR44" s="85" t="s">
        <v>1920</v>
      </c>
      <c r="AS44" s="63" t="s">
        <v>1920</v>
      </c>
      <c r="AT44" s="64">
        <v>246131</v>
      </c>
      <c r="AU44" s="63" t="s">
        <v>1521</v>
      </c>
      <c r="AV44" s="65"/>
      <c r="AW44" s="66">
        <v>12.45</v>
      </c>
      <c r="AX44" s="84"/>
      <c r="AY44" s="358">
        <f>(AW44+$AX$6)*AL44</f>
        <v>2663.9999999999995</v>
      </c>
      <c r="AZ44" s="55" t="s">
        <v>1973</v>
      </c>
      <c r="BA44" s="69" t="s">
        <v>1974</v>
      </c>
      <c r="BB44" s="373"/>
      <c r="BC44" s="57">
        <v>185</v>
      </c>
      <c r="BD44" s="58" t="s">
        <v>1975</v>
      </c>
      <c r="BE44" s="59"/>
      <c r="BF44" s="59"/>
      <c r="BG44" s="60"/>
      <c r="BH44" s="61" t="s">
        <v>1967</v>
      </c>
      <c r="BI44" s="85" t="s">
        <v>1920</v>
      </c>
      <c r="BJ44" s="63"/>
      <c r="BK44" s="64"/>
      <c r="BL44" s="63"/>
      <c r="BM44" s="65"/>
      <c r="BN44" s="66"/>
      <c r="BO44" s="84"/>
      <c r="BP44" s="358">
        <f>(BN44+$O$6)*BC44</f>
        <v>231.25</v>
      </c>
    </row>
    <row r="45" spans="1:68" s="81" customFormat="1" ht="16.5" thickBot="1">
      <c r="A45" s="78"/>
      <c r="B45" s="79"/>
      <c r="C45" s="70"/>
      <c r="D45" s="58"/>
      <c r="E45" s="59"/>
      <c r="F45" s="59"/>
      <c r="G45" s="60"/>
      <c r="H45" s="71"/>
      <c r="I45" s="72"/>
      <c r="J45" s="89"/>
      <c r="K45" s="74"/>
      <c r="L45" s="73"/>
      <c r="M45" s="74"/>
      <c r="N45" s="75"/>
      <c r="O45" s="84"/>
      <c r="P45" s="76"/>
      <c r="Q45" s="80"/>
      <c r="R45" s="78"/>
      <c r="S45" s="79"/>
      <c r="T45" s="374"/>
      <c r="U45" s="70"/>
      <c r="V45" s="58"/>
      <c r="W45" s="59"/>
      <c r="X45" s="59"/>
      <c r="Y45" s="60"/>
      <c r="Z45" s="71"/>
      <c r="AA45" s="72"/>
      <c r="AB45" s="89"/>
      <c r="AC45" s="74"/>
      <c r="AD45" s="73"/>
      <c r="AE45" s="74"/>
      <c r="AF45" s="75"/>
      <c r="AG45" s="84"/>
      <c r="AH45" s="359"/>
      <c r="AI45" s="78"/>
      <c r="AJ45" s="79"/>
      <c r="AK45" s="374"/>
      <c r="AL45" s="70"/>
      <c r="AM45" s="58"/>
      <c r="AN45" s="59"/>
      <c r="AO45" s="59"/>
      <c r="AP45" s="60"/>
      <c r="AQ45" s="71"/>
      <c r="AR45" s="72"/>
      <c r="AS45" s="89"/>
      <c r="AT45" s="74"/>
      <c r="AU45" s="73"/>
      <c r="AV45" s="74"/>
      <c r="AW45" s="75"/>
      <c r="AX45" s="84"/>
      <c r="AY45" s="359"/>
      <c r="AZ45" s="78"/>
      <c r="BA45" s="79"/>
      <c r="BB45" s="374"/>
      <c r="BC45" s="70"/>
      <c r="BD45" s="58"/>
      <c r="BE45" s="59"/>
      <c r="BF45" s="59"/>
      <c r="BG45" s="60"/>
      <c r="BH45" s="71"/>
      <c r="BI45" s="72"/>
      <c r="BJ45" s="89"/>
      <c r="BK45" s="74"/>
      <c r="BL45" s="73"/>
      <c r="BM45" s="74"/>
      <c r="BN45" s="75"/>
      <c r="BO45" s="84"/>
      <c r="BP45" s="359"/>
    </row>
    <row r="46" spans="1:68" ht="16.5" thickBot="1">
      <c r="A46" s="55" t="s">
        <v>1976</v>
      </c>
      <c r="B46" s="69">
        <v>72</v>
      </c>
      <c r="C46" s="57">
        <v>60</v>
      </c>
      <c r="D46" s="58" t="s">
        <v>1977</v>
      </c>
      <c r="E46" s="59"/>
      <c r="F46" s="59"/>
      <c r="G46" s="60"/>
      <c r="H46" s="61" t="s">
        <v>1978</v>
      </c>
      <c r="I46" s="85" t="s">
        <v>1920</v>
      </c>
      <c r="J46" s="63" t="s">
        <v>1920</v>
      </c>
      <c r="K46" s="64"/>
      <c r="L46" s="63" t="s">
        <v>1968</v>
      </c>
      <c r="M46" s="65"/>
      <c r="N46" s="66">
        <v>10.25</v>
      </c>
      <c r="O46" s="84"/>
      <c r="P46" s="67">
        <f>(N46+$O$6)*C46</f>
        <v>690</v>
      </c>
      <c r="Q46" s="77"/>
      <c r="R46" s="55" t="s">
        <v>1976</v>
      </c>
      <c r="S46" s="69">
        <v>72</v>
      </c>
      <c r="T46" s="373"/>
      <c r="U46" s="57">
        <v>60</v>
      </c>
      <c r="V46" s="58" t="s">
        <v>1977</v>
      </c>
      <c r="W46" s="59"/>
      <c r="X46" s="59"/>
      <c r="Y46" s="60"/>
      <c r="Z46" s="61" t="s">
        <v>1978</v>
      </c>
      <c r="AA46" s="85" t="s">
        <v>1920</v>
      </c>
      <c r="AB46" s="63" t="s">
        <v>1920</v>
      </c>
      <c r="AC46" s="64">
        <v>4001921</v>
      </c>
      <c r="AD46" s="63" t="s">
        <v>1111</v>
      </c>
      <c r="AE46" s="65"/>
      <c r="AF46" s="66">
        <v>11.93</v>
      </c>
      <c r="AG46" s="84"/>
      <c r="AH46" s="358">
        <f>(AF46+$AG$6)*U46</f>
        <v>829.8</v>
      </c>
      <c r="AI46" s="55" t="s">
        <v>1976</v>
      </c>
      <c r="AJ46" s="69">
        <v>72</v>
      </c>
      <c r="AK46" s="373"/>
      <c r="AL46" s="57">
        <v>60</v>
      </c>
      <c r="AM46" s="58" t="s">
        <v>1977</v>
      </c>
      <c r="AN46" s="59"/>
      <c r="AO46" s="59"/>
      <c r="AP46" s="60"/>
      <c r="AQ46" s="61" t="s">
        <v>1978</v>
      </c>
      <c r="AR46" s="85" t="s">
        <v>1920</v>
      </c>
      <c r="AS46" s="63" t="s">
        <v>1920</v>
      </c>
      <c r="AT46" s="64">
        <v>306347</v>
      </c>
      <c r="AU46" s="63" t="s">
        <v>1521</v>
      </c>
      <c r="AV46" s="65"/>
      <c r="AW46" s="66">
        <v>10.98</v>
      </c>
      <c r="AX46" s="84"/>
      <c r="AY46" s="358">
        <f>(AW46+$AX$6)*AL46</f>
        <v>775.8</v>
      </c>
      <c r="AZ46" s="55" t="s">
        <v>1976</v>
      </c>
      <c r="BA46" s="69">
        <v>72</v>
      </c>
      <c r="BB46" s="373"/>
      <c r="BC46" s="57">
        <v>60</v>
      </c>
      <c r="BD46" s="58" t="s">
        <v>1977</v>
      </c>
      <c r="BE46" s="59"/>
      <c r="BF46" s="59"/>
      <c r="BG46" s="60"/>
      <c r="BH46" s="61" t="s">
        <v>1978</v>
      </c>
      <c r="BI46" s="85" t="s">
        <v>1920</v>
      </c>
      <c r="BJ46" s="63"/>
      <c r="BK46" s="64"/>
      <c r="BL46" s="63"/>
      <c r="BM46" s="65"/>
      <c r="BN46" s="66"/>
      <c r="BO46" s="84"/>
      <c r="BP46" s="358">
        <f>(BN46+$O$6)*BC46</f>
        <v>75</v>
      </c>
    </row>
    <row r="47" spans="1:68" s="81" customFormat="1" ht="16.5" thickBot="1">
      <c r="A47" s="78"/>
      <c r="B47" s="79"/>
      <c r="C47" s="70"/>
      <c r="D47" s="58"/>
      <c r="E47" s="59"/>
      <c r="F47" s="59"/>
      <c r="G47" s="60"/>
      <c r="H47" s="71"/>
      <c r="I47" s="72"/>
      <c r="J47" s="89"/>
      <c r="K47" s="74"/>
      <c r="L47" s="73"/>
      <c r="M47" s="74"/>
      <c r="N47" s="75"/>
      <c r="O47" s="84"/>
      <c r="P47" s="76"/>
      <c r="Q47" s="80"/>
      <c r="R47" s="78"/>
      <c r="S47" s="79"/>
      <c r="T47" s="374"/>
      <c r="U47" s="70"/>
      <c r="V47" s="58"/>
      <c r="W47" s="59"/>
      <c r="X47" s="59"/>
      <c r="Y47" s="60"/>
      <c r="Z47" s="71"/>
      <c r="AA47" s="72"/>
      <c r="AB47" s="89"/>
      <c r="AC47" s="74"/>
      <c r="AD47" s="73"/>
      <c r="AE47" s="74"/>
      <c r="AF47" s="75"/>
      <c r="AG47" s="84"/>
      <c r="AH47" s="359"/>
      <c r="AI47" s="78"/>
      <c r="AJ47" s="79"/>
      <c r="AK47" s="374"/>
      <c r="AL47" s="70"/>
      <c r="AM47" s="58"/>
      <c r="AN47" s="59"/>
      <c r="AO47" s="59"/>
      <c r="AP47" s="60"/>
      <c r="AQ47" s="71"/>
      <c r="AR47" s="72"/>
      <c r="AS47" s="89"/>
      <c r="AT47" s="74"/>
      <c r="AU47" s="73"/>
      <c r="AV47" s="74"/>
      <c r="AW47" s="75"/>
      <c r="AX47" s="84"/>
      <c r="AY47" s="359"/>
      <c r="AZ47" s="78"/>
      <c r="BA47" s="79"/>
      <c r="BB47" s="374"/>
      <c r="BC47" s="70"/>
      <c r="BD47" s="58"/>
      <c r="BE47" s="59"/>
      <c r="BF47" s="59"/>
      <c r="BG47" s="60"/>
      <c r="BH47" s="71"/>
      <c r="BI47" s="72"/>
      <c r="BJ47" s="89"/>
      <c r="BK47" s="74"/>
      <c r="BL47" s="73"/>
      <c r="BM47" s="74"/>
      <c r="BN47" s="75"/>
      <c r="BO47" s="84"/>
      <c r="BP47" s="359"/>
    </row>
    <row r="48" spans="1:68" ht="16.5" thickBot="1">
      <c r="A48" s="55" t="s">
        <v>1979</v>
      </c>
      <c r="B48" s="69" t="s">
        <v>1980</v>
      </c>
      <c r="C48" s="57">
        <v>85</v>
      </c>
      <c r="D48" s="58" t="s">
        <v>1981</v>
      </c>
      <c r="E48" s="59"/>
      <c r="F48" s="59"/>
      <c r="G48" s="60"/>
      <c r="H48" s="61"/>
      <c r="I48" s="85" t="s">
        <v>1920</v>
      </c>
      <c r="J48" s="63" t="s">
        <v>1920</v>
      </c>
      <c r="K48" s="64">
        <v>29900</v>
      </c>
      <c r="L48" s="63" t="s">
        <v>1955</v>
      </c>
      <c r="M48" s="65"/>
      <c r="N48" s="66">
        <v>15.75</v>
      </c>
      <c r="O48" s="84"/>
      <c r="P48" s="67">
        <f>(N48+$O$6)*C48</f>
        <v>1445</v>
      </c>
      <c r="R48" s="55" t="s">
        <v>1979</v>
      </c>
      <c r="S48" s="69" t="s">
        <v>1980</v>
      </c>
      <c r="T48" s="373"/>
      <c r="U48" s="57">
        <v>85</v>
      </c>
      <c r="V48" s="58" t="s">
        <v>1981</v>
      </c>
      <c r="W48" s="59"/>
      <c r="X48" s="59"/>
      <c r="Y48" s="60"/>
      <c r="Z48" s="61"/>
      <c r="AA48" s="85" t="s">
        <v>1920</v>
      </c>
      <c r="AB48" s="63" t="s">
        <v>1920</v>
      </c>
      <c r="AC48" s="64">
        <v>5618749</v>
      </c>
      <c r="AD48" s="63" t="s">
        <v>1113</v>
      </c>
      <c r="AE48" s="65"/>
      <c r="AF48" s="66">
        <v>15.83</v>
      </c>
      <c r="AG48" s="84"/>
      <c r="AH48" s="358">
        <f>(AF48+$AG$6)*U48</f>
        <v>1507.05</v>
      </c>
      <c r="AI48" s="55" t="s">
        <v>1979</v>
      </c>
      <c r="AJ48" s="69" t="s">
        <v>1980</v>
      </c>
      <c r="AK48" s="373"/>
      <c r="AL48" s="57">
        <v>85</v>
      </c>
      <c r="AM48" s="58" t="s">
        <v>1981</v>
      </c>
      <c r="AN48" s="59"/>
      <c r="AO48" s="59"/>
      <c r="AP48" s="60"/>
      <c r="AQ48" s="61"/>
      <c r="AR48" s="85" t="s">
        <v>1920</v>
      </c>
      <c r="AS48" s="63" t="s">
        <v>1920</v>
      </c>
      <c r="AT48" s="64">
        <v>106810</v>
      </c>
      <c r="AU48" s="63" t="s">
        <v>1523</v>
      </c>
      <c r="AV48" s="65"/>
      <c r="AW48" s="66">
        <v>16.39</v>
      </c>
      <c r="AX48" s="84"/>
      <c r="AY48" s="358">
        <f>(AW48+$AX$6)*AL48</f>
        <v>1558.9</v>
      </c>
      <c r="AZ48" s="55" t="s">
        <v>1979</v>
      </c>
      <c r="BA48" s="69" t="s">
        <v>1980</v>
      </c>
      <c r="BB48" s="373"/>
      <c r="BC48" s="57">
        <v>85</v>
      </c>
      <c r="BD48" s="58" t="s">
        <v>1981</v>
      </c>
      <c r="BE48" s="59"/>
      <c r="BF48" s="59"/>
      <c r="BG48" s="60"/>
      <c r="BH48" s="61"/>
      <c r="BI48" s="85" t="s">
        <v>1920</v>
      </c>
      <c r="BJ48" s="63"/>
      <c r="BK48" s="64"/>
      <c r="BL48" s="63"/>
      <c r="BM48" s="65"/>
      <c r="BN48" s="66"/>
      <c r="BO48" s="84"/>
      <c r="BP48" s="358">
        <f>(BN48+$O$6)*BC48</f>
        <v>106.25</v>
      </c>
    </row>
    <row r="49" spans="2:68" s="81" customFormat="1" ht="16.5" thickBot="1">
      <c r="B49" s="79"/>
      <c r="C49" s="70"/>
      <c r="D49" s="58"/>
      <c r="E49" s="59"/>
      <c r="F49" s="59"/>
      <c r="G49" s="60"/>
      <c r="H49" s="71"/>
      <c r="I49" s="72"/>
      <c r="J49" s="89"/>
      <c r="K49" s="74"/>
      <c r="L49" s="73"/>
      <c r="M49" s="74"/>
      <c r="N49" s="75"/>
      <c r="O49" s="84"/>
      <c r="P49" s="76"/>
      <c r="Q49" s="80"/>
      <c r="S49" s="79"/>
      <c r="T49" s="374"/>
      <c r="U49" s="70"/>
      <c r="V49" s="58"/>
      <c r="W49" s="59"/>
      <c r="X49" s="59"/>
      <c r="Y49" s="60"/>
      <c r="Z49" s="71"/>
      <c r="AA49" s="72"/>
      <c r="AB49" s="89"/>
      <c r="AC49" s="74"/>
      <c r="AD49" s="73"/>
      <c r="AE49" s="74"/>
      <c r="AF49" s="75"/>
      <c r="AG49" s="84"/>
      <c r="AH49" s="359"/>
      <c r="AJ49" s="79"/>
      <c r="AK49" s="374"/>
      <c r="AL49" s="70"/>
      <c r="AM49" s="58"/>
      <c r="AN49" s="59"/>
      <c r="AO49" s="59"/>
      <c r="AP49" s="60"/>
      <c r="AQ49" s="71"/>
      <c r="AR49" s="72"/>
      <c r="AS49" s="89"/>
      <c r="AT49" s="74"/>
      <c r="AU49" s="73"/>
      <c r="AV49" s="74"/>
      <c r="AW49" s="75"/>
      <c r="AX49" s="84"/>
      <c r="AY49" s="359"/>
      <c r="BA49" s="79"/>
      <c r="BB49" s="374"/>
      <c r="BC49" s="70"/>
      <c r="BD49" s="58"/>
      <c r="BE49" s="59"/>
      <c r="BF49" s="59"/>
      <c r="BG49" s="60"/>
      <c r="BH49" s="71"/>
      <c r="BI49" s="72"/>
      <c r="BJ49" s="89"/>
      <c r="BK49" s="74"/>
      <c r="BL49" s="73"/>
      <c r="BM49" s="74"/>
      <c r="BN49" s="75"/>
      <c r="BO49" s="84"/>
      <c r="BP49" s="359"/>
    </row>
    <row r="50" spans="1:68" ht="16.5" thickBot="1">
      <c r="A50" s="68" t="s">
        <v>1982</v>
      </c>
      <c r="B50" s="69" t="s">
        <v>1983</v>
      </c>
      <c r="C50" s="57">
        <v>50</v>
      </c>
      <c r="D50" s="58" t="s">
        <v>1984</v>
      </c>
      <c r="E50" s="59"/>
      <c r="F50" s="59"/>
      <c r="G50" s="60"/>
      <c r="H50" s="61"/>
      <c r="I50" s="85" t="s">
        <v>1920</v>
      </c>
      <c r="J50" s="63" t="s">
        <v>1920</v>
      </c>
      <c r="K50" s="64">
        <v>30300</v>
      </c>
      <c r="L50" s="63" t="s">
        <v>1985</v>
      </c>
      <c r="M50" s="65"/>
      <c r="N50" s="66">
        <v>28.02</v>
      </c>
      <c r="O50" s="84"/>
      <c r="P50" s="67">
        <f>(N50+$O$6)*C50</f>
        <v>1463.5</v>
      </c>
      <c r="Q50" s="77"/>
      <c r="R50" s="68" t="s">
        <v>1982</v>
      </c>
      <c r="S50" s="69" t="s">
        <v>1983</v>
      </c>
      <c r="T50" s="373"/>
      <c r="U50" s="57">
        <v>50</v>
      </c>
      <c r="V50" s="58" t="s">
        <v>1984</v>
      </c>
      <c r="W50" s="59"/>
      <c r="X50" s="59"/>
      <c r="Y50" s="60"/>
      <c r="Z50" s="61"/>
      <c r="AA50" s="85" t="s">
        <v>1920</v>
      </c>
      <c r="AB50" s="63" t="s">
        <v>1920</v>
      </c>
      <c r="AC50" s="64">
        <v>5072137</v>
      </c>
      <c r="AD50" s="63" t="s">
        <v>1114</v>
      </c>
      <c r="AE50" s="65"/>
      <c r="AF50" s="66">
        <v>25.35</v>
      </c>
      <c r="AG50" s="84"/>
      <c r="AH50" s="358">
        <f>(AF50+$AG$6)*U50</f>
        <v>1362.5</v>
      </c>
      <c r="AI50" s="68" t="s">
        <v>1982</v>
      </c>
      <c r="AJ50" s="69" t="s">
        <v>1983</v>
      </c>
      <c r="AK50" s="373"/>
      <c r="AL50" s="57">
        <v>50</v>
      </c>
      <c r="AM50" s="58" t="s">
        <v>1984</v>
      </c>
      <c r="AN50" s="59"/>
      <c r="AO50" s="59"/>
      <c r="AP50" s="60"/>
      <c r="AQ50" s="61"/>
      <c r="AR50" s="85" t="s">
        <v>1920</v>
      </c>
      <c r="AS50" s="63" t="s">
        <v>1920</v>
      </c>
      <c r="AT50" s="64">
        <v>565563</v>
      </c>
      <c r="AU50" s="63" t="s">
        <v>1524</v>
      </c>
      <c r="AV50" s="65"/>
      <c r="AW50" s="66">
        <v>29</v>
      </c>
      <c r="AX50" s="84"/>
      <c r="AY50" s="358">
        <f>(AW50+$AX$6)*AL50</f>
        <v>1547.5</v>
      </c>
      <c r="AZ50" s="68" t="s">
        <v>1982</v>
      </c>
      <c r="BA50" s="69" t="s">
        <v>1983</v>
      </c>
      <c r="BB50" s="373"/>
      <c r="BC50" s="57">
        <v>50</v>
      </c>
      <c r="BD50" s="58" t="s">
        <v>1984</v>
      </c>
      <c r="BE50" s="59"/>
      <c r="BF50" s="59"/>
      <c r="BG50" s="60"/>
      <c r="BH50" s="61"/>
      <c r="BI50" s="85" t="s">
        <v>1920</v>
      </c>
      <c r="BJ50" s="63"/>
      <c r="BK50" s="64"/>
      <c r="BL50" s="63"/>
      <c r="BM50" s="65"/>
      <c r="BN50" s="66"/>
      <c r="BO50" s="84"/>
      <c r="BP50" s="358">
        <f>(BN50+$O$6)*BC50</f>
        <v>62.5</v>
      </c>
    </row>
    <row r="51" spans="1:68" s="81" customFormat="1" ht="16.5" thickBot="1">
      <c r="A51" s="78"/>
      <c r="B51" s="79"/>
      <c r="C51" s="70"/>
      <c r="D51" s="58"/>
      <c r="E51" s="59"/>
      <c r="F51" s="59"/>
      <c r="G51" s="60"/>
      <c r="H51" s="71"/>
      <c r="I51" s="72"/>
      <c r="J51" s="89"/>
      <c r="K51" s="74"/>
      <c r="L51" s="73"/>
      <c r="M51" s="74"/>
      <c r="N51" s="75"/>
      <c r="O51" s="84"/>
      <c r="P51" s="76"/>
      <c r="Q51" s="80"/>
      <c r="R51" s="78"/>
      <c r="S51" s="79"/>
      <c r="T51" s="374"/>
      <c r="U51" s="70"/>
      <c r="V51" s="58"/>
      <c r="W51" s="59"/>
      <c r="X51" s="59"/>
      <c r="Y51" s="60"/>
      <c r="Z51" s="71"/>
      <c r="AA51" s="72"/>
      <c r="AB51" s="89"/>
      <c r="AC51" s="74"/>
      <c r="AD51" s="73"/>
      <c r="AE51" s="74"/>
      <c r="AF51" s="75"/>
      <c r="AG51" s="84"/>
      <c r="AH51" s="359"/>
      <c r="AI51" s="78"/>
      <c r="AJ51" s="79"/>
      <c r="AK51" s="374"/>
      <c r="AL51" s="70"/>
      <c r="AM51" s="58"/>
      <c r="AN51" s="59"/>
      <c r="AO51" s="59"/>
      <c r="AP51" s="60"/>
      <c r="AQ51" s="71"/>
      <c r="AR51" s="72"/>
      <c r="AS51" s="89"/>
      <c r="AT51" s="74"/>
      <c r="AU51" s="73"/>
      <c r="AV51" s="74"/>
      <c r="AW51" s="75"/>
      <c r="AX51" s="84"/>
      <c r="AY51" s="359"/>
      <c r="AZ51" s="78"/>
      <c r="BA51" s="79"/>
      <c r="BB51" s="374"/>
      <c r="BC51" s="70"/>
      <c r="BD51" s="58"/>
      <c r="BE51" s="59"/>
      <c r="BF51" s="59"/>
      <c r="BG51" s="60"/>
      <c r="BH51" s="71"/>
      <c r="BI51" s="72"/>
      <c r="BJ51" s="89"/>
      <c r="BK51" s="74"/>
      <c r="BL51" s="73"/>
      <c r="BM51" s="74"/>
      <c r="BN51" s="75"/>
      <c r="BO51" s="84"/>
      <c r="BP51" s="359"/>
    </row>
    <row r="52" spans="1:68" ht="16.5" thickBot="1">
      <c r="A52" s="90"/>
      <c r="C52" s="70"/>
      <c r="D52" s="92" t="s">
        <v>1986</v>
      </c>
      <c r="E52" s="93"/>
      <c r="F52" s="93"/>
      <c r="G52" s="94"/>
      <c r="H52" s="95" t="e">
        <f>'[1]Sheet2'!$E$464+'[1]Sheet2'!$E$464</f>
        <v>#REF!</v>
      </c>
      <c r="I52" s="72"/>
      <c r="J52" s="73"/>
      <c r="K52" s="74"/>
      <c r="L52" s="73"/>
      <c r="M52" s="74"/>
      <c r="N52" s="75"/>
      <c r="O52" s="84"/>
      <c r="P52" s="76"/>
      <c r="R52" s="90"/>
      <c r="S52" s="91"/>
      <c r="T52" s="372"/>
      <c r="U52" s="70"/>
      <c r="V52" s="92" t="s">
        <v>1986</v>
      </c>
      <c r="W52" s="93"/>
      <c r="X52" s="93"/>
      <c r="Y52" s="94"/>
      <c r="Z52" s="95" t="e">
        <f>'[1]Sheet2'!$E$464+'[1]Sheet2'!$E$464</f>
        <v>#REF!</v>
      </c>
      <c r="AA52" s="72"/>
      <c r="AB52" s="73"/>
      <c r="AC52" s="74"/>
      <c r="AD52" s="73"/>
      <c r="AE52" s="74"/>
      <c r="AF52" s="75"/>
      <c r="AG52" s="84"/>
      <c r="AH52" s="359"/>
      <c r="AI52" s="90"/>
      <c r="AJ52" s="91"/>
      <c r="AK52" s="372"/>
      <c r="AL52" s="70"/>
      <c r="AM52" s="92" t="s">
        <v>1986</v>
      </c>
      <c r="AN52" s="93"/>
      <c r="AO52" s="93"/>
      <c r="AP52" s="94"/>
      <c r="AQ52" s="95" t="e">
        <f>'[2]Sheet2'!$E$464+'[2]Sheet2'!$E$464</f>
        <v>#REF!</v>
      </c>
      <c r="AR52" s="72"/>
      <c r="AS52" s="73"/>
      <c r="AT52" s="74"/>
      <c r="AU52" s="73"/>
      <c r="AV52" s="74"/>
      <c r="AW52" s="75"/>
      <c r="AX52" s="84"/>
      <c r="AY52" s="359"/>
      <c r="AZ52" s="90"/>
      <c r="BA52" s="91"/>
      <c r="BB52" s="372"/>
      <c r="BC52" s="70"/>
      <c r="BD52" s="92" t="s">
        <v>1986</v>
      </c>
      <c r="BE52" s="93"/>
      <c r="BF52" s="93"/>
      <c r="BG52" s="94"/>
      <c r="BH52" s="95" t="e">
        <f>'[1]Sheet2'!$E$464+'[1]Sheet2'!$E$464</f>
        <v>#REF!</v>
      </c>
      <c r="BI52" s="72"/>
      <c r="BJ52" s="73"/>
      <c r="BK52" s="74"/>
      <c r="BL52" s="73"/>
      <c r="BM52" s="74"/>
      <c r="BN52" s="75"/>
      <c r="BO52" s="84"/>
      <c r="BP52" s="359"/>
    </row>
    <row r="53" spans="1:68" ht="16.5" thickBot="1">
      <c r="A53" s="55" t="s">
        <v>1987</v>
      </c>
      <c r="B53" s="96" t="s">
        <v>1988</v>
      </c>
      <c r="C53" s="57">
        <v>200</v>
      </c>
      <c r="D53" s="58" t="s">
        <v>1050</v>
      </c>
      <c r="E53" s="59"/>
      <c r="F53" s="59"/>
      <c r="G53" s="60"/>
      <c r="H53" s="61"/>
      <c r="I53" s="97" t="s">
        <v>1920</v>
      </c>
      <c r="J53" s="63" t="s">
        <v>1920</v>
      </c>
      <c r="K53" s="64">
        <v>25665</v>
      </c>
      <c r="L53" s="63" t="s">
        <v>1921</v>
      </c>
      <c r="M53" s="65"/>
      <c r="N53" s="66">
        <v>16.75</v>
      </c>
      <c r="O53" s="84"/>
      <c r="P53" s="67">
        <f>(N53+$O$6)*C53</f>
        <v>3600</v>
      </c>
      <c r="Q53" s="77"/>
      <c r="R53" s="55" t="s">
        <v>1987</v>
      </c>
      <c r="S53" s="96" t="s">
        <v>1988</v>
      </c>
      <c r="T53" s="375"/>
      <c r="U53" s="57">
        <v>200</v>
      </c>
      <c r="V53" s="58" t="s">
        <v>1050</v>
      </c>
      <c r="W53" s="59"/>
      <c r="X53" s="59"/>
      <c r="Y53" s="60"/>
      <c r="Z53" s="61"/>
      <c r="AA53" s="97" t="s">
        <v>1920</v>
      </c>
      <c r="AB53" s="63" t="s">
        <v>1920</v>
      </c>
      <c r="AC53" s="64">
        <v>1467968</v>
      </c>
      <c r="AD53" s="63" t="s">
        <v>1106</v>
      </c>
      <c r="AE53" s="65"/>
      <c r="AF53" s="66">
        <v>21.22</v>
      </c>
      <c r="AG53" s="84"/>
      <c r="AH53" s="358">
        <f>(AF53+$AG$6)*U53</f>
        <v>4623.999999999999</v>
      </c>
      <c r="AI53" s="55" t="s">
        <v>1987</v>
      </c>
      <c r="AJ53" s="96" t="s">
        <v>1988</v>
      </c>
      <c r="AK53" s="375"/>
      <c r="AL53" s="57">
        <v>200</v>
      </c>
      <c r="AM53" s="58" t="s">
        <v>1050</v>
      </c>
      <c r="AN53" s="59"/>
      <c r="AO53" s="59"/>
      <c r="AP53" s="60"/>
      <c r="AQ53" s="61"/>
      <c r="AR53" s="97" t="s">
        <v>1920</v>
      </c>
      <c r="AS53" s="63" t="s">
        <v>1920</v>
      </c>
      <c r="AT53" s="64">
        <v>117773</v>
      </c>
      <c r="AU53" s="63" t="s">
        <v>1515</v>
      </c>
      <c r="AV53" s="65"/>
      <c r="AW53" s="66">
        <v>18.63</v>
      </c>
      <c r="AX53" s="84"/>
      <c r="AY53" s="358">
        <f>(AW53+$AX$6)*AL53</f>
        <v>4116</v>
      </c>
      <c r="AZ53" s="55" t="s">
        <v>1987</v>
      </c>
      <c r="BA53" s="96" t="s">
        <v>1988</v>
      </c>
      <c r="BB53" s="375"/>
      <c r="BC53" s="57">
        <v>200</v>
      </c>
      <c r="BD53" s="58" t="s">
        <v>1050</v>
      </c>
      <c r="BE53" s="59"/>
      <c r="BF53" s="59"/>
      <c r="BG53" s="60"/>
      <c r="BH53" s="61"/>
      <c r="BI53" s="97" t="s">
        <v>1920</v>
      </c>
      <c r="BJ53" s="63"/>
      <c r="BK53" s="64"/>
      <c r="BL53" s="63"/>
      <c r="BM53" s="65"/>
      <c r="BN53" s="66"/>
      <c r="BO53" s="84"/>
      <c r="BP53" s="358">
        <f>(BN53+$O$6)*BC53</f>
        <v>250</v>
      </c>
    </row>
    <row r="54" spans="1:68" s="81" customFormat="1" ht="16.5" thickBot="1">
      <c r="A54" s="78"/>
      <c r="B54" s="79"/>
      <c r="C54" s="70"/>
      <c r="D54" s="58" t="s">
        <v>1989</v>
      </c>
      <c r="E54" s="59"/>
      <c r="F54" s="59"/>
      <c r="G54" s="60"/>
      <c r="H54" s="71"/>
      <c r="I54" s="72"/>
      <c r="J54" s="73"/>
      <c r="K54" s="74"/>
      <c r="L54" s="73"/>
      <c r="M54" s="74"/>
      <c r="N54" s="75"/>
      <c r="O54" s="84"/>
      <c r="P54" s="76"/>
      <c r="Q54" s="80"/>
      <c r="R54" s="78"/>
      <c r="S54" s="79"/>
      <c r="T54" s="374"/>
      <c r="U54" s="70"/>
      <c r="V54" s="58" t="s">
        <v>1989</v>
      </c>
      <c r="W54" s="59"/>
      <c r="X54" s="59"/>
      <c r="Y54" s="60"/>
      <c r="Z54" s="71"/>
      <c r="AA54" s="72"/>
      <c r="AB54" s="73"/>
      <c r="AC54" s="74"/>
      <c r="AD54" s="73"/>
      <c r="AE54" s="74"/>
      <c r="AF54" s="75"/>
      <c r="AG54" s="84"/>
      <c r="AH54" s="359"/>
      <c r="AI54" s="78"/>
      <c r="AJ54" s="79"/>
      <c r="AK54" s="374"/>
      <c r="AL54" s="70"/>
      <c r="AM54" s="58" t="s">
        <v>1989</v>
      </c>
      <c r="AN54" s="59"/>
      <c r="AO54" s="59"/>
      <c r="AP54" s="60"/>
      <c r="AQ54" s="71"/>
      <c r="AR54" s="72"/>
      <c r="AS54" s="73"/>
      <c r="AT54" s="74"/>
      <c r="AU54" s="73"/>
      <c r="AV54" s="74"/>
      <c r="AW54" s="75"/>
      <c r="AX54" s="84"/>
      <c r="AY54" s="359"/>
      <c r="AZ54" s="78"/>
      <c r="BA54" s="79"/>
      <c r="BB54" s="374"/>
      <c r="BC54" s="70"/>
      <c r="BD54" s="58" t="s">
        <v>1989</v>
      </c>
      <c r="BE54" s="59"/>
      <c r="BF54" s="59"/>
      <c r="BG54" s="60"/>
      <c r="BH54" s="71"/>
      <c r="BI54" s="72"/>
      <c r="BJ54" s="73"/>
      <c r="BK54" s="74"/>
      <c r="BL54" s="73"/>
      <c r="BM54" s="74"/>
      <c r="BN54" s="75"/>
      <c r="BO54" s="84"/>
      <c r="BP54" s="359"/>
    </row>
    <row r="55" spans="1:68" s="81" customFormat="1" ht="16.5" thickBot="1">
      <c r="A55" s="78"/>
      <c r="B55" s="79"/>
      <c r="C55" s="70"/>
      <c r="D55" s="58"/>
      <c r="E55" s="59"/>
      <c r="F55" s="59"/>
      <c r="G55" s="60"/>
      <c r="H55" s="71"/>
      <c r="I55" s="72"/>
      <c r="J55" s="89"/>
      <c r="K55" s="74"/>
      <c r="L55" s="73"/>
      <c r="M55" s="74"/>
      <c r="N55" s="75"/>
      <c r="O55" s="84"/>
      <c r="P55" s="76"/>
      <c r="Q55" s="80"/>
      <c r="R55" s="78"/>
      <c r="S55" s="79"/>
      <c r="T55" s="374"/>
      <c r="U55" s="70"/>
      <c r="V55" s="58"/>
      <c r="W55" s="59"/>
      <c r="X55" s="59"/>
      <c r="Y55" s="60"/>
      <c r="Z55" s="71"/>
      <c r="AA55" s="72"/>
      <c r="AB55" s="89"/>
      <c r="AC55" s="74"/>
      <c r="AD55" s="73"/>
      <c r="AE55" s="74"/>
      <c r="AF55" s="75"/>
      <c r="AG55" s="84"/>
      <c r="AH55" s="359"/>
      <c r="AI55" s="78"/>
      <c r="AJ55" s="79"/>
      <c r="AK55" s="374"/>
      <c r="AL55" s="70"/>
      <c r="AM55" s="58"/>
      <c r="AN55" s="59"/>
      <c r="AO55" s="59"/>
      <c r="AP55" s="60"/>
      <c r="AQ55" s="71"/>
      <c r="AR55" s="72"/>
      <c r="AS55" s="89"/>
      <c r="AT55" s="74"/>
      <c r="AU55" s="73"/>
      <c r="AV55" s="74"/>
      <c r="AW55" s="75"/>
      <c r="AX55" s="84"/>
      <c r="AY55" s="359"/>
      <c r="AZ55" s="78"/>
      <c r="BA55" s="79"/>
      <c r="BB55" s="374"/>
      <c r="BC55" s="70"/>
      <c r="BD55" s="58"/>
      <c r="BE55" s="59"/>
      <c r="BF55" s="59"/>
      <c r="BG55" s="60"/>
      <c r="BH55" s="71"/>
      <c r="BI55" s="72"/>
      <c r="BJ55" s="89"/>
      <c r="BK55" s="74"/>
      <c r="BL55" s="73"/>
      <c r="BM55" s="74"/>
      <c r="BN55" s="75"/>
      <c r="BO55" s="84"/>
      <c r="BP55" s="359"/>
    </row>
    <row r="56" spans="1:68" ht="16.5" thickBot="1">
      <c r="A56" s="55" t="s">
        <v>1990</v>
      </c>
      <c r="B56" s="69" t="s">
        <v>1991</v>
      </c>
      <c r="C56" s="57">
        <v>1300</v>
      </c>
      <c r="D56" s="58" t="s">
        <v>1992</v>
      </c>
      <c r="E56" s="59"/>
      <c r="F56" s="59"/>
      <c r="G56" s="60"/>
      <c r="H56" s="61"/>
      <c r="I56" s="85" t="s">
        <v>1920</v>
      </c>
      <c r="J56" s="63" t="s">
        <v>1920</v>
      </c>
      <c r="K56" s="64">
        <v>25455</v>
      </c>
      <c r="L56" s="63" t="s">
        <v>1921</v>
      </c>
      <c r="M56" s="65"/>
      <c r="N56" s="66">
        <v>11.75</v>
      </c>
      <c r="O56" s="84"/>
      <c r="P56" s="67">
        <f>(N56+$O$6)*C56</f>
        <v>16900</v>
      </c>
      <c r="Q56" s="77"/>
      <c r="R56" s="55" t="s">
        <v>1990</v>
      </c>
      <c r="S56" s="69" t="s">
        <v>1991</v>
      </c>
      <c r="T56" s="373"/>
      <c r="U56" s="57">
        <v>1300</v>
      </c>
      <c r="V56" s="58" t="s">
        <v>1992</v>
      </c>
      <c r="W56" s="59"/>
      <c r="X56" s="59"/>
      <c r="Y56" s="60"/>
      <c r="Z56" s="61"/>
      <c r="AA56" s="85" t="s">
        <v>1920</v>
      </c>
      <c r="AB56" s="63" t="s">
        <v>1920</v>
      </c>
      <c r="AC56" s="64">
        <v>1502699</v>
      </c>
      <c r="AD56" s="63" t="s">
        <v>1106</v>
      </c>
      <c r="AE56" s="65"/>
      <c r="AF56" s="66">
        <v>15.01</v>
      </c>
      <c r="AG56" s="84"/>
      <c r="AH56" s="358">
        <f>(AF56+$AG$6)*U56</f>
        <v>21983</v>
      </c>
      <c r="AI56" s="55" t="s">
        <v>1990</v>
      </c>
      <c r="AJ56" s="69" t="s">
        <v>1991</v>
      </c>
      <c r="AK56" s="373"/>
      <c r="AL56" s="57">
        <v>1300</v>
      </c>
      <c r="AM56" s="58" t="s">
        <v>1992</v>
      </c>
      <c r="AN56" s="59"/>
      <c r="AO56" s="59"/>
      <c r="AP56" s="60"/>
      <c r="AQ56" s="61"/>
      <c r="AR56" s="85" t="s">
        <v>1920</v>
      </c>
      <c r="AS56" s="63" t="s">
        <v>1920</v>
      </c>
      <c r="AT56" s="64">
        <v>278971</v>
      </c>
      <c r="AU56" s="63" t="s">
        <v>1515</v>
      </c>
      <c r="AV56" s="65"/>
      <c r="AW56" s="66">
        <v>13.55</v>
      </c>
      <c r="AX56" s="84"/>
      <c r="AY56" s="358">
        <f>(AW56+$AX$6)*AL56</f>
        <v>20150</v>
      </c>
      <c r="AZ56" s="55" t="s">
        <v>1990</v>
      </c>
      <c r="BA56" s="69" t="s">
        <v>1991</v>
      </c>
      <c r="BB56" s="373"/>
      <c r="BC56" s="57">
        <v>1300</v>
      </c>
      <c r="BD56" s="58" t="s">
        <v>1992</v>
      </c>
      <c r="BE56" s="59"/>
      <c r="BF56" s="59"/>
      <c r="BG56" s="60"/>
      <c r="BH56" s="61"/>
      <c r="BI56" s="85" t="s">
        <v>1920</v>
      </c>
      <c r="BJ56" s="63"/>
      <c r="BK56" s="64"/>
      <c r="BL56" s="63"/>
      <c r="BM56" s="65"/>
      <c r="BN56" s="66"/>
      <c r="BO56" s="84"/>
      <c r="BP56" s="358">
        <f>(BN56+$O$6)*BC56</f>
        <v>1625</v>
      </c>
    </row>
    <row r="57" spans="1:68" s="81" customFormat="1" ht="16.5" thickBot="1">
      <c r="A57" s="78"/>
      <c r="B57" s="79"/>
      <c r="C57" s="70"/>
      <c r="D57" s="58"/>
      <c r="E57" s="59" t="s">
        <v>1993</v>
      </c>
      <c r="F57" s="59"/>
      <c r="G57" s="60"/>
      <c r="H57" s="71"/>
      <c r="I57" s="72"/>
      <c r="J57" s="89"/>
      <c r="K57" s="74"/>
      <c r="L57" s="73"/>
      <c r="M57" s="74"/>
      <c r="N57" s="75"/>
      <c r="O57" s="84"/>
      <c r="P57" s="76"/>
      <c r="Q57" s="80"/>
      <c r="R57" s="78"/>
      <c r="S57" s="79"/>
      <c r="T57" s="374"/>
      <c r="U57" s="70"/>
      <c r="V57" s="58"/>
      <c r="W57" s="59" t="s">
        <v>1993</v>
      </c>
      <c r="X57" s="59"/>
      <c r="Y57" s="60"/>
      <c r="Z57" s="71"/>
      <c r="AA57" s="72"/>
      <c r="AB57" s="89"/>
      <c r="AC57" s="74"/>
      <c r="AD57" s="73"/>
      <c r="AE57" s="74"/>
      <c r="AF57" s="75"/>
      <c r="AG57" s="84"/>
      <c r="AH57" s="359"/>
      <c r="AI57" s="78"/>
      <c r="AJ57" s="79"/>
      <c r="AK57" s="374"/>
      <c r="AL57" s="70"/>
      <c r="AM57" s="58"/>
      <c r="AN57" s="59" t="s">
        <v>1993</v>
      </c>
      <c r="AO57" s="59"/>
      <c r="AP57" s="60"/>
      <c r="AQ57" s="71"/>
      <c r="AR57" s="72"/>
      <c r="AS57" s="89"/>
      <c r="AT57" s="74"/>
      <c r="AU57" s="73"/>
      <c r="AV57" s="74"/>
      <c r="AW57" s="75"/>
      <c r="AX57" s="84"/>
      <c r="AY57" s="359"/>
      <c r="AZ57" s="78"/>
      <c r="BA57" s="79"/>
      <c r="BB57" s="374"/>
      <c r="BC57" s="70"/>
      <c r="BD57" s="58"/>
      <c r="BE57" s="59" t="s">
        <v>1993</v>
      </c>
      <c r="BF57" s="59"/>
      <c r="BG57" s="60"/>
      <c r="BH57" s="71"/>
      <c r="BI57" s="72"/>
      <c r="BJ57" s="89"/>
      <c r="BK57" s="74"/>
      <c r="BL57" s="73"/>
      <c r="BM57" s="74"/>
      <c r="BN57" s="75"/>
      <c r="BO57" s="84"/>
      <c r="BP57" s="359"/>
    </row>
    <row r="58" spans="1:68" s="81" customFormat="1" ht="16.5" thickBot="1">
      <c r="A58" s="78"/>
      <c r="B58" s="79"/>
      <c r="C58" s="70"/>
      <c r="D58" s="58"/>
      <c r="E58" s="59"/>
      <c r="F58" s="59"/>
      <c r="G58" s="60"/>
      <c r="H58" s="71"/>
      <c r="I58" s="72"/>
      <c r="J58" s="89"/>
      <c r="K58" s="74"/>
      <c r="L58" s="73"/>
      <c r="M58" s="74"/>
      <c r="N58" s="75"/>
      <c r="O58" s="84"/>
      <c r="P58" s="76"/>
      <c r="Q58" s="80"/>
      <c r="R58" s="78"/>
      <c r="S58" s="79"/>
      <c r="T58" s="374"/>
      <c r="U58" s="70"/>
      <c r="V58" s="58"/>
      <c r="W58" s="59"/>
      <c r="X58" s="59"/>
      <c r="Y58" s="60"/>
      <c r="Z58" s="71"/>
      <c r="AA58" s="72"/>
      <c r="AB58" s="89"/>
      <c r="AC58" s="74"/>
      <c r="AD58" s="73"/>
      <c r="AE58" s="74"/>
      <c r="AF58" s="75"/>
      <c r="AG58" s="84"/>
      <c r="AH58" s="359"/>
      <c r="AI58" s="78"/>
      <c r="AJ58" s="79"/>
      <c r="AK58" s="374"/>
      <c r="AL58" s="70"/>
      <c r="AM58" s="58"/>
      <c r="AN58" s="59"/>
      <c r="AO58" s="59"/>
      <c r="AP58" s="60"/>
      <c r="AQ58" s="71"/>
      <c r="AR58" s="72"/>
      <c r="AS58" s="89"/>
      <c r="AT58" s="74"/>
      <c r="AU58" s="73"/>
      <c r="AV58" s="74"/>
      <c r="AW58" s="75"/>
      <c r="AX58" s="84"/>
      <c r="AY58" s="359"/>
      <c r="AZ58" s="78"/>
      <c r="BA58" s="79"/>
      <c r="BB58" s="374"/>
      <c r="BC58" s="70"/>
      <c r="BD58" s="58"/>
      <c r="BE58" s="59"/>
      <c r="BF58" s="59"/>
      <c r="BG58" s="60"/>
      <c r="BH58" s="71"/>
      <c r="BI58" s="72"/>
      <c r="BJ58" s="89"/>
      <c r="BK58" s="74"/>
      <c r="BL58" s="73"/>
      <c r="BM58" s="74"/>
      <c r="BN58" s="75"/>
      <c r="BO58" s="84"/>
      <c r="BP58" s="359"/>
    </row>
    <row r="59" spans="1:68" ht="16.5" thickBot="1">
      <c r="A59" s="90"/>
      <c r="C59" s="57">
        <v>1000</v>
      </c>
      <c r="D59" s="58" t="s">
        <v>1051</v>
      </c>
      <c r="E59" s="59"/>
      <c r="F59" s="59"/>
      <c r="G59" s="60"/>
      <c r="H59" s="98"/>
      <c r="I59" s="85" t="s">
        <v>1920</v>
      </c>
      <c r="J59" s="63" t="s">
        <v>1920</v>
      </c>
      <c r="K59" s="64">
        <v>34065</v>
      </c>
      <c r="L59" s="63" t="s">
        <v>1921</v>
      </c>
      <c r="M59" s="65"/>
      <c r="N59" s="66">
        <v>19</v>
      </c>
      <c r="O59" s="84"/>
      <c r="P59" s="67">
        <f>(N59+$O$6)*C59</f>
        <v>20250</v>
      </c>
      <c r="R59" s="90"/>
      <c r="S59" s="91"/>
      <c r="T59" s="372"/>
      <c r="U59" s="57">
        <v>1000</v>
      </c>
      <c r="V59" s="58" t="s">
        <v>1051</v>
      </c>
      <c r="W59" s="59"/>
      <c r="X59" s="59"/>
      <c r="Y59" s="60"/>
      <c r="Z59" s="98"/>
      <c r="AA59" s="85" t="s">
        <v>1920</v>
      </c>
      <c r="AB59" s="63" t="s">
        <v>1920</v>
      </c>
      <c r="AC59" s="64">
        <v>4111589</v>
      </c>
      <c r="AD59" s="63" t="s">
        <v>1106</v>
      </c>
      <c r="AE59" s="65"/>
      <c r="AF59" s="66">
        <v>21.57</v>
      </c>
      <c r="AG59" s="84"/>
      <c r="AH59" s="358">
        <f>(AF59+$AG$6)*U59</f>
        <v>23470</v>
      </c>
      <c r="AI59" s="90"/>
      <c r="AJ59" s="91"/>
      <c r="AK59" s="372"/>
      <c r="AL59" s="70"/>
      <c r="AM59" s="58" t="s">
        <v>1051</v>
      </c>
      <c r="AN59" s="59"/>
      <c r="AO59" s="59"/>
      <c r="AP59" s="60"/>
      <c r="AQ59" s="98"/>
      <c r="AR59" s="85" t="s">
        <v>1920</v>
      </c>
      <c r="AS59" s="63" t="s">
        <v>1920</v>
      </c>
      <c r="AT59" s="64">
        <v>224448</v>
      </c>
      <c r="AU59" s="63" t="s">
        <v>1525</v>
      </c>
      <c r="AV59" s="65"/>
      <c r="AW59" s="66">
        <v>21.49</v>
      </c>
      <c r="AX59" s="84"/>
      <c r="AY59" s="358">
        <f>(AW59+$AX$6)*AL60</f>
        <v>23439.999999999996</v>
      </c>
      <c r="AZ59" s="90"/>
      <c r="BA59" s="91"/>
      <c r="BB59" s="372"/>
      <c r="BC59" s="57">
        <v>1000</v>
      </c>
      <c r="BD59" s="58" t="s">
        <v>1051</v>
      </c>
      <c r="BE59" s="59"/>
      <c r="BF59" s="59"/>
      <c r="BG59" s="60"/>
      <c r="BH59" s="98"/>
      <c r="BI59" s="85" t="s">
        <v>1920</v>
      </c>
      <c r="BJ59" s="63"/>
      <c r="BK59" s="64"/>
      <c r="BL59" s="63"/>
      <c r="BM59" s="65"/>
      <c r="BN59" s="66"/>
      <c r="BO59" s="84"/>
      <c r="BP59" s="358">
        <f>(BN59+$O$6)*BC59</f>
        <v>1250</v>
      </c>
    </row>
    <row r="60" spans="1:68" ht="16.5" thickBot="1">
      <c r="A60" s="55" t="s">
        <v>1994</v>
      </c>
      <c r="B60" s="69" t="s">
        <v>1995</v>
      </c>
      <c r="D60" s="59" t="s">
        <v>1996</v>
      </c>
      <c r="E60" s="59"/>
      <c r="F60" s="59"/>
      <c r="G60" s="60"/>
      <c r="H60" s="61"/>
      <c r="I60" s="72"/>
      <c r="J60" s="73"/>
      <c r="K60" s="74"/>
      <c r="L60" s="73"/>
      <c r="M60" s="74"/>
      <c r="N60" s="75"/>
      <c r="O60" s="84"/>
      <c r="P60" s="76"/>
      <c r="Q60" s="77"/>
      <c r="R60" s="55" t="s">
        <v>1994</v>
      </c>
      <c r="S60" s="69" t="s">
        <v>1995</v>
      </c>
      <c r="T60" s="373"/>
      <c r="U60" s="99"/>
      <c r="V60" s="59" t="s">
        <v>1996</v>
      </c>
      <c r="W60" s="59"/>
      <c r="X60" s="59"/>
      <c r="Y60" s="60"/>
      <c r="Z60" s="61"/>
      <c r="AA60" s="72"/>
      <c r="AB60" s="73"/>
      <c r="AC60" s="74"/>
      <c r="AD60" s="73"/>
      <c r="AE60" s="74"/>
      <c r="AF60" s="75"/>
      <c r="AG60" s="84"/>
      <c r="AH60" s="359"/>
      <c r="AI60" s="55" t="s">
        <v>1994</v>
      </c>
      <c r="AJ60" s="69" t="s">
        <v>1995</v>
      </c>
      <c r="AK60" s="373"/>
      <c r="AL60" s="57">
        <v>1000</v>
      </c>
      <c r="AM60" s="59" t="s">
        <v>1996</v>
      </c>
      <c r="AN60" s="59"/>
      <c r="AO60" s="59"/>
      <c r="AP60" s="60"/>
      <c r="AQ60" s="61"/>
      <c r="AR60" s="72"/>
      <c r="AS60" s="73"/>
      <c r="AT60" s="74"/>
      <c r="AU60" s="73"/>
      <c r="AV60" s="74"/>
      <c r="AW60" s="75"/>
      <c r="AX60" s="84"/>
      <c r="AY60" s="359"/>
      <c r="AZ60" s="55" t="s">
        <v>1994</v>
      </c>
      <c r="BA60" s="69" t="s">
        <v>1995</v>
      </c>
      <c r="BB60" s="373"/>
      <c r="BC60" s="99"/>
      <c r="BD60" s="59" t="s">
        <v>1996</v>
      </c>
      <c r="BE60" s="59"/>
      <c r="BF60" s="59"/>
      <c r="BG60" s="60"/>
      <c r="BH60" s="61"/>
      <c r="BI60" s="72"/>
      <c r="BJ60" s="73"/>
      <c r="BK60" s="74"/>
      <c r="BL60" s="73"/>
      <c r="BM60" s="74"/>
      <c r="BN60" s="75"/>
      <c r="BO60" s="84"/>
      <c r="BP60" s="359"/>
    </row>
    <row r="61" spans="1:68" s="81" customFormat="1" ht="16.5" thickBot="1">
      <c r="A61" s="78"/>
      <c r="B61" s="79"/>
      <c r="C61" s="70"/>
      <c r="D61" s="87" t="s">
        <v>1997</v>
      </c>
      <c r="E61" s="59"/>
      <c r="F61" s="59"/>
      <c r="G61" s="60"/>
      <c r="H61" s="71"/>
      <c r="I61" s="72"/>
      <c r="J61" s="89"/>
      <c r="K61" s="74"/>
      <c r="L61" s="73"/>
      <c r="M61" s="74"/>
      <c r="N61" s="75"/>
      <c r="O61" s="84"/>
      <c r="P61" s="76"/>
      <c r="Q61" s="80"/>
      <c r="R61" s="78"/>
      <c r="S61" s="79"/>
      <c r="T61" s="374"/>
      <c r="U61" s="70"/>
      <c r="V61" s="87" t="s">
        <v>1997</v>
      </c>
      <c r="W61" s="59"/>
      <c r="X61" s="59"/>
      <c r="Y61" s="60"/>
      <c r="Z61" s="71"/>
      <c r="AA61" s="72"/>
      <c r="AB61" s="89"/>
      <c r="AC61" s="74"/>
      <c r="AD61" s="73"/>
      <c r="AE61" s="74"/>
      <c r="AF61" s="75"/>
      <c r="AG61" s="84"/>
      <c r="AH61" s="359"/>
      <c r="AI61" s="78"/>
      <c r="AJ61" s="79"/>
      <c r="AK61" s="374"/>
      <c r="AL61" s="70"/>
      <c r="AM61" s="87" t="s">
        <v>1997</v>
      </c>
      <c r="AN61" s="59"/>
      <c r="AO61" s="59"/>
      <c r="AP61" s="60"/>
      <c r="AQ61" s="71"/>
      <c r="AR61" s="72"/>
      <c r="AS61" s="89"/>
      <c r="AT61" s="74"/>
      <c r="AU61" s="73"/>
      <c r="AV61" s="74"/>
      <c r="AW61" s="75"/>
      <c r="AX61" s="84"/>
      <c r="AY61" s="359"/>
      <c r="AZ61" s="78"/>
      <c r="BA61" s="79"/>
      <c r="BB61" s="374"/>
      <c r="BC61" s="70"/>
      <c r="BD61" s="87" t="s">
        <v>1997</v>
      </c>
      <c r="BE61" s="59"/>
      <c r="BF61" s="59"/>
      <c r="BG61" s="60"/>
      <c r="BH61" s="71"/>
      <c r="BI61" s="72"/>
      <c r="BJ61" s="89"/>
      <c r="BK61" s="74"/>
      <c r="BL61" s="73"/>
      <c r="BM61" s="74"/>
      <c r="BN61" s="75"/>
      <c r="BO61" s="84"/>
      <c r="BP61" s="359"/>
    </row>
    <row r="62" spans="1:68" ht="16.5" thickBot="1">
      <c r="A62" s="90"/>
      <c r="C62" s="70"/>
      <c r="D62" s="58"/>
      <c r="E62" s="59"/>
      <c r="F62" s="59"/>
      <c r="G62" s="60"/>
      <c r="H62" s="71"/>
      <c r="I62" s="72"/>
      <c r="J62" s="73"/>
      <c r="K62" s="74"/>
      <c r="L62" s="73"/>
      <c r="M62" s="74"/>
      <c r="N62" s="75"/>
      <c r="O62" s="84"/>
      <c r="P62" s="76"/>
      <c r="R62" s="90"/>
      <c r="S62" s="91"/>
      <c r="T62" s="372"/>
      <c r="U62" s="70"/>
      <c r="V62" s="58"/>
      <c r="W62" s="59"/>
      <c r="X62" s="59"/>
      <c r="Y62" s="60"/>
      <c r="Z62" s="71"/>
      <c r="AA62" s="72"/>
      <c r="AB62" s="73"/>
      <c r="AC62" s="74"/>
      <c r="AD62" s="73"/>
      <c r="AE62" s="74"/>
      <c r="AF62" s="75"/>
      <c r="AG62" s="84"/>
      <c r="AH62" s="359"/>
      <c r="AI62" s="90"/>
      <c r="AJ62" s="91"/>
      <c r="AK62" s="372"/>
      <c r="AL62" s="70"/>
      <c r="AM62" s="58"/>
      <c r="AN62" s="59"/>
      <c r="AO62" s="59"/>
      <c r="AP62" s="60"/>
      <c r="AQ62" s="71"/>
      <c r="AR62" s="72"/>
      <c r="AS62" s="73"/>
      <c r="AT62" s="74"/>
      <c r="AU62" s="73"/>
      <c r="AV62" s="74"/>
      <c r="AW62" s="75"/>
      <c r="AX62" s="84"/>
      <c r="AY62" s="359"/>
      <c r="AZ62" s="90"/>
      <c r="BA62" s="91"/>
      <c r="BB62" s="372"/>
      <c r="BC62" s="70"/>
      <c r="BD62" s="58"/>
      <c r="BE62" s="59"/>
      <c r="BF62" s="59"/>
      <c r="BG62" s="60"/>
      <c r="BH62" s="71"/>
      <c r="BI62" s="72"/>
      <c r="BJ62" s="73"/>
      <c r="BK62" s="74"/>
      <c r="BL62" s="73"/>
      <c r="BM62" s="74"/>
      <c r="BN62" s="75"/>
      <c r="BO62" s="84"/>
      <c r="BP62" s="359"/>
    </row>
    <row r="63" spans="1:68" ht="16.5" thickBot="1">
      <c r="A63" s="55" t="s">
        <v>1998</v>
      </c>
      <c r="B63" s="69" t="s">
        <v>1999</v>
      </c>
      <c r="C63" s="57">
        <v>500</v>
      </c>
      <c r="D63" s="58" t="s">
        <v>1052</v>
      </c>
      <c r="E63" s="59"/>
      <c r="F63" s="59"/>
      <c r="G63" s="60"/>
      <c r="H63" s="61"/>
      <c r="I63" s="85" t="s">
        <v>1920</v>
      </c>
      <c r="J63" s="63" t="s">
        <v>1920</v>
      </c>
      <c r="K63" s="64">
        <v>26930</v>
      </c>
      <c r="L63" s="63" t="s">
        <v>1921</v>
      </c>
      <c r="M63" s="65"/>
      <c r="N63" s="66">
        <v>20.5</v>
      </c>
      <c r="O63" s="84"/>
      <c r="P63" s="67">
        <f>(N63+$O$6)*C63</f>
        <v>10875</v>
      </c>
      <c r="Q63" s="77"/>
      <c r="R63" s="55" t="s">
        <v>1998</v>
      </c>
      <c r="S63" s="69" t="s">
        <v>1999</v>
      </c>
      <c r="T63" s="373"/>
      <c r="U63" s="57">
        <v>500</v>
      </c>
      <c r="V63" s="58" t="s">
        <v>1052</v>
      </c>
      <c r="W63" s="59"/>
      <c r="X63" s="59"/>
      <c r="Y63" s="60"/>
      <c r="Z63" s="61"/>
      <c r="AA63" s="85" t="s">
        <v>1920</v>
      </c>
      <c r="AB63" s="63" t="s">
        <v>1920</v>
      </c>
      <c r="AC63" s="64">
        <v>4085700</v>
      </c>
      <c r="AD63" s="63" t="s">
        <v>1106</v>
      </c>
      <c r="AE63" s="65"/>
      <c r="AF63" s="66">
        <v>22.78</v>
      </c>
      <c r="AG63" s="84"/>
      <c r="AH63" s="358">
        <f>(AF63+$AG$6)*U63</f>
        <v>12340</v>
      </c>
      <c r="AI63" s="55" t="s">
        <v>1998</v>
      </c>
      <c r="AJ63" s="69" t="s">
        <v>1999</v>
      </c>
      <c r="AK63" s="373"/>
      <c r="AL63" s="57">
        <v>500</v>
      </c>
      <c r="AM63" s="58" t="s">
        <v>1052</v>
      </c>
      <c r="AN63" s="59"/>
      <c r="AO63" s="59"/>
      <c r="AP63" s="60"/>
      <c r="AQ63" s="61"/>
      <c r="AR63" s="85" t="s">
        <v>1920</v>
      </c>
      <c r="AS63" s="63" t="s">
        <v>1920</v>
      </c>
      <c r="AT63" s="64">
        <v>268348</v>
      </c>
      <c r="AU63" s="63" t="s">
        <v>1526</v>
      </c>
      <c r="AV63" s="65"/>
      <c r="AW63" s="66">
        <v>21.32</v>
      </c>
      <c r="AX63" s="84"/>
      <c r="AY63" s="358">
        <f>(AW63+$AX$6)*AL63</f>
        <v>11635</v>
      </c>
      <c r="AZ63" s="55" t="s">
        <v>1998</v>
      </c>
      <c r="BA63" s="69" t="s">
        <v>1999</v>
      </c>
      <c r="BB63" s="373"/>
      <c r="BC63" s="57">
        <v>500</v>
      </c>
      <c r="BD63" s="58" t="s">
        <v>1052</v>
      </c>
      <c r="BE63" s="59"/>
      <c r="BF63" s="59"/>
      <c r="BG63" s="60"/>
      <c r="BH63" s="61"/>
      <c r="BI63" s="85" t="s">
        <v>1920</v>
      </c>
      <c r="BJ63" s="63"/>
      <c r="BK63" s="64"/>
      <c r="BL63" s="63"/>
      <c r="BM63" s="65"/>
      <c r="BN63" s="66"/>
      <c r="BO63" s="84"/>
      <c r="BP63" s="358">
        <f>(BN63+$O$6)*BC63</f>
        <v>625</v>
      </c>
    </row>
    <row r="64" spans="1:68" s="81" customFormat="1" ht="16.5" thickBot="1">
      <c r="A64" s="78"/>
      <c r="B64" s="79"/>
      <c r="C64" s="70"/>
      <c r="D64" s="59"/>
      <c r="E64" s="59" t="s">
        <v>2000</v>
      </c>
      <c r="F64" s="59"/>
      <c r="G64" s="60"/>
      <c r="H64" s="71"/>
      <c r="I64" s="72"/>
      <c r="J64" s="89"/>
      <c r="K64" s="74"/>
      <c r="L64" s="73"/>
      <c r="M64" s="74"/>
      <c r="N64" s="75"/>
      <c r="O64" s="84"/>
      <c r="P64" s="76"/>
      <c r="Q64" s="80"/>
      <c r="R64" s="78"/>
      <c r="S64" s="79"/>
      <c r="T64" s="374"/>
      <c r="U64" s="70"/>
      <c r="V64" s="59"/>
      <c r="W64" s="59" t="s">
        <v>2000</v>
      </c>
      <c r="X64" s="59"/>
      <c r="Y64" s="60"/>
      <c r="Z64" s="71"/>
      <c r="AA64" s="72"/>
      <c r="AB64" s="89"/>
      <c r="AC64" s="74"/>
      <c r="AD64" s="73"/>
      <c r="AE64" s="74"/>
      <c r="AF64" s="75"/>
      <c r="AG64" s="84"/>
      <c r="AH64" s="359"/>
      <c r="AI64" s="78"/>
      <c r="AJ64" s="79"/>
      <c r="AK64" s="374"/>
      <c r="AL64" s="70"/>
      <c r="AM64" s="59"/>
      <c r="AN64" s="59" t="s">
        <v>2000</v>
      </c>
      <c r="AO64" s="59"/>
      <c r="AP64" s="60"/>
      <c r="AQ64" s="71"/>
      <c r="AR64" s="72"/>
      <c r="AS64" s="89"/>
      <c r="AT64" s="74"/>
      <c r="AU64" s="73"/>
      <c r="AV64" s="74"/>
      <c r="AW64" s="75"/>
      <c r="AX64" s="84"/>
      <c r="AY64" s="359"/>
      <c r="AZ64" s="78"/>
      <c r="BA64" s="79"/>
      <c r="BB64" s="374"/>
      <c r="BC64" s="70"/>
      <c r="BD64" s="59"/>
      <c r="BE64" s="59" t="s">
        <v>2000</v>
      </c>
      <c r="BF64" s="59"/>
      <c r="BG64" s="60"/>
      <c r="BH64" s="71"/>
      <c r="BI64" s="72"/>
      <c r="BJ64" s="89"/>
      <c r="BK64" s="74"/>
      <c r="BL64" s="73"/>
      <c r="BM64" s="74"/>
      <c r="BN64" s="75"/>
      <c r="BO64" s="84"/>
      <c r="BP64" s="359"/>
    </row>
    <row r="65" spans="1:68" ht="16.5" thickBot="1">
      <c r="A65" s="55" t="s">
        <v>2001</v>
      </c>
      <c r="B65" s="69" t="s">
        <v>2002</v>
      </c>
      <c r="C65" s="57">
        <v>100</v>
      </c>
      <c r="D65" s="58" t="s">
        <v>1053</v>
      </c>
      <c r="E65" s="59"/>
      <c r="F65" s="59"/>
      <c r="G65" s="60"/>
      <c r="H65" s="61"/>
      <c r="I65" s="85" t="s">
        <v>1920</v>
      </c>
      <c r="J65" s="63" t="s">
        <v>1920</v>
      </c>
      <c r="K65" s="64">
        <v>27375</v>
      </c>
      <c r="L65" s="63" t="s">
        <v>1921</v>
      </c>
      <c r="M65" s="65"/>
      <c r="N65" s="66">
        <v>21.5</v>
      </c>
      <c r="O65" s="84"/>
      <c r="P65" s="67">
        <f>(N65+$O$6)*C65</f>
        <v>2275</v>
      </c>
      <c r="Q65" s="77"/>
      <c r="R65" s="55" t="s">
        <v>2001</v>
      </c>
      <c r="S65" s="69" t="s">
        <v>2002</v>
      </c>
      <c r="T65" s="373"/>
      <c r="U65" s="57">
        <v>100</v>
      </c>
      <c r="V65" s="58" t="s">
        <v>1053</v>
      </c>
      <c r="W65" s="59"/>
      <c r="X65" s="59"/>
      <c r="Y65" s="60"/>
      <c r="Z65" s="61"/>
      <c r="AA65" s="85" t="s">
        <v>1920</v>
      </c>
      <c r="AB65" s="63" t="s">
        <v>1920</v>
      </c>
      <c r="AC65" s="64">
        <v>4085684</v>
      </c>
      <c r="AD65" s="63" t="s">
        <v>1115</v>
      </c>
      <c r="AE65" s="65"/>
      <c r="AF65" s="66">
        <v>25.74</v>
      </c>
      <c r="AG65" s="84"/>
      <c r="AH65" s="358">
        <f>(AF65+$AG$6)*U65</f>
        <v>2763.9999999999995</v>
      </c>
      <c r="AI65" s="55" t="s">
        <v>2001</v>
      </c>
      <c r="AJ65" s="69" t="s">
        <v>2002</v>
      </c>
      <c r="AK65" s="373"/>
      <c r="AL65" s="57">
        <v>100</v>
      </c>
      <c r="AM65" s="58" t="s">
        <v>1053</v>
      </c>
      <c r="AN65" s="59"/>
      <c r="AO65" s="59"/>
      <c r="AP65" s="60"/>
      <c r="AQ65" s="61"/>
      <c r="AR65" s="85" t="s">
        <v>1920</v>
      </c>
      <c r="AS65" s="63" t="s">
        <v>1920</v>
      </c>
      <c r="AT65" s="64">
        <v>290203</v>
      </c>
      <c r="AU65" s="63" t="s">
        <v>1527</v>
      </c>
      <c r="AV65" s="65"/>
      <c r="AW65" s="66">
        <v>22.3</v>
      </c>
      <c r="AX65" s="84"/>
      <c r="AY65" s="358">
        <f>(AW65+$AX$6)*AL65</f>
        <v>2425</v>
      </c>
      <c r="AZ65" s="55" t="s">
        <v>2001</v>
      </c>
      <c r="BA65" s="69" t="s">
        <v>2002</v>
      </c>
      <c r="BB65" s="373"/>
      <c r="BC65" s="57">
        <v>100</v>
      </c>
      <c r="BD65" s="58" t="s">
        <v>1053</v>
      </c>
      <c r="BE65" s="59"/>
      <c r="BF65" s="59"/>
      <c r="BG65" s="60"/>
      <c r="BH65" s="61"/>
      <c r="BI65" s="85" t="s">
        <v>1920</v>
      </c>
      <c r="BJ65" s="63"/>
      <c r="BK65" s="64"/>
      <c r="BL65" s="63"/>
      <c r="BM65" s="65"/>
      <c r="BN65" s="66"/>
      <c r="BO65" s="84"/>
      <c r="BP65" s="358">
        <f>(BN65+$O$6)*BC65</f>
        <v>125</v>
      </c>
    </row>
    <row r="66" spans="1:68" s="81" customFormat="1" ht="16.5" thickBot="1">
      <c r="A66" s="78"/>
      <c r="B66" s="79"/>
      <c r="C66" s="70"/>
      <c r="D66" s="59" t="s">
        <v>2003</v>
      </c>
      <c r="E66" s="59"/>
      <c r="F66" s="59"/>
      <c r="G66" s="60"/>
      <c r="H66" s="71"/>
      <c r="I66" s="72"/>
      <c r="J66" s="89"/>
      <c r="K66" s="74"/>
      <c r="L66" s="73"/>
      <c r="M66" s="74"/>
      <c r="N66" s="75"/>
      <c r="O66" s="84"/>
      <c r="P66" s="76"/>
      <c r="Q66" s="80"/>
      <c r="R66" s="78"/>
      <c r="S66" s="79"/>
      <c r="T66" s="374"/>
      <c r="U66" s="70"/>
      <c r="V66" s="59" t="s">
        <v>2003</v>
      </c>
      <c r="W66" s="59"/>
      <c r="X66" s="59"/>
      <c r="Y66" s="60"/>
      <c r="Z66" s="71"/>
      <c r="AA66" s="72"/>
      <c r="AB66" s="89"/>
      <c r="AC66" s="74"/>
      <c r="AD66" s="73"/>
      <c r="AE66" s="74"/>
      <c r="AF66" s="75"/>
      <c r="AG66" s="84"/>
      <c r="AH66" s="359"/>
      <c r="AI66" s="78"/>
      <c r="AJ66" s="79"/>
      <c r="AK66" s="374"/>
      <c r="AL66" s="70"/>
      <c r="AM66" s="59" t="s">
        <v>2003</v>
      </c>
      <c r="AN66" s="59"/>
      <c r="AO66" s="59"/>
      <c r="AP66" s="60"/>
      <c r="AQ66" s="71"/>
      <c r="AR66" s="72"/>
      <c r="AS66" s="89"/>
      <c r="AT66" s="74"/>
      <c r="AU66" s="73"/>
      <c r="AV66" s="74"/>
      <c r="AW66" s="75"/>
      <c r="AX66" s="84"/>
      <c r="AY66" s="359"/>
      <c r="AZ66" s="78"/>
      <c r="BA66" s="79"/>
      <c r="BB66" s="374"/>
      <c r="BC66" s="70"/>
      <c r="BD66" s="59" t="s">
        <v>2003</v>
      </c>
      <c r="BE66" s="59"/>
      <c r="BF66" s="59"/>
      <c r="BG66" s="60"/>
      <c r="BH66" s="71"/>
      <c r="BI66" s="72"/>
      <c r="BJ66" s="89"/>
      <c r="BK66" s="74"/>
      <c r="BL66" s="73"/>
      <c r="BM66" s="74"/>
      <c r="BN66" s="75"/>
      <c r="BO66" s="84"/>
      <c r="BP66" s="359"/>
    </row>
    <row r="67" spans="1:68" s="81" customFormat="1" ht="16.5" thickBot="1">
      <c r="A67" s="78"/>
      <c r="B67" s="79"/>
      <c r="C67" s="70"/>
      <c r="D67" s="58"/>
      <c r="E67" s="59" t="s">
        <v>2000</v>
      </c>
      <c r="F67" s="59"/>
      <c r="G67" s="60"/>
      <c r="H67" s="71"/>
      <c r="I67" s="72"/>
      <c r="J67" s="89"/>
      <c r="K67" s="74"/>
      <c r="L67" s="73"/>
      <c r="M67" s="74"/>
      <c r="N67" s="75"/>
      <c r="O67" s="84"/>
      <c r="P67" s="76"/>
      <c r="Q67" s="80"/>
      <c r="R67" s="78"/>
      <c r="S67" s="79"/>
      <c r="T67" s="374"/>
      <c r="U67" s="70"/>
      <c r="V67" s="58"/>
      <c r="W67" s="59" t="s">
        <v>2000</v>
      </c>
      <c r="X67" s="59"/>
      <c r="Y67" s="60"/>
      <c r="Z67" s="71"/>
      <c r="AA67" s="72"/>
      <c r="AB67" s="89"/>
      <c r="AC67" s="74"/>
      <c r="AD67" s="73"/>
      <c r="AE67" s="74"/>
      <c r="AF67" s="75"/>
      <c r="AG67" s="84"/>
      <c r="AH67" s="359"/>
      <c r="AI67" s="78"/>
      <c r="AJ67" s="79"/>
      <c r="AK67" s="374"/>
      <c r="AL67" s="70"/>
      <c r="AM67" s="58"/>
      <c r="AN67" s="59" t="s">
        <v>2000</v>
      </c>
      <c r="AO67" s="59"/>
      <c r="AP67" s="60"/>
      <c r="AQ67" s="71"/>
      <c r="AR67" s="72"/>
      <c r="AS67" s="89"/>
      <c r="AT67" s="74"/>
      <c r="AU67" s="73"/>
      <c r="AV67" s="74"/>
      <c r="AW67" s="75"/>
      <c r="AX67" s="84"/>
      <c r="AY67" s="359"/>
      <c r="AZ67" s="78"/>
      <c r="BA67" s="79"/>
      <c r="BB67" s="374"/>
      <c r="BC67" s="70"/>
      <c r="BD67" s="58"/>
      <c r="BE67" s="59" t="s">
        <v>2000</v>
      </c>
      <c r="BF67" s="59"/>
      <c r="BG67" s="60"/>
      <c r="BH67" s="71"/>
      <c r="BI67" s="72"/>
      <c r="BJ67" s="89"/>
      <c r="BK67" s="74"/>
      <c r="BL67" s="73"/>
      <c r="BM67" s="74"/>
      <c r="BN67" s="75"/>
      <c r="BO67" s="84"/>
      <c r="BP67" s="359"/>
    </row>
    <row r="68" spans="1:68" ht="16.5" thickBot="1">
      <c r="A68" s="55" t="s">
        <v>2004</v>
      </c>
      <c r="B68" s="69">
        <v>140</v>
      </c>
      <c r="C68" s="57">
        <v>650</v>
      </c>
      <c r="D68" s="58" t="s">
        <v>1054</v>
      </c>
      <c r="E68" s="59"/>
      <c r="F68" s="59"/>
      <c r="G68" s="60"/>
      <c r="H68" s="61"/>
      <c r="I68" s="85" t="s">
        <v>1920</v>
      </c>
      <c r="J68" s="63" t="s">
        <v>1920</v>
      </c>
      <c r="K68" s="64">
        <v>27250</v>
      </c>
      <c r="L68" s="63" t="s">
        <v>1921</v>
      </c>
      <c r="M68" s="65"/>
      <c r="N68" s="66">
        <v>21.5</v>
      </c>
      <c r="O68" s="84"/>
      <c r="P68" s="67">
        <f>(N68+$O$6)*C68</f>
        <v>14787.5</v>
      </c>
      <c r="Q68" s="77"/>
      <c r="R68" s="55" t="s">
        <v>2004</v>
      </c>
      <c r="S68" s="69">
        <v>140</v>
      </c>
      <c r="T68" s="373"/>
      <c r="U68" s="57">
        <v>650</v>
      </c>
      <c r="V68" s="58" t="s">
        <v>1054</v>
      </c>
      <c r="W68" s="59"/>
      <c r="X68" s="59"/>
      <c r="Y68" s="60"/>
      <c r="Z68" s="61"/>
      <c r="AA68" s="85" t="s">
        <v>1920</v>
      </c>
      <c r="AB68" s="63" t="s">
        <v>1920</v>
      </c>
      <c r="AC68" s="64">
        <v>4261889</v>
      </c>
      <c r="AD68" s="63" t="s">
        <v>1115</v>
      </c>
      <c r="AE68" s="65"/>
      <c r="AF68" s="66">
        <v>25.91</v>
      </c>
      <c r="AG68" s="84"/>
      <c r="AH68" s="358">
        <f>(AF68+$AG$6)*U68</f>
        <v>18076.5</v>
      </c>
      <c r="AI68" s="55" t="s">
        <v>2004</v>
      </c>
      <c r="AJ68" s="69">
        <v>140</v>
      </c>
      <c r="AK68" s="373"/>
      <c r="AL68" s="57">
        <v>650</v>
      </c>
      <c r="AM68" s="58" t="s">
        <v>1054</v>
      </c>
      <c r="AN68" s="59"/>
      <c r="AO68" s="59"/>
      <c r="AP68" s="60"/>
      <c r="AQ68" s="61"/>
      <c r="AR68" s="85" t="s">
        <v>1920</v>
      </c>
      <c r="AS68" s="63" t="s">
        <v>1920</v>
      </c>
      <c r="AT68" s="64">
        <v>224421</v>
      </c>
      <c r="AU68" s="63" t="s">
        <v>1527</v>
      </c>
      <c r="AV68" s="65"/>
      <c r="AW68" s="66">
        <v>22.3</v>
      </c>
      <c r="AX68" s="84"/>
      <c r="AY68" s="358">
        <f>(AW68+$AX$6)*AL68</f>
        <v>15762.5</v>
      </c>
      <c r="AZ68" s="55" t="s">
        <v>2004</v>
      </c>
      <c r="BA68" s="69">
        <v>140</v>
      </c>
      <c r="BB68" s="373"/>
      <c r="BC68" s="57">
        <v>650</v>
      </c>
      <c r="BD68" s="58" t="s">
        <v>1054</v>
      </c>
      <c r="BE68" s="59"/>
      <c r="BF68" s="59"/>
      <c r="BG68" s="60"/>
      <c r="BH68" s="61"/>
      <c r="BI68" s="85" t="s">
        <v>1920</v>
      </c>
      <c r="BJ68" s="63"/>
      <c r="BK68" s="64"/>
      <c r="BL68" s="63"/>
      <c r="BM68" s="65"/>
      <c r="BN68" s="66"/>
      <c r="BO68" s="84"/>
      <c r="BP68" s="358">
        <f>(BN68+$O$6)*BC68</f>
        <v>812.5</v>
      </c>
    </row>
    <row r="69" spans="1:68" s="81" customFormat="1" ht="16.5" thickBot="1">
      <c r="A69" s="78"/>
      <c r="B69" s="79"/>
      <c r="C69" s="70"/>
      <c r="D69" s="59" t="s">
        <v>2005</v>
      </c>
      <c r="E69" s="59"/>
      <c r="F69" s="59"/>
      <c r="G69" s="60"/>
      <c r="H69" s="71"/>
      <c r="I69" s="72"/>
      <c r="J69" s="89"/>
      <c r="K69" s="74"/>
      <c r="L69" s="73"/>
      <c r="M69" s="74"/>
      <c r="N69" s="75"/>
      <c r="O69" s="84"/>
      <c r="P69" s="76"/>
      <c r="Q69" s="80"/>
      <c r="R69" s="78"/>
      <c r="S69" s="79"/>
      <c r="T69" s="374"/>
      <c r="U69" s="70"/>
      <c r="V69" s="59" t="s">
        <v>2005</v>
      </c>
      <c r="W69" s="59"/>
      <c r="X69" s="59"/>
      <c r="Y69" s="60"/>
      <c r="Z69" s="71"/>
      <c r="AA69" s="72"/>
      <c r="AB69" s="89"/>
      <c r="AC69" s="74"/>
      <c r="AD69" s="73"/>
      <c r="AE69" s="74"/>
      <c r="AF69" s="75"/>
      <c r="AG69" s="84"/>
      <c r="AH69" s="359"/>
      <c r="AI69" s="78"/>
      <c r="AJ69" s="79"/>
      <c r="AK69" s="374"/>
      <c r="AL69" s="70"/>
      <c r="AM69" s="59" t="s">
        <v>2005</v>
      </c>
      <c r="AN69" s="59"/>
      <c r="AO69" s="59"/>
      <c r="AP69" s="60"/>
      <c r="AQ69" s="71"/>
      <c r="AR69" s="72"/>
      <c r="AS69" s="89"/>
      <c r="AT69" s="74"/>
      <c r="AU69" s="73"/>
      <c r="AV69" s="74"/>
      <c r="AW69" s="75"/>
      <c r="AX69" s="84"/>
      <c r="AY69" s="359"/>
      <c r="AZ69" s="78"/>
      <c r="BA69" s="79"/>
      <c r="BB69" s="374"/>
      <c r="BC69" s="70"/>
      <c r="BD69" s="59" t="s">
        <v>2005</v>
      </c>
      <c r="BE69" s="59"/>
      <c r="BF69" s="59"/>
      <c r="BG69" s="60"/>
      <c r="BH69" s="71"/>
      <c r="BI69" s="72"/>
      <c r="BJ69" s="89"/>
      <c r="BK69" s="74"/>
      <c r="BL69" s="73"/>
      <c r="BM69" s="74"/>
      <c r="BN69" s="75"/>
      <c r="BO69" s="84"/>
      <c r="BP69" s="359"/>
    </row>
    <row r="70" spans="1:68" s="81" customFormat="1" ht="16.5" thickBot="1">
      <c r="A70" s="78"/>
      <c r="B70" s="79"/>
      <c r="C70" s="70"/>
      <c r="D70" s="58"/>
      <c r="E70" s="59" t="s">
        <v>2006</v>
      </c>
      <c r="F70" s="59"/>
      <c r="G70" s="60"/>
      <c r="H70" s="71"/>
      <c r="I70" s="72"/>
      <c r="J70" s="89"/>
      <c r="K70" s="74"/>
      <c r="L70" s="73"/>
      <c r="M70" s="74"/>
      <c r="N70" s="75"/>
      <c r="O70" s="84"/>
      <c r="P70" s="76"/>
      <c r="Q70" s="80"/>
      <c r="R70" s="78"/>
      <c r="S70" s="79"/>
      <c r="T70" s="374"/>
      <c r="U70" s="70"/>
      <c r="V70" s="58"/>
      <c r="W70" s="59" t="s">
        <v>2006</v>
      </c>
      <c r="X70" s="59"/>
      <c r="Y70" s="60"/>
      <c r="Z70" s="71"/>
      <c r="AA70" s="72"/>
      <c r="AB70" s="89"/>
      <c r="AC70" s="74"/>
      <c r="AD70" s="73"/>
      <c r="AE70" s="74"/>
      <c r="AF70" s="75"/>
      <c r="AG70" s="84"/>
      <c r="AH70" s="359"/>
      <c r="AI70" s="78"/>
      <c r="AJ70" s="79"/>
      <c r="AK70" s="374"/>
      <c r="AL70" s="70"/>
      <c r="AM70" s="58"/>
      <c r="AN70" s="59" t="s">
        <v>2006</v>
      </c>
      <c r="AO70" s="59"/>
      <c r="AP70" s="60"/>
      <c r="AQ70" s="71"/>
      <c r="AR70" s="72"/>
      <c r="AS70" s="89"/>
      <c r="AT70" s="74"/>
      <c r="AU70" s="73"/>
      <c r="AV70" s="74"/>
      <c r="AW70" s="75"/>
      <c r="AX70" s="84"/>
      <c r="AY70" s="359"/>
      <c r="AZ70" s="78"/>
      <c r="BA70" s="79"/>
      <c r="BB70" s="374"/>
      <c r="BC70" s="70"/>
      <c r="BD70" s="58"/>
      <c r="BE70" s="59" t="s">
        <v>2006</v>
      </c>
      <c r="BF70" s="59"/>
      <c r="BG70" s="60"/>
      <c r="BH70" s="71"/>
      <c r="BI70" s="72"/>
      <c r="BJ70" s="89"/>
      <c r="BK70" s="74"/>
      <c r="BL70" s="73"/>
      <c r="BM70" s="74"/>
      <c r="BN70" s="75"/>
      <c r="BO70" s="84"/>
      <c r="BP70" s="359"/>
    </row>
    <row r="71" spans="1:68" ht="16.5" thickBot="1">
      <c r="A71" s="55" t="s">
        <v>2007</v>
      </c>
      <c r="B71" s="69" t="s">
        <v>2008</v>
      </c>
      <c r="C71" s="57">
        <v>2000</v>
      </c>
      <c r="D71" s="58" t="s">
        <v>2009</v>
      </c>
      <c r="E71" s="59"/>
      <c r="F71" s="59"/>
      <c r="G71" s="60"/>
      <c r="H71" s="61"/>
      <c r="I71" s="85" t="s">
        <v>1920</v>
      </c>
      <c r="J71" s="63" t="s">
        <v>1920</v>
      </c>
      <c r="K71" s="64">
        <v>26150</v>
      </c>
      <c r="L71" s="63" t="s">
        <v>1921</v>
      </c>
      <c r="M71" s="65"/>
      <c r="N71" s="66">
        <v>22</v>
      </c>
      <c r="O71" s="84"/>
      <c r="P71" s="67">
        <f>(N71+$O$6)*C71</f>
        <v>46500</v>
      </c>
      <c r="Q71" s="77"/>
      <c r="R71" s="55" t="s">
        <v>2007</v>
      </c>
      <c r="S71" s="69" t="s">
        <v>2008</v>
      </c>
      <c r="T71" s="373"/>
      <c r="U71" s="57">
        <v>2000</v>
      </c>
      <c r="V71" s="58" t="s">
        <v>2009</v>
      </c>
      <c r="W71" s="59"/>
      <c r="X71" s="59"/>
      <c r="Y71" s="60"/>
      <c r="Z71" s="61"/>
      <c r="AA71" s="85" t="s">
        <v>1920</v>
      </c>
      <c r="AB71" s="63" t="s">
        <v>1920</v>
      </c>
      <c r="AC71" s="64">
        <v>4103800</v>
      </c>
      <c r="AD71" s="63" t="s">
        <v>1116</v>
      </c>
      <c r="AE71" s="65"/>
      <c r="AF71" s="66">
        <v>26.8</v>
      </c>
      <c r="AG71" s="84"/>
      <c r="AH71" s="358">
        <f>(AF71+$AG$6)*U71</f>
        <v>57400</v>
      </c>
      <c r="AI71" s="55" t="s">
        <v>2007</v>
      </c>
      <c r="AJ71" s="69" t="s">
        <v>2008</v>
      </c>
      <c r="AK71" s="373"/>
      <c r="AL71" s="57">
        <v>2000</v>
      </c>
      <c r="AM71" s="58" t="s">
        <v>2009</v>
      </c>
      <c r="AN71" s="59"/>
      <c r="AO71" s="59"/>
      <c r="AP71" s="60"/>
      <c r="AQ71" s="61"/>
      <c r="AR71" s="85" t="s">
        <v>1920</v>
      </c>
      <c r="AS71" s="63" t="s">
        <v>1920</v>
      </c>
      <c r="AT71" s="64">
        <v>225304</v>
      </c>
      <c r="AU71" s="63" t="s">
        <v>1525</v>
      </c>
      <c r="AV71" s="65"/>
      <c r="AW71" s="66">
        <v>23.64</v>
      </c>
      <c r="AX71" s="84"/>
      <c r="AY71" s="358">
        <f>(AW71+$AX$6)*AL71</f>
        <v>51180</v>
      </c>
      <c r="AZ71" s="55" t="s">
        <v>2007</v>
      </c>
      <c r="BA71" s="69" t="s">
        <v>2008</v>
      </c>
      <c r="BB71" s="373"/>
      <c r="BC71" s="57">
        <v>2000</v>
      </c>
      <c r="BD71" s="58" t="s">
        <v>2009</v>
      </c>
      <c r="BE71" s="59"/>
      <c r="BF71" s="59"/>
      <c r="BG71" s="60"/>
      <c r="BH71" s="61"/>
      <c r="BI71" s="85" t="s">
        <v>1920</v>
      </c>
      <c r="BJ71" s="63"/>
      <c r="BK71" s="64"/>
      <c r="BL71" s="63"/>
      <c r="BM71" s="65"/>
      <c r="BN71" s="66"/>
      <c r="BO71" s="84"/>
      <c r="BP71" s="358">
        <f>(BN71+$O$6)*BC71</f>
        <v>2500</v>
      </c>
    </row>
    <row r="72" spans="1:68" s="81" customFormat="1" ht="16.5" thickBot="1">
      <c r="A72" s="78"/>
      <c r="B72" s="79"/>
      <c r="C72" s="70"/>
      <c r="D72" s="59" t="s">
        <v>2010</v>
      </c>
      <c r="E72" s="59"/>
      <c r="F72" s="59"/>
      <c r="G72" s="60"/>
      <c r="H72" s="71"/>
      <c r="I72" s="72"/>
      <c r="J72" s="89"/>
      <c r="K72" s="74"/>
      <c r="L72" s="73"/>
      <c r="M72" s="74"/>
      <c r="N72" s="75"/>
      <c r="O72" s="84"/>
      <c r="P72" s="76"/>
      <c r="Q72" s="80"/>
      <c r="R72" s="78"/>
      <c r="S72" s="79"/>
      <c r="T72" s="374"/>
      <c r="U72" s="70"/>
      <c r="V72" s="59" t="s">
        <v>2010</v>
      </c>
      <c r="W72" s="59"/>
      <c r="X72" s="59"/>
      <c r="Y72" s="60"/>
      <c r="Z72" s="71"/>
      <c r="AA72" s="72"/>
      <c r="AB72" s="89"/>
      <c r="AC72" s="74"/>
      <c r="AD72" s="73"/>
      <c r="AE72" s="74"/>
      <c r="AF72" s="75"/>
      <c r="AG72" s="84"/>
      <c r="AH72" s="359"/>
      <c r="AI72" s="78"/>
      <c r="AJ72" s="79"/>
      <c r="AK72" s="374"/>
      <c r="AL72" s="70"/>
      <c r="AM72" s="59" t="s">
        <v>2010</v>
      </c>
      <c r="AN72" s="59"/>
      <c r="AO72" s="59"/>
      <c r="AP72" s="60"/>
      <c r="AQ72" s="71"/>
      <c r="AR72" s="72"/>
      <c r="AS72" s="89"/>
      <c r="AT72" s="74"/>
      <c r="AU72" s="73"/>
      <c r="AV72" s="74"/>
      <c r="AW72" s="75"/>
      <c r="AX72" s="84"/>
      <c r="AY72" s="359"/>
      <c r="AZ72" s="78"/>
      <c r="BA72" s="79"/>
      <c r="BB72" s="374"/>
      <c r="BC72" s="70"/>
      <c r="BD72" s="59" t="s">
        <v>2010</v>
      </c>
      <c r="BE72" s="59"/>
      <c r="BF72" s="59"/>
      <c r="BG72" s="60"/>
      <c r="BH72" s="71"/>
      <c r="BI72" s="72"/>
      <c r="BJ72" s="89"/>
      <c r="BK72" s="74"/>
      <c r="BL72" s="73"/>
      <c r="BM72" s="74"/>
      <c r="BN72" s="75"/>
      <c r="BO72" s="84"/>
      <c r="BP72" s="359"/>
    </row>
    <row r="73" spans="1:68" s="81" customFormat="1" ht="16.5" thickBot="1">
      <c r="A73" s="78"/>
      <c r="B73" s="79"/>
      <c r="C73" s="70"/>
      <c r="D73" s="58"/>
      <c r="E73" s="59" t="s">
        <v>2011</v>
      </c>
      <c r="F73" s="59"/>
      <c r="G73" s="60"/>
      <c r="H73" s="71"/>
      <c r="I73" s="72"/>
      <c r="J73" s="89"/>
      <c r="K73" s="74"/>
      <c r="L73" s="73"/>
      <c r="M73" s="74"/>
      <c r="N73" s="75"/>
      <c r="O73" s="84"/>
      <c r="P73" s="76"/>
      <c r="Q73" s="80"/>
      <c r="R73" s="78"/>
      <c r="S73" s="79"/>
      <c r="T73" s="374"/>
      <c r="U73" s="70"/>
      <c r="V73" s="58"/>
      <c r="W73" s="59" t="s">
        <v>2011</v>
      </c>
      <c r="X73" s="59"/>
      <c r="Y73" s="60"/>
      <c r="Z73" s="71"/>
      <c r="AA73" s="72"/>
      <c r="AB73" s="89"/>
      <c r="AC73" s="74"/>
      <c r="AD73" s="73"/>
      <c r="AE73" s="74"/>
      <c r="AF73" s="75"/>
      <c r="AG73" s="84"/>
      <c r="AH73" s="359"/>
      <c r="AI73" s="78"/>
      <c r="AJ73" s="79"/>
      <c r="AK73" s="374"/>
      <c r="AL73" s="70"/>
      <c r="AM73" s="58"/>
      <c r="AN73" s="59" t="s">
        <v>2011</v>
      </c>
      <c r="AO73" s="59"/>
      <c r="AP73" s="60"/>
      <c r="AQ73" s="71"/>
      <c r="AR73" s="72"/>
      <c r="AS73" s="89"/>
      <c r="AT73" s="74"/>
      <c r="AU73" s="73"/>
      <c r="AV73" s="74"/>
      <c r="AW73" s="75"/>
      <c r="AX73" s="84"/>
      <c r="AY73" s="359"/>
      <c r="AZ73" s="78"/>
      <c r="BA73" s="79"/>
      <c r="BB73" s="374"/>
      <c r="BC73" s="70"/>
      <c r="BD73" s="58"/>
      <c r="BE73" s="59" t="s">
        <v>2011</v>
      </c>
      <c r="BF73" s="59"/>
      <c r="BG73" s="60"/>
      <c r="BH73" s="71"/>
      <c r="BI73" s="72"/>
      <c r="BJ73" s="89"/>
      <c r="BK73" s="74"/>
      <c r="BL73" s="73"/>
      <c r="BM73" s="74"/>
      <c r="BN73" s="75"/>
      <c r="BO73" s="84"/>
      <c r="BP73" s="359"/>
    </row>
    <row r="74" spans="1:68" ht="16.5" thickBot="1">
      <c r="A74" s="55" t="s">
        <v>2012</v>
      </c>
      <c r="B74" s="69" t="s">
        <v>2013</v>
      </c>
      <c r="C74" s="57">
        <v>500</v>
      </c>
      <c r="D74" s="58" t="s">
        <v>1055</v>
      </c>
      <c r="E74" s="59"/>
      <c r="F74" s="59"/>
      <c r="G74" s="60"/>
      <c r="H74" s="61"/>
      <c r="I74" s="85" t="s">
        <v>2014</v>
      </c>
      <c r="J74" s="63" t="s">
        <v>2015</v>
      </c>
      <c r="K74" s="64">
        <v>25900</v>
      </c>
      <c r="L74" s="63" t="s">
        <v>1921</v>
      </c>
      <c r="M74" s="65"/>
      <c r="N74" s="66">
        <v>6.89</v>
      </c>
      <c r="O74" s="84"/>
      <c r="P74" s="67">
        <f>(N74+$O$6)*C74</f>
        <v>4070.0000000000005</v>
      </c>
      <c r="Q74" s="77"/>
      <c r="R74" s="55" t="s">
        <v>2012</v>
      </c>
      <c r="S74" s="69" t="s">
        <v>2013</v>
      </c>
      <c r="T74" s="373"/>
      <c r="U74" s="57">
        <v>500</v>
      </c>
      <c r="V74" s="58" t="s">
        <v>1055</v>
      </c>
      <c r="W74" s="59"/>
      <c r="X74" s="59"/>
      <c r="Y74" s="60"/>
      <c r="Z74" s="61"/>
      <c r="AA74" s="85" t="s">
        <v>2014</v>
      </c>
      <c r="AB74" s="63" t="s">
        <v>1117</v>
      </c>
      <c r="AC74" s="64" t="s">
        <v>1118</v>
      </c>
      <c r="AD74" s="63" t="s">
        <v>1119</v>
      </c>
      <c r="AE74" s="65"/>
      <c r="AF74" s="66">
        <v>9.41</v>
      </c>
      <c r="AG74" s="84"/>
      <c r="AH74" s="358">
        <f>(AF74+$AG$6)*U74</f>
        <v>5655</v>
      </c>
      <c r="AI74" s="55" t="s">
        <v>2012</v>
      </c>
      <c r="AJ74" s="69" t="s">
        <v>2013</v>
      </c>
      <c r="AK74" s="373"/>
      <c r="AL74" s="57">
        <v>85</v>
      </c>
      <c r="AM74" s="58" t="s">
        <v>1055</v>
      </c>
      <c r="AN74" s="59"/>
      <c r="AO74" s="59"/>
      <c r="AP74" s="60"/>
      <c r="AQ74" s="61"/>
      <c r="AR74" s="85" t="s">
        <v>2014</v>
      </c>
      <c r="AS74" s="63" t="s">
        <v>1528</v>
      </c>
      <c r="AT74" s="64">
        <v>107476</v>
      </c>
      <c r="AU74" s="63" t="s">
        <v>1529</v>
      </c>
      <c r="AV74" s="65"/>
      <c r="AW74" s="66">
        <v>38.28</v>
      </c>
      <c r="AX74" s="84"/>
      <c r="AY74" s="358">
        <f>(AW74+$AX$6)*AL74</f>
        <v>3419.55</v>
      </c>
      <c r="AZ74" s="55" t="s">
        <v>2012</v>
      </c>
      <c r="BA74" s="69" t="s">
        <v>2013</v>
      </c>
      <c r="BB74" s="373"/>
      <c r="BC74" s="57">
        <v>500</v>
      </c>
      <c r="BD74" s="58" t="s">
        <v>1055</v>
      </c>
      <c r="BE74" s="59"/>
      <c r="BF74" s="59"/>
      <c r="BG74" s="60"/>
      <c r="BH74" s="61"/>
      <c r="BI74" s="85" t="s">
        <v>2014</v>
      </c>
      <c r="BJ74" s="63"/>
      <c r="BK74" s="64"/>
      <c r="BL74" s="63"/>
      <c r="BM74" s="65"/>
      <c r="BN74" s="66"/>
      <c r="BO74" s="84"/>
      <c r="BP74" s="358">
        <f>(BN74+$O$6)*BC74</f>
        <v>625</v>
      </c>
    </row>
    <row r="75" spans="1:68" s="81" customFormat="1" ht="16.5" thickBot="1">
      <c r="A75" s="78"/>
      <c r="B75" s="79"/>
      <c r="C75" s="70"/>
      <c r="D75" s="58"/>
      <c r="E75" s="59" t="s">
        <v>2016</v>
      </c>
      <c r="F75" s="59"/>
      <c r="G75" s="60"/>
      <c r="H75" s="71"/>
      <c r="I75" s="72"/>
      <c r="J75" s="89"/>
      <c r="K75" s="74"/>
      <c r="L75" s="73"/>
      <c r="M75" s="74"/>
      <c r="N75" s="75"/>
      <c r="O75" s="84"/>
      <c r="P75" s="76"/>
      <c r="Q75" s="80"/>
      <c r="R75" s="78"/>
      <c r="S75" s="79"/>
      <c r="T75" s="374"/>
      <c r="U75" s="70"/>
      <c r="V75" s="58"/>
      <c r="W75" s="59" t="s">
        <v>2016</v>
      </c>
      <c r="X75" s="59"/>
      <c r="Y75" s="60"/>
      <c r="Z75" s="71"/>
      <c r="AA75" s="72"/>
      <c r="AB75" s="89"/>
      <c r="AC75" s="74"/>
      <c r="AD75" s="73"/>
      <c r="AE75" s="74"/>
      <c r="AF75" s="75"/>
      <c r="AG75" s="84"/>
      <c r="AH75" s="359"/>
      <c r="AI75" s="78"/>
      <c r="AJ75" s="79"/>
      <c r="AK75" s="374"/>
      <c r="AL75" s="70"/>
      <c r="AM75" s="58"/>
      <c r="AN75" s="59" t="s">
        <v>2016</v>
      </c>
      <c r="AO75" s="59"/>
      <c r="AP75" s="60"/>
      <c r="AQ75" s="71"/>
      <c r="AR75" s="72"/>
      <c r="AS75" s="89"/>
      <c r="AT75" s="74"/>
      <c r="AU75" s="73"/>
      <c r="AV75" s="74"/>
      <c r="AW75" s="75"/>
      <c r="AX75" s="84"/>
      <c r="AY75" s="359"/>
      <c r="AZ75" s="78"/>
      <c r="BA75" s="79"/>
      <c r="BB75" s="374"/>
      <c r="BC75" s="70"/>
      <c r="BD75" s="58"/>
      <c r="BE75" s="59" t="s">
        <v>2016</v>
      </c>
      <c r="BF75" s="59"/>
      <c r="BG75" s="60"/>
      <c r="BH75" s="71"/>
      <c r="BI75" s="72"/>
      <c r="BJ75" s="89"/>
      <c r="BK75" s="74"/>
      <c r="BL75" s="73"/>
      <c r="BM75" s="74"/>
      <c r="BN75" s="75"/>
      <c r="BO75" s="84"/>
      <c r="BP75" s="359"/>
    </row>
    <row r="76" spans="1:68" ht="16.5" thickBot="1">
      <c r="A76" s="55" t="s">
        <v>2017</v>
      </c>
      <c r="B76" s="96" t="s">
        <v>2018</v>
      </c>
      <c r="C76" s="57">
        <v>200</v>
      </c>
      <c r="D76" s="58" t="s">
        <v>2019</v>
      </c>
      <c r="E76" s="59"/>
      <c r="F76" s="59"/>
      <c r="G76" s="60"/>
      <c r="H76" s="61"/>
      <c r="I76" s="97" t="s">
        <v>1920</v>
      </c>
      <c r="J76" s="63" t="s">
        <v>1920</v>
      </c>
      <c r="K76" s="64">
        <v>27860</v>
      </c>
      <c r="L76" s="63" t="s">
        <v>1921</v>
      </c>
      <c r="M76" s="65"/>
      <c r="N76" s="66">
        <v>21.98</v>
      </c>
      <c r="O76" s="84"/>
      <c r="P76" s="67">
        <f>(N76+$O$6)*C76</f>
        <v>4646</v>
      </c>
      <c r="Q76" s="77"/>
      <c r="R76" s="55" t="s">
        <v>2017</v>
      </c>
      <c r="S76" s="96" t="s">
        <v>2018</v>
      </c>
      <c r="T76" s="375"/>
      <c r="U76" s="57">
        <v>200</v>
      </c>
      <c r="V76" s="58" t="s">
        <v>2019</v>
      </c>
      <c r="W76" s="59"/>
      <c r="X76" s="59"/>
      <c r="Y76" s="60"/>
      <c r="Z76" s="61"/>
      <c r="AA76" s="97" t="s">
        <v>1920</v>
      </c>
      <c r="AB76" s="63" t="s">
        <v>1920</v>
      </c>
      <c r="AC76" s="64">
        <v>5097837</v>
      </c>
      <c r="AD76" s="63" t="s">
        <v>1120</v>
      </c>
      <c r="AE76" s="65"/>
      <c r="AF76" s="66">
        <v>22.25</v>
      </c>
      <c r="AG76" s="84"/>
      <c r="AH76" s="358">
        <f>(AF76+$AG$6)*U76</f>
        <v>4830</v>
      </c>
      <c r="AI76" s="55" t="s">
        <v>2017</v>
      </c>
      <c r="AJ76" s="96" t="s">
        <v>2018</v>
      </c>
      <c r="AK76" s="375"/>
      <c r="AL76" s="57">
        <v>200</v>
      </c>
      <c r="AM76" s="58" t="s">
        <v>2019</v>
      </c>
      <c r="AN76" s="59"/>
      <c r="AO76" s="59"/>
      <c r="AP76" s="60"/>
      <c r="AQ76" s="61"/>
      <c r="AR76" s="97" t="s">
        <v>1920</v>
      </c>
      <c r="AS76" s="63" t="s">
        <v>1920</v>
      </c>
      <c r="AT76" s="64">
        <v>117897</v>
      </c>
      <c r="AU76" s="63" t="s">
        <v>1530</v>
      </c>
      <c r="AV76" s="65"/>
      <c r="AW76" s="66">
        <v>22.22</v>
      </c>
      <c r="AX76" s="84"/>
      <c r="AY76" s="358">
        <f>(AW76+$AX$6)*AL76</f>
        <v>4834</v>
      </c>
      <c r="AZ76" s="55" t="s">
        <v>2017</v>
      </c>
      <c r="BA76" s="96" t="s">
        <v>2018</v>
      </c>
      <c r="BB76" s="375"/>
      <c r="BC76" s="57">
        <v>200</v>
      </c>
      <c r="BD76" s="58" t="s">
        <v>2019</v>
      </c>
      <c r="BE76" s="59"/>
      <c r="BF76" s="59"/>
      <c r="BG76" s="60"/>
      <c r="BH76" s="61"/>
      <c r="BI76" s="97" t="s">
        <v>1920</v>
      </c>
      <c r="BJ76" s="63"/>
      <c r="BK76" s="64"/>
      <c r="BL76" s="63"/>
      <c r="BM76" s="65"/>
      <c r="BN76" s="66"/>
      <c r="BO76" s="84"/>
      <c r="BP76" s="358">
        <f>(BN76+$O$6)*BC76</f>
        <v>250</v>
      </c>
    </row>
    <row r="77" spans="1:68" s="81" customFormat="1" ht="16.5" thickBot="1">
      <c r="A77" s="78"/>
      <c r="B77" s="79"/>
      <c r="C77" s="70"/>
      <c r="D77" s="58"/>
      <c r="E77" s="59" t="s">
        <v>2020</v>
      </c>
      <c r="F77" s="59"/>
      <c r="G77" s="60"/>
      <c r="H77" s="71"/>
      <c r="I77" s="72"/>
      <c r="J77" s="89"/>
      <c r="K77" s="74"/>
      <c r="L77" s="73"/>
      <c r="M77" s="74"/>
      <c r="N77" s="75"/>
      <c r="O77" s="84"/>
      <c r="P77" s="76"/>
      <c r="Q77" s="80"/>
      <c r="R77" s="78"/>
      <c r="S77" s="79"/>
      <c r="T77" s="374"/>
      <c r="U77" s="70"/>
      <c r="V77" s="58"/>
      <c r="W77" s="59" t="s">
        <v>2020</v>
      </c>
      <c r="X77" s="59"/>
      <c r="Y77" s="60"/>
      <c r="Z77" s="71"/>
      <c r="AA77" s="72"/>
      <c r="AB77" s="89"/>
      <c r="AC77" s="74"/>
      <c r="AD77" s="73"/>
      <c r="AE77" s="74"/>
      <c r="AF77" s="75"/>
      <c r="AG77" s="84"/>
      <c r="AH77" s="359"/>
      <c r="AI77" s="78"/>
      <c r="AJ77" s="79"/>
      <c r="AK77" s="374"/>
      <c r="AL77" s="70"/>
      <c r="AM77" s="58"/>
      <c r="AN77" s="59" t="s">
        <v>2020</v>
      </c>
      <c r="AO77" s="59"/>
      <c r="AP77" s="60"/>
      <c r="AQ77" s="71"/>
      <c r="AR77" s="72"/>
      <c r="AS77" s="89"/>
      <c r="AT77" s="74"/>
      <c r="AU77" s="73"/>
      <c r="AV77" s="74"/>
      <c r="AW77" s="75"/>
      <c r="AX77" s="84"/>
      <c r="AY77" s="359"/>
      <c r="AZ77" s="78"/>
      <c r="BA77" s="79"/>
      <c r="BB77" s="374"/>
      <c r="BC77" s="70"/>
      <c r="BD77" s="58"/>
      <c r="BE77" s="59" t="s">
        <v>2020</v>
      </c>
      <c r="BF77" s="59"/>
      <c r="BG77" s="60"/>
      <c r="BH77" s="71"/>
      <c r="BI77" s="72"/>
      <c r="BJ77" s="89"/>
      <c r="BK77" s="74"/>
      <c r="BL77" s="73"/>
      <c r="BM77" s="74"/>
      <c r="BN77" s="75"/>
      <c r="BO77" s="84"/>
      <c r="BP77" s="359"/>
    </row>
    <row r="78" spans="1:68" ht="16.5" thickBot="1">
      <c r="A78" s="55" t="s">
        <v>2021</v>
      </c>
      <c r="B78" s="100" t="s">
        <v>2022</v>
      </c>
      <c r="C78" s="57">
        <v>1450</v>
      </c>
      <c r="D78" s="58" t="s">
        <v>2023</v>
      </c>
      <c r="E78" s="59"/>
      <c r="F78" s="59"/>
      <c r="G78" s="60"/>
      <c r="H78" s="61"/>
      <c r="I78" s="101" t="s">
        <v>1920</v>
      </c>
      <c r="J78" s="63" t="s">
        <v>1920</v>
      </c>
      <c r="K78" s="64">
        <v>34425</v>
      </c>
      <c r="L78" s="63" t="s">
        <v>1921</v>
      </c>
      <c r="M78" s="65"/>
      <c r="N78" s="66">
        <v>16.45</v>
      </c>
      <c r="O78" s="84"/>
      <c r="P78" s="67">
        <f>(N78+$O$6)*C78</f>
        <v>25665</v>
      </c>
      <c r="Q78" s="77"/>
      <c r="R78" s="55" t="s">
        <v>2021</v>
      </c>
      <c r="S78" s="100" t="s">
        <v>2022</v>
      </c>
      <c r="T78" s="376"/>
      <c r="U78" s="57">
        <v>1450</v>
      </c>
      <c r="V78" s="58" t="s">
        <v>2023</v>
      </c>
      <c r="W78" s="59"/>
      <c r="X78" s="59"/>
      <c r="Y78" s="60"/>
      <c r="Z78" s="61"/>
      <c r="AA78" s="101" t="s">
        <v>1920</v>
      </c>
      <c r="AB78" s="63" t="s">
        <v>1920</v>
      </c>
      <c r="AC78" s="64">
        <v>4106498</v>
      </c>
      <c r="AD78" s="63" t="s">
        <v>1121</v>
      </c>
      <c r="AE78" s="65"/>
      <c r="AF78" s="66">
        <v>21.99</v>
      </c>
      <c r="AG78" s="84"/>
      <c r="AH78" s="358">
        <f>(AF78+$AG$6)*U78</f>
        <v>34640.49999999999</v>
      </c>
      <c r="AI78" s="55" t="s">
        <v>2021</v>
      </c>
      <c r="AJ78" s="100" t="s">
        <v>2022</v>
      </c>
      <c r="AK78" s="376"/>
      <c r="AL78" s="57">
        <v>1450</v>
      </c>
      <c r="AM78" s="58" t="s">
        <v>2023</v>
      </c>
      <c r="AN78" s="59"/>
      <c r="AO78" s="59"/>
      <c r="AP78" s="60"/>
      <c r="AQ78" s="61"/>
      <c r="AR78" s="101" t="s">
        <v>1920</v>
      </c>
      <c r="AS78" s="63" t="s">
        <v>1920</v>
      </c>
      <c r="AT78" s="64">
        <v>189979</v>
      </c>
      <c r="AU78" s="63" t="s">
        <v>1530</v>
      </c>
      <c r="AV78" s="65"/>
      <c r="AW78" s="66">
        <v>19.19</v>
      </c>
      <c r="AX78" s="84"/>
      <c r="AY78" s="358">
        <f>(AW78+$AX$6)*AL78</f>
        <v>30653</v>
      </c>
      <c r="AZ78" s="55" t="s">
        <v>2021</v>
      </c>
      <c r="BA78" s="100" t="s">
        <v>2022</v>
      </c>
      <c r="BB78" s="376"/>
      <c r="BC78" s="57">
        <v>1450</v>
      </c>
      <c r="BD78" s="58" t="s">
        <v>2023</v>
      </c>
      <c r="BE78" s="59"/>
      <c r="BF78" s="59"/>
      <c r="BG78" s="60"/>
      <c r="BH78" s="61"/>
      <c r="BI78" s="101" t="s">
        <v>1920</v>
      </c>
      <c r="BJ78" s="63"/>
      <c r="BK78" s="64"/>
      <c r="BL78" s="63"/>
      <c r="BM78" s="65"/>
      <c r="BN78" s="66"/>
      <c r="BO78" s="84"/>
      <c r="BP78" s="358">
        <f>(BN78+$O$6)*BC78</f>
        <v>1812.5</v>
      </c>
    </row>
    <row r="79" spans="1:68" s="81" customFormat="1" ht="16.5" thickBot="1">
      <c r="A79" s="78"/>
      <c r="B79" s="79"/>
      <c r="C79" s="70"/>
      <c r="D79" s="58"/>
      <c r="E79" s="59" t="s">
        <v>2024</v>
      </c>
      <c r="F79" s="59"/>
      <c r="G79" s="60"/>
      <c r="H79" s="71"/>
      <c r="I79" s="72"/>
      <c r="J79" s="89"/>
      <c r="K79" s="74"/>
      <c r="L79" s="73"/>
      <c r="M79" s="74"/>
      <c r="N79" s="75"/>
      <c r="O79" s="84"/>
      <c r="P79" s="76"/>
      <c r="Q79" s="80"/>
      <c r="R79" s="78"/>
      <c r="S79" s="79"/>
      <c r="T79" s="374"/>
      <c r="U79" s="70"/>
      <c r="V79" s="58"/>
      <c r="W79" s="59" t="s">
        <v>2024</v>
      </c>
      <c r="X79" s="59"/>
      <c r="Y79" s="60"/>
      <c r="Z79" s="71"/>
      <c r="AA79" s="72"/>
      <c r="AB79" s="89"/>
      <c r="AC79" s="74"/>
      <c r="AD79" s="73"/>
      <c r="AE79" s="74"/>
      <c r="AF79" s="75"/>
      <c r="AG79" s="84"/>
      <c r="AH79" s="359"/>
      <c r="AI79" s="78"/>
      <c r="AJ79" s="79"/>
      <c r="AK79" s="374"/>
      <c r="AL79" s="70"/>
      <c r="AM79" s="58"/>
      <c r="AN79" s="59" t="s">
        <v>2024</v>
      </c>
      <c r="AO79" s="59"/>
      <c r="AP79" s="60"/>
      <c r="AQ79" s="71"/>
      <c r="AR79" s="72"/>
      <c r="AS79" s="89"/>
      <c r="AT79" s="74"/>
      <c r="AU79" s="73"/>
      <c r="AV79" s="74"/>
      <c r="AW79" s="75"/>
      <c r="AX79" s="84"/>
      <c r="AY79" s="359"/>
      <c r="AZ79" s="78"/>
      <c r="BA79" s="79"/>
      <c r="BB79" s="374"/>
      <c r="BC79" s="70"/>
      <c r="BD79" s="58"/>
      <c r="BE79" s="59" t="s">
        <v>2024</v>
      </c>
      <c r="BF79" s="59"/>
      <c r="BG79" s="60"/>
      <c r="BH79" s="71"/>
      <c r="BI79" s="72"/>
      <c r="BJ79" s="89"/>
      <c r="BK79" s="74"/>
      <c r="BL79" s="73"/>
      <c r="BM79" s="74"/>
      <c r="BN79" s="75"/>
      <c r="BO79" s="84"/>
      <c r="BP79" s="359"/>
    </row>
    <row r="80" spans="1:68" ht="16.5" thickBot="1">
      <c r="A80" s="55" t="s">
        <v>2025</v>
      </c>
      <c r="B80" s="69" t="s">
        <v>2026</v>
      </c>
      <c r="C80" s="57">
        <v>75</v>
      </c>
      <c r="D80" s="58" t="s">
        <v>2027</v>
      </c>
      <c r="E80" s="59"/>
      <c r="F80" s="59"/>
      <c r="G80" s="60"/>
      <c r="H80" s="61"/>
      <c r="I80" s="85" t="s">
        <v>1920</v>
      </c>
      <c r="J80" s="63" t="s">
        <v>1920</v>
      </c>
      <c r="K80" s="64">
        <v>27600</v>
      </c>
      <c r="L80" s="63" t="s">
        <v>1921</v>
      </c>
      <c r="M80" s="65"/>
      <c r="N80" s="66">
        <v>18.96</v>
      </c>
      <c r="O80" s="84"/>
      <c r="P80" s="67">
        <f>(N80+$O$6)*C80</f>
        <v>1515.75</v>
      </c>
      <c r="Q80" s="77"/>
      <c r="R80" s="55" t="s">
        <v>2025</v>
      </c>
      <c r="S80" s="69" t="s">
        <v>2026</v>
      </c>
      <c r="T80" s="373"/>
      <c r="U80" s="57">
        <v>75</v>
      </c>
      <c r="V80" s="58" t="s">
        <v>2027</v>
      </c>
      <c r="W80" s="59"/>
      <c r="X80" s="59"/>
      <c r="Y80" s="60"/>
      <c r="Z80" s="61"/>
      <c r="AA80" s="85" t="s">
        <v>1920</v>
      </c>
      <c r="AB80" s="63" t="s">
        <v>1920</v>
      </c>
      <c r="AC80" s="64">
        <v>4092490</v>
      </c>
      <c r="AD80" s="63" t="s">
        <v>1121</v>
      </c>
      <c r="AE80" s="65"/>
      <c r="AF80" s="66">
        <v>20.99</v>
      </c>
      <c r="AG80" s="84"/>
      <c r="AH80" s="358">
        <f>(AF80+$AG$6)*U80</f>
        <v>1716.7499999999998</v>
      </c>
      <c r="AI80" s="55" t="s">
        <v>2025</v>
      </c>
      <c r="AJ80" s="69" t="s">
        <v>2026</v>
      </c>
      <c r="AK80" s="373"/>
      <c r="AL80" s="57">
        <v>75</v>
      </c>
      <c r="AM80" s="58" t="s">
        <v>2027</v>
      </c>
      <c r="AN80" s="59"/>
      <c r="AO80" s="59"/>
      <c r="AP80" s="60"/>
      <c r="AQ80" s="61"/>
      <c r="AR80" s="85" t="s">
        <v>1920</v>
      </c>
      <c r="AS80" s="63" t="s">
        <v>1920</v>
      </c>
      <c r="AT80" s="64">
        <v>272078</v>
      </c>
      <c r="AU80" s="63" t="s">
        <v>1530</v>
      </c>
      <c r="AV80" s="65"/>
      <c r="AW80" s="66">
        <v>18.18</v>
      </c>
      <c r="AX80" s="84"/>
      <c r="AY80" s="358">
        <f>(AW80+$AX$6)*AL80</f>
        <v>1509.75</v>
      </c>
      <c r="AZ80" s="55" t="s">
        <v>2025</v>
      </c>
      <c r="BA80" s="69" t="s">
        <v>2026</v>
      </c>
      <c r="BB80" s="373"/>
      <c r="BC80" s="57">
        <v>75</v>
      </c>
      <c r="BD80" s="58" t="s">
        <v>2027</v>
      </c>
      <c r="BE80" s="59"/>
      <c r="BF80" s="59"/>
      <c r="BG80" s="60"/>
      <c r="BH80" s="61"/>
      <c r="BI80" s="85" t="s">
        <v>1920</v>
      </c>
      <c r="BJ80" s="63"/>
      <c r="BK80" s="64"/>
      <c r="BL80" s="63"/>
      <c r="BM80" s="65"/>
      <c r="BN80" s="66"/>
      <c r="BO80" s="84"/>
      <c r="BP80" s="358">
        <f>(BN80+$O$6)*BC80</f>
        <v>93.75</v>
      </c>
    </row>
    <row r="81" spans="1:68" s="81" customFormat="1" ht="16.5" thickBot="1">
      <c r="A81" s="78"/>
      <c r="B81" s="79"/>
      <c r="C81" s="70"/>
      <c r="D81" s="58"/>
      <c r="E81" s="59" t="s">
        <v>2028</v>
      </c>
      <c r="F81" s="59"/>
      <c r="G81" s="60"/>
      <c r="H81" s="71"/>
      <c r="I81" s="72"/>
      <c r="J81" s="89"/>
      <c r="K81" s="74"/>
      <c r="L81" s="73"/>
      <c r="M81" s="74"/>
      <c r="N81" s="75"/>
      <c r="O81" s="84"/>
      <c r="P81" s="76"/>
      <c r="Q81" s="80"/>
      <c r="R81" s="78"/>
      <c r="S81" s="79"/>
      <c r="T81" s="374"/>
      <c r="U81" s="70"/>
      <c r="V81" s="58"/>
      <c r="W81" s="59" t="s">
        <v>2028</v>
      </c>
      <c r="X81" s="59"/>
      <c r="Y81" s="60"/>
      <c r="Z81" s="71"/>
      <c r="AA81" s="72"/>
      <c r="AB81" s="89"/>
      <c r="AC81" s="74"/>
      <c r="AD81" s="73"/>
      <c r="AE81" s="74"/>
      <c r="AF81" s="75"/>
      <c r="AG81" s="84"/>
      <c r="AH81" s="359"/>
      <c r="AI81" s="78"/>
      <c r="AJ81" s="79"/>
      <c r="AK81" s="374"/>
      <c r="AL81" s="70"/>
      <c r="AM81" s="58"/>
      <c r="AN81" s="59" t="s">
        <v>2028</v>
      </c>
      <c r="AO81" s="59"/>
      <c r="AP81" s="60"/>
      <c r="AQ81" s="71"/>
      <c r="AR81" s="72"/>
      <c r="AS81" s="89"/>
      <c r="AT81" s="74"/>
      <c r="AU81" s="73"/>
      <c r="AV81" s="74"/>
      <c r="AW81" s="75"/>
      <c r="AX81" s="84"/>
      <c r="AY81" s="359"/>
      <c r="AZ81" s="78"/>
      <c r="BA81" s="79"/>
      <c r="BB81" s="374"/>
      <c r="BC81" s="70"/>
      <c r="BD81" s="58"/>
      <c r="BE81" s="59" t="s">
        <v>2028</v>
      </c>
      <c r="BF81" s="59"/>
      <c r="BG81" s="60"/>
      <c r="BH81" s="71"/>
      <c r="BI81" s="72"/>
      <c r="BJ81" s="89"/>
      <c r="BK81" s="74"/>
      <c r="BL81" s="73"/>
      <c r="BM81" s="74"/>
      <c r="BN81" s="75"/>
      <c r="BO81" s="84"/>
      <c r="BP81" s="359"/>
    </row>
    <row r="82" spans="1:68" ht="16.5" thickBot="1">
      <c r="A82" s="55" t="s">
        <v>2029</v>
      </c>
      <c r="B82" s="69" t="s">
        <v>2030</v>
      </c>
      <c r="C82" s="57">
        <v>150</v>
      </c>
      <c r="D82" s="58" t="s">
        <v>2031</v>
      </c>
      <c r="E82" s="59"/>
      <c r="F82" s="59"/>
      <c r="G82" s="60"/>
      <c r="H82" s="61"/>
      <c r="I82" s="85" t="s">
        <v>1920</v>
      </c>
      <c r="J82" s="63" t="s">
        <v>1920</v>
      </c>
      <c r="K82" s="64">
        <v>27700</v>
      </c>
      <c r="L82" s="63" t="s">
        <v>1921</v>
      </c>
      <c r="M82" s="65"/>
      <c r="N82" s="66">
        <v>18.96</v>
      </c>
      <c r="O82" s="84"/>
      <c r="P82" s="67">
        <f>(N82+$O$6)*C82</f>
        <v>3031.5</v>
      </c>
      <c r="Q82" s="77"/>
      <c r="R82" s="55" t="s">
        <v>2029</v>
      </c>
      <c r="S82" s="69" t="s">
        <v>2030</v>
      </c>
      <c r="T82" s="373"/>
      <c r="U82" s="57">
        <v>150</v>
      </c>
      <c r="V82" s="58" t="s">
        <v>2031</v>
      </c>
      <c r="W82" s="59"/>
      <c r="X82" s="59"/>
      <c r="Y82" s="60"/>
      <c r="Z82" s="61"/>
      <c r="AA82" s="85" t="s">
        <v>1920</v>
      </c>
      <c r="AB82" s="63" t="s">
        <v>1920</v>
      </c>
      <c r="AC82" s="64">
        <v>4106480</v>
      </c>
      <c r="AD82" s="63" t="s">
        <v>1121</v>
      </c>
      <c r="AE82" s="65"/>
      <c r="AF82" s="66">
        <v>21.99</v>
      </c>
      <c r="AG82" s="84"/>
      <c r="AH82" s="358">
        <f>(AF82+$AG$6)*U82</f>
        <v>3583.4999999999995</v>
      </c>
      <c r="AI82" s="55" t="s">
        <v>2029</v>
      </c>
      <c r="AJ82" s="69" t="s">
        <v>2030</v>
      </c>
      <c r="AK82" s="373"/>
      <c r="AL82" s="57">
        <v>150</v>
      </c>
      <c r="AM82" s="58" t="s">
        <v>2031</v>
      </c>
      <c r="AN82" s="59"/>
      <c r="AO82" s="59"/>
      <c r="AP82" s="60"/>
      <c r="AQ82" s="61"/>
      <c r="AR82" s="85" t="s">
        <v>1920</v>
      </c>
      <c r="AS82" s="63" t="s">
        <v>1920</v>
      </c>
      <c r="AT82" s="64">
        <v>189944</v>
      </c>
      <c r="AU82" s="63" t="s">
        <v>1530</v>
      </c>
      <c r="AV82" s="65"/>
      <c r="AW82" s="66">
        <v>21.46</v>
      </c>
      <c r="AX82" s="84"/>
      <c r="AY82" s="358">
        <f>(AW82+$AX$6)*AL82</f>
        <v>3511.5</v>
      </c>
      <c r="AZ82" s="55" t="s">
        <v>2029</v>
      </c>
      <c r="BA82" s="69" t="s">
        <v>2030</v>
      </c>
      <c r="BB82" s="373"/>
      <c r="BC82" s="57">
        <v>150</v>
      </c>
      <c r="BD82" s="58" t="s">
        <v>2031</v>
      </c>
      <c r="BE82" s="59"/>
      <c r="BF82" s="59"/>
      <c r="BG82" s="60"/>
      <c r="BH82" s="61"/>
      <c r="BI82" s="85" t="s">
        <v>1920</v>
      </c>
      <c r="BJ82" s="63"/>
      <c r="BK82" s="64"/>
      <c r="BL82" s="63"/>
      <c r="BM82" s="65"/>
      <c r="BN82" s="66"/>
      <c r="BO82" s="84"/>
      <c r="BP82" s="358">
        <f>(BN82+$O$6)*BC82</f>
        <v>187.5</v>
      </c>
    </row>
    <row r="83" spans="1:68" s="81" customFormat="1" ht="16.5" thickBot="1">
      <c r="A83" s="78"/>
      <c r="B83" s="79"/>
      <c r="C83" s="70"/>
      <c r="D83" s="58"/>
      <c r="E83" s="59" t="s">
        <v>2028</v>
      </c>
      <c r="F83" s="59"/>
      <c r="G83" s="60"/>
      <c r="H83" s="71"/>
      <c r="I83" s="72"/>
      <c r="J83" s="89"/>
      <c r="K83" s="74"/>
      <c r="L83" s="73"/>
      <c r="M83" s="74"/>
      <c r="N83" s="75"/>
      <c r="O83" s="84"/>
      <c r="P83" s="76"/>
      <c r="Q83" s="80"/>
      <c r="R83" s="78"/>
      <c r="S83" s="79"/>
      <c r="T83" s="374"/>
      <c r="U83" s="70"/>
      <c r="V83" s="58"/>
      <c r="W83" s="59" t="s">
        <v>2028</v>
      </c>
      <c r="X83" s="59"/>
      <c r="Y83" s="60"/>
      <c r="Z83" s="71"/>
      <c r="AA83" s="72"/>
      <c r="AB83" s="89"/>
      <c r="AC83" s="74"/>
      <c r="AD83" s="73"/>
      <c r="AE83" s="74"/>
      <c r="AF83" s="75"/>
      <c r="AG83" s="84"/>
      <c r="AH83" s="359"/>
      <c r="AI83" s="78"/>
      <c r="AJ83" s="79"/>
      <c r="AK83" s="374"/>
      <c r="AL83" s="70"/>
      <c r="AM83" s="58"/>
      <c r="AN83" s="59" t="s">
        <v>2028</v>
      </c>
      <c r="AO83" s="59"/>
      <c r="AP83" s="60"/>
      <c r="AQ83" s="71"/>
      <c r="AR83" s="72"/>
      <c r="AS83" s="89"/>
      <c r="AT83" s="74"/>
      <c r="AU83" s="73"/>
      <c r="AV83" s="74"/>
      <c r="AW83" s="75"/>
      <c r="AX83" s="84"/>
      <c r="AY83" s="359"/>
      <c r="AZ83" s="78"/>
      <c r="BA83" s="79"/>
      <c r="BB83" s="374"/>
      <c r="BC83" s="70"/>
      <c r="BD83" s="58"/>
      <c r="BE83" s="59" t="s">
        <v>2028</v>
      </c>
      <c r="BF83" s="59"/>
      <c r="BG83" s="60"/>
      <c r="BH83" s="71"/>
      <c r="BI83" s="72"/>
      <c r="BJ83" s="89"/>
      <c r="BK83" s="74"/>
      <c r="BL83" s="73"/>
      <c r="BM83" s="74"/>
      <c r="BN83" s="75"/>
      <c r="BO83" s="84"/>
      <c r="BP83" s="359"/>
    </row>
    <row r="84" spans="1:68" ht="16.5" thickBot="1">
      <c r="A84" s="55" t="s">
        <v>2032</v>
      </c>
      <c r="B84" s="69" t="s">
        <v>2033</v>
      </c>
      <c r="C84" s="57">
        <v>20</v>
      </c>
      <c r="D84" s="58" t="s">
        <v>2034</v>
      </c>
      <c r="E84" s="59"/>
      <c r="F84" s="59"/>
      <c r="G84" s="60"/>
      <c r="H84" s="61"/>
      <c r="I84" s="85" t="s">
        <v>2035</v>
      </c>
      <c r="J84" s="63" t="s">
        <v>2036</v>
      </c>
      <c r="K84" s="64"/>
      <c r="L84" s="63" t="s">
        <v>2037</v>
      </c>
      <c r="M84" s="65"/>
      <c r="N84" s="66">
        <v>17.95</v>
      </c>
      <c r="O84" s="84"/>
      <c r="P84" s="67">
        <f>(N84+$O$6)*C84</f>
        <v>384</v>
      </c>
      <c r="R84" s="55" t="s">
        <v>2032</v>
      </c>
      <c r="S84" s="69" t="s">
        <v>2033</v>
      </c>
      <c r="T84" s="373"/>
      <c r="U84" s="57">
        <v>20</v>
      </c>
      <c r="V84" s="58" t="s">
        <v>2034</v>
      </c>
      <c r="W84" s="59"/>
      <c r="X84" s="59"/>
      <c r="Y84" s="60"/>
      <c r="Z84" s="61"/>
      <c r="AA84" s="85" t="s">
        <v>2035</v>
      </c>
      <c r="AB84" s="63" t="s">
        <v>2035</v>
      </c>
      <c r="AC84" s="64">
        <v>4019097</v>
      </c>
      <c r="AD84" s="63" t="s">
        <v>1121</v>
      </c>
      <c r="AE84" s="65"/>
      <c r="AF84" s="66">
        <v>14.24</v>
      </c>
      <c r="AG84" s="84"/>
      <c r="AH84" s="358">
        <f>(AF84+$AG$6)*U84</f>
        <v>322.8</v>
      </c>
      <c r="AI84" s="55" t="s">
        <v>2032</v>
      </c>
      <c r="AJ84" s="69" t="s">
        <v>2033</v>
      </c>
      <c r="AK84" s="373"/>
      <c r="AL84" s="57">
        <v>20</v>
      </c>
      <c r="AM84" s="58" t="s">
        <v>2034</v>
      </c>
      <c r="AN84" s="59"/>
      <c r="AO84" s="59"/>
      <c r="AP84" s="60"/>
      <c r="AQ84" s="61"/>
      <c r="AR84" s="85" t="s">
        <v>2035</v>
      </c>
      <c r="AS84" s="63" t="s">
        <v>1531</v>
      </c>
      <c r="AT84" s="64">
        <v>100676</v>
      </c>
      <c r="AU84" s="63" t="s">
        <v>1532</v>
      </c>
      <c r="AV84" s="65"/>
      <c r="AW84" s="66">
        <v>15.23</v>
      </c>
      <c r="AX84" s="84"/>
      <c r="AY84" s="358">
        <f>(AW84+$AX$6)*AL84</f>
        <v>343.6</v>
      </c>
      <c r="AZ84" s="55" t="s">
        <v>2032</v>
      </c>
      <c r="BA84" s="69" t="s">
        <v>2033</v>
      </c>
      <c r="BB84" s="373"/>
      <c r="BC84" s="57">
        <v>20</v>
      </c>
      <c r="BD84" s="58" t="s">
        <v>2034</v>
      </c>
      <c r="BE84" s="59"/>
      <c r="BF84" s="59"/>
      <c r="BG84" s="60"/>
      <c r="BH84" s="61"/>
      <c r="BI84" s="85" t="s">
        <v>2035</v>
      </c>
      <c r="BJ84" s="63"/>
      <c r="BK84" s="64"/>
      <c r="BL84" s="63"/>
      <c r="BM84" s="65"/>
      <c r="BN84" s="66"/>
      <c r="BO84" s="84"/>
      <c r="BP84" s="358">
        <f>(BN84+$O$6)*BC84</f>
        <v>25</v>
      </c>
    </row>
    <row r="85" spans="1:68" ht="16.5" thickBot="1">
      <c r="A85" s="78"/>
      <c r="B85" s="102"/>
      <c r="C85" s="70"/>
      <c r="D85" s="58"/>
      <c r="E85" s="59"/>
      <c r="F85" s="59"/>
      <c r="G85" s="60"/>
      <c r="H85" s="71"/>
      <c r="I85" s="72"/>
      <c r="J85" s="89"/>
      <c r="K85" s="74"/>
      <c r="L85" s="73"/>
      <c r="M85" s="74"/>
      <c r="N85" s="75"/>
      <c r="O85" s="84"/>
      <c r="P85" s="76"/>
      <c r="R85" s="78"/>
      <c r="S85" s="102"/>
      <c r="T85" s="377"/>
      <c r="U85" s="70"/>
      <c r="V85" s="58"/>
      <c r="W85" s="59"/>
      <c r="X85" s="59"/>
      <c r="Y85" s="60"/>
      <c r="Z85" s="71"/>
      <c r="AA85" s="72"/>
      <c r="AB85" s="89"/>
      <c r="AC85" s="74"/>
      <c r="AD85" s="73"/>
      <c r="AE85" s="74"/>
      <c r="AF85" s="75"/>
      <c r="AG85" s="84"/>
      <c r="AH85" s="359"/>
      <c r="AI85" s="78"/>
      <c r="AJ85" s="102"/>
      <c r="AK85" s="377"/>
      <c r="AL85" s="70"/>
      <c r="AM85" s="58"/>
      <c r="AN85" s="59"/>
      <c r="AO85" s="59"/>
      <c r="AP85" s="60"/>
      <c r="AQ85" s="71"/>
      <c r="AR85" s="72"/>
      <c r="AS85" s="89"/>
      <c r="AT85" s="74"/>
      <c r="AU85" s="73"/>
      <c r="AV85" s="74"/>
      <c r="AW85" s="75"/>
      <c r="AX85" s="84"/>
      <c r="AY85" s="359"/>
      <c r="AZ85" s="78"/>
      <c r="BA85" s="102"/>
      <c r="BB85" s="377"/>
      <c r="BC85" s="70"/>
      <c r="BD85" s="58"/>
      <c r="BE85" s="59"/>
      <c r="BF85" s="59"/>
      <c r="BG85" s="60"/>
      <c r="BH85" s="71"/>
      <c r="BI85" s="72"/>
      <c r="BJ85" s="89"/>
      <c r="BK85" s="74"/>
      <c r="BL85" s="73"/>
      <c r="BM85" s="74"/>
      <c r="BN85" s="75"/>
      <c r="BO85" s="84"/>
      <c r="BP85" s="359"/>
    </row>
    <row r="86" spans="1:68" ht="16.5" thickBot="1">
      <c r="A86" s="55" t="s">
        <v>2038</v>
      </c>
      <c r="B86" s="102"/>
      <c r="C86" s="57">
        <v>300</v>
      </c>
      <c r="D86" s="58" t="s">
        <v>2039</v>
      </c>
      <c r="E86" s="59"/>
      <c r="F86" s="59"/>
      <c r="G86" s="60"/>
      <c r="H86" s="71"/>
      <c r="I86" s="85" t="s">
        <v>2040</v>
      </c>
      <c r="J86" s="63" t="s">
        <v>2041</v>
      </c>
      <c r="K86" s="64"/>
      <c r="L86" s="63" t="s">
        <v>1921</v>
      </c>
      <c r="M86" s="65"/>
      <c r="N86" s="66">
        <v>9.72</v>
      </c>
      <c r="O86" s="84"/>
      <c r="P86" s="67">
        <f>(N86+$O$6)*C86</f>
        <v>3291</v>
      </c>
      <c r="R86" s="55" t="s">
        <v>2038</v>
      </c>
      <c r="S86" s="102"/>
      <c r="T86" s="377"/>
      <c r="U86" s="57">
        <v>300</v>
      </c>
      <c r="V86" s="58" t="s">
        <v>2039</v>
      </c>
      <c r="W86" s="59"/>
      <c r="X86" s="59"/>
      <c r="Y86" s="60"/>
      <c r="Z86" s="71"/>
      <c r="AA86" s="85" t="s">
        <v>2040</v>
      </c>
      <c r="AB86" s="63"/>
      <c r="AC86" s="64" t="s">
        <v>1122</v>
      </c>
      <c r="AD86" s="63" t="s">
        <v>1123</v>
      </c>
      <c r="AE86" s="65"/>
      <c r="AF86" s="66">
        <v>9.22</v>
      </c>
      <c r="AG86" s="84"/>
      <c r="AH86" s="358">
        <f>(AF86+$AG$6)*U86</f>
        <v>3336.0000000000005</v>
      </c>
      <c r="AI86" s="55" t="s">
        <v>2038</v>
      </c>
      <c r="AJ86" s="102"/>
      <c r="AK86" s="377"/>
      <c r="AL86" s="57">
        <v>300</v>
      </c>
      <c r="AM86" s="58" t="s">
        <v>2039</v>
      </c>
      <c r="AN86" s="59"/>
      <c r="AO86" s="59"/>
      <c r="AP86" s="60"/>
      <c r="AQ86" s="71"/>
      <c r="AR86" s="85" t="s">
        <v>2040</v>
      </c>
      <c r="AS86" s="63" t="s">
        <v>1533</v>
      </c>
      <c r="AT86" s="64">
        <v>458720</v>
      </c>
      <c r="AU86" s="63" t="s">
        <v>1534</v>
      </c>
      <c r="AV86" s="65"/>
      <c r="AW86" s="66">
        <v>10.17</v>
      </c>
      <c r="AX86" s="84"/>
      <c r="AY86" s="358">
        <f>(AW86+$AX$6)*AL86</f>
        <v>3635.9999999999995</v>
      </c>
      <c r="AZ86" s="55" t="s">
        <v>2038</v>
      </c>
      <c r="BA86" s="102"/>
      <c r="BB86" s="377"/>
      <c r="BC86" s="57">
        <v>300</v>
      </c>
      <c r="BD86" s="58" t="s">
        <v>2039</v>
      </c>
      <c r="BE86" s="59"/>
      <c r="BF86" s="59"/>
      <c r="BG86" s="60"/>
      <c r="BH86" s="71"/>
      <c r="BI86" s="85" t="s">
        <v>2040</v>
      </c>
      <c r="BJ86" s="63"/>
      <c r="BK86" s="64"/>
      <c r="BL86" s="63"/>
      <c r="BM86" s="65"/>
      <c r="BN86" s="66"/>
      <c r="BO86" s="84"/>
      <c r="BP86" s="358">
        <f>(BN86+$O$6)*BC86</f>
        <v>375</v>
      </c>
    </row>
    <row r="87" spans="1:68" ht="16.5" thickBot="1">
      <c r="A87" s="78"/>
      <c r="B87" s="102"/>
      <c r="C87" s="70"/>
      <c r="D87" s="58"/>
      <c r="E87" s="59"/>
      <c r="F87" s="59"/>
      <c r="G87" s="60"/>
      <c r="H87" s="71"/>
      <c r="I87" s="72"/>
      <c r="J87" s="89"/>
      <c r="K87" s="74"/>
      <c r="L87" s="73"/>
      <c r="M87" s="74"/>
      <c r="N87" s="75"/>
      <c r="O87" s="84"/>
      <c r="P87" s="76"/>
      <c r="R87" s="78"/>
      <c r="S87" s="102"/>
      <c r="T87" s="377"/>
      <c r="U87" s="70"/>
      <c r="V87" s="58"/>
      <c r="W87" s="59"/>
      <c r="X87" s="59"/>
      <c r="Y87" s="60"/>
      <c r="Z87" s="71"/>
      <c r="AA87" s="72"/>
      <c r="AB87" s="89"/>
      <c r="AC87" s="74"/>
      <c r="AD87" s="73"/>
      <c r="AE87" s="74"/>
      <c r="AF87" s="75"/>
      <c r="AG87" s="84"/>
      <c r="AH87" s="359"/>
      <c r="AI87" s="78"/>
      <c r="AJ87" s="102"/>
      <c r="AK87" s="377"/>
      <c r="AL87" s="70"/>
      <c r="AM87" s="58"/>
      <c r="AN87" s="59"/>
      <c r="AO87" s="59"/>
      <c r="AP87" s="60"/>
      <c r="AQ87" s="71"/>
      <c r="AR87" s="72"/>
      <c r="AS87" s="89"/>
      <c r="AT87" s="74"/>
      <c r="AU87" s="73"/>
      <c r="AV87" s="74"/>
      <c r="AW87" s="75"/>
      <c r="AX87" s="84"/>
      <c r="AY87" s="359"/>
      <c r="AZ87" s="78"/>
      <c r="BA87" s="102"/>
      <c r="BB87" s="377"/>
      <c r="BC87" s="70"/>
      <c r="BD87" s="58"/>
      <c r="BE87" s="59"/>
      <c r="BF87" s="59"/>
      <c r="BG87" s="60"/>
      <c r="BH87" s="71"/>
      <c r="BI87" s="72"/>
      <c r="BJ87" s="89"/>
      <c r="BK87" s="74"/>
      <c r="BL87" s="73"/>
      <c r="BM87" s="74"/>
      <c r="BN87" s="75"/>
      <c r="BO87" s="84"/>
      <c r="BP87" s="359"/>
    </row>
    <row r="88" spans="1:68" ht="18" customHeight="1" thickBot="1">
      <c r="A88" s="78"/>
      <c r="B88" s="103"/>
      <c r="C88" s="70"/>
      <c r="D88" s="104"/>
      <c r="E88" s="105"/>
      <c r="F88" s="105"/>
      <c r="G88" s="106"/>
      <c r="H88" s="107"/>
      <c r="I88" s="72"/>
      <c r="J88" s="89"/>
      <c r="K88" s="74"/>
      <c r="L88" s="73"/>
      <c r="M88" s="74"/>
      <c r="N88" s="75"/>
      <c r="O88" s="84"/>
      <c r="P88" s="76"/>
      <c r="Q88" s="77"/>
      <c r="R88" s="78"/>
      <c r="S88" s="103"/>
      <c r="T88" s="378"/>
      <c r="U88" s="70"/>
      <c r="V88" s="104"/>
      <c r="W88" s="105"/>
      <c r="X88" s="105"/>
      <c r="Y88" s="106"/>
      <c r="Z88" s="107"/>
      <c r="AA88" s="72"/>
      <c r="AB88" s="89"/>
      <c r="AC88" s="74"/>
      <c r="AD88" s="73"/>
      <c r="AE88" s="74"/>
      <c r="AF88" s="75"/>
      <c r="AG88" s="84"/>
      <c r="AH88" s="359"/>
      <c r="AI88" s="78"/>
      <c r="AJ88" s="103"/>
      <c r="AK88" s="378"/>
      <c r="AL88" s="70"/>
      <c r="AM88" s="104"/>
      <c r="AN88" s="105"/>
      <c r="AO88" s="105"/>
      <c r="AP88" s="106"/>
      <c r="AQ88" s="107"/>
      <c r="AR88" s="72"/>
      <c r="AS88" s="89"/>
      <c r="AT88" s="74"/>
      <c r="AU88" s="73"/>
      <c r="AV88" s="74"/>
      <c r="AW88" s="75"/>
      <c r="AX88" s="84"/>
      <c r="AY88" s="359"/>
      <c r="AZ88" s="78"/>
      <c r="BA88" s="103"/>
      <c r="BB88" s="378"/>
      <c r="BC88" s="70"/>
      <c r="BD88" s="104"/>
      <c r="BE88" s="105"/>
      <c r="BF88" s="105"/>
      <c r="BG88" s="106"/>
      <c r="BH88" s="107"/>
      <c r="BI88" s="72"/>
      <c r="BJ88" s="89"/>
      <c r="BK88" s="74"/>
      <c r="BL88" s="73"/>
      <c r="BM88" s="74"/>
      <c r="BN88" s="75"/>
      <c r="BO88" s="84"/>
      <c r="BP88" s="359"/>
    </row>
    <row r="89" spans="1:68" ht="18.75" customHeight="1" thickBot="1">
      <c r="A89" s="90"/>
      <c r="C89" s="70"/>
      <c r="D89" s="92" t="s">
        <v>2042</v>
      </c>
      <c r="E89" s="93"/>
      <c r="F89" s="93"/>
      <c r="G89" s="94"/>
      <c r="H89" s="71"/>
      <c r="I89" s="72"/>
      <c r="J89" s="73"/>
      <c r="K89" s="74"/>
      <c r="L89" s="73"/>
      <c r="M89" s="74"/>
      <c r="N89" s="75"/>
      <c r="O89" s="84"/>
      <c r="P89" s="76"/>
      <c r="R89" s="90"/>
      <c r="S89" s="91"/>
      <c r="T89" s="372"/>
      <c r="U89" s="70"/>
      <c r="V89" s="92" t="s">
        <v>2042</v>
      </c>
      <c r="W89" s="93"/>
      <c r="X89" s="93"/>
      <c r="Y89" s="94"/>
      <c r="Z89" s="71"/>
      <c r="AA89" s="72"/>
      <c r="AB89" s="73"/>
      <c r="AC89" s="74"/>
      <c r="AD89" s="73"/>
      <c r="AE89" s="74"/>
      <c r="AF89" s="75"/>
      <c r="AG89" s="84"/>
      <c r="AH89" s="359"/>
      <c r="AI89" s="90"/>
      <c r="AJ89" s="91"/>
      <c r="AK89" s="372"/>
      <c r="AL89" s="70"/>
      <c r="AM89" s="92" t="s">
        <v>2042</v>
      </c>
      <c r="AN89" s="93"/>
      <c r="AO89" s="93"/>
      <c r="AP89" s="94"/>
      <c r="AQ89" s="71"/>
      <c r="AR89" s="72"/>
      <c r="AS89" s="73"/>
      <c r="AT89" s="74"/>
      <c r="AU89" s="73"/>
      <c r="AV89" s="74"/>
      <c r="AW89" s="75"/>
      <c r="AX89" s="84"/>
      <c r="AY89" s="359"/>
      <c r="AZ89" s="90"/>
      <c r="BA89" s="91"/>
      <c r="BB89" s="372"/>
      <c r="BC89" s="70"/>
      <c r="BD89" s="92" t="s">
        <v>2042</v>
      </c>
      <c r="BE89" s="93"/>
      <c r="BF89" s="93"/>
      <c r="BG89" s="94"/>
      <c r="BH89" s="71"/>
      <c r="BI89" s="72"/>
      <c r="BJ89" s="73"/>
      <c r="BK89" s="74"/>
      <c r="BL89" s="73"/>
      <c r="BM89" s="74"/>
      <c r="BN89" s="75"/>
      <c r="BO89" s="84"/>
      <c r="BP89" s="359"/>
    </row>
    <row r="90" spans="1:68" ht="16.5" thickBot="1">
      <c r="A90" s="55" t="s">
        <v>2043</v>
      </c>
      <c r="B90" s="69" t="s">
        <v>2044</v>
      </c>
      <c r="C90" s="57">
        <v>475</v>
      </c>
      <c r="D90" s="58" t="s">
        <v>2045</v>
      </c>
      <c r="E90" s="59"/>
      <c r="F90" s="59"/>
      <c r="G90" s="60"/>
      <c r="H90" s="61" t="s">
        <v>2046</v>
      </c>
      <c r="I90" s="85" t="s">
        <v>2047</v>
      </c>
      <c r="J90" s="63" t="s">
        <v>2048</v>
      </c>
      <c r="K90" s="64">
        <v>59555</v>
      </c>
      <c r="L90" s="63" t="s">
        <v>2049</v>
      </c>
      <c r="M90" s="65"/>
      <c r="N90" s="66">
        <v>12.95</v>
      </c>
      <c r="O90" s="84"/>
      <c r="P90" s="67">
        <f>(N90+$O$6)*C90</f>
        <v>6745</v>
      </c>
      <c r="Q90" s="77"/>
      <c r="R90" s="55" t="s">
        <v>2043</v>
      </c>
      <c r="S90" s="69" t="s">
        <v>2044</v>
      </c>
      <c r="T90" s="373"/>
      <c r="U90" s="57">
        <v>475</v>
      </c>
      <c r="V90" s="58" t="s">
        <v>2045</v>
      </c>
      <c r="W90" s="59"/>
      <c r="X90" s="59"/>
      <c r="Y90" s="60"/>
      <c r="Z90" s="61" t="s">
        <v>2046</v>
      </c>
      <c r="AA90" s="85" t="s">
        <v>2047</v>
      </c>
      <c r="AB90" s="63" t="s">
        <v>1124</v>
      </c>
      <c r="AC90" s="64" t="s">
        <v>1125</v>
      </c>
      <c r="AD90" s="63" t="s">
        <v>2046</v>
      </c>
      <c r="AE90" s="65"/>
      <c r="AF90" s="66">
        <v>12.95</v>
      </c>
      <c r="AG90" s="84"/>
      <c r="AH90" s="358">
        <f>(AF90+$AG$6)*U90</f>
        <v>7053.75</v>
      </c>
      <c r="AI90" s="55" t="s">
        <v>2043</v>
      </c>
      <c r="AJ90" s="69" t="s">
        <v>2044</v>
      </c>
      <c r="AK90" s="373"/>
      <c r="AL90" s="57">
        <v>475</v>
      </c>
      <c r="AM90" s="58" t="s">
        <v>2045</v>
      </c>
      <c r="AN90" s="59"/>
      <c r="AO90" s="59"/>
      <c r="AP90" s="60"/>
      <c r="AQ90" s="61" t="s">
        <v>2046</v>
      </c>
      <c r="AR90" s="85" t="s">
        <v>2047</v>
      </c>
      <c r="AS90" s="63" t="s">
        <v>1535</v>
      </c>
      <c r="AT90" s="64">
        <v>192716</v>
      </c>
      <c r="AU90" s="63" t="s">
        <v>1127</v>
      </c>
      <c r="AV90" s="65"/>
      <c r="AW90" s="66">
        <v>22.64</v>
      </c>
      <c r="AX90" s="84"/>
      <c r="AY90" s="358">
        <f>(AW90+$AX$6)*AL90</f>
        <v>11680.25</v>
      </c>
      <c r="AZ90" s="55" t="s">
        <v>2043</v>
      </c>
      <c r="BA90" s="69" t="s">
        <v>2044</v>
      </c>
      <c r="BB90" s="373"/>
      <c r="BC90" s="57">
        <v>475</v>
      </c>
      <c r="BD90" s="58" t="s">
        <v>2045</v>
      </c>
      <c r="BE90" s="59"/>
      <c r="BF90" s="59"/>
      <c r="BG90" s="60"/>
      <c r="BH90" s="61" t="s">
        <v>2046</v>
      </c>
      <c r="BI90" s="85" t="s">
        <v>2047</v>
      </c>
      <c r="BJ90" s="63"/>
      <c r="BK90" s="64"/>
      <c r="BL90" s="63"/>
      <c r="BM90" s="65"/>
      <c r="BN90" s="66"/>
      <c r="BO90" s="84"/>
      <c r="BP90" s="358">
        <f>(BN90+$O$6)*BC90</f>
        <v>593.75</v>
      </c>
    </row>
    <row r="91" spans="1:68" s="81" customFormat="1" ht="16.5" thickBot="1">
      <c r="A91" s="55" t="s">
        <v>1956</v>
      </c>
      <c r="B91" s="79"/>
      <c r="C91" s="70"/>
      <c r="D91" s="58"/>
      <c r="E91" s="59"/>
      <c r="F91" s="59"/>
      <c r="G91" s="60"/>
      <c r="H91" s="71"/>
      <c r="I91" s="72"/>
      <c r="J91" s="73"/>
      <c r="K91" s="74"/>
      <c r="L91" s="73"/>
      <c r="M91" s="74"/>
      <c r="N91" s="75"/>
      <c r="O91" s="84"/>
      <c r="P91" s="76"/>
      <c r="Q91" s="80"/>
      <c r="R91" s="55" t="s">
        <v>1956</v>
      </c>
      <c r="S91" s="79"/>
      <c r="T91" s="374"/>
      <c r="U91" s="70"/>
      <c r="V91" s="58"/>
      <c r="W91" s="59"/>
      <c r="X91" s="59"/>
      <c r="Y91" s="60"/>
      <c r="Z91" s="71"/>
      <c r="AA91" s="72"/>
      <c r="AB91" s="73"/>
      <c r="AC91" s="74"/>
      <c r="AD91" s="73"/>
      <c r="AE91" s="74"/>
      <c r="AF91" s="75"/>
      <c r="AG91" s="84"/>
      <c r="AH91" s="359"/>
      <c r="AI91" s="55" t="s">
        <v>1956</v>
      </c>
      <c r="AJ91" s="79"/>
      <c r="AK91" s="374"/>
      <c r="AL91" s="70"/>
      <c r="AM91" s="58"/>
      <c r="AN91" s="59"/>
      <c r="AO91" s="59"/>
      <c r="AP91" s="60"/>
      <c r="AQ91" s="71"/>
      <c r="AR91" s="72"/>
      <c r="AS91" s="73"/>
      <c r="AT91" s="74"/>
      <c r="AU91" s="73"/>
      <c r="AV91" s="74"/>
      <c r="AW91" s="75"/>
      <c r="AX91" s="84"/>
      <c r="AY91" s="359"/>
      <c r="AZ91" s="55" t="s">
        <v>1956</v>
      </c>
      <c r="BA91" s="79"/>
      <c r="BB91" s="374"/>
      <c r="BC91" s="70"/>
      <c r="BD91" s="58"/>
      <c r="BE91" s="59"/>
      <c r="BF91" s="59"/>
      <c r="BG91" s="60"/>
      <c r="BH91" s="71"/>
      <c r="BI91" s="72"/>
      <c r="BJ91" s="73"/>
      <c r="BK91" s="74"/>
      <c r="BL91" s="73"/>
      <c r="BM91" s="74"/>
      <c r="BN91" s="75"/>
      <c r="BO91" s="84"/>
      <c r="BP91" s="359"/>
    </row>
    <row r="92" spans="1:68" s="81" customFormat="1" ht="16.5" thickBot="1">
      <c r="A92" s="55" t="s">
        <v>2050</v>
      </c>
      <c r="B92" s="79"/>
      <c r="C92" s="82">
        <v>200</v>
      </c>
      <c r="D92" s="58" t="s">
        <v>2051</v>
      </c>
      <c r="E92" s="59"/>
      <c r="F92" s="59"/>
      <c r="G92" s="60"/>
      <c r="H92" s="61" t="s">
        <v>2052</v>
      </c>
      <c r="I92" s="85" t="s">
        <v>2053</v>
      </c>
      <c r="J92" s="63" t="s">
        <v>2054</v>
      </c>
      <c r="K92" s="64"/>
      <c r="L92" s="63" t="s">
        <v>2055</v>
      </c>
      <c r="M92" s="65"/>
      <c r="N92" s="66">
        <v>23.84</v>
      </c>
      <c r="O92" s="84"/>
      <c r="P92" s="67">
        <f>(N92+$O$6)*C92</f>
        <v>5018</v>
      </c>
      <c r="Q92" s="80"/>
      <c r="R92" s="55" t="s">
        <v>2050</v>
      </c>
      <c r="S92" s="79"/>
      <c r="T92" s="374"/>
      <c r="U92" s="82">
        <v>200</v>
      </c>
      <c r="V92" s="58" t="s">
        <v>2051</v>
      </c>
      <c r="W92" s="59"/>
      <c r="X92" s="59"/>
      <c r="Y92" s="60"/>
      <c r="Z92" s="61" t="s">
        <v>2052</v>
      </c>
      <c r="AA92" s="85" t="s">
        <v>2053</v>
      </c>
      <c r="AB92" s="63" t="s">
        <v>1126</v>
      </c>
      <c r="AC92" s="64">
        <v>4467668</v>
      </c>
      <c r="AD92" s="63" t="s">
        <v>1127</v>
      </c>
      <c r="AE92" s="65"/>
      <c r="AF92" s="66">
        <v>25.08</v>
      </c>
      <c r="AG92" s="84"/>
      <c r="AH92" s="358">
        <f>(AF92+$AG$6)*U92</f>
        <v>5395.999999999999</v>
      </c>
      <c r="AI92" s="55" t="s">
        <v>2050</v>
      </c>
      <c r="AJ92" s="79"/>
      <c r="AK92" s="374"/>
      <c r="AL92" s="82">
        <v>200</v>
      </c>
      <c r="AM92" s="58" t="s">
        <v>2051</v>
      </c>
      <c r="AN92" s="59"/>
      <c r="AO92" s="59"/>
      <c r="AP92" s="60"/>
      <c r="AQ92" s="61" t="s">
        <v>2052</v>
      </c>
      <c r="AR92" s="85" t="s">
        <v>2053</v>
      </c>
      <c r="AS92" s="63" t="s">
        <v>1536</v>
      </c>
      <c r="AT92" s="64">
        <v>420034</v>
      </c>
      <c r="AU92" s="63" t="s">
        <v>1127</v>
      </c>
      <c r="AV92" s="65"/>
      <c r="AW92" s="66">
        <v>22.52</v>
      </c>
      <c r="AX92" s="84"/>
      <c r="AY92" s="358">
        <f>(AW92+$AX$6)*AL92</f>
        <v>4894</v>
      </c>
      <c r="AZ92" s="55" t="s">
        <v>2050</v>
      </c>
      <c r="BA92" s="79"/>
      <c r="BB92" s="374"/>
      <c r="BC92" s="82">
        <v>200</v>
      </c>
      <c r="BD92" s="58" t="s">
        <v>2051</v>
      </c>
      <c r="BE92" s="59"/>
      <c r="BF92" s="59"/>
      <c r="BG92" s="60"/>
      <c r="BH92" s="61" t="s">
        <v>2052</v>
      </c>
      <c r="BI92" s="85" t="s">
        <v>2053</v>
      </c>
      <c r="BJ92" s="63"/>
      <c r="BK92" s="64"/>
      <c r="BL92" s="63"/>
      <c r="BM92" s="65"/>
      <c r="BN92" s="66"/>
      <c r="BO92" s="84"/>
      <c r="BP92" s="358">
        <f>(BN92+$O$6)*BC92</f>
        <v>250</v>
      </c>
    </row>
    <row r="93" spans="1:68" s="81" customFormat="1" ht="16.5" thickBot="1">
      <c r="A93" s="55"/>
      <c r="B93" s="79"/>
      <c r="C93" s="70"/>
      <c r="D93" s="59"/>
      <c r="E93" s="59"/>
      <c r="F93" s="59"/>
      <c r="G93" s="60"/>
      <c r="H93" s="71"/>
      <c r="I93" s="72"/>
      <c r="J93" s="89"/>
      <c r="K93" s="74"/>
      <c r="L93" s="73"/>
      <c r="M93" s="74"/>
      <c r="N93" s="75"/>
      <c r="O93" s="84"/>
      <c r="P93" s="76"/>
      <c r="Q93" s="80"/>
      <c r="R93" s="55"/>
      <c r="S93" s="79"/>
      <c r="T93" s="374"/>
      <c r="U93" s="70"/>
      <c r="V93" s="59"/>
      <c r="W93" s="59"/>
      <c r="X93" s="59"/>
      <c r="Y93" s="60"/>
      <c r="Z93" s="71"/>
      <c r="AA93" s="72"/>
      <c r="AB93" s="89"/>
      <c r="AC93" s="74"/>
      <c r="AD93" s="73"/>
      <c r="AE93" s="74"/>
      <c r="AF93" s="75"/>
      <c r="AG93" s="84"/>
      <c r="AH93" s="359"/>
      <c r="AI93" s="55"/>
      <c r="AJ93" s="79"/>
      <c r="AK93" s="374"/>
      <c r="AL93" s="70"/>
      <c r="AM93" s="59"/>
      <c r="AN93" s="59"/>
      <c r="AO93" s="59"/>
      <c r="AP93" s="60"/>
      <c r="AQ93" s="71"/>
      <c r="AR93" s="72"/>
      <c r="AS93" s="89"/>
      <c r="AT93" s="74"/>
      <c r="AU93" s="73"/>
      <c r="AV93" s="74"/>
      <c r="AW93" s="75"/>
      <c r="AX93" s="84"/>
      <c r="AY93" s="359"/>
      <c r="AZ93" s="55"/>
      <c r="BA93" s="79"/>
      <c r="BB93" s="374"/>
      <c r="BC93" s="70"/>
      <c r="BD93" s="59"/>
      <c r="BE93" s="59"/>
      <c r="BF93" s="59"/>
      <c r="BG93" s="60"/>
      <c r="BH93" s="71"/>
      <c r="BI93" s="72"/>
      <c r="BJ93" s="89"/>
      <c r="BK93" s="74"/>
      <c r="BL93" s="73"/>
      <c r="BM93" s="74"/>
      <c r="BN93" s="75"/>
      <c r="BO93" s="84"/>
      <c r="BP93" s="359"/>
    </row>
    <row r="94" spans="1:68" ht="16.5" thickBot="1">
      <c r="A94" s="55" t="s">
        <v>2056</v>
      </c>
      <c r="B94" s="69" t="s">
        <v>2057</v>
      </c>
      <c r="C94" s="57">
        <v>145</v>
      </c>
      <c r="D94" s="58" t="s">
        <v>2058</v>
      </c>
      <c r="E94" s="59"/>
      <c r="F94" s="59"/>
      <c r="G94" s="60"/>
      <c r="H94" s="61" t="s">
        <v>2046</v>
      </c>
      <c r="I94" s="85" t="s">
        <v>2047</v>
      </c>
      <c r="J94" s="63" t="s">
        <v>2048</v>
      </c>
      <c r="K94" s="64"/>
      <c r="L94" s="63" t="s">
        <v>2049</v>
      </c>
      <c r="M94" s="65"/>
      <c r="N94" s="66">
        <v>24.5</v>
      </c>
      <c r="O94" s="84"/>
      <c r="P94" s="67">
        <f>(N94+$O$6)*C94</f>
        <v>3733.75</v>
      </c>
      <c r="Q94" s="77"/>
      <c r="R94" s="55" t="s">
        <v>2056</v>
      </c>
      <c r="S94" s="69" t="s">
        <v>2057</v>
      </c>
      <c r="T94" s="373"/>
      <c r="U94" s="57">
        <v>145</v>
      </c>
      <c r="V94" s="58" t="s">
        <v>2058</v>
      </c>
      <c r="W94" s="59"/>
      <c r="X94" s="59"/>
      <c r="Y94" s="60"/>
      <c r="Z94" s="61" t="s">
        <v>2046</v>
      </c>
      <c r="AA94" s="85" t="s">
        <v>2047</v>
      </c>
      <c r="AB94" s="63" t="s">
        <v>1128</v>
      </c>
      <c r="AC94" s="64" t="s">
        <v>1129</v>
      </c>
      <c r="AD94" s="63" t="s">
        <v>2046</v>
      </c>
      <c r="AE94" s="65"/>
      <c r="AF94" s="66">
        <v>24.5</v>
      </c>
      <c r="AG94" s="84"/>
      <c r="AH94" s="358">
        <f>(AF94+$AG$6)*U94</f>
        <v>3828</v>
      </c>
      <c r="AI94" s="55" t="s">
        <v>2056</v>
      </c>
      <c r="AJ94" s="69" t="s">
        <v>2057</v>
      </c>
      <c r="AK94" s="373"/>
      <c r="AL94" s="57">
        <v>218</v>
      </c>
      <c r="AM94" s="58" t="s">
        <v>2058</v>
      </c>
      <c r="AN94" s="59"/>
      <c r="AO94" s="59"/>
      <c r="AP94" s="60"/>
      <c r="AQ94" s="61" t="s">
        <v>2046</v>
      </c>
      <c r="AR94" s="85" t="s">
        <v>2047</v>
      </c>
      <c r="AS94" s="63" t="s">
        <v>1537</v>
      </c>
      <c r="AT94" s="64">
        <v>193623</v>
      </c>
      <c r="AU94" s="63" t="s">
        <v>1538</v>
      </c>
      <c r="AV94" s="65"/>
      <c r="AW94" s="66">
        <v>26.45</v>
      </c>
      <c r="AX94" s="84"/>
      <c r="AY94" s="358">
        <f>(AW94+$AX$6)*AL94</f>
        <v>6191.2</v>
      </c>
      <c r="AZ94" s="55" t="s">
        <v>2056</v>
      </c>
      <c r="BA94" s="69" t="s">
        <v>2057</v>
      </c>
      <c r="BB94" s="373"/>
      <c r="BC94" s="57">
        <v>145</v>
      </c>
      <c r="BD94" s="58" t="s">
        <v>2058</v>
      </c>
      <c r="BE94" s="59"/>
      <c r="BF94" s="59"/>
      <c r="BG94" s="60"/>
      <c r="BH94" s="61" t="s">
        <v>2046</v>
      </c>
      <c r="BI94" s="85" t="s">
        <v>2047</v>
      </c>
      <c r="BJ94" s="63"/>
      <c r="BK94" s="64"/>
      <c r="BL94" s="63"/>
      <c r="BM94" s="65"/>
      <c r="BN94" s="66"/>
      <c r="BO94" s="84"/>
      <c r="BP94" s="358">
        <f>(BN94+$O$6)*BC94</f>
        <v>181.25</v>
      </c>
    </row>
    <row r="95" spans="1:68" s="81" customFormat="1" ht="16.5" thickBot="1">
      <c r="A95" s="55"/>
      <c r="B95" s="79"/>
      <c r="C95" s="70"/>
      <c r="D95" s="58"/>
      <c r="E95" s="59"/>
      <c r="F95" s="59"/>
      <c r="G95" s="60"/>
      <c r="H95" s="71"/>
      <c r="I95" s="72"/>
      <c r="J95" s="89"/>
      <c r="K95" s="74"/>
      <c r="L95" s="73"/>
      <c r="M95" s="74"/>
      <c r="N95" s="75"/>
      <c r="O95" s="84"/>
      <c r="P95" s="76"/>
      <c r="Q95" s="80"/>
      <c r="R95" s="55"/>
      <c r="S95" s="79"/>
      <c r="T95" s="374"/>
      <c r="U95" s="70"/>
      <c r="V95" s="58"/>
      <c r="W95" s="59"/>
      <c r="X95" s="59"/>
      <c r="Y95" s="60"/>
      <c r="Z95" s="71"/>
      <c r="AA95" s="72"/>
      <c r="AB95" s="89"/>
      <c r="AC95" s="74"/>
      <c r="AD95" s="73"/>
      <c r="AE95" s="74"/>
      <c r="AF95" s="75"/>
      <c r="AG95" s="84"/>
      <c r="AH95" s="359"/>
      <c r="AI95" s="55"/>
      <c r="AJ95" s="79"/>
      <c r="AK95" s="374"/>
      <c r="AL95" s="70"/>
      <c r="AM95" s="58"/>
      <c r="AN95" s="59"/>
      <c r="AO95" s="59"/>
      <c r="AP95" s="60"/>
      <c r="AQ95" s="71"/>
      <c r="AR95" s="72"/>
      <c r="AS95" s="89"/>
      <c r="AT95" s="74"/>
      <c r="AU95" s="73"/>
      <c r="AV95" s="74"/>
      <c r="AW95" s="75"/>
      <c r="AX95" s="84"/>
      <c r="AY95" s="359"/>
      <c r="AZ95" s="55"/>
      <c r="BA95" s="79"/>
      <c r="BB95" s="374"/>
      <c r="BC95" s="70"/>
      <c r="BD95" s="58"/>
      <c r="BE95" s="59"/>
      <c r="BF95" s="59"/>
      <c r="BG95" s="60"/>
      <c r="BH95" s="71"/>
      <c r="BI95" s="72"/>
      <c r="BJ95" s="89"/>
      <c r="BK95" s="74"/>
      <c r="BL95" s="73"/>
      <c r="BM95" s="74"/>
      <c r="BN95" s="75"/>
      <c r="BO95" s="84"/>
      <c r="BP95" s="359"/>
    </row>
    <row r="96" spans="1:68" ht="17.25" customHeight="1" thickBot="1">
      <c r="A96" s="55" t="s">
        <v>2059</v>
      </c>
      <c r="B96" s="69" t="s">
        <v>2060</v>
      </c>
      <c r="C96" s="57">
        <v>160</v>
      </c>
      <c r="D96" s="58" t="s">
        <v>2061</v>
      </c>
      <c r="E96" s="59"/>
      <c r="F96" s="59"/>
      <c r="G96" s="60"/>
      <c r="H96" s="61"/>
      <c r="I96" s="85" t="s">
        <v>2062</v>
      </c>
      <c r="J96" s="63" t="s">
        <v>2063</v>
      </c>
      <c r="K96" s="64">
        <v>42410</v>
      </c>
      <c r="L96" s="63" t="s">
        <v>1921</v>
      </c>
      <c r="M96" s="65"/>
      <c r="N96" s="66">
        <v>0.915</v>
      </c>
      <c r="O96" s="84"/>
      <c r="P96" s="67">
        <f>(N96+$O$6)*C96</f>
        <v>346.4</v>
      </c>
      <c r="R96" s="55" t="s">
        <v>2059</v>
      </c>
      <c r="S96" s="69" t="s">
        <v>2060</v>
      </c>
      <c r="T96" s="373"/>
      <c r="U96" s="57">
        <v>13.34</v>
      </c>
      <c r="V96" s="58" t="s">
        <v>2061</v>
      </c>
      <c r="W96" s="59"/>
      <c r="X96" s="59"/>
      <c r="Y96" s="60"/>
      <c r="Z96" s="61"/>
      <c r="AA96" s="85" t="s">
        <v>2062</v>
      </c>
      <c r="AB96" s="63" t="s">
        <v>1130</v>
      </c>
      <c r="AC96" s="64">
        <v>4996666</v>
      </c>
      <c r="AD96" s="63" t="s">
        <v>1108</v>
      </c>
      <c r="AE96" s="65"/>
      <c r="AF96" s="66">
        <v>17.12</v>
      </c>
      <c r="AG96" s="84"/>
      <c r="AH96" s="358">
        <f>(AF96+$AG$6)*U96</f>
        <v>253.7268</v>
      </c>
      <c r="AI96" s="55" t="s">
        <v>2059</v>
      </c>
      <c r="AJ96" s="69" t="s">
        <v>2060</v>
      </c>
      <c r="AK96" s="373"/>
      <c r="AL96" s="57">
        <v>13</v>
      </c>
      <c r="AM96" s="58" t="s">
        <v>2061</v>
      </c>
      <c r="AN96" s="59"/>
      <c r="AO96" s="59"/>
      <c r="AP96" s="60"/>
      <c r="AQ96" s="61"/>
      <c r="AR96" s="85" t="s">
        <v>2062</v>
      </c>
      <c r="AS96" s="63" t="s">
        <v>1539</v>
      </c>
      <c r="AT96" s="64">
        <v>160810</v>
      </c>
      <c r="AU96" s="63" t="s">
        <v>1540</v>
      </c>
      <c r="AV96" s="65"/>
      <c r="AW96" s="66">
        <v>27.12</v>
      </c>
      <c r="AX96" s="84"/>
      <c r="AY96" s="358">
        <f>(AW96+$AX$6)*AL96</f>
        <v>377.91</v>
      </c>
      <c r="AZ96" s="55" t="s">
        <v>2059</v>
      </c>
      <c r="BA96" s="69" t="s">
        <v>2060</v>
      </c>
      <c r="BB96" s="373"/>
      <c r="BC96" s="57">
        <v>160</v>
      </c>
      <c r="BD96" s="58" t="s">
        <v>2061</v>
      </c>
      <c r="BE96" s="59"/>
      <c r="BF96" s="59"/>
      <c r="BG96" s="60"/>
      <c r="BH96" s="61"/>
      <c r="BI96" s="85" t="s">
        <v>2062</v>
      </c>
      <c r="BJ96" s="63"/>
      <c r="BK96" s="64"/>
      <c r="BL96" s="63"/>
      <c r="BM96" s="65"/>
      <c r="BN96" s="66"/>
      <c r="BO96" s="84"/>
      <c r="BP96" s="358">
        <f>(BN96+$O$6)*BC96</f>
        <v>200</v>
      </c>
    </row>
    <row r="97" spans="1:68" s="81" customFormat="1" ht="16.5" thickBot="1">
      <c r="A97" s="55"/>
      <c r="B97" s="79"/>
      <c r="C97" s="70"/>
      <c r="D97" s="59"/>
      <c r="E97" s="59" t="s">
        <v>2064</v>
      </c>
      <c r="F97" s="59"/>
      <c r="G97" s="60"/>
      <c r="H97" s="71"/>
      <c r="I97" s="72"/>
      <c r="J97" s="89"/>
      <c r="K97" s="74"/>
      <c r="L97" s="73"/>
      <c r="M97" s="74"/>
      <c r="N97" s="75"/>
      <c r="O97" s="84"/>
      <c r="P97" s="76"/>
      <c r="Q97" s="80"/>
      <c r="R97" s="55"/>
      <c r="S97" s="79"/>
      <c r="T97" s="374"/>
      <c r="U97" s="70"/>
      <c r="V97" s="59"/>
      <c r="W97" s="59" t="s">
        <v>2064</v>
      </c>
      <c r="X97" s="59"/>
      <c r="Y97" s="60"/>
      <c r="Z97" s="71"/>
      <c r="AA97" s="72"/>
      <c r="AB97" s="89"/>
      <c r="AC97" s="74"/>
      <c r="AD97" s="73"/>
      <c r="AE97" s="74"/>
      <c r="AF97" s="75"/>
      <c r="AG97" s="84"/>
      <c r="AH97" s="359"/>
      <c r="AI97" s="55"/>
      <c r="AJ97" s="79"/>
      <c r="AK97" s="374"/>
      <c r="AL97" s="70"/>
      <c r="AM97" s="59"/>
      <c r="AN97" s="59" t="s">
        <v>2064</v>
      </c>
      <c r="AO97" s="59"/>
      <c r="AP97" s="60"/>
      <c r="AQ97" s="71"/>
      <c r="AR97" s="72"/>
      <c r="AS97" s="89"/>
      <c r="AT97" s="74"/>
      <c r="AU97" s="73"/>
      <c r="AV97" s="74"/>
      <c r="AW97" s="75"/>
      <c r="AX97" s="84"/>
      <c r="AY97" s="359"/>
      <c r="AZ97" s="55"/>
      <c r="BA97" s="79"/>
      <c r="BB97" s="374"/>
      <c r="BC97" s="70"/>
      <c r="BD97" s="59"/>
      <c r="BE97" s="59" t="s">
        <v>2064</v>
      </c>
      <c r="BF97" s="59"/>
      <c r="BG97" s="60"/>
      <c r="BH97" s="71"/>
      <c r="BI97" s="72"/>
      <c r="BJ97" s="89"/>
      <c r="BK97" s="74"/>
      <c r="BL97" s="73"/>
      <c r="BM97" s="74"/>
      <c r="BN97" s="75"/>
      <c r="BO97" s="84"/>
      <c r="BP97" s="359"/>
    </row>
    <row r="98" spans="1:68" s="81" customFormat="1" ht="16.5" thickBot="1">
      <c r="A98" s="55"/>
      <c r="B98" s="79"/>
      <c r="C98" s="70"/>
      <c r="D98" s="58"/>
      <c r="E98" s="59"/>
      <c r="F98" s="59"/>
      <c r="G98" s="60"/>
      <c r="H98" s="71"/>
      <c r="I98" s="72"/>
      <c r="J98" s="89"/>
      <c r="K98" s="74"/>
      <c r="L98" s="73"/>
      <c r="M98" s="74"/>
      <c r="N98" s="75"/>
      <c r="O98" s="84"/>
      <c r="P98" s="76"/>
      <c r="Q98" s="80"/>
      <c r="R98" s="55"/>
      <c r="S98" s="79"/>
      <c r="T98" s="374"/>
      <c r="U98" s="70"/>
      <c r="V98" s="58"/>
      <c r="W98" s="59"/>
      <c r="X98" s="59"/>
      <c r="Y98" s="60"/>
      <c r="Z98" s="71"/>
      <c r="AA98" s="72"/>
      <c r="AB98" s="89"/>
      <c r="AC98" s="74"/>
      <c r="AD98" s="73"/>
      <c r="AE98" s="74"/>
      <c r="AF98" s="75"/>
      <c r="AG98" s="84"/>
      <c r="AH98" s="359"/>
      <c r="AI98" s="55"/>
      <c r="AJ98" s="79"/>
      <c r="AK98" s="374"/>
      <c r="AL98" s="70"/>
      <c r="AM98" s="58"/>
      <c r="AN98" s="59"/>
      <c r="AO98" s="59"/>
      <c r="AP98" s="60"/>
      <c r="AQ98" s="71"/>
      <c r="AR98" s="72"/>
      <c r="AS98" s="89"/>
      <c r="AT98" s="74"/>
      <c r="AU98" s="73"/>
      <c r="AV98" s="74"/>
      <c r="AW98" s="75"/>
      <c r="AX98" s="84"/>
      <c r="AY98" s="359"/>
      <c r="AZ98" s="55"/>
      <c r="BA98" s="79"/>
      <c r="BB98" s="374"/>
      <c r="BC98" s="70"/>
      <c r="BD98" s="58"/>
      <c r="BE98" s="59"/>
      <c r="BF98" s="59"/>
      <c r="BG98" s="60"/>
      <c r="BH98" s="71"/>
      <c r="BI98" s="72"/>
      <c r="BJ98" s="89"/>
      <c r="BK98" s="74"/>
      <c r="BL98" s="73"/>
      <c r="BM98" s="74"/>
      <c r="BN98" s="75"/>
      <c r="BO98" s="84"/>
      <c r="BP98" s="359"/>
    </row>
    <row r="99" spans="1:68" ht="16.5" thickBot="1">
      <c r="A99" s="55" t="s">
        <v>2065</v>
      </c>
      <c r="B99" s="69" t="s">
        <v>2066</v>
      </c>
      <c r="C99" s="57">
        <v>75</v>
      </c>
      <c r="D99" s="58" t="s">
        <v>1056</v>
      </c>
      <c r="E99" s="59"/>
      <c r="F99" s="59"/>
      <c r="G99" s="60"/>
      <c r="H99" s="61"/>
      <c r="I99" s="85" t="s">
        <v>2062</v>
      </c>
      <c r="J99" s="63" t="s">
        <v>2063</v>
      </c>
      <c r="K99" s="64">
        <v>42420</v>
      </c>
      <c r="L99" s="63" t="s">
        <v>1921</v>
      </c>
      <c r="M99" s="65"/>
      <c r="N99" s="66">
        <v>0.869</v>
      </c>
      <c r="O99" s="84"/>
      <c r="P99" s="67">
        <f>(N99+$O$6)*C99</f>
        <v>158.92499999999998</v>
      </c>
      <c r="R99" s="55" t="s">
        <v>2065</v>
      </c>
      <c r="S99" s="69" t="s">
        <v>2066</v>
      </c>
      <c r="T99" s="373"/>
      <c r="U99" s="57">
        <v>6.25</v>
      </c>
      <c r="V99" s="58" t="s">
        <v>1056</v>
      </c>
      <c r="W99" s="59"/>
      <c r="X99" s="59"/>
      <c r="Y99" s="60"/>
      <c r="Z99" s="61"/>
      <c r="AA99" s="85" t="s">
        <v>2062</v>
      </c>
      <c r="AB99" s="63" t="s">
        <v>1130</v>
      </c>
      <c r="AC99" s="64">
        <v>4996674</v>
      </c>
      <c r="AD99" s="63" t="s">
        <v>1108</v>
      </c>
      <c r="AE99" s="65"/>
      <c r="AF99" s="66">
        <v>16.52</v>
      </c>
      <c r="AG99" s="84"/>
      <c r="AH99" s="358">
        <f>(AF99+$AG$6)*U99</f>
        <v>115.12499999999999</v>
      </c>
      <c r="AI99" s="55" t="s">
        <v>2065</v>
      </c>
      <c r="AJ99" s="69" t="s">
        <v>2066</v>
      </c>
      <c r="AK99" s="373"/>
      <c r="AL99" s="57">
        <v>6</v>
      </c>
      <c r="AM99" s="58" t="s">
        <v>1056</v>
      </c>
      <c r="AN99" s="59"/>
      <c r="AO99" s="59"/>
      <c r="AP99" s="60"/>
      <c r="AQ99" s="61"/>
      <c r="AR99" s="85" t="s">
        <v>2062</v>
      </c>
      <c r="AS99" s="63" t="s">
        <v>1539</v>
      </c>
      <c r="AT99" s="64">
        <v>160790</v>
      </c>
      <c r="AU99" s="63" t="s">
        <v>1540</v>
      </c>
      <c r="AV99" s="65"/>
      <c r="AW99" s="66">
        <v>27.13</v>
      </c>
      <c r="AX99" s="84"/>
      <c r="AY99" s="358">
        <f>(AW99+$AX$6)*AL99</f>
        <v>174.48</v>
      </c>
      <c r="AZ99" s="55" t="s">
        <v>2065</v>
      </c>
      <c r="BA99" s="69" t="s">
        <v>2066</v>
      </c>
      <c r="BB99" s="373"/>
      <c r="BC99" s="57">
        <v>75</v>
      </c>
      <c r="BD99" s="58" t="s">
        <v>1056</v>
      </c>
      <c r="BE99" s="59"/>
      <c r="BF99" s="59"/>
      <c r="BG99" s="60"/>
      <c r="BH99" s="61"/>
      <c r="BI99" s="85" t="s">
        <v>2062</v>
      </c>
      <c r="BJ99" s="63"/>
      <c r="BK99" s="64"/>
      <c r="BL99" s="63"/>
      <c r="BM99" s="65"/>
      <c r="BN99" s="66"/>
      <c r="BO99" s="84"/>
      <c r="BP99" s="358">
        <f>(BN99+$O$6)*BC99</f>
        <v>93.75</v>
      </c>
    </row>
    <row r="100" spans="1:68" s="81" customFormat="1" ht="16.5" thickBot="1">
      <c r="A100" s="55"/>
      <c r="B100" s="79"/>
      <c r="C100" s="70"/>
      <c r="D100" s="58"/>
      <c r="E100" s="59" t="s">
        <v>2064</v>
      </c>
      <c r="F100" s="59"/>
      <c r="G100" s="60"/>
      <c r="H100" s="71"/>
      <c r="I100" s="72"/>
      <c r="J100" s="89"/>
      <c r="K100" s="74"/>
      <c r="L100" s="73"/>
      <c r="M100" s="74"/>
      <c r="N100" s="75"/>
      <c r="O100" s="84"/>
      <c r="P100" s="76"/>
      <c r="Q100" s="80"/>
      <c r="R100" s="55"/>
      <c r="S100" s="79"/>
      <c r="T100" s="374"/>
      <c r="U100" s="70"/>
      <c r="V100" s="58"/>
      <c r="W100" s="59" t="s">
        <v>2064</v>
      </c>
      <c r="X100" s="59"/>
      <c r="Y100" s="60"/>
      <c r="Z100" s="71"/>
      <c r="AA100" s="72"/>
      <c r="AB100" s="89"/>
      <c r="AC100" s="74"/>
      <c r="AD100" s="73"/>
      <c r="AE100" s="74"/>
      <c r="AF100" s="75"/>
      <c r="AG100" s="84"/>
      <c r="AH100" s="359"/>
      <c r="AI100" s="55"/>
      <c r="AJ100" s="79"/>
      <c r="AK100" s="374"/>
      <c r="AL100" s="70"/>
      <c r="AM100" s="58"/>
      <c r="AN100" s="59" t="s">
        <v>2064</v>
      </c>
      <c r="AO100" s="59"/>
      <c r="AP100" s="60"/>
      <c r="AQ100" s="71"/>
      <c r="AR100" s="72"/>
      <c r="AS100" s="89"/>
      <c r="AT100" s="74"/>
      <c r="AU100" s="73"/>
      <c r="AV100" s="74"/>
      <c r="AW100" s="75"/>
      <c r="AX100" s="84"/>
      <c r="AY100" s="359"/>
      <c r="AZ100" s="55"/>
      <c r="BA100" s="79"/>
      <c r="BB100" s="374"/>
      <c r="BC100" s="70"/>
      <c r="BD100" s="58"/>
      <c r="BE100" s="59" t="s">
        <v>2064</v>
      </c>
      <c r="BF100" s="59"/>
      <c r="BG100" s="60"/>
      <c r="BH100" s="71"/>
      <c r="BI100" s="72"/>
      <c r="BJ100" s="89"/>
      <c r="BK100" s="74"/>
      <c r="BL100" s="73"/>
      <c r="BM100" s="74"/>
      <c r="BN100" s="75"/>
      <c r="BO100" s="84"/>
      <c r="BP100" s="359"/>
    </row>
    <row r="101" spans="1:68" s="81" customFormat="1" ht="16.5" thickBot="1">
      <c r="A101" s="55"/>
      <c r="B101" s="79"/>
      <c r="C101" s="70"/>
      <c r="D101" s="58"/>
      <c r="E101" s="59"/>
      <c r="F101" s="59"/>
      <c r="G101" s="60"/>
      <c r="H101" s="71"/>
      <c r="I101" s="72"/>
      <c r="J101" s="89"/>
      <c r="K101" s="74"/>
      <c r="L101" s="73"/>
      <c r="M101" s="74"/>
      <c r="N101" s="75"/>
      <c r="O101" s="84"/>
      <c r="P101" s="76"/>
      <c r="Q101" s="80"/>
      <c r="R101" s="55"/>
      <c r="S101" s="79"/>
      <c r="T101" s="374"/>
      <c r="U101" s="70"/>
      <c r="V101" s="58"/>
      <c r="W101" s="59"/>
      <c r="X101" s="59"/>
      <c r="Y101" s="60"/>
      <c r="Z101" s="71"/>
      <c r="AA101" s="72"/>
      <c r="AB101" s="89"/>
      <c r="AC101" s="74"/>
      <c r="AD101" s="73"/>
      <c r="AE101" s="74"/>
      <c r="AF101" s="75"/>
      <c r="AG101" s="84"/>
      <c r="AH101" s="359"/>
      <c r="AI101" s="55"/>
      <c r="AJ101" s="79"/>
      <c r="AK101" s="374"/>
      <c r="AL101" s="70"/>
      <c r="AM101" s="58"/>
      <c r="AN101" s="59"/>
      <c r="AO101" s="59"/>
      <c r="AP101" s="60"/>
      <c r="AQ101" s="71"/>
      <c r="AR101" s="72"/>
      <c r="AS101" s="89"/>
      <c r="AT101" s="74"/>
      <c r="AU101" s="73"/>
      <c r="AV101" s="74"/>
      <c r="AW101" s="75"/>
      <c r="AX101" s="84"/>
      <c r="AY101" s="359"/>
      <c r="AZ101" s="55"/>
      <c r="BA101" s="79"/>
      <c r="BB101" s="374"/>
      <c r="BC101" s="70"/>
      <c r="BD101" s="58"/>
      <c r="BE101" s="59"/>
      <c r="BF101" s="59"/>
      <c r="BG101" s="60"/>
      <c r="BH101" s="71"/>
      <c r="BI101" s="72"/>
      <c r="BJ101" s="89"/>
      <c r="BK101" s="74"/>
      <c r="BL101" s="73"/>
      <c r="BM101" s="74"/>
      <c r="BN101" s="75"/>
      <c r="BO101" s="84"/>
      <c r="BP101" s="359"/>
    </row>
    <row r="102" spans="1:68" ht="16.5" thickBot="1">
      <c r="A102" s="55" t="s">
        <v>2067</v>
      </c>
      <c r="B102" s="69" t="s">
        <v>2068</v>
      </c>
      <c r="C102" s="57">
        <v>45</v>
      </c>
      <c r="D102" s="58" t="s">
        <v>2069</v>
      </c>
      <c r="E102" s="59"/>
      <c r="F102" s="59"/>
      <c r="G102" s="60"/>
      <c r="H102" s="61"/>
      <c r="I102" s="85" t="s">
        <v>2062</v>
      </c>
      <c r="J102" s="63" t="s">
        <v>2063</v>
      </c>
      <c r="K102" s="64">
        <v>23950</v>
      </c>
      <c r="L102" s="63" t="s">
        <v>1921</v>
      </c>
      <c r="M102" s="65"/>
      <c r="N102" s="66">
        <v>2.27</v>
      </c>
      <c r="O102" s="84"/>
      <c r="P102" s="67">
        <f>(N102+$O$6)*C102</f>
        <v>158.4</v>
      </c>
      <c r="Q102" s="77"/>
      <c r="R102" s="55" t="s">
        <v>2067</v>
      </c>
      <c r="S102" s="69" t="s">
        <v>2068</v>
      </c>
      <c r="T102" s="373"/>
      <c r="U102" s="57">
        <v>7.5</v>
      </c>
      <c r="V102" s="58" t="s">
        <v>2069</v>
      </c>
      <c r="W102" s="59"/>
      <c r="X102" s="59"/>
      <c r="Y102" s="60"/>
      <c r="Z102" s="61"/>
      <c r="AA102" s="85" t="s">
        <v>2062</v>
      </c>
      <c r="AB102" s="63" t="s">
        <v>1131</v>
      </c>
      <c r="AC102" s="64">
        <v>4944740</v>
      </c>
      <c r="AD102" s="63" t="s">
        <v>1106</v>
      </c>
      <c r="AE102" s="65"/>
      <c r="AF102" s="66">
        <v>13.63</v>
      </c>
      <c r="AG102" s="84"/>
      <c r="AH102" s="358">
        <f>(AF102+$AG$6)*U102</f>
        <v>116.47500000000001</v>
      </c>
      <c r="AI102" s="55" t="s">
        <v>2067</v>
      </c>
      <c r="AJ102" s="69" t="s">
        <v>2068</v>
      </c>
      <c r="AK102" s="373"/>
      <c r="AL102" s="57">
        <v>4</v>
      </c>
      <c r="AM102" s="58" t="s">
        <v>2069</v>
      </c>
      <c r="AN102" s="59"/>
      <c r="AO102" s="59"/>
      <c r="AP102" s="60"/>
      <c r="AQ102" s="61"/>
      <c r="AR102" s="85" t="s">
        <v>2062</v>
      </c>
      <c r="AS102" s="63" t="s">
        <v>1539</v>
      </c>
      <c r="AT102" s="64">
        <v>106143</v>
      </c>
      <c r="AU102" s="63" t="s">
        <v>1541</v>
      </c>
      <c r="AV102" s="65"/>
      <c r="AW102" s="66">
        <v>33.54</v>
      </c>
      <c r="AX102" s="84"/>
      <c r="AY102" s="358">
        <f>(AW102+$AX$6)*AL102</f>
        <v>141.96</v>
      </c>
      <c r="AZ102" s="55" t="s">
        <v>2067</v>
      </c>
      <c r="BA102" s="69" t="s">
        <v>2068</v>
      </c>
      <c r="BB102" s="373"/>
      <c r="BC102" s="57">
        <v>45</v>
      </c>
      <c r="BD102" s="58" t="s">
        <v>2069</v>
      </c>
      <c r="BE102" s="59"/>
      <c r="BF102" s="59"/>
      <c r="BG102" s="60"/>
      <c r="BH102" s="61"/>
      <c r="BI102" s="85" t="s">
        <v>2062</v>
      </c>
      <c r="BJ102" s="63"/>
      <c r="BK102" s="64"/>
      <c r="BL102" s="63"/>
      <c r="BM102" s="65"/>
      <c r="BN102" s="66"/>
      <c r="BO102" s="84"/>
      <c r="BP102" s="358">
        <f>(BN102+$O$6)*BC102</f>
        <v>56.25</v>
      </c>
    </row>
    <row r="103" spans="1:68" s="81" customFormat="1" ht="16.5" thickBot="1">
      <c r="A103" s="55"/>
      <c r="B103" s="79"/>
      <c r="C103" s="70"/>
      <c r="D103" s="58"/>
      <c r="E103" s="59" t="s">
        <v>2064</v>
      </c>
      <c r="F103" s="59"/>
      <c r="G103" s="60"/>
      <c r="H103" s="71"/>
      <c r="I103" s="72"/>
      <c r="J103" s="89"/>
      <c r="K103" s="74"/>
      <c r="L103" s="73"/>
      <c r="M103" s="74"/>
      <c r="N103" s="75"/>
      <c r="O103" s="84"/>
      <c r="P103" s="76"/>
      <c r="Q103" s="80"/>
      <c r="R103" s="55"/>
      <c r="S103" s="79"/>
      <c r="T103" s="374"/>
      <c r="U103" s="70"/>
      <c r="V103" s="58"/>
      <c r="W103" s="59" t="s">
        <v>2064</v>
      </c>
      <c r="X103" s="59"/>
      <c r="Y103" s="60"/>
      <c r="Z103" s="71"/>
      <c r="AA103" s="72"/>
      <c r="AB103" s="89"/>
      <c r="AC103" s="74"/>
      <c r="AD103" s="73"/>
      <c r="AE103" s="74"/>
      <c r="AF103" s="75"/>
      <c r="AG103" s="84"/>
      <c r="AH103" s="359"/>
      <c r="AI103" s="55"/>
      <c r="AJ103" s="79"/>
      <c r="AK103" s="374"/>
      <c r="AL103" s="70"/>
      <c r="AM103" s="58"/>
      <c r="AN103" s="59" t="s">
        <v>2064</v>
      </c>
      <c r="AO103" s="59"/>
      <c r="AP103" s="60"/>
      <c r="AQ103" s="71"/>
      <c r="AR103" s="72"/>
      <c r="AS103" s="89"/>
      <c r="AT103" s="74"/>
      <c r="AU103" s="73"/>
      <c r="AV103" s="74"/>
      <c r="AW103" s="75"/>
      <c r="AX103" s="84"/>
      <c r="AY103" s="359"/>
      <c r="AZ103" s="55"/>
      <c r="BA103" s="79"/>
      <c r="BB103" s="374"/>
      <c r="BC103" s="70"/>
      <c r="BD103" s="58"/>
      <c r="BE103" s="59" t="s">
        <v>2064</v>
      </c>
      <c r="BF103" s="59"/>
      <c r="BG103" s="60"/>
      <c r="BH103" s="71"/>
      <c r="BI103" s="72"/>
      <c r="BJ103" s="89"/>
      <c r="BK103" s="74"/>
      <c r="BL103" s="73"/>
      <c r="BM103" s="74"/>
      <c r="BN103" s="75"/>
      <c r="BO103" s="84"/>
      <c r="BP103" s="359"/>
    </row>
    <row r="104" spans="1:68" ht="16.5" thickBot="1">
      <c r="A104" s="55" t="s">
        <v>2070</v>
      </c>
      <c r="B104" s="69" t="s">
        <v>2071</v>
      </c>
      <c r="C104" s="57">
        <v>60</v>
      </c>
      <c r="D104" s="58" t="s">
        <v>2072</v>
      </c>
      <c r="E104" s="59"/>
      <c r="F104" s="59"/>
      <c r="G104" s="60"/>
      <c r="H104" s="108" t="s">
        <v>2073</v>
      </c>
      <c r="I104" s="85" t="s">
        <v>2074</v>
      </c>
      <c r="J104" s="63" t="s">
        <v>2075</v>
      </c>
      <c r="K104" s="64"/>
      <c r="L104" s="63" t="s">
        <v>2049</v>
      </c>
      <c r="M104" s="65"/>
      <c r="N104" s="66">
        <v>13.5</v>
      </c>
      <c r="O104" s="84"/>
      <c r="P104" s="67">
        <f>(N104+$O$6)*C104</f>
        <v>885</v>
      </c>
      <c r="Q104" s="77"/>
      <c r="R104" s="55" t="s">
        <v>2070</v>
      </c>
      <c r="S104" s="69" t="s">
        <v>2071</v>
      </c>
      <c r="T104" s="373"/>
      <c r="U104" s="57">
        <v>80</v>
      </c>
      <c r="V104" s="58" t="s">
        <v>2072</v>
      </c>
      <c r="W104" s="59"/>
      <c r="X104" s="59"/>
      <c r="Y104" s="60"/>
      <c r="Z104" s="108" t="s">
        <v>2073</v>
      </c>
      <c r="AA104" s="85" t="s">
        <v>2074</v>
      </c>
      <c r="AB104" s="63" t="s">
        <v>1132</v>
      </c>
      <c r="AC104" s="64">
        <v>5078308</v>
      </c>
      <c r="AD104" s="63" t="s">
        <v>1133</v>
      </c>
      <c r="AE104" s="65"/>
      <c r="AF104" s="66">
        <v>14.7</v>
      </c>
      <c r="AG104" s="84"/>
      <c r="AH104" s="358">
        <f>(AF104+$AG$6)*U104</f>
        <v>1327.9999999999998</v>
      </c>
      <c r="AI104" s="55" t="s">
        <v>2070</v>
      </c>
      <c r="AJ104" s="69" t="s">
        <v>2071</v>
      </c>
      <c r="AK104" s="373"/>
      <c r="AL104" s="57">
        <v>83</v>
      </c>
      <c r="AM104" s="58" t="s">
        <v>2072</v>
      </c>
      <c r="AN104" s="59"/>
      <c r="AO104" s="59"/>
      <c r="AP104" s="60"/>
      <c r="AQ104" s="108" t="s">
        <v>2073</v>
      </c>
      <c r="AR104" s="85" t="s">
        <v>2074</v>
      </c>
      <c r="AS104" s="63" t="s">
        <v>1542</v>
      </c>
      <c r="AT104" s="64">
        <v>455555</v>
      </c>
      <c r="AU104" s="63" t="s">
        <v>1362</v>
      </c>
      <c r="AV104" s="65"/>
      <c r="AW104" s="66">
        <v>14.4</v>
      </c>
      <c r="AX104" s="84"/>
      <c r="AY104" s="358">
        <f>(AW104+$AX$6)*AL104</f>
        <v>1357.0500000000002</v>
      </c>
      <c r="AZ104" s="55" t="s">
        <v>2070</v>
      </c>
      <c r="BA104" s="69" t="s">
        <v>2071</v>
      </c>
      <c r="BB104" s="373"/>
      <c r="BC104" s="57">
        <v>60</v>
      </c>
      <c r="BD104" s="58" t="s">
        <v>2072</v>
      </c>
      <c r="BE104" s="59"/>
      <c r="BF104" s="59"/>
      <c r="BG104" s="60"/>
      <c r="BH104" s="108" t="s">
        <v>2073</v>
      </c>
      <c r="BI104" s="85" t="s">
        <v>2074</v>
      </c>
      <c r="BJ104" s="63"/>
      <c r="BK104" s="64"/>
      <c r="BL104" s="63"/>
      <c r="BM104" s="65"/>
      <c r="BN104" s="66"/>
      <c r="BO104" s="84"/>
      <c r="BP104" s="358">
        <f>(BN104+$O$6)*BC104</f>
        <v>75</v>
      </c>
    </row>
    <row r="105" spans="1:68" s="81" customFormat="1" ht="16.5" thickBot="1">
      <c r="A105" s="55"/>
      <c r="B105" s="79"/>
      <c r="C105" s="70"/>
      <c r="D105" s="58"/>
      <c r="E105" s="59"/>
      <c r="F105" s="59"/>
      <c r="G105" s="60"/>
      <c r="H105" s="71"/>
      <c r="I105" s="72"/>
      <c r="J105" s="89"/>
      <c r="K105" s="74"/>
      <c r="L105" s="73"/>
      <c r="M105" s="74"/>
      <c r="N105" s="75"/>
      <c r="O105" s="84"/>
      <c r="P105" s="76"/>
      <c r="Q105" s="80"/>
      <c r="R105" s="55"/>
      <c r="S105" s="79"/>
      <c r="T105" s="374"/>
      <c r="U105" s="70"/>
      <c r="V105" s="58"/>
      <c r="W105" s="59"/>
      <c r="X105" s="59"/>
      <c r="Y105" s="60"/>
      <c r="Z105" s="71"/>
      <c r="AA105" s="72"/>
      <c r="AB105" s="89"/>
      <c r="AC105" s="74"/>
      <c r="AD105" s="73"/>
      <c r="AE105" s="74"/>
      <c r="AF105" s="75"/>
      <c r="AG105" s="84"/>
      <c r="AH105" s="359"/>
      <c r="AI105" s="55"/>
      <c r="AJ105" s="79"/>
      <c r="AK105" s="374"/>
      <c r="AL105" s="70"/>
      <c r="AM105" s="58"/>
      <c r="AN105" s="59"/>
      <c r="AO105" s="59"/>
      <c r="AP105" s="60"/>
      <c r="AQ105" s="71"/>
      <c r="AR105" s="72"/>
      <c r="AS105" s="89"/>
      <c r="AT105" s="74"/>
      <c r="AU105" s="73"/>
      <c r="AV105" s="74"/>
      <c r="AW105" s="75"/>
      <c r="AX105" s="84"/>
      <c r="AY105" s="359"/>
      <c r="AZ105" s="55"/>
      <c r="BA105" s="79"/>
      <c r="BB105" s="374"/>
      <c r="BC105" s="70"/>
      <c r="BD105" s="58"/>
      <c r="BE105" s="59"/>
      <c r="BF105" s="59"/>
      <c r="BG105" s="60"/>
      <c r="BH105" s="71"/>
      <c r="BI105" s="72"/>
      <c r="BJ105" s="89"/>
      <c r="BK105" s="74"/>
      <c r="BL105" s="73"/>
      <c r="BM105" s="74"/>
      <c r="BN105" s="75"/>
      <c r="BO105" s="84"/>
      <c r="BP105" s="359"/>
    </row>
    <row r="106" spans="1:68" ht="16.5" thickBot="1">
      <c r="A106" s="55" t="s">
        <v>2076</v>
      </c>
      <c r="B106" s="69">
        <v>840</v>
      </c>
      <c r="C106" s="57">
        <v>85</v>
      </c>
      <c r="D106" s="58" t="s">
        <v>2077</v>
      </c>
      <c r="E106" s="59"/>
      <c r="F106" s="59"/>
      <c r="G106" s="60"/>
      <c r="H106" s="61" t="s">
        <v>2046</v>
      </c>
      <c r="I106" s="85"/>
      <c r="J106" s="63" t="s">
        <v>2075</v>
      </c>
      <c r="K106" s="64"/>
      <c r="L106" s="63" t="s">
        <v>2049</v>
      </c>
      <c r="M106" s="65"/>
      <c r="N106" s="66">
        <v>18.96</v>
      </c>
      <c r="O106" s="84"/>
      <c r="P106" s="67">
        <f>(N106+$O$6)*C106</f>
        <v>1717.8500000000001</v>
      </c>
      <c r="R106" s="55" t="s">
        <v>2076</v>
      </c>
      <c r="S106" s="69">
        <v>840</v>
      </c>
      <c r="T106" s="373"/>
      <c r="U106" s="57">
        <v>85</v>
      </c>
      <c r="V106" s="58" t="s">
        <v>2077</v>
      </c>
      <c r="W106" s="59"/>
      <c r="X106" s="59"/>
      <c r="Y106" s="60"/>
      <c r="Z106" s="61" t="s">
        <v>2046</v>
      </c>
      <c r="AA106" s="85"/>
      <c r="AB106" s="63" t="s">
        <v>1134</v>
      </c>
      <c r="AC106" s="64" t="s">
        <v>1135</v>
      </c>
      <c r="AD106" s="63" t="s">
        <v>2046</v>
      </c>
      <c r="AE106" s="65"/>
      <c r="AF106" s="66">
        <v>18.96</v>
      </c>
      <c r="AG106" s="84"/>
      <c r="AH106" s="358">
        <f>(AF106+$AG$6)*U106</f>
        <v>1773.1</v>
      </c>
      <c r="AI106" s="55" t="s">
        <v>2076</v>
      </c>
      <c r="AJ106" s="69">
        <v>840</v>
      </c>
      <c r="AK106" s="373"/>
      <c r="AL106" s="57">
        <v>85</v>
      </c>
      <c r="AM106" s="58" t="s">
        <v>2077</v>
      </c>
      <c r="AN106" s="59"/>
      <c r="AO106" s="59"/>
      <c r="AP106" s="60"/>
      <c r="AQ106" s="61" t="s">
        <v>2046</v>
      </c>
      <c r="AR106" s="85"/>
      <c r="AS106" s="63" t="s">
        <v>1543</v>
      </c>
      <c r="AT106" s="64">
        <v>242440</v>
      </c>
      <c r="AU106" s="63" t="s">
        <v>1544</v>
      </c>
      <c r="AV106" s="65"/>
      <c r="AW106" s="66">
        <v>29.55</v>
      </c>
      <c r="AX106" s="84"/>
      <c r="AY106" s="358">
        <f>(AW106+$AX$6)*AL106</f>
        <v>2677.5</v>
      </c>
      <c r="AZ106" s="55" t="s">
        <v>2076</v>
      </c>
      <c r="BA106" s="69">
        <v>840</v>
      </c>
      <c r="BB106" s="373"/>
      <c r="BC106" s="57">
        <v>85</v>
      </c>
      <c r="BD106" s="58" t="s">
        <v>2077</v>
      </c>
      <c r="BE106" s="59"/>
      <c r="BF106" s="59"/>
      <c r="BG106" s="60"/>
      <c r="BH106" s="61" t="s">
        <v>2046</v>
      </c>
      <c r="BI106" s="85"/>
      <c r="BJ106" s="63"/>
      <c r="BK106" s="64"/>
      <c r="BL106" s="63"/>
      <c r="BM106" s="65"/>
      <c r="BN106" s="66"/>
      <c r="BO106" s="84"/>
      <c r="BP106" s="358">
        <f>(BN106+$O$6)*BC106</f>
        <v>106.25</v>
      </c>
    </row>
    <row r="107" spans="1:68" s="81" customFormat="1" ht="16.5" thickBot="1">
      <c r="A107" s="55"/>
      <c r="B107" s="79"/>
      <c r="C107" s="70"/>
      <c r="D107" s="58"/>
      <c r="E107" s="59"/>
      <c r="F107" s="59"/>
      <c r="G107" s="60"/>
      <c r="H107" s="71"/>
      <c r="I107" s="72"/>
      <c r="J107" s="89"/>
      <c r="K107" s="74"/>
      <c r="L107" s="73"/>
      <c r="M107" s="74"/>
      <c r="N107" s="75"/>
      <c r="O107" s="84"/>
      <c r="P107" s="76"/>
      <c r="Q107" s="80"/>
      <c r="R107" s="55"/>
      <c r="S107" s="79"/>
      <c r="T107" s="374"/>
      <c r="U107" s="70"/>
      <c r="V107" s="58"/>
      <c r="W107" s="59"/>
      <c r="X107" s="59"/>
      <c r="Y107" s="60"/>
      <c r="Z107" s="71"/>
      <c r="AA107" s="72"/>
      <c r="AB107" s="89"/>
      <c r="AC107" s="74"/>
      <c r="AD107" s="73"/>
      <c r="AE107" s="74"/>
      <c r="AF107" s="75"/>
      <c r="AG107" s="84"/>
      <c r="AH107" s="359"/>
      <c r="AI107" s="55"/>
      <c r="AJ107" s="79"/>
      <c r="AK107" s="374"/>
      <c r="AL107" s="70"/>
      <c r="AM107" s="58"/>
      <c r="AN107" s="59"/>
      <c r="AO107" s="59"/>
      <c r="AP107" s="60"/>
      <c r="AQ107" s="71"/>
      <c r="AR107" s="72"/>
      <c r="AS107" s="89"/>
      <c r="AT107" s="74"/>
      <c r="AU107" s="73"/>
      <c r="AV107" s="74"/>
      <c r="AW107" s="75"/>
      <c r="AX107" s="84"/>
      <c r="AY107" s="359"/>
      <c r="AZ107" s="55"/>
      <c r="BA107" s="79"/>
      <c r="BB107" s="374"/>
      <c r="BC107" s="70"/>
      <c r="BD107" s="58"/>
      <c r="BE107" s="59"/>
      <c r="BF107" s="59"/>
      <c r="BG107" s="60"/>
      <c r="BH107" s="71"/>
      <c r="BI107" s="72"/>
      <c r="BJ107" s="89"/>
      <c r="BK107" s="74"/>
      <c r="BL107" s="73"/>
      <c r="BM107" s="74"/>
      <c r="BN107" s="75"/>
      <c r="BO107" s="84"/>
      <c r="BP107" s="359"/>
    </row>
    <row r="108" spans="1:68" ht="16.5" thickBot="1">
      <c r="A108" s="55" t="s">
        <v>2078</v>
      </c>
      <c r="B108" s="69" t="s">
        <v>2079</v>
      </c>
      <c r="C108" s="57">
        <v>165</v>
      </c>
      <c r="D108" s="58" t="s">
        <v>2080</v>
      </c>
      <c r="E108" s="59"/>
      <c r="F108" s="59"/>
      <c r="G108" s="60"/>
      <c r="H108" s="61" t="s">
        <v>2046</v>
      </c>
      <c r="I108" s="85" t="s">
        <v>2074</v>
      </c>
      <c r="J108" s="63" t="s">
        <v>2075</v>
      </c>
      <c r="K108" s="64"/>
      <c r="L108" s="63" t="s">
        <v>2049</v>
      </c>
      <c r="M108" s="65"/>
      <c r="N108" s="66">
        <v>15.3</v>
      </c>
      <c r="O108" s="84"/>
      <c r="P108" s="67">
        <f>(N108+$O$6)*C108</f>
        <v>2730.75</v>
      </c>
      <c r="Q108" s="77"/>
      <c r="R108" s="55" t="s">
        <v>2078</v>
      </c>
      <c r="S108" s="69" t="s">
        <v>2079</v>
      </c>
      <c r="T108" s="373"/>
      <c r="U108" s="57">
        <v>165</v>
      </c>
      <c r="V108" s="58" t="s">
        <v>2080</v>
      </c>
      <c r="W108" s="59"/>
      <c r="X108" s="59"/>
      <c r="Y108" s="60"/>
      <c r="Z108" s="61" t="s">
        <v>2046</v>
      </c>
      <c r="AA108" s="85" t="s">
        <v>2074</v>
      </c>
      <c r="AB108" s="63" t="s">
        <v>1136</v>
      </c>
      <c r="AC108" s="64" t="s">
        <v>1137</v>
      </c>
      <c r="AD108" s="63" t="s">
        <v>2046</v>
      </c>
      <c r="AE108" s="65"/>
      <c r="AF108" s="66">
        <v>15.3</v>
      </c>
      <c r="AG108" s="84"/>
      <c r="AH108" s="358">
        <f>(AF108+$AG$6)*U108</f>
        <v>2838</v>
      </c>
      <c r="AI108" s="55" t="s">
        <v>2078</v>
      </c>
      <c r="AJ108" s="69" t="s">
        <v>2079</v>
      </c>
      <c r="AK108" s="373"/>
      <c r="AL108" s="57">
        <v>183</v>
      </c>
      <c r="AM108" s="58" t="s">
        <v>2080</v>
      </c>
      <c r="AN108" s="59"/>
      <c r="AO108" s="59"/>
      <c r="AP108" s="60"/>
      <c r="AQ108" s="61" t="s">
        <v>2046</v>
      </c>
      <c r="AR108" s="85" t="s">
        <v>2074</v>
      </c>
      <c r="AS108" s="63" t="s">
        <v>1543</v>
      </c>
      <c r="AT108" s="64">
        <v>242450</v>
      </c>
      <c r="AU108" s="63" t="s">
        <v>1544</v>
      </c>
      <c r="AV108" s="65"/>
      <c r="AW108" s="66">
        <v>28.5</v>
      </c>
      <c r="AX108" s="84"/>
      <c r="AY108" s="358">
        <f>(AW108+$AX$6)*AL108</f>
        <v>5572.349999999999</v>
      </c>
      <c r="AZ108" s="55" t="s">
        <v>2078</v>
      </c>
      <c r="BA108" s="69" t="s">
        <v>2079</v>
      </c>
      <c r="BB108" s="373"/>
      <c r="BC108" s="57">
        <v>165</v>
      </c>
      <c r="BD108" s="58" t="s">
        <v>2080</v>
      </c>
      <c r="BE108" s="59"/>
      <c r="BF108" s="59"/>
      <c r="BG108" s="60"/>
      <c r="BH108" s="61" t="s">
        <v>2046</v>
      </c>
      <c r="BI108" s="85" t="s">
        <v>2074</v>
      </c>
      <c r="BJ108" s="63"/>
      <c r="BK108" s="64"/>
      <c r="BL108" s="63"/>
      <c r="BM108" s="65"/>
      <c r="BN108" s="66"/>
      <c r="BO108" s="84"/>
      <c r="BP108" s="358">
        <f>(BN108+$O$6)*BC108</f>
        <v>206.25</v>
      </c>
    </row>
    <row r="109" spans="1:68" ht="16.5" thickBot="1">
      <c r="A109" s="55"/>
      <c r="B109" s="102"/>
      <c r="C109" s="70"/>
      <c r="D109" s="109"/>
      <c r="E109" s="110"/>
      <c r="F109" s="110"/>
      <c r="G109" s="111"/>
      <c r="H109" s="112"/>
      <c r="I109" s="72"/>
      <c r="J109" s="73"/>
      <c r="K109" s="74"/>
      <c r="L109" s="73"/>
      <c r="M109" s="74"/>
      <c r="N109" s="75"/>
      <c r="O109" s="84"/>
      <c r="P109" s="76"/>
      <c r="Q109" s="5"/>
      <c r="R109" s="55"/>
      <c r="S109" s="102"/>
      <c r="T109" s="377"/>
      <c r="U109" s="70"/>
      <c r="V109" s="109"/>
      <c r="W109" s="110"/>
      <c r="X109" s="110"/>
      <c r="Y109" s="111"/>
      <c r="Z109" s="112"/>
      <c r="AA109" s="72"/>
      <c r="AB109" s="73"/>
      <c r="AC109" s="74"/>
      <c r="AD109" s="73"/>
      <c r="AE109" s="74"/>
      <c r="AF109" s="75"/>
      <c r="AG109" s="84"/>
      <c r="AH109" s="359"/>
      <c r="AI109" s="55"/>
      <c r="AJ109" s="102"/>
      <c r="AK109" s="377"/>
      <c r="AL109" s="70"/>
      <c r="AM109" s="109"/>
      <c r="AN109" s="110"/>
      <c r="AO109" s="110"/>
      <c r="AP109" s="111"/>
      <c r="AQ109" s="112"/>
      <c r="AR109" s="72"/>
      <c r="AS109" s="73"/>
      <c r="AT109" s="74"/>
      <c r="AU109" s="73"/>
      <c r="AV109" s="74"/>
      <c r="AW109" s="75"/>
      <c r="AX109" s="84"/>
      <c r="AY109" s="359"/>
      <c r="AZ109" s="55"/>
      <c r="BA109" s="102"/>
      <c r="BB109" s="377"/>
      <c r="BC109" s="70"/>
      <c r="BD109" s="109"/>
      <c r="BE109" s="110"/>
      <c r="BF109" s="110"/>
      <c r="BG109" s="111"/>
      <c r="BH109" s="112"/>
      <c r="BI109" s="72"/>
      <c r="BJ109" s="73"/>
      <c r="BK109" s="74"/>
      <c r="BL109" s="73"/>
      <c r="BM109" s="74"/>
      <c r="BN109" s="75"/>
      <c r="BO109" s="84"/>
      <c r="BP109" s="359"/>
    </row>
    <row r="110" spans="1:68" ht="16.5" thickBot="1">
      <c r="A110" s="55" t="s">
        <v>2081</v>
      </c>
      <c r="B110" s="69">
        <v>850</v>
      </c>
      <c r="C110" s="57">
        <v>83</v>
      </c>
      <c r="D110" s="58" t="s">
        <v>2082</v>
      </c>
      <c r="E110" s="59"/>
      <c r="F110" s="59"/>
      <c r="G110" s="60"/>
      <c r="H110" s="61" t="s">
        <v>2083</v>
      </c>
      <c r="I110" s="85"/>
      <c r="J110" s="63" t="s">
        <v>2084</v>
      </c>
      <c r="K110" s="64">
        <v>50240</v>
      </c>
      <c r="L110" s="63" t="s">
        <v>2085</v>
      </c>
      <c r="M110" s="65"/>
      <c r="N110" s="66">
        <v>18.65</v>
      </c>
      <c r="O110" s="84"/>
      <c r="P110" s="67">
        <f>(N110+$O$6)*C110</f>
        <v>1651.6999999999998</v>
      </c>
      <c r="R110" s="55" t="s">
        <v>2081</v>
      </c>
      <c r="S110" s="69">
        <v>850</v>
      </c>
      <c r="T110" s="373"/>
      <c r="U110" s="57">
        <v>83</v>
      </c>
      <c r="V110" s="58" t="s">
        <v>2082</v>
      </c>
      <c r="W110" s="59"/>
      <c r="X110" s="59"/>
      <c r="Y110" s="60"/>
      <c r="Z110" s="61" t="s">
        <v>2083</v>
      </c>
      <c r="AA110" s="85"/>
      <c r="AB110" s="63" t="s">
        <v>1138</v>
      </c>
      <c r="AC110" s="64">
        <v>4822987</v>
      </c>
      <c r="AD110" s="63" t="s">
        <v>1139</v>
      </c>
      <c r="AE110" s="65"/>
      <c r="AF110" s="66">
        <v>16.01</v>
      </c>
      <c r="AG110" s="84"/>
      <c r="AH110" s="358">
        <f>(AF110+$AG$6)*U110</f>
        <v>1486.53</v>
      </c>
      <c r="AI110" s="55" t="s">
        <v>2081</v>
      </c>
      <c r="AJ110" s="69">
        <v>850</v>
      </c>
      <c r="AK110" s="373"/>
      <c r="AL110" s="57">
        <v>83</v>
      </c>
      <c r="AM110" s="58" t="s">
        <v>2082</v>
      </c>
      <c r="AN110" s="59"/>
      <c r="AO110" s="59"/>
      <c r="AP110" s="60"/>
      <c r="AQ110" s="61" t="s">
        <v>2083</v>
      </c>
      <c r="AR110" s="85"/>
      <c r="AS110" s="63" t="s">
        <v>1543</v>
      </c>
      <c r="AT110" s="64">
        <v>242390</v>
      </c>
      <c r="AU110" s="63" t="s">
        <v>1544</v>
      </c>
      <c r="AV110" s="65"/>
      <c r="AW110" s="66">
        <v>28.07</v>
      </c>
      <c r="AX110" s="84"/>
      <c r="AY110" s="358">
        <f>(AW110+$AX$6)*AL110</f>
        <v>2491.66</v>
      </c>
      <c r="AZ110" s="55" t="s">
        <v>2081</v>
      </c>
      <c r="BA110" s="69">
        <v>850</v>
      </c>
      <c r="BB110" s="373"/>
      <c r="BC110" s="57">
        <v>83</v>
      </c>
      <c r="BD110" s="58" t="s">
        <v>2082</v>
      </c>
      <c r="BE110" s="59"/>
      <c r="BF110" s="59"/>
      <c r="BG110" s="60"/>
      <c r="BH110" s="61" t="s">
        <v>2083</v>
      </c>
      <c r="BI110" s="85"/>
      <c r="BJ110" s="63"/>
      <c r="BK110" s="64"/>
      <c r="BL110" s="63"/>
      <c r="BM110" s="65"/>
      <c r="BN110" s="66"/>
      <c r="BO110" s="84"/>
      <c r="BP110" s="358">
        <f>(BN110+$O$6)*BC110</f>
        <v>103.75</v>
      </c>
    </row>
    <row r="111" spans="1:68" ht="16.5" thickBot="1">
      <c r="A111" s="55"/>
      <c r="B111" s="102"/>
      <c r="C111" s="70"/>
      <c r="D111" s="109"/>
      <c r="E111" s="110"/>
      <c r="F111" s="110"/>
      <c r="G111" s="111"/>
      <c r="H111" s="112"/>
      <c r="I111" s="72"/>
      <c r="J111" s="89"/>
      <c r="K111" s="74"/>
      <c r="L111" s="73"/>
      <c r="M111" s="74"/>
      <c r="N111" s="75"/>
      <c r="O111" s="84"/>
      <c r="P111" s="76"/>
      <c r="Q111" s="5"/>
      <c r="R111" s="55"/>
      <c r="S111" s="102"/>
      <c r="T111" s="377"/>
      <c r="U111" s="70"/>
      <c r="V111" s="109"/>
      <c r="W111" s="110"/>
      <c r="X111" s="110"/>
      <c r="Y111" s="111"/>
      <c r="Z111" s="112"/>
      <c r="AA111" s="72"/>
      <c r="AB111" s="89"/>
      <c r="AC111" s="74"/>
      <c r="AD111" s="73"/>
      <c r="AE111" s="74"/>
      <c r="AF111" s="75"/>
      <c r="AG111" s="84"/>
      <c r="AH111" s="359"/>
      <c r="AI111" s="55"/>
      <c r="AJ111" s="102"/>
      <c r="AK111" s="377"/>
      <c r="AL111" s="70"/>
      <c r="AM111" s="109"/>
      <c r="AN111" s="110"/>
      <c r="AO111" s="110"/>
      <c r="AP111" s="111"/>
      <c r="AQ111" s="112"/>
      <c r="AR111" s="72"/>
      <c r="AS111" s="89"/>
      <c r="AT111" s="74"/>
      <c r="AU111" s="73"/>
      <c r="AV111" s="74"/>
      <c r="AW111" s="75"/>
      <c r="AX111" s="84"/>
      <c r="AY111" s="359"/>
      <c r="AZ111" s="55"/>
      <c r="BA111" s="102"/>
      <c r="BB111" s="377"/>
      <c r="BC111" s="70"/>
      <c r="BD111" s="109"/>
      <c r="BE111" s="110"/>
      <c r="BF111" s="110"/>
      <c r="BG111" s="111"/>
      <c r="BH111" s="112"/>
      <c r="BI111" s="72"/>
      <c r="BJ111" s="89"/>
      <c r="BK111" s="74"/>
      <c r="BL111" s="73"/>
      <c r="BM111" s="74"/>
      <c r="BN111" s="75"/>
      <c r="BO111" s="84"/>
      <c r="BP111" s="359"/>
    </row>
    <row r="112" spans="1:68" ht="16.5" thickBot="1">
      <c r="A112" s="55" t="s">
        <v>2086</v>
      </c>
      <c r="B112" s="69" t="s">
        <v>2087</v>
      </c>
      <c r="C112" s="57">
        <v>230</v>
      </c>
      <c r="D112" s="58" t="s">
        <v>2088</v>
      </c>
      <c r="E112" s="59"/>
      <c r="F112" s="59"/>
      <c r="G112" s="60"/>
      <c r="H112" s="61" t="s">
        <v>2089</v>
      </c>
      <c r="I112" s="85" t="s">
        <v>2090</v>
      </c>
      <c r="J112" s="63" t="s">
        <v>2091</v>
      </c>
      <c r="K112" s="64"/>
      <c r="L112" s="63" t="s">
        <v>2092</v>
      </c>
      <c r="M112" s="65"/>
      <c r="N112" s="66">
        <v>18.45</v>
      </c>
      <c r="O112" s="84"/>
      <c r="P112" s="67">
        <f>(N112+$O$6)*C112</f>
        <v>4531</v>
      </c>
      <c r="Q112" s="77"/>
      <c r="R112" s="55" t="s">
        <v>2086</v>
      </c>
      <c r="S112" s="69" t="s">
        <v>2087</v>
      </c>
      <c r="T112" s="373"/>
      <c r="U112" s="57">
        <v>234.69</v>
      </c>
      <c r="V112" s="58" t="s">
        <v>2088</v>
      </c>
      <c r="W112" s="59"/>
      <c r="X112" s="59"/>
      <c r="Y112" s="60"/>
      <c r="Z112" s="61" t="s">
        <v>2089</v>
      </c>
      <c r="AA112" s="85" t="s">
        <v>2090</v>
      </c>
      <c r="AB112" s="63" t="s">
        <v>1140</v>
      </c>
      <c r="AC112" s="64">
        <v>5568241</v>
      </c>
      <c r="AD112" s="63" t="s">
        <v>1141</v>
      </c>
      <c r="AE112" s="65"/>
      <c r="AF112" s="66">
        <v>18.83</v>
      </c>
      <c r="AG112" s="84"/>
      <c r="AH112" s="358">
        <f>(AF112+$AG$6)*U112</f>
        <v>4865.123699999999</v>
      </c>
      <c r="AI112" s="55" t="s">
        <v>2086</v>
      </c>
      <c r="AJ112" s="69" t="s">
        <v>2087</v>
      </c>
      <c r="AK112" s="373"/>
      <c r="AL112" s="57">
        <v>230</v>
      </c>
      <c r="AM112" s="58" t="s">
        <v>2088</v>
      </c>
      <c r="AN112" s="59"/>
      <c r="AO112" s="59"/>
      <c r="AP112" s="60"/>
      <c r="AQ112" s="61" t="s">
        <v>2089</v>
      </c>
      <c r="AR112" s="85" t="s">
        <v>2090</v>
      </c>
      <c r="AS112" s="63" t="s">
        <v>1545</v>
      </c>
      <c r="AT112" s="64">
        <v>261564</v>
      </c>
      <c r="AU112" s="63" t="s">
        <v>1546</v>
      </c>
      <c r="AV112" s="65"/>
      <c r="AW112" s="66">
        <v>21.56</v>
      </c>
      <c r="AX112" s="84"/>
      <c r="AY112" s="358">
        <f>(AW112+$AX$6)*AL112</f>
        <v>5407.299999999999</v>
      </c>
      <c r="AZ112" s="55" t="s">
        <v>2086</v>
      </c>
      <c r="BA112" s="69" t="s">
        <v>2087</v>
      </c>
      <c r="BB112" s="373"/>
      <c r="BC112" s="57">
        <v>230</v>
      </c>
      <c r="BD112" s="58" t="s">
        <v>2088</v>
      </c>
      <c r="BE112" s="59"/>
      <c r="BF112" s="59"/>
      <c r="BG112" s="60"/>
      <c r="BH112" s="61" t="s">
        <v>2089</v>
      </c>
      <c r="BI112" s="85" t="s">
        <v>2090</v>
      </c>
      <c r="BJ112" s="63"/>
      <c r="BK112" s="64"/>
      <c r="BL112" s="63"/>
      <c r="BM112" s="65"/>
      <c r="BN112" s="66"/>
      <c r="BO112" s="84"/>
      <c r="BP112" s="358">
        <f>(BN112+$O$6)*BC112</f>
        <v>287.5</v>
      </c>
    </row>
    <row r="113" spans="1:68" ht="16.5" thickBot="1">
      <c r="A113" s="55"/>
      <c r="B113" s="102"/>
      <c r="C113" s="70"/>
      <c r="D113" s="109"/>
      <c r="E113" s="110"/>
      <c r="F113" s="110"/>
      <c r="G113" s="111"/>
      <c r="H113" s="112"/>
      <c r="I113" s="72"/>
      <c r="J113" s="89"/>
      <c r="K113" s="74"/>
      <c r="L113" s="73"/>
      <c r="M113" s="74"/>
      <c r="N113" s="75"/>
      <c r="O113" s="84"/>
      <c r="P113" s="76"/>
      <c r="Q113" s="5"/>
      <c r="R113" s="55"/>
      <c r="S113" s="102"/>
      <c r="T113" s="377"/>
      <c r="U113" s="70"/>
      <c r="V113" s="109"/>
      <c r="W113" s="110"/>
      <c r="X113" s="110"/>
      <c r="Y113" s="111"/>
      <c r="Z113" s="112"/>
      <c r="AA113" s="72"/>
      <c r="AB113" s="89"/>
      <c r="AC113" s="74"/>
      <c r="AD113" s="73"/>
      <c r="AE113" s="74"/>
      <c r="AF113" s="75"/>
      <c r="AG113" s="84"/>
      <c r="AH113" s="359"/>
      <c r="AI113" s="55"/>
      <c r="AJ113" s="102"/>
      <c r="AK113" s="377"/>
      <c r="AL113" s="70"/>
      <c r="AM113" s="109"/>
      <c r="AN113" s="110"/>
      <c r="AO113" s="110"/>
      <c r="AP113" s="111"/>
      <c r="AQ113" s="112"/>
      <c r="AR113" s="72"/>
      <c r="AS113" s="89"/>
      <c r="AT113" s="74"/>
      <c r="AU113" s="73"/>
      <c r="AV113" s="74"/>
      <c r="AW113" s="75"/>
      <c r="AX113" s="84"/>
      <c r="AY113" s="359"/>
      <c r="AZ113" s="55"/>
      <c r="BA113" s="102"/>
      <c r="BB113" s="377"/>
      <c r="BC113" s="70"/>
      <c r="BD113" s="109"/>
      <c r="BE113" s="110"/>
      <c r="BF113" s="110"/>
      <c r="BG113" s="111"/>
      <c r="BH113" s="112"/>
      <c r="BI113" s="72"/>
      <c r="BJ113" s="89"/>
      <c r="BK113" s="74"/>
      <c r="BL113" s="73"/>
      <c r="BM113" s="74"/>
      <c r="BN113" s="75"/>
      <c r="BO113" s="84"/>
      <c r="BP113" s="359"/>
    </row>
    <row r="114" spans="1:68" ht="16.5" thickBot="1">
      <c r="A114" s="55" t="s">
        <v>2093</v>
      </c>
      <c r="B114" s="102"/>
      <c r="C114" s="57">
        <v>100</v>
      </c>
      <c r="D114" s="113" t="s">
        <v>2094</v>
      </c>
      <c r="E114" s="110"/>
      <c r="F114" s="110"/>
      <c r="G114" s="111"/>
      <c r="H114" s="61"/>
      <c r="I114" s="72" t="s">
        <v>2095</v>
      </c>
      <c r="J114" s="89" t="s">
        <v>2096</v>
      </c>
      <c r="K114" s="74">
        <v>59460</v>
      </c>
      <c r="L114" s="73" t="s">
        <v>2097</v>
      </c>
      <c r="M114" s="74"/>
      <c r="N114" s="75">
        <v>18.62</v>
      </c>
      <c r="O114" s="84"/>
      <c r="P114" s="67">
        <f>(N114+$O$6)*C114</f>
        <v>1987</v>
      </c>
      <c r="Q114" s="5"/>
      <c r="R114" s="55" t="s">
        <v>2093</v>
      </c>
      <c r="S114" s="102"/>
      <c r="T114" s="377"/>
      <c r="U114" s="57">
        <v>100</v>
      </c>
      <c r="V114" s="113" t="s">
        <v>2094</v>
      </c>
      <c r="W114" s="110"/>
      <c r="X114" s="110"/>
      <c r="Y114" s="111"/>
      <c r="Z114" s="61"/>
      <c r="AA114" s="72" t="s">
        <v>2095</v>
      </c>
      <c r="AB114" s="89"/>
      <c r="AC114" s="74"/>
      <c r="AD114" s="73"/>
      <c r="AE114" s="74"/>
      <c r="AF114" s="75"/>
      <c r="AG114" s="84"/>
      <c r="AH114" s="396">
        <v>1987</v>
      </c>
      <c r="AI114" s="55" t="s">
        <v>2093</v>
      </c>
      <c r="AJ114" s="102"/>
      <c r="AK114" s="377"/>
      <c r="AL114" s="57">
        <v>100</v>
      </c>
      <c r="AM114" s="113" t="s">
        <v>2094</v>
      </c>
      <c r="AN114" s="110"/>
      <c r="AO114" s="110"/>
      <c r="AP114" s="111"/>
      <c r="AQ114" s="61"/>
      <c r="AR114" s="72" t="s">
        <v>2095</v>
      </c>
      <c r="AS114" s="89" t="s">
        <v>1539</v>
      </c>
      <c r="AT114" s="74">
        <v>575542</v>
      </c>
      <c r="AU114" s="73" t="s">
        <v>1544</v>
      </c>
      <c r="AV114" s="74"/>
      <c r="AW114" s="75">
        <v>13</v>
      </c>
      <c r="AX114" s="84"/>
      <c r="AY114" s="358">
        <f>(AW114+$AX$6)*AL114</f>
        <v>1495</v>
      </c>
      <c r="AZ114" s="55" t="s">
        <v>2093</v>
      </c>
      <c r="BA114" s="102"/>
      <c r="BB114" s="377"/>
      <c r="BC114" s="57">
        <v>100</v>
      </c>
      <c r="BD114" s="113" t="s">
        <v>2094</v>
      </c>
      <c r="BE114" s="110"/>
      <c r="BF114" s="110"/>
      <c r="BG114" s="111"/>
      <c r="BH114" s="61"/>
      <c r="BI114" s="72" t="s">
        <v>2095</v>
      </c>
      <c r="BJ114" s="89"/>
      <c r="BK114" s="74"/>
      <c r="BL114" s="73"/>
      <c r="BM114" s="74"/>
      <c r="BN114" s="75"/>
      <c r="BO114" s="84"/>
      <c r="BP114" s="359"/>
    </row>
    <row r="115" spans="1:68" ht="16.5" thickBot="1">
      <c r="A115" s="55"/>
      <c r="B115" s="102"/>
      <c r="C115" s="70"/>
      <c r="D115" s="109"/>
      <c r="E115" s="110"/>
      <c r="F115" s="110"/>
      <c r="G115" s="111"/>
      <c r="H115" s="112"/>
      <c r="I115" s="72"/>
      <c r="J115" s="89"/>
      <c r="K115" s="74"/>
      <c r="L115" s="73"/>
      <c r="M115" s="74"/>
      <c r="N115" s="75"/>
      <c r="O115" s="84"/>
      <c r="P115" s="76"/>
      <c r="Q115" s="5"/>
      <c r="R115" s="55"/>
      <c r="S115" s="102"/>
      <c r="T115" s="377"/>
      <c r="U115" s="70"/>
      <c r="V115" s="109"/>
      <c r="W115" s="110"/>
      <c r="X115" s="110"/>
      <c r="Y115" s="111"/>
      <c r="Z115" s="112"/>
      <c r="AA115" s="72"/>
      <c r="AB115" s="89"/>
      <c r="AC115" s="74"/>
      <c r="AD115" s="73"/>
      <c r="AE115" s="74"/>
      <c r="AF115" s="75"/>
      <c r="AG115" s="84"/>
      <c r="AH115" s="359"/>
      <c r="AI115" s="55"/>
      <c r="AJ115" s="102"/>
      <c r="AK115" s="377"/>
      <c r="AL115" s="70"/>
      <c r="AM115" s="109"/>
      <c r="AN115" s="110"/>
      <c r="AO115" s="110"/>
      <c r="AP115" s="111"/>
      <c r="AQ115" s="112"/>
      <c r="AR115" s="72"/>
      <c r="AS115" s="89"/>
      <c r="AT115" s="74"/>
      <c r="AU115" s="73"/>
      <c r="AV115" s="74"/>
      <c r="AW115" s="75"/>
      <c r="AX115" s="84"/>
      <c r="AY115" s="359"/>
      <c r="AZ115" s="55"/>
      <c r="BA115" s="102"/>
      <c r="BB115" s="377"/>
      <c r="BC115" s="70"/>
      <c r="BD115" s="109"/>
      <c r="BE115" s="110"/>
      <c r="BF115" s="110"/>
      <c r="BG115" s="111"/>
      <c r="BH115" s="112"/>
      <c r="BI115" s="72"/>
      <c r="BJ115" s="89"/>
      <c r="BK115" s="74"/>
      <c r="BL115" s="73"/>
      <c r="BM115" s="74"/>
      <c r="BN115" s="75"/>
      <c r="BO115" s="84"/>
      <c r="BP115" s="359"/>
    </row>
    <row r="116" spans="1:68" ht="16.5" thickBot="1">
      <c r="A116" s="90"/>
      <c r="B116" s="96"/>
      <c r="C116" s="70"/>
      <c r="D116" s="417" t="s">
        <v>2098</v>
      </c>
      <c r="E116" s="418"/>
      <c r="F116" s="418"/>
      <c r="G116" s="419"/>
      <c r="H116" s="71"/>
      <c r="I116" s="72"/>
      <c r="J116" s="89"/>
      <c r="K116" s="74"/>
      <c r="L116" s="73"/>
      <c r="M116" s="74"/>
      <c r="N116" s="75"/>
      <c r="O116" s="84"/>
      <c r="P116" s="76"/>
      <c r="Q116" s="77"/>
      <c r="R116" s="90"/>
      <c r="S116" s="96"/>
      <c r="T116" s="375"/>
      <c r="U116" s="70"/>
      <c r="V116" s="417" t="s">
        <v>2098</v>
      </c>
      <c r="W116" s="418"/>
      <c r="X116" s="418"/>
      <c r="Y116" s="419"/>
      <c r="Z116" s="71"/>
      <c r="AA116" s="72"/>
      <c r="AB116" s="89"/>
      <c r="AC116" s="74"/>
      <c r="AD116" s="73"/>
      <c r="AE116" s="74"/>
      <c r="AF116" s="75"/>
      <c r="AG116" s="84"/>
      <c r="AH116" s="359"/>
      <c r="AI116" s="90"/>
      <c r="AJ116" s="96"/>
      <c r="AK116" s="375"/>
      <c r="AL116" s="70"/>
      <c r="AM116" s="417" t="s">
        <v>2098</v>
      </c>
      <c r="AN116" s="418"/>
      <c r="AO116" s="418"/>
      <c r="AP116" s="419"/>
      <c r="AQ116" s="71"/>
      <c r="AR116" s="72"/>
      <c r="AS116" s="89"/>
      <c r="AT116" s="74"/>
      <c r="AU116" s="73"/>
      <c r="AV116" s="74"/>
      <c r="AW116" s="75"/>
      <c r="AX116" s="84"/>
      <c r="AY116" s="359"/>
      <c r="AZ116" s="90"/>
      <c r="BA116" s="96"/>
      <c r="BB116" s="375"/>
      <c r="BC116" s="70"/>
      <c r="BD116" s="417" t="s">
        <v>2098</v>
      </c>
      <c r="BE116" s="418"/>
      <c r="BF116" s="418"/>
      <c r="BG116" s="419"/>
      <c r="BH116" s="71"/>
      <c r="BI116" s="72"/>
      <c r="BJ116" s="89"/>
      <c r="BK116" s="74"/>
      <c r="BL116" s="73"/>
      <c r="BM116" s="74"/>
      <c r="BN116" s="75"/>
      <c r="BO116" s="84"/>
      <c r="BP116" s="359"/>
    </row>
    <row r="117" spans="1:68" ht="16.5" thickBot="1">
      <c r="A117" s="55" t="s">
        <v>2099</v>
      </c>
      <c r="B117" s="96" t="s">
        <v>2100</v>
      </c>
      <c r="C117" s="57">
        <v>40</v>
      </c>
      <c r="D117" s="58" t="s">
        <v>2101</v>
      </c>
      <c r="E117" s="59"/>
      <c r="F117" s="59"/>
      <c r="G117" s="60"/>
      <c r="H117" s="61"/>
      <c r="I117" s="97" t="s">
        <v>2102</v>
      </c>
      <c r="J117" s="63" t="s">
        <v>2103</v>
      </c>
      <c r="K117" s="64">
        <v>63120</v>
      </c>
      <c r="L117" s="63" t="s">
        <v>1921</v>
      </c>
      <c r="M117" s="65"/>
      <c r="N117" s="66">
        <v>11.65</v>
      </c>
      <c r="O117" s="84"/>
      <c r="P117" s="67">
        <f>(N117+$O$6)*C117</f>
        <v>516</v>
      </c>
      <c r="Q117" s="77"/>
      <c r="R117" s="55" t="s">
        <v>2099</v>
      </c>
      <c r="S117" s="96" t="s">
        <v>2100</v>
      </c>
      <c r="T117" s="375"/>
      <c r="U117" s="57">
        <v>40</v>
      </c>
      <c r="V117" s="58" t="s">
        <v>2101</v>
      </c>
      <c r="W117" s="59"/>
      <c r="X117" s="59"/>
      <c r="Y117" s="60"/>
      <c r="Z117" s="61"/>
      <c r="AA117" s="97" t="s">
        <v>2102</v>
      </c>
      <c r="AB117" s="63" t="s">
        <v>1142</v>
      </c>
      <c r="AC117" s="64">
        <v>4138632</v>
      </c>
      <c r="AD117" s="63" t="s">
        <v>1143</v>
      </c>
      <c r="AE117" s="65"/>
      <c r="AF117" s="66">
        <v>15.63</v>
      </c>
      <c r="AG117" s="84"/>
      <c r="AH117" s="358">
        <f>(AF117+$AG$6)*U117</f>
        <v>701.2</v>
      </c>
      <c r="AI117" s="55" t="s">
        <v>2099</v>
      </c>
      <c r="AJ117" s="96" t="s">
        <v>2100</v>
      </c>
      <c r="AK117" s="375"/>
      <c r="AL117" s="57">
        <v>44</v>
      </c>
      <c r="AM117" s="58" t="s">
        <v>2101</v>
      </c>
      <c r="AN117" s="59"/>
      <c r="AO117" s="59"/>
      <c r="AP117" s="60"/>
      <c r="AQ117" s="61"/>
      <c r="AR117" s="97" t="s">
        <v>2102</v>
      </c>
      <c r="AS117" s="63" t="s">
        <v>1547</v>
      </c>
      <c r="AT117" s="64">
        <v>111961</v>
      </c>
      <c r="AU117" s="63" t="s">
        <v>1544</v>
      </c>
      <c r="AV117" s="65"/>
      <c r="AW117" s="66">
        <v>9.98</v>
      </c>
      <c r="AX117" s="84"/>
      <c r="AY117" s="358">
        <f>(AW117+$AX$6)*AL117</f>
        <v>524.92</v>
      </c>
      <c r="AZ117" s="55" t="s">
        <v>2099</v>
      </c>
      <c r="BA117" s="96" t="s">
        <v>2100</v>
      </c>
      <c r="BB117" s="375"/>
      <c r="BC117" s="57">
        <v>40</v>
      </c>
      <c r="BD117" s="58" t="s">
        <v>2101</v>
      </c>
      <c r="BE117" s="59"/>
      <c r="BF117" s="59"/>
      <c r="BG117" s="60"/>
      <c r="BH117" s="61"/>
      <c r="BI117" s="97" t="s">
        <v>2102</v>
      </c>
      <c r="BJ117" s="63"/>
      <c r="BK117" s="64"/>
      <c r="BL117" s="63"/>
      <c r="BM117" s="65"/>
      <c r="BN117" s="66"/>
      <c r="BO117" s="84"/>
      <c r="BP117" s="358">
        <f>(BN117+$O$6)*BC117</f>
        <v>50</v>
      </c>
    </row>
    <row r="118" spans="1:68" s="81" customFormat="1" ht="16.5" thickBot="1">
      <c r="A118" s="78"/>
      <c r="B118" s="79"/>
      <c r="C118" s="70"/>
      <c r="D118" s="58"/>
      <c r="E118" s="59"/>
      <c r="F118" s="59"/>
      <c r="G118" s="60"/>
      <c r="H118" s="71"/>
      <c r="I118" s="72"/>
      <c r="J118" s="89"/>
      <c r="K118" s="74"/>
      <c r="L118" s="73"/>
      <c r="M118" s="74"/>
      <c r="N118" s="75"/>
      <c r="O118" s="84"/>
      <c r="P118" s="76"/>
      <c r="Q118" s="80"/>
      <c r="R118" s="78"/>
      <c r="S118" s="79"/>
      <c r="T118" s="374"/>
      <c r="U118" s="70"/>
      <c r="V118" s="58"/>
      <c r="W118" s="59"/>
      <c r="X118" s="59"/>
      <c r="Y118" s="60"/>
      <c r="Z118" s="71"/>
      <c r="AA118" s="72"/>
      <c r="AB118" s="89"/>
      <c r="AC118" s="74"/>
      <c r="AD118" s="73"/>
      <c r="AE118" s="74"/>
      <c r="AF118" s="75"/>
      <c r="AG118" s="84"/>
      <c r="AH118" s="359"/>
      <c r="AI118" s="78"/>
      <c r="AJ118" s="79"/>
      <c r="AK118" s="374"/>
      <c r="AL118" s="70"/>
      <c r="AM118" s="58"/>
      <c r="AN118" s="59"/>
      <c r="AO118" s="59"/>
      <c r="AP118" s="60"/>
      <c r="AQ118" s="71"/>
      <c r="AR118" s="72"/>
      <c r="AS118" s="89"/>
      <c r="AT118" s="74"/>
      <c r="AU118" s="73"/>
      <c r="AV118" s="74"/>
      <c r="AW118" s="75"/>
      <c r="AX118" s="84"/>
      <c r="AY118" s="359"/>
      <c r="AZ118" s="78"/>
      <c r="BA118" s="79"/>
      <c r="BB118" s="374"/>
      <c r="BC118" s="70"/>
      <c r="BD118" s="58"/>
      <c r="BE118" s="59"/>
      <c r="BF118" s="59"/>
      <c r="BG118" s="60"/>
      <c r="BH118" s="71"/>
      <c r="BI118" s="72"/>
      <c r="BJ118" s="89"/>
      <c r="BK118" s="74"/>
      <c r="BL118" s="73"/>
      <c r="BM118" s="74"/>
      <c r="BN118" s="75"/>
      <c r="BO118" s="84"/>
      <c r="BP118" s="359"/>
    </row>
    <row r="119" spans="1:68" ht="16.5" thickBot="1">
      <c r="A119" s="55" t="s">
        <v>2104</v>
      </c>
      <c r="B119" s="96" t="s">
        <v>2105</v>
      </c>
      <c r="C119" s="57">
        <v>30</v>
      </c>
      <c r="D119" s="58" t="s">
        <v>2106</v>
      </c>
      <c r="E119" s="59"/>
      <c r="F119" s="59"/>
      <c r="G119" s="60"/>
      <c r="H119" s="61"/>
      <c r="I119" s="97" t="s">
        <v>2102</v>
      </c>
      <c r="J119" s="63" t="s">
        <v>2103</v>
      </c>
      <c r="K119" s="64">
        <v>63135</v>
      </c>
      <c r="L119" s="63" t="s">
        <v>1921</v>
      </c>
      <c r="M119" s="65"/>
      <c r="N119" s="66">
        <v>11.65</v>
      </c>
      <c r="O119" s="84"/>
      <c r="P119" s="67">
        <f>(N119+$O$6)*C119</f>
        <v>387</v>
      </c>
      <c r="Q119" s="77"/>
      <c r="R119" s="55" t="s">
        <v>2104</v>
      </c>
      <c r="S119" s="96" t="s">
        <v>2105</v>
      </c>
      <c r="T119" s="375"/>
      <c r="U119" s="57">
        <v>30</v>
      </c>
      <c r="V119" s="58" t="s">
        <v>2106</v>
      </c>
      <c r="W119" s="59"/>
      <c r="X119" s="59"/>
      <c r="Y119" s="60"/>
      <c r="Z119" s="61"/>
      <c r="AA119" s="97" t="s">
        <v>2102</v>
      </c>
      <c r="AB119" s="63" t="s">
        <v>1142</v>
      </c>
      <c r="AC119" s="64">
        <v>4138608</v>
      </c>
      <c r="AD119" s="63" t="s">
        <v>1143</v>
      </c>
      <c r="AE119" s="65"/>
      <c r="AF119" s="66">
        <v>15.63</v>
      </c>
      <c r="AG119" s="84"/>
      <c r="AH119" s="358">
        <f>(AF119+$AG$6)*U119</f>
        <v>525.9000000000001</v>
      </c>
      <c r="AI119" s="55" t="s">
        <v>2104</v>
      </c>
      <c r="AJ119" s="96" t="s">
        <v>2105</v>
      </c>
      <c r="AK119" s="375"/>
      <c r="AL119" s="57">
        <v>33</v>
      </c>
      <c r="AM119" s="58" t="s">
        <v>2106</v>
      </c>
      <c r="AN119" s="59"/>
      <c r="AO119" s="59"/>
      <c r="AP119" s="60"/>
      <c r="AQ119" s="61"/>
      <c r="AR119" s="97" t="s">
        <v>2102</v>
      </c>
      <c r="AS119" s="63" t="s">
        <v>1547</v>
      </c>
      <c r="AT119" s="64">
        <v>111996</v>
      </c>
      <c r="AU119" s="63" t="s">
        <v>1544</v>
      </c>
      <c r="AV119" s="65"/>
      <c r="AW119" s="66">
        <v>9.98</v>
      </c>
      <c r="AX119" s="84"/>
      <c r="AY119" s="358">
        <f>(AW119+$AX$6)*AL119</f>
        <v>393.69</v>
      </c>
      <c r="AZ119" s="55" t="s">
        <v>2104</v>
      </c>
      <c r="BA119" s="96" t="s">
        <v>2105</v>
      </c>
      <c r="BB119" s="375"/>
      <c r="BC119" s="57">
        <v>30</v>
      </c>
      <c r="BD119" s="58" t="s">
        <v>2106</v>
      </c>
      <c r="BE119" s="59"/>
      <c r="BF119" s="59"/>
      <c r="BG119" s="60"/>
      <c r="BH119" s="61"/>
      <c r="BI119" s="97" t="s">
        <v>2102</v>
      </c>
      <c r="BJ119" s="63"/>
      <c r="BK119" s="64"/>
      <c r="BL119" s="63"/>
      <c r="BM119" s="65"/>
      <c r="BN119" s="66"/>
      <c r="BO119" s="84"/>
      <c r="BP119" s="358">
        <f>(BN119+$O$6)*BC119</f>
        <v>37.5</v>
      </c>
    </row>
    <row r="120" spans="1:68" s="81" customFormat="1" ht="16.5" thickBot="1">
      <c r="A120" s="78"/>
      <c r="B120" s="79"/>
      <c r="C120" s="70"/>
      <c r="D120" s="58"/>
      <c r="E120" s="59"/>
      <c r="F120" s="59"/>
      <c r="G120" s="60"/>
      <c r="H120" s="71"/>
      <c r="I120" s="72"/>
      <c r="J120" s="89"/>
      <c r="K120" s="74"/>
      <c r="L120" s="73"/>
      <c r="M120" s="74"/>
      <c r="N120" s="75"/>
      <c r="O120" s="84"/>
      <c r="P120" s="76"/>
      <c r="Q120" s="80"/>
      <c r="R120" s="78"/>
      <c r="S120" s="79"/>
      <c r="T120" s="374"/>
      <c r="U120" s="70"/>
      <c r="V120" s="58"/>
      <c r="W120" s="59"/>
      <c r="X120" s="59"/>
      <c r="Y120" s="60"/>
      <c r="Z120" s="71"/>
      <c r="AA120" s="72"/>
      <c r="AB120" s="89"/>
      <c r="AC120" s="74"/>
      <c r="AD120" s="73"/>
      <c r="AE120" s="74"/>
      <c r="AF120" s="75"/>
      <c r="AG120" s="84"/>
      <c r="AH120" s="359"/>
      <c r="AI120" s="78"/>
      <c r="AJ120" s="79"/>
      <c r="AK120" s="374"/>
      <c r="AL120" s="70"/>
      <c r="AM120" s="58"/>
      <c r="AN120" s="59"/>
      <c r="AO120" s="59"/>
      <c r="AP120" s="60"/>
      <c r="AQ120" s="71"/>
      <c r="AR120" s="72"/>
      <c r="AS120" s="89"/>
      <c r="AT120" s="74"/>
      <c r="AU120" s="73"/>
      <c r="AV120" s="74"/>
      <c r="AW120" s="75"/>
      <c r="AX120" s="84"/>
      <c r="AY120" s="359"/>
      <c r="AZ120" s="78"/>
      <c r="BA120" s="79"/>
      <c r="BB120" s="374"/>
      <c r="BC120" s="70"/>
      <c r="BD120" s="58"/>
      <c r="BE120" s="59"/>
      <c r="BF120" s="59"/>
      <c r="BG120" s="60"/>
      <c r="BH120" s="71"/>
      <c r="BI120" s="72"/>
      <c r="BJ120" s="89"/>
      <c r="BK120" s="74"/>
      <c r="BL120" s="73"/>
      <c r="BM120" s="74"/>
      <c r="BN120" s="75"/>
      <c r="BO120" s="84"/>
      <c r="BP120" s="359"/>
    </row>
    <row r="121" spans="1:68" ht="16.5" thickBot="1">
      <c r="A121" s="55" t="s">
        <v>2107</v>
      </c>
      <c r="B121" s="96" t="s">
        <v>2108</v>
      </c>
      <c r="C121" s="57">
        <v>25</v>
      </c>
      <c r="D121" s="58" t="s">
        <v>2109</v>
      </c>
      <c r="E121" s="59"/>
      <c r="F121" s="59"/>
      <c r="G121" s="60"/>
      <c r="H121" s="61"/>
      <c r="I121" s="97" t="s">
        <v>2102</v>
      </c>
      <c r="J121" s="63" t="s">
        <v>2103</v>
      </c>
      <c r="K121" s="64">
        <v>63095</v>
      </c>
      <c r="L121" s="63" t="s">
        <v>1921</v>
      </c>
      <c r="M121" s="65"/>
      <c r="N121" s="66">
        <v>11.65</v>
      </c>
      <c r="O121" s="84"/>
      <c r="P121" s="67">
        <f>(N121+$O$6)*C121</f>
        <v>322.5</v>
      </c>
      <c r="Q121" s="77"/>
      <c r="R121" s="55" t="s">
        <v>2107</v>
      </c>
      <c r="S121" s="96" t="s">
        <v>2108</v>
      </c>
      <c r="T121" s="375"/>
      <c r="U121" s="57">
        <v>25</v>
      </c>
      <c r="V121" s="58" t="s">
        <v>2109</v>
      </c>
      <c r="W121" s="59"/>
      <c r="X121" s="59"/>
      <c r="Y121" s="60"/>
      <c r="Z121" s="61"/>
      <c r="AA121" s="97" t="s">
        <v>2102</v>
      </c>
      <c r="AB121" s="63" t="s">
        <v>1142</v>
      </c>
      <c r="AC121" s="64">
        <v>4138616</v>
      </c>
      <c r="AD121" s="63" t="s">
        <v>1143</v>
      </c>
      <c r="AE121" s="65"/>
      <c r="AF121" s="66">
        <v>15.63</v>
      </c>
      <c r="AG121" s="84"/>
      <c r="AH121" s="358">
        <f>(AF121+$AG$6)*U121</f>
        <v>438.25</v>
      </c>
      <c r="AI121" s="55" t="s">
        <v>2107</v>
      </c>
      <c r="AJ121" s="96" t="s">
        <v>2108</v>
      </c>
      <c r="AK121" s="375"/>
      <c r="AL121" s="57">
        <v>27</v>
      </c>
      <c r="AM121" s="58" t="s">
        <v>2109</v>
      </c>
      <c r="AN121" s="59"/>
      <c r="AO121" s="59"/>
      <c r="AP121" s="60"/>
      <c r="AQ121" s="61"/>
      <c r="AR121" s="97" t="s">
        <v>2102</v>
      </c>
      <c r="AS121" s="63" t="s">
        <v>1547</v>
      </c>
      <c r="AT121" s="64">
        <v>111988</v>
      </c>
      <c r="AU121" s="63" t="s">
        <v>1544</v>
      </c>
      <c r="AV121" s="65"/>
      <c r="AW121" s="66">
        <v>9.98</v>
      </c>
      <c r="AX121" s="84"/>
      <c r="AY121" s="358">
        <f>(AW121+$AX$6)*AL121</f>
        <v>322.11</v>
      </c>
      <c r="AZ121" s="55" t="s">
        <v>2107</v>
      </c>
      <c r="BA121" s="96" t="s">
        <v>2108</v>
      </c>
      <c r="BB121" s="375"/>
      <c r="BC121" s="57">
        <v>25</v>
      </c>
      <c r="BD121" s="58" t="s">
        <v>2109</v>
      </c>
      <c r="BE121" s="59"/>
      <c r="BF121" s="59"/>
      <c r="BG121" s="60"/>
      <c r="BH121" s="61"/>
      <c r="BI121" s="97" t="s">
        <v>2102</v>
      </c>
      <c r="BJ121" s="63"/>
      <c r="BK121" s="64"/>
      <c r="BL121" s="63"/>
      <c r="BM121" s="65"/>
      <c r="BN121" s="66"/>
      <c r="BO121" s="84"/>
      <c r="BP121" s="358">
        <f>(BN121+$O$6)*BC121</f>
        <v>31.25</v>
      </c>
    </row>
    <row r="122" spans="1:68" s="81" customFormat="1" ht="16.5" thickBot="1">
      <c r="A122" s="78"/>
      <c r="B122" s="79"/>
      <c r="C122" s="70"/>
      <c r="D122" s="58"/>
      <c r="E122" s="59"/>
      <c r="F122" s="59"/>
      <c r="G122" s="60"/>
      <c r="H122" s="71"/>
      <c r="I122" s="72"/>
      <c r="J122" s="89"/>
      <c r="K122" s="74"/>
      <c r="L122" s="73"/>
      <c r="M122" s="74"/>
      <c r="N122" s="75"/>
      <c r="O122" s="84"/>
      <c r="P122" s="76"/>
      <c r="Q122" s="80"/>
      <c r="R122" s="78"/>
      <c r="S122" s="79"/>
      <c r="T122" s="374"/>
      <c r="U122" s="70"/>
      <c r="V122" s="58"/>
      <c r="W122" s="59"/>
      <c r="X122" s="59"/>
      <c r="Y122" s="60"/>
      <c r="Z122" s="71"/>
      <c r="AA122" s="72"/>
      <c r="AB122" s="89"/>
      <c r="AC122" s="74"/>
      <c r="AD122" s="73"/>
      <c r="AE122" s="74"/>
      <c r="AF122" s="75"/>
      <c r="AG122" s="84"/>
      <c r="AH122" s="359"/>
      <c r="AI122" s="78"/>
      <c r="AJ122" s="79"/>
      <c r="AK122" s="374"/>
      <c r="AL122" s="70"/>
      <c r="AM122" s="58"/>
      <c r="AN122" s="59"/>
      <c r="AO122" s="59"/>
      <c r="AP122" s="60"/>
      <c r="AQ122" s="71"/>
      <c r="AR122" s="72"/>
      <c r="AS122" s="89"/>
      <c r="AT122" s="74"/>
      <c r="AU122" s="73"/>
      <c r="AV122" s="74"/>
      <c r="AW122" s="75"/>
      <c r="AX122" s="84"/>
      <c r="AY122" s="359"/>
      <c r="AZ122" s="78"/>
      <c r="BA122" s="79"/>
      <c r="BB122" s="374"/>
      <c r="BC122" s="70"/>
      <c r="BD122" s="58"/>
      <c r="BE122" s="59"/>
      <c r="BF122" s="59"/>
      <c r="BG122" s="60"/>
      <c r="BH122" s="71"/>
      <c r="BI122" s="72"/>
      <c r="BJ122" s="89"/>
      <c r="BK122" s="74"/>
      <c r="BL122" s="73"/>
      <c r="BM122" s="74"/>
      <c r="BN122" s="75"/>
      <c r="BO122" s="84"/>
      <c r="BP122" s="359"/>
    </row>
    <row r="123" spans="1:68" ht="16.5" thickBot="1">
      <c r="A123" s="55" t="s">
        <v>2110</v>
      </c>
      <c r="B123" s="96" t="s">
        <v>2111</v>
      </c>
      <c r="C123" s="57">
        <v>25</v>
      </c>
      <c r="D123" s="58" t="s">
        <v>2112</v>
      </c>
      <c r="E123" s="59"/>
      <c r="F123" s="59"/>
      <c r="G123" s="60"/>
      <c r="H123" s="61"/>
      <c r="I123" s="97" t="s">
        <v>2102</v>
      </c>
      <c r="J123" s="63" t="s">
        <v>2103</v>
      </c>
      <c r="K123" s="64">
        <v>63070</v>
      </c>
      <c r="L123" s="63" t="s">
        <v>1921</v>
      </c>
      <c r="M123" s="65"/>
      <c r="N123" s="66">
        <v>11.65</v>
      </c>
      <c r="O123" s="84"/>
      <c r="P123" s="67">
        <f>(N123+$O$6)*C123</f>
        <v>322.5</v>
      </c>
      <c r="Q123" s="77"/>
      <c r="R123" s="55" t="s">
        <v>2110</v>
      </c>
      <c r="S123" s="96" t="s">
        <v>2111</v>
      </c>
      <c r="T123" s="375"/>
      <c r="U123" s="57">
        <v>25</v>
      </c>
      <c r="V123" s="58" t="s">
        <v>2112</v>
      </c>
      <c r="W123" s="59"/>
      <c r="X123" s="59"/>
      <c r="Y123" s="60"/>
      <c r="Z123" s="61"/>
      <c r="AA123" s="97" t="s">
        <v>2102</v>
      </c>
      <c r="AB123" s="63" t="s">
        <v>1142</v>
      </c>
      <c r="AC123" s="64">
        <v>4138590</v>
      </c>
      <c r="AD123" s="63" t="s">
        <v>1143</v>
      </c>
      <c r="AE123" s="65"/>
      <c r="AF123" s="66">
        <v>15.63</v>
      </c>
      <c r="AG123" s="84"/>
      <c r="AH123" s="358">
        <f>(AF123+$AG$6)*U123</f>
        <v>438.25</v>
      </c>
      <c r="AI123" s="55" t="s">
        <v>2110</v>
      </c>
      <c r="AJ123" s="96" t="s">
        <v>2111</v>
      </c>
      <c r="AK123" s="375"/>
      <c r="AL123" s="57">
        <v>27</v>
      </c>
      <c r="AM123" s="58" t="s">
        <v>2112</v>
      </c>
      <c r="AN123" s="59"/>
      <c r="AO123" s="59"/>
      <c r="AP123" s="60"/>
      <c r="AQ123" s="61"/>
      <c r="AR123" s="97" t="s">
        <v>2102</v>
      </c>
      <c r="AS123" s="63" t="s">
        <v>1547</v>
      </c>
      <c r="AT123" s="64">
        <v>286737</v>
      </c>
      <c r="AU123" s="63" t="s">
        <v>1544</v>
      </c>
      <c r="AV123" s="65"/>
      <c r="AW123" s="66">
        <v>9.98</v>
      </c>
      <c r="AX123" s="84"/>
      <c r="AY123" s="358">
        <f>(AW123+$AX$6)*AL123</f>
        <v>322.11</v>
      </c>
      <c r="AZ123" s="55" t="s">
        <v>2110</v>
      </c>
      <c r="BA123" s="96" t="s">
        <v>2111</v>
      </c>
      <c r="BB123" s="375"/>
      <c r="BC123" s="57">
        <v>25</v>
      </c>
      <c r="BD123" s="58" t="s">
        <v>2112</v>
      </c>
      <c r="BE123" s="59"/>
      <c r="BF123" s="59"/>
      <c r="BG123" s="60"/>
      <c r="BH123" s="61"/>
      <c r="BI123" s="97" t="s">
        <v>2102</v>
      </c>
      <c r="BJ123" s="63"/>
      <c r="BK123" s="64"/>
      <c r="BL123" s="63"/>
      <c r="BM123" s="65"/>
      <c r="BN123" s="66"/>
      <c r="BO123" s="84"/>
      <c r="BP123" s="358">
        <f>(BN123+$O$6)*BC123</f>
        <v>31.25</v>
      </c>
    </row>
    <row r="124" spans="1:68" ht="16.5" thickBot="1">
      <c r="A124" s="90"/>
      <c r="B124" s="56"/>
      <c r="C124" s="70"/>
      <c r="D124" s="58"/>
      <c r="E124" s="59"/>
      <c r="F124" s="114"/>
      <c r="G124" s="60"/>
      <c r="H124" s="71"/>
      <c r="I124" s="72"/>
      <c r="J124" s="73"/>
      <c r="K124" s="74"/>
      <c r="L124" s="73"/>
      <c r="M124" s="74"/>
      <c r="N124" s="75"/>
      <c r="O124" s="84"/>
      <c r="P124" s="76"/>
      <c r="Q124" s="77"/>
      <c r="R124" s="90"/>
      <c r="S124" s="56"/>
      <c r="T124" s="372"/>
      <c r="U124" s="70"/>
      <c r="V124" s="58"/>
      <c r="W124" s="59"/>
      <c r="X124" s="114"/>
      <c r="Y124" s="60"/>
      <c r="Z124" s="71"/>
      <c r="AA124" s="72"/>
      <c r="AB124" s="73"/>
      <c r="AC124" s="74"/>
      <c r="AD124" s="73"/>
      <c r="AE124" s="74"/>
      <c r="AF124" s="75"/>
      <c r="AG124" s="84"/>
      <c r="AH124" s="359"/>
      <c r="AI124" s="90"/>
      <c r="AJ124" s="56"/>
      <c r="AK124" s="372"/>
      <c r="AL124" s="70"/>
      <c r="AM124" s="58"/>
      <c r="AN124" s="59"/>
      <c r="AO124" s="114"/>
      <c r="AP124" s="60"/>
      <c r="AQ124" s="71"/>
      <c r="AR124" s="72"/>
      <c r="AS124" s="73"/>
      <c r="AT124" s="74"/>
      <c r="AU124" s="73"/>
      <c r="AV124" s="74"/>
      <c r="AW124" s="75"/>
      <c r="AX124" s="84"/>
      <c r="AY124" s="359"/>
      <c r="AZ124" s="90"/>
      <c r="BA124" s="56"/>
      <c r="BB124" s="372"/>
      <c r="BC124" s="70"/>
      <c r="BD124" s="58"/>
      <c r="BE124" s="59"/>
      <c r="BF124" s="114"/>
      <c r="BG124" s="60"/>
      <c r="BH124" s="71"/>
      <c r="BI124" s="72"/>
      <c r="BJ124" s="73"/>
      <c r="BK124" s="74"/>
      <c r="BL124" s="73"/>
      <c r="BM124" s="74"/>
      <c r="BN124" s="75"/>
      <c r="BO124" s="84"/>
      <c r="BP124" s="359"/>
    </row>
    <row r="125" spans="1:68" ht="16.5" thickBot="1">
      <c r="A125" s="115" t="s">
        <v>2113</v>
      </c>
      <c r="B125" s="102" t="s">
        <v>2114</v>
      </c>
      <c r="C125" s="57">
        <v>20</v>
      </c>
      <c r="D125" s="58" t="s">
        <v>2115</v>
      </c>
      <c r="E125" s="59"/>
      <c r="F125" s="59"/>
      <c r="G125" s="60"/>
      <c r="H125" s="61"/>
      <c r="I125" s="116" t="s">
        <v>2116</v>
      </c>
      <c r="J125" s="63" t="s">
        <v>2117</v>
      </c>
      <c r="K125" s="64">
        <v>57850</v>
      </c>
      <c r="L125" s="63" t="s">
        <v>2118</v>
      </c>
      <c r="M125" s="65"/>
      <c r="N125" s="66">
        <v>28.75</v>
      </c>
      <c r="O125" s="84"/>
      <c r="P125" s="67">
        <f>(N125+$O$6)*C125</f>
        <v>600</v>
      </c>
      <c r="Q125" s="5"/>
      <c r="R125" s="115" t="s">
        <v>2113</v>
      </c>
      <c r="S125" s="102" t="s">
        <v>2114</v>
      </c>
      <c r="T125" s="377"/>
      <c r="U125" s="57">
        <v>19.05</v>
      </c>
      <c r="V125" s="58" t="s">
        <v>2115</v>
      </c>
      <c r="W125" s="59"/>
      <c r="X125" s="59"/>
      <c r="Y125" s="60"/>
      <c r="Z125" s="61"/>
      <c r="AA125" s="116" t="s">
        <v>2116</v>
      </c>
      <c r="AB125" s="63" t="s">
        <v>1144</v>
      </c>
      <c r="AC125" s="64">
        <v>3742889</v>
      </c>
      <c r="AD125" s="63" t="s">
        <v>1106</v>
      </c>
      <c r="AE125" s="65"/>
      <c r="AF125" s="66">
        <v>37.4</v>
      </c>
      <c r="AG125" s="84"/>
      <c r="AH125" s="358">
        <f>(AF125+$AG$6)*U125</f>
        <v>748.665</v>
      </c>
      <c r="AI125" s="115" t="s">
        <v>2113</v>
      </c>
      <c r="AJ125" s="102" t="s">
        <v>2114</v>
      </c>
      <c r="AK125" s="377"/>
      <c r="AL125" s="57">
        <v>19</v>
      </c>
      <c r="AM125" s="58" t="s">
        <v>2115</v>
      </c>
      <c r="AN125" s="59"/>
      <c r="AO125" s="59"/>
      <c r="AP125" s="60"/>
      <c r="AQ125" s="61"/>
      <c r="AR125" s="116" t="s">
        <v>2116</v>
      </c>
      <c r="AS125" s="63" t="s">
        <v>1548</v>
      </c>
      <c r="AT125" s="64">
        <v>188468</v>
      </c>
      <c r="AU125" s="63" t="s">
        <v>1549</v>
      </c>
      <c r="AV125" s="65"/>
      <c r="AW125" s="66">
        <v>38.95</v>
      </c>
      <c r="AX125" s="84"/>
      <c r="AY125" s="358">
        <f>(AW125+$AX$6)*AL125</f>
        <v>777.1000000000001</v>
      </c>
      <c r="AZ125" s="115" t="s">
        <v>2113</v>
      </c>
      <c r="BA125" s="102" t="s">
        <v>2114</v>
      </c>
      <c r="BB125" s="377"/>
      <c r="BC125" s="57">
        <v>20</v>
      </c>
      <c r="BD125" s="58" t="s">
        <v>2115</v>
      </c>
      <c r="BE125" s="59"/>
      <c r="BF125" s="59"/>
      <c r="BG125" s="60"/>
      <c r="BH125" s="61"/>
      <c r="BI125" s="116" t="s">
        <v>2116</v>
      </c>
      <c r="BJ125" s="63"/>
      <c r="BK125" s="64"/>
      <c r="BL125" s="63"/>
      <c r="BM125" s="65"/>
      <c r="BN125" s="66"/>
      <c r="BO125" s="84"/>
      <c r="BP125" s="358">
        <f>(BN125+$O$6)*BC125</f>
        <v>25</v>
      </c>
    </row>
    <row r="126" spans="1:68" ht="16.5" thickBot="1">
      <c r="A126" s="90"/>
      <c r="B126" s="102"/>
      <c r="C126" s="70"/>
      <c r="D126" s="109"/>
      <c r="E126" s="117" t="s">
        <v>2119</v>
      </c>
      <c r="F126" s="110"/>
      <c r="G126" s="111"/>
      <c r="H126" s="112"/>
      <c r="I126" s="72"/>
      <c r="J126" s="89"/>
      <c r="K126" s="74"/>
      <c r="L126" s="73"/>
      <c r="M126" s="74"/>
      <c r="N126" s="75"/>
      <c r="O126" s="84"/>
      <c r="P126" s="76"/>
      <c r="Q126" s="5"/>
      <c r="R126" s="90"/>
      <c r="S126" s="102"/>
      <c r="T126" s="377"/>
      <c r="U126" s="70"/>
      <c r="V126" s="109"/>
      <c r="W126" s="117" t="s">
        <v>2119</v>
      </c>
      <c r="X126" s="110"/>
      <c r="Y126" s="111"/>
      <c r="Z126" s="112"/>
      <c r="AA126" s="72"/>
      <c r="AB126" s="89"/>
      <c r="AC126" s="74"/>
      <c r="AD126" s="73"/>
      <c r="AE126" s="74"/>
      <c r="AF126" s="75"/>
      <c r="AG126" s="84"/>
      <c r="AH126" s="359"/>
      <c r="AI126" s="90"/>
      <c r="AJ126" s="102"/>
      <c r="AK126" s="377"/>
      <c r="AL126" s="70"/>
      <c r="AM126" s="109"/>
      <c r="AN126" s="117" t="s">
        <v>2119</v>
      </c>
      <c r="AO126" s="110"/>
      <c r="AP126" s="111"/>
      <c r="AQ126" s="112"/>
      <c r="AR126" s="72"/>
      <c r="AS126" s="89"/>
      <c r="AT126" s="74"/>
      <c r="AU126" s="73"/>
      <c r="AV126" s="74"/>
      <c r="AW126" s="75"/>
      <c r="AX126" s="84"/>
      <c r="AY126" s="359"/>
      <c r="AZ126" s="90"/>
      <c r="BA126" s="102"/>
      <c r="BB126" s="377"/>
      <c r="BC126" s="70"/>
      <c r="BD126" s="109"/>
      <c r="BE126" s="117" t="s">
        <v>2119</v>
      </c>
      <c r="BF126" s="110"/>
      <c r="BG126" s="111"/>
      <c r="BH126" s="112"/>
      <c r="BI126" s="72"/>
      <c r="BJ126" s="89"/>
      <c r="BK126" s="74"/>
      <c r="BL126" s="73"/>
      <c r="BM126" s="74"/>
      <c r="BN126" s="75"/>
      <c r="BO126" s="84"/>
      <c r="BP126" s="359"/>
    </row>
    <row r="127" spans="1:68" ht="16.5" thickBot="1">
      <c r="A127" s="90"/>
      <c r="B127" s="118"/>
      <c r="C127" s="70"/>
      <c r="D127" s="58"/>
      <c r="E127" s="59"/>
      <c r="F127" s="59"/>
      <c r="G127" s="60"/>
      <c r="H127" s="119"/>
      <c r="I127" s="56"/>
      <c r="J127" s="120"/>
      <c r="K127" s="121"/>
      <c r="L127" s="122"/>
      <c r="M127" s="121"/>
      <c r="N127" s="123"/>
      <c r="O127" s="84"/>
      <c r="P127" s="76"/>
      <c r="Q127" s="124"/>
      <c r="R127" s="90"/>
      <c r="S127" s="118"/>
      <c r="T127" s="372"/>
      <c r="U127" s="70"/>
      <c r="V127" s="58"/>
      <c r="W127" s="59"/>
      <c r="X127" s="59"/>
      <c r="Y127" s="60"/>
      <c r="Z127" s="119"/>
      <c r="AA127" s="56"/>
      <c r="AB127" s="120"/>
      <c r="AC127" s="121"/>
      <c r="AD127" s="122"/>
      <c r="AE127" s="121"/>
      <c r="AF127" s="123"/>
      <c r="AG127" s="84"/>
      <c r="AH127" s="359"/>
      <c r="AI127" s="90"/>
      <c r="AJ127" s="118"/>
      <c r="AK127" s="372"/>
      <c r="AL127" s="70"/>
      <c r="AM127" s="58"/>
      <c r="AN127" s="59"/>
      <c r="AO127" s="59"/>
      <c r="AP127" s="60"/>
      <c r="AQ127" s="119"/>
      <c r="AR127" s="56"/>
      <c r="AS127" s="120"/>
      <c r="AT127" s="121"/>
      <c r="AU127" s="122"/>
      <c r="AV127" s="121"/>
      <c r="AW127" s="123"/>
      <c r="AX127" s="84"/>
      <c r="AY127" s="359"/>
      <c r="AZ127" s="90"/>
      <c r="BA127" s="118"/>
      <c r="BB127" s="372"/>
      <c r="BC127" s="70"/>
      <c r="BD127" s="58"/>
      <c r="BE127" s="59"/>
      <c r="BF127" s="59"/>
      <c r="BG127" s="60"/>
      <c r="BH127" s="119"/>
      <c r="BI127" s="56"/>
      <c r="BJ127" s="120"/>
      <c r="BK127" s="121"/>
      <c r="BL127" s="122"/>
      <c r="BM127" s="121"/>
      <c r="BN127" s="123"/>
      <c r="BO127" s="84"/>
      <c r="BP127" s="359"/>
    </row>
    <row r="128" spans="1:68" ht="19.5" thickBot="1" thickTop="1">
      <c r="A128" s="90"/>
      <c r="B128" s="125"/>
      <c r="C128" s="70"/>
      <c r="D128" s="410" t="s">
        <v>2120</v>
      </c>
      <c r="E128" s="410"/>
      <c r="F128" s="410"/>
      <c r="G128" s="410"/>
      <c r="H128" s="71"/>
      <c r="I128" s="126" t="s">
        <v>2121</v>
      </c>
      <c r="J128" s="127"/>
      <c r="K128" s="128"/>
      <c r="L128" s="129"/>
      <c r="M128" s="128"/>
      <c r="N128" s="130"/>
      <c r="O128" s="84"/>
      <c r="P128" s="76"/>
      <c r="Q128" s="77"/>
      <c r="R128" s="90"/>
      <c r="S128" s="125"/>
      <c r="T128" s="379"/>
      <c r="U128" s="70"/>
      <c r="V128" s="410" t="s">
        <v>2120</v>
      </c>
      <c r="W128" s="410"/>
      <c r="X128" s="410"/>
      <c r="Y128" s="410"/>
      <c r="Z128" s="71"/>
      <c r="AA128" s="126" t="s">
        <v>2121</v>
      </c>
      <c r="AB128" s="127"/>
      <c r="AC128" s="128"/>
      <c r="AD128" s="129"/>
      <c r="AE128" s="128"/>
      <c r="AF128" s="130"/>
      <c r="AG128" s="84"/>
      <c r="AH128" s="359"/>
      <c r="AI128" s="90"/>
      <c r="AJ128" s="125"/>
      <c r="AK128" s="379"/>
      <c r="AL128" s="70"/>
      <c r="AM128" s="410" t="s">
        <v>2120</v>
      </c>
      <c r="AN128" s="410"/>
      <c r="AO128" s="410"/>
      <c r="AP128" s="410"/>
      <c r="AQ128" s="71"/>
      <c r="AR128" s="126" t="s">
        <v>2121</v>
      </c>
      <c r="AS128" s="127"/>
      <c r="AT128" s="128"/>
      <c r="AU128" s="129"/>
      <c r="AV128" s="128"/>
      <c r="AW128" s="130"/>
      <c r="AX128" s="84"/>
      <c r="AY128" s="359"/>
      <c r="AZ128" s="90"/>
      <c r="BA128" s="125"/>
      <c r="BB128" s="379"/>
      <c r="BC128" s="70"/>
      <c r="BD128" s="410" t="s">
        <v>2120</v>
      </c>
      <c r="BE128" s="410"/>
      <c r="BF128" s="410"/>
      <c r="BG128" s="410"/>
      <c r="BH128" s="71"/>
      <c r="BI128" s="126" t="s">
        <v>2121</v>
      </c>
      <c r="BJ128" s="127"/>
      <c r="BK128" s="128"/>
      <c r="BL128" s="129"/>
      <c r="BM128" s="128"/>
      <c r="BN128" s="130"/>
      <c r="BO128" s="84"/>
      <c r="BP128" s="359"/>
    </row>
    <row r="129" spans="1:68" ht="16.5" thickBot="1">
      <c r="A129" s="55" t="s">
        <v>2122</v>
      </c>
      <c r="B129" s="69" t="s">
        <v>2123</v>
      </c>
      <c r="C129" s="57">
        <v>30</v>
      </c>
      <c r="D129" s="58" t="s">
        <v>2124</v>
      </c>
      <c r="E129" s="59"/>
      <c r="F129" s="59"/>
      <c r="G129" s="60"/>
      <c r="H129" s="61"/>
      <c r="I129" s="85" t="s">
        <v>2125</v>
      </c>
      <c r="J129" s="63" t="s">
        <v>2126</v>
      </c>
      <c r="K129" s="64">
        <v>35455</v>
      </c>
      <c r="L129" s="63" t="s">
        <v>2127</v>
      </c>
      <c r="M129" s="65"/>
      <c r="N129" s="66">
        <v>8.33</v>
      </c>
      <c r="O129" s="84"/>
      <c r="P129" s="67">
        <f>(N129+$O$6)*C129</f>
        <v>287.4</v>
      </c>
      <c r="Q129" s="77"/>
      <c r="R129" s="55" t="s">
        <v>2122</v>
      </c>
      <c r="S129" s="69" t="s">
        <v>2123</v>
      </c>
      <c r="T129" s="373"/>
      <c r="U129" s="57">
        <v>32.5</v>
      </c>
      <c r="V129" s="58" t="s">
        <v>2124</v>
      </c>
      <c r="W129" s="59"/>
      <c r="X129" s="59"/>
      <c r="Y129" s="60"/>
      <c r="Z129" s="61"/>
      <c r="AA129" s="85" t="s">
        <v>2125</v>
      </c>
      <c r="AB129" s="63" t="s">
        <v>1145</v>
      </c>
      <c r="AC129" s="64" t="s">
        <v>1146</v>
      </c>
      <c r="AD129" s="63" t="s">
        <v>1147</v>
      </c>
      <c r="AE129" s="65"/>
      <c r="AF129" s="66">
        <v>7.18</v>
      </c>
      <c r="AG129" s="84"/>
      <c r="AH129" s="358">
        <f>(AF129+$AG$6)*U129</f>
        <v>295.1</v>
      </c>
      <c r="AI129" s="55" t="s">
        <v>2122</v>
      </c>
      <c r="AJ129" s="69" t="s">
        <v>2123</v>
      </c>
      <c r="AK129" s="373"/>
      <c r="AL129" s="57">
        <v>32</v>
      </c>
      <c r="AM129" s="58" t="s">
        <v>2124</v>
      </c>
      <c r="AN129" s="59"/>
      <c r="AO129" s="59"/>
      <c r="AP129" s="60"/>
      <c r="AQ129" s="61"/>
      <c r="AR129" s="85" t="s">
        <v>2125</v>
      </c>
      <c r="AS129" s="63" t="s">
        <v>1550</v>
      </c>
      <c r="AT129" s="64">
        <v>513636</v>
      </c>
      <c r="AU129" s="63" t="s">
        <v>1551</v>
      </c>
      <c r="AV129" s="65"/>
      <c r="AW129" s="66">
        <v>7.95</v>
      </c>
      <c r="AX129" s="84"/>
      <c r="AY129" s="358">
        <f>(AW129+$AX$6)*AL129</f>
        <v>316.8</v>
      </c>
      <c r="AZ129" s="55" t="s">
        <v>2122</v>
      </c>
      <c r="BA129" s="69" t="s">
        <v>2123</v>
      </c>
      <c r="BB129" s="373"/>
      <c r="BC129" s="57">
        <v>30</v>
      </c>
      <c r="BD129" s="58" t="s">
        <v>2124</v>
      </c>
      <c r="BE129" s="59"/>
      <c r="BF129" s="59"/>
      <c r="BG129" s="60"/>
      <c r="BH129" s="61"/>
      <c r="BI129" s="85" t="s">
        <v>2125</v>
      </c>
      <c r="BJ129" s="63"/>
      <c r="BK129" s="64"/>
      <c r="BL129" s="63"/>
      <c r="BM129" s="65"/>
      <c r="BN129" s="66"/>
      <c r="BO129" s="84"/>
      <c r="BP129" s="358">
        <f>(BN129+$O$6)*BC129</f>
        <v>37.5</v>
      </c>
    </row>
    <row r="130" spans="1:68" s="81" customFormat="1" ht="16.5" thickBot="1">
      <c r="A130" s="78"/>
      <c r="B130" s="79"/>
      <c r="C130" s="70"/>
      <c r="D130" s="58"/>
      <c r="E130" s="59"/>
      <c r="F130" s="59"/>
      <c r="G130" s="60"/>
      <c r="H130" s="71"/>
      <c r="I130" s="72"/>
      <c r="J130" s="89"/>
      <c r="K130" s="74"/>
      <c r="L130" s="73"/>
      <c r="M130" s="74"/>
      <c r="N130" s="75"/>
      <c r="O130" s="84"/>
      <c r="P130" s="76"/>
      <c r="Q130" s="80"/>
      <c r="R130" s="78"/>
      <c r="S130" s="79"/>
      <c r="T130" s="374"/>
      <c r="U130" s="70"/>
      <c r="V130" s="58"/>
      <c r="W130" s="59"/>
      <c r="X130" s="59"/>
      <c r="Y130" s="60"/>
      <c r="Z130" s="71"/>
      <c r="AA130" s="72"/>
      <c r="AB130" s="89"/>
      <c r="AC130" s="74"/>
      <c r="AD130" s="73"/>
      <c r="AE130" s="74"/>
      <c r="AF130" s="75"/>
      <c r="AG130" s="84"/>
      <c r="AH130" s="359"/>
      <c r="AI130" s="78"/>
      <c r="AJ130" s="79"/>
      <c r="AK130" s="374"/>
      <c r="AL130" s="70"/>
      <c r="AM130" s="58"/>
      <c r="AN130" s="59"/>
      <c r="AO130" s="59"/>
      <c r="AP130" s="60"/>
      <c r="AQ130" s="71"/>
      <c r="AR130" s="72"/>
      <c r="AS130" s="89"/>
      <c r="AT130" s="74"/>
      <c r="AU130" s="73"/>
      <c r="AV130" s="74"/>
      <c r="AW130" s="75"/>
      <c r="AX130" s="84"/>
      <c r="AY130" s="359"/>
      <c r="AZ130" s="78"/>
      <c r="BA130" s="79"/>
      <c r="BB130" s="374"/>
      <c r="BC130" s="70"/>
      <c r="BD130" s="58"/>
      <c r="BE130" s="59"/>
      <c r="BF130" s="59"/>
      <c r="BG130" s="60"/>
      <c r="BH130" s="71"/>
      <c r="BI130" s="72"/>
      <c r="BJ130" s="89"/>
      <c r="BK130" s="74"/>
      <c r="BL130" s="73"/>
      <c r="BM130" s="74"/>
      <c r="BN130" s="75"/>
      <c r="BO130" s="84"/>
      <c r="BP130" s="359"/>
    </row>
    <row r="131" spans="1:68" ht="16.5" thickBot="1">
      <c r="A131" s="55" t="s">
        <v>2128</v>
      </c>
      <c r="B131" s="69" t="s">
        <v>2123</v>
      </c>
      <c r="C131" s="57">
        <v>24</v>
      </c>
      <c r="D131" s="58" t="s">
        <v>2129</v>
      </c>
      <c r="E131" s="59"/>
      <c r="F131" s="59"/>
      <c r="G131" s="60"/>
      <c r="H131" s="61"/>
      <c r="I131" s="85" t="s">
        <v>2130</v>
      </c>
      <c r="J131" s="63" t="s">
        <v>2131</v>
      </c>
      <c r="K131" s="64">
        <v>35505</v>
      </c>
      <c r="L131" s="63" t="s">
        <v>2127</v>
      </c>
      <c r="M131" s="65"/>
      <c r="N131" s="66">
        <v>2.75</v>
      </c>
      <c r="O131" s="84"/>
      <c r="P131" s="67">
        <f>(N131+$O$6)*C131</f>
        <v>96</v>
      </c>
      <c r="Q131" s="77"/>
      <c r="R131" s="55" t="s">
        <v>2128</v>
      </c>
      <c r="S131" s="69" t="s">
        <v>2123</v>
      </c>
      <c r="T131" s="373"/>
      <c r="U131" s="57">
        <v>33</v>
      </c>
      <c r="V131" s="58" t="s">
        <v>2129</v>
      </c>
      <c r="W131" s="59"/>
      <c r="X131" s="59"/>
      <c r="Y131" s="60"/>
      <c r="Z131" s="61"/>
      <c r="AA131" s="85" t="s">
        <v>2130</v>
      </c>
      <c r="AB131" s="63" t="s">
        <v>1148</v>
      </c>
      <c r="AC131" s="64" t="s">
        <v>1149</v>
      </c>
      <c r="AD131" s="63" t="s">
        <v>1147</v>
      </c>
      <c r="AE131" s="65"/>
      <c r="AF131" s="66">
        <v>3.31</v>
      </c>
      <c r="AG131" s="84"/>
      <c r="AH131" s="358">
        <f>(AF131+$AG$6)*U131</f>
        <v>171.93</v>
      </c>
      <c r="AI131" s="55" t="s">
        <v>2128</v>
      </c>
      <c r="AJ131" s="69" t="s">
        <v>2123</v>
      </c>
      <c r="AK131" s="373"/>
      <c r="AL131" s="57">
        <v>30</v>
      </c>
      <c r="AM131" s="58" t="s">
        <v>2129</v>
      </c>
      <c r="AN131" s="59"/>
      <c r="AO131" s="59"/>
      <c r="AP131" s="60"/>
      <c r="AQ131" s="61"/>
      <c r="AR131" s="85" t="s">
        <v>2130</v>
      </c>
      <c r="AS131" s="63" t="s">
        <v>1552</v>
      </c>
      <c r="AT131" s="64">
        <v>513628</v>
      </c>
      <c r="AU131" s="63" t="s">
        <v>1551</v>
      </c>
      <c r="AV131" s="65"/>
      <c r="AW131" s="66">
        <v>4.02</v>
      </c>
      <c r="AX131" s="84"/>
      <c r="AY131" s="358">
        <f>(AW131+$AX$6)*AL131</f>
        <v>179.1</v>
      </c>
      <c r="AZ131" s="55" t="s">
        <v>2128</v>
      </c>
      <c r="BA131" s="69" t="s">
        <v>2123</v>
      </c>
      <c r="BB131" s="373"/>
      <c r="BC131" s="57">
        <v>30</v>
      </c>
      <c r="BD131" s="58" t="s">
        <v>2129</v>
      </c>
      <c r="BE131" s="59"/>
      <c r="BF131" s="59"/>
      <c r="BG131" s="60"/>
      <c r="BH131" s="61"/>
      <c r="BI131" s="85" t="s">
        <v>2130</v>
      </c>
      <c r="BJ131" s="63"/>
      <c r="BK131" s="64"/>
      <c r="BL131" s="63"/>
      <c r="BM131" s="65"/>
      <c r="BN131" s="66"/>
      <c r="BO131" s="84"/>
      <c r="BP131" s="358">
        <f>(BN131+$O$6)*BC131</f>
        <v>37.5</v>
      </c>
    </row>
    <row r="132" spans="1:68" s="81" customFormat="1" ht="16.5" thickBot="1">
      <c r="A132" s="78"/>
      <c r="B132" s="79"/>
      <c r="C132" s="70"/>
      <c r="D132" s="58"/>
      <c r="E132" s="59"/>
      <c r="F132" s="59"/>
      <c r="G132" s="60"/>
      <c r="H132" s="71"/>
      <c r="I132" s="72"/>
      <c r="J132" s="89"/>
      <c r="K132" s="74"/>
      <c r="L132" s="73"/>
      <c r="M132" s="74"/>
      <c r="N132" s="75"/>
      <c r="O132" s="84"/>
      <c r="P132" s="76"/>
      <c r="Q132" s="80"/>
      <c r="R132" s="78"/>
      <c r="S132" s="79"/>
      <c r="T132" s="374"/>
      <c r="U132" s="70"/>
      <c r="V132" s="58"/>
      <c r="W132" s="59"/>
      <c r="X132" s="59"/>
      <c r="Y132" s="60"/>
      <c r="Z132" s="71"/>
      <c r="AA132" s="72"/>
      <c r="AB132" s="89"/>
      <c r="AC132" s="74"/>
      <c r="AD132" s="73"/>
      <c r="AE132" s="74"/>
      <c r="AF132" s="75"/>
      <c r="AG132" s="84"/>
      <c r="AH132" s="359"/>
      <c r="AI132" s="78"/>
      <c r="AJ132" s="79"/>
      <c r="AK132" s="374"/>
      <c r="AL132" s="70"/>
      <c r="AM132" s="58"/>
      <c r="AN132" s="59"/>
      <c r="AO132" s="59"/>
      <c r="AP132" s="60"/>
      <c r="AQ132" s="71"/>
      <c r="AR132" s="72"/>
      <c r="AS132" s="89"/>
      <c r="AT132" s="74"/>
      <c r="AU132" s="73"/>
      <c r="AV132" s="74"/>
      <c r="AW132" s="75"/>
      <c r="AX132" s="84"/>
      <c r="AY132" s="359"/>
      <c r="AZ132" s="78"/>
      <c r="BA132" s="79"/>
      <c r="BB132" s="374"/>
      <c r="BC132" s="70"/>
      <c r="BD132" s="58"/>
      <c r="BE132" s="59"/>
      <c r="BF132" s="59"/>
      <c r="BG132" s="60"/>
      <c r="BH132" s="71"/>
      <c r="BI132" s="72"/>
      <c r="BJ132" s="89"/>
      <c r="BK132" s="74"/>
      <c r="BL132" s="73"/>
      <c r="BM132" s="74"/>
      <c r="BN132" s="75"/>
      <c r="BO132" s="84"/>
      <c r="BP132" s="359"/>
    </row>
    <row r="133" spans="1:68" ht="16.5" thickBot="1">
      <c r="A133" s="55" t="s">
        <v>2132</v>
      </c>
      <c r="B133" s="69" t="s">
        <v>2133</v>
      </c>
      <c r="C133" s="57">
        <v>15</v>
      </c>
      <c r="D133" s="58" t="s">
        <v>2134</v>
      </c>
      <c r="E133" s="59"/>
      <c r="F133" s="59"/>
      <c r="G133" s="60"/>
      <c r="H133" s="61"/>
      <c r="I133" s="85" t="s">
        <v>2135</v>
      </c>
      <c r="J133" s="63" t="s">
        <v>2136</v>
      </c>
      <c r="K133" s="64">
        <v>37165</v>
      </c>
      <c r="L133" s="63" t="s">
        <v>2127</v>
      </c>
      <c r="M133" s="65"/>
      <c r="N133" s="66">
        <v>3.67</v>
      </c>
      <c r="O133" s="84"/>
      <c r="P133" s="67">
        <f>(N133+$O$6)*C133</f>
        <v>73.8</v>
      </c>
      <c r="Q133" s="77"/>
      <c r="R133" s="55" t="s">
        <v>2132</v>
      </c>
      <c r="S133" s="69" t="s">
        <v>2133</v>
      </c>
      <c r="T133" s="373"/>
      <c r="U133" s="57">
        <v>17.15</v>
      </c>
      <c r="V133" s="58" t="s">
        <v>2134</v>
      </c>
      <c r="W133" s="59"/>
      <c r="X133" s="59"/>
      <c r="Y133" s="60"/>
      <c r="Z133" s="61"/>
      <c r="AA133" s="85" t="s">
        <v>2135</v>
      </c>
      <c r="AB133" s="63" t="s">
        <v>1150</v>
      </c>
      <c r="AC133" s="64" t="s">
        <v>1151</v>
      </c>
      <c r="AD133" s="63" t="s">
        <v>1147</v>
      </c>
      <c r="AE133" s="65"/>
      <c r="AF133" s="66">
        <v>4.51</v>
      </c>
      <c r="AG133" s="84"/>
      <c r="AH133" s="358">
        <f>(AF133+$AG$6)*U133</f>
        <v>109.9315</v>
      </c>
      <c r="AI133" s="55" t="s">
        <v>2132</v>
      </c>
      <c r="AJ133" s="69" t="s">
        <v>2133</v>
      </c>
      <c r="AK133" s="373"/>
      <c r="AL133" s="57">
        <v>15</v>
      </c>
      <c r="AM133" s="58" t="s">
        <v>2134</v>
      </c>
      <c r="AN133" s="59"/>
      <c r="AO133" s="59"/>
      <c r="AP133" s="60"/>
      <c r="AQ133" s="61"/>
      <c r="AR133" s="85" t="s">
        <v>2135</v>
      </c>
      <c r="AS133" s="63" t="s">
        <v>1553</v>
      </c>
      <c r="AT133" s="64">
        <v>225088</v>
      </c>
      <c r="AU133" s="63" t="s">
        <v>1551</v>
      </c>
      <c r="AV133" s="65"/>
      <c r="AW133" s="66">
        <v>5.73</v>
      </c>
      <c r="AX133" s="84"/>
      <c r="AY133" s="358">
        <f>(AW133+$AX$6)*AL133</f>
        <v>115.2</v>
      </c>
      <c r="AZ133" s="55" t="s">
        <v>2132</v>
      </c>
      <c r="BA133" s="69" t="s">
        <v>2133</v>
      </c>
      <c r="BB133" s="373"/>
      <c r="BC133" s="57">
        <v>15</v>
      </c>
      <c r="BD133" s="58" t="s">
        <v>2134</v>
      </c>
      <c r="BE133" s="59"/>
      <c r="BF133" s="59"/>
      <c r="BG133" s="60"/>
      <c r="BH133" s="61"/>
      <c r="BI133" s="85" t="s">
        <v>2135</v>
      </c>
      <c r="BJ133" s="63"/>
      <c r="BK133" s="64"/>
      <c r="BL133" s="63"/>
      <c r="BM133" s="65"/>
      <c r="BN133" s="66"/>
      <c r="BO133" s="84"/>
      <c r="BP133" s="358">
        <f>(BN133+$O$6)*BC133</f>
        <v>18.75</v>
      </c>
    </row>
    <row r="134" spans="1:68" s="81" customFormat="1" ht="16.5" thickBot="1">
      <c r="A134" s="78"/>
      <c r="B134" s="79"/>
      <c r="C134" s="70"/>
      <c r="D134" s="58"/>
      <c r="E134" s="59"/>
      <c r="F134" s="59"/>
      <c r="G134" s="60"/>
      <c r="H134" s="71"/>
      <c r="I134" s="72"/>
      <c r="J134" s="89"/>
      <c r="K134" s="74"/>
      <c r="L134" s="73"/>
      <c r="M134" s="74"/>
      <c r="N134" s="75"/>
      <c r="O134" s="84"/>
      <c r="P134" s="76"/>
      <c r="Q134" s="80"/>
      <c r="R134" s="78"/>
      <c r="S134" s="79"/>
      <c r="T134" s="374"/>
      <c r="U134" s="70"/>
      <c r="V134" s="58"/>
      <c r="W134" s="59"/>
      <c r="X134" s="59"/>
      <c r="Y134" s="60"/>
      <c r="Z134" s="71"/>
      <c r="AA134" s="72"/>
      <c r="AB134" s="89"/>
      <c r="AC134" s="74"/>
      <c r="AD134" s="73"/>
      <c r="AE134" s="74"/>
      <c r="AF134" s="75"/>
      <c r="AG134" s="84"/>
      <c r="AH134" s="359"/>
      <c r="AI134" s="78"/>
      <c r="AJ134" s="79"/>
      <c r="AK134" s="374"/>
      <c r="AL134" s="70"/>
      <c r="AM134" s="58"/>
      <c r="AN134" s="59"/>
      <c r="AO134" s="59"/>
      <c r="AP134" s="60"/>
      <c r="AQ134" s="71"/>
      <c r="AR134" s="72"/>
      <c r="AS134" s="89"/>
      <c r="AT134" s="74"/>
      <c r="AU134" s="73"/>
      <c r="AV134" s="74"/>
      <c r="AW134" s="75"/>
      <c r="AX134" s="84"/>
      <c r="AY134" s="359"/>
      <c r="AZ134" s="78"/>
      <c r="BA134" s="79"/>
      <c r="BB134" s="374"/>
      <c r="BC134" s="70"/>
      <c r="BD134" s="58"/>
      <c r="BE134" s="59"/>
      <c r="BF134" s="59"/>
      <c r="BG134" s="60"/>
      <c r="BH134" s="71"/>
      <c r="BI134" s="72"/>
      <c r="BJ134" s="89"/>
      <c r="BK134" s="74"/>
      <c r="BL134" s="73"/>
      <c r="BM134" s="74"/>
      <c r="BN134" s="75"/>
      <c r="BO134" s="84"/>
      <c r="BP134" s="359"/>
    </row>
    <row r="135" spans="1:68" ht="16.5" thickBot="1">
      <c r="A135" s="55" t="s">
        <v>2137</v>
      </c>
      <c r="B135" s="69" t="s">
        <v>2138</v>
      </c>
      <c r="C135" s="57">
        <v>30</v>
      </c>
      <c r="D135" s="58" t="s">
        <v>2139</v>
      </c>
      <c r="E135" s="59"/>
      <c r="F135" s="59"/>
      <c r="G135" s="60"/>
      <c r="H135" s="61"/>
      <c r="I135" s="85" t="s">
        <v>2140</v>
      </c>
      <c r="J135" s="63" t="s">
        <v>2141</v>
      </c>
      <c r="K135" s="64">
        <v>35610</v>
      </c>
      <c r="L135" s="63" t="s">
        <v>2127</v>
      </c>
      <c r="M135" s="65"/>
      <c r="N135" s="66">
        <v>4</v>
      </c>
      <c r="O135" s="84"/>
      <c r="P135" s="67">
        <f>(N135+$O$6)*C135</f>
        <v>157.5</v>
      </c>
      <c r="Q135" s="77"/>
      <c r="R135" s="55" t="s">
        <v>2137</v>
      </c>
      <c r="S135" s="69" t="s">
        <v>2138</v>
      </c>
      <c r="T135" s="373"/>
      <c r="U135" s="57">
        <v>15</v>
      </c>
      <c r="V135" s="58" t="s">
        <v>2139</v>
      </c>
      <c r="W135" s="59"/>
      <c r="X135" s="59"/>
      <c r="Y135" s="60"/>
      <c r="Z135" s="61"/>
      <c r="AA135" s="85" t="s">
        <v>2140</v>
      </c>
      <c r="AB135" s="63" t="s">
        <v>1152</v>
      </c>
      <c r="AC135" s="64" t="s">
        <v>1153</v>
      </c>
      <c r="AD135" s="63" t="s">
        <v>1147</v>
      </c>
      <c r="AE135" s="65"/>
      <c r="AF135" s="66">
        <v>4.9</v>
      </c>
      <c r="AG135" s="84"/>
      <c r="AH135" s="358">
        <f>(AF135+$AG$6)*U135</f>
        <v>102.00000000000001</v>
      </c>
      <c r="AI135" s="55" t="s">
        <v>2137</v>
      </c>
      <c r="AJ135" s="69" t="s">
        <v>2138</v>
      </c>
      <c r="AK135" s="373"/>
      <c r="AL135" s="57">
        <v>15</v>
      </c>
      <c r="AM135" s="58" t="s">
        <v>2139</v>
      </c>
      <c r="AN135" s="59"/>
      <c r="AO135" s="59"/>
      <c r="AP135" s="60"/>
      <c r="AQ135" s="61"/>
      <c r="AR135" s="85" t="s">
        <v>2140</v>
      </c>
      <c r="AS135" s="63" t="s">
        <v>1553</v>
      </c>
      <c r="AT135" s="64">
        <v>224677</v>
      </c>
      <c r="AU135" s="63" t="s">
        <v>1551</v>
      </c>
      <c r="AV135" s="65"/>
      <c r="AW135" s="66">
        <v>5.45</v>
      </c>
      <c r="AX135" s="84"/>
      <c r="AY135" s="358">
        <f>(AW135+$AX$6)*AL135</f>
        <v>111</v>
      </c>
      <c r="AZ135" s="55" t="s">
        <v>2137</v>
      </c>
      <c r="BA135" s="69" t="s">
        <v>2138</v>
      </c>
      <c r="BB135" s="373"/>
      <c r="BC135" s="57">
        <v>15</v>
      </c>
      <c r="BD135" s="58" t="s">
        <v>2139</v>
      </c>
      <c r="BE135" s="59"/>
      <c r="BF135" s="59"/>
      <c r="BG135" s="60"/>
      <c r="BH135" s="61"/>
      <c r="BI135" s="85" t="s">
        <v>2140</v>
      </c>
      <c r="BJ135" s="63"/>
      <c r="BK135" s="64"/>
      <c r="BL135" s="63"/>
      <c r="BM135" s="65"/>
      <c r="BN135" s="66"/>
      <c r="BO135" s="84"/>
      <c r="BP135" s="358">
        <f>(BN135+$O$6)*BC135</f>
        <v>18.75</v>
      </c>
    </row>
    <row r="136" spans="1:68" s="81" customFormat="1" ht="16.5" thickBot="1">
      <c r="A136" s="78"/>
      <c r="B136" s="79"/>
      <c r="C136" s="70"/>
      <c r="D136" s="58"/>
      <c r="E136" s="59"/>
      <c r="F136" s="59"/>
      <c r="G136" s="60"/>
      <c r="H136" s="71"/>
      <c r="I136" s="72"/>
      <c r="J136" s="89"/>
      <c r="K136" s="74"/>
      <c r="L136" s="73"/>
      <c r="M136" s="74"/>
      <c r="N136" s="75"/>
      <c r="O136" s="84"/>
      <c r="P136" s="76"/>
      <c r="Q136" s="80"/>
      <c r="R136" s="78"/>
      <c r="S136" s="79"/>
      <c r="T136" s="374"/>
      <c r="U136" s="70"/>
      <c r="V136" s="58"/>
      <c r="W136" s="59"/>
      <c r="X136" s="59"/>
      <c r="Y136" s="60"/>
      <c r="Z136" s="71"/>
      <c r="AA136" s="72"/>
      <c r="AB136" s="89"/>
      <c r="AC136" s="74"/>
      <c r="AD136" s="73"/>
      <c r="AE136" s="74"/>
      <c r="AF136" s="75"/>
      <c r="AG136" s="84"/>
      <c r="AH136" s="359"/>
      <c r="AI136" s="78"/>
      <c r="AJ136" s="79"/>
      <c r="AK136" s="374"/>
      <c r="AL136" s="70"/>
      <c r="AM136" s="58"/>
      <c r="AN136" s="59"/>
      <c r="AO136" s="59"/>
      <c r="AP136" s="60"/>
      <c r="AQ136" s="71"/>
      <c r="AR136" s="72"/>
      <c r="AS136" s="89"/>
      <c r="AT136" s="74"/>
      <c r="AU136" s="73"/>
      <c r="AV136" s="74"/>
      <c r="AW136" s="75"/>
      <c r="AX136" s="84"/>
      <c r="AY136" s="359"/>
      <c r="AZ136" s="78"/>
      <c r="BA136" s="79"/>
      <c r="BB136" s="374"/>
      <c r="BC136" s="70"/>
      <c r="BD136" s="58"/>
      <c r="BE136" s="59"/>
      <c r="BF136" s="59"/>
      <c r="BG136" s="60"/>
      <c r="BH136" s="71"/>
      <c r="BI136" s="72"/>
      <c r="BJ136" s="89"/>
      <c r="BK136" s="74"/>
      <c r="BL136" s="73"/>
      <c r="BM136" s="74"/>
      <c r="BN136" s="75"/>
      <c r="BO136" s="84"/>
      <c r="BP136" s="359"/>
    </row>
    <row r="137" spans="1:68" ht="16.5" thickBot="1">
      <c r="A137" s="55" t="s">
        <v>2142</v>
      </c>
      <c r="B137" s="69" t="s">
        <v>2143</v>
      </c>
      <c r="C137" s="57">
        <v>46</v>
      </c>
      <c r="D137" s="58" t="s">
        <v>2144</v>
      </c>
      <c r="E137" s="59"/>
      <c r="F137" s="59"/>
      <c r="G137" s="60"/>
      <c r="H137" s="61"/>
      <c r="I137" s="85" t="s">
        <v>2145</v>
      </c>
      <c r="J137" s="63" t="s">
        <v>2146</v>
      </c>
      <c r="K137" s="64">
        <v>35714</v>
      </c>
      <c r="L137" s="63" t="s">
        <v>2147</v>
      </c>
      <c r="M137" s="65"/>
      <c r="N137" s="66">
        <v>16</v>
      </c>
      <c r="O137" s="84"/>
      <c r="P137" s="67">
        <f>(N137+$O$6)*C137</f>
        <v>793.5</v>
      </c>
      <c r="Q137" s="77"/>
      <c r="R137" s="55" t="s">
        <v>2142</v>
      </c>
      <c r="S137" s="69" t="s">
        <v>2143</v>
      </c>
      <c r="T137" s="373"/>
      <c r="U137" s="57">
        <v>33.64</v>
      </c>
      <c r="V137" s="58" t="s">
        <v>2144</v>
      </c>
      <c r="W137" s="59"/>
      <c r="X137" s="59"/>
      <c r="Y137" s="60"/>
      <c r="Z137" s="61"/>
      <c r="AA137" s="85" t="s">
        <v>2145</v>
      </c>
      <c r="AB137" s="63" t="s">
        <v>1154</v>
      </c>
      <c r="AC137" s="64" t="s">
        <v>1155</v>
      </c>
      <c r="AD137" s="63" t="s">
        <v>1147</v>
      </c>
      <c r="AE137" s="65"/>
      <c r="AF137" s="66">
        <v>24.69</v>
      </c>
      <c r="AG137" s="84"/>
      <c r="AH137" s="358">
        <f>(AF137+$AG$6)*U137</f>
        <v>894.4876</v>
      </c>
      <c r="AI137" s="55" t="s">
        <v>2142</v>
      </c>
      <c r="AJ137" s="69" t="s">
        <v>2143</v>
      </c>
      <c r="AK137" s="373"/>
      <c r="AL137" s="57">
        <v>8</v>
      </c>
      <c r="AM137" s="58" t="s">
        <v>2144</v>
      </c>
      <c r="AN137" s="59"/>
      <c r="AO137" s="59"/>
      <c r="AP137" s="60"/>
      <c r="AQ137" s="61"/>
      <c r="AR137" s="85" t="s">
        <v>2145</v>
      </c>
      <c r="AS137" s="63" t="s">
        <v>1554</v>
      </c>
      <c r="AT137" s="64">
        <v>707553</v>
      </c>
      <c r="AU137" s="63" t="s">
        <v>1555</v>
      </c>
      <c r="AV137" s="65"/>
      <c r="AW137" s="66">
        <v>95.66</v>
      </c>
      <c r="AX137" s="84"/>
      <c r="AY137" s="358">
        <f>(AW137+$AX$6)*AL137</f>
        <v>780.88</v>
      </c>
      <c r="AZ137" s="55" t="s">
        <v>2142</v>
      </c>
      <c r="BA137" s="69" t="s">
        <v>2143</v>
      </c>
      <c r="BB137" s="373"/>
      <c r="BC137" s="57">
        <v>37</v>
      </c>
      <c r="BD137" s="58" t="s">
        <v>2144</v>
      </c>
      <c r="BE137" s="59"/>
      <c r="BF137" s="59"/>
      <c r="BG137" s="60"/>
      <c r="BH137" s="61"/>
      <c r="BI137" s="85" t="s">
        <v>2145</v>
      </c>
      <c r="BJ137" s="63"/>
      <c r="BK137" s="64"/>
      <c r="BL137" s="63"/>
      <c r="BM137" s="65"/>
      <c r="BN137" s="66"/>
      <c r="BO137" s="84"/>
      <c r="BP137" s="358">
        <f>(BN137+$O$6)*BC137</f>
        <v>46.25</v>
      </c>
    </row>
    <row r="138" spans="1:68" s="81" customFormat="1" ht="16.5" thickBot="1">
      <c r="A138" s="78"/>
      <c r="B138" s="79"/>
      <c r="C138" s="70"/>
      <c r="D138" s="58"/>
      <c r="E138" s="59"/>
      <c r="F138" s="59"/>
      <c r="G138" s="60"/>
      <c r="H138" s="71"/>
      <c r="I138" s="72"/>
      <c r="J138" s="89"/>
      <c r="K138" s="74"/>
      <c r="L138" s="73"/>
      <c r="M138" s="74"/>
      <c r="N138" s="75"/>
      <c r="O138" s="84"/>
      <c r="P138" s="76"/>
      <c r="Q138" s="80"/>
      <c r="R138" s="78"/>
      <c r="S138" s="79"/>
      <c r="T138" s="374"/>
      <c r="U138" s="70"/>
      <c r="V138" s="58"/>
      <c r="W138" s="59"/>
      <c r="X138" s="59"/>
      <c r="Y138" s="60"/>
      <c r="Z138" s="71"/>
      <c r="AA138" s="72"/>
      <c r="AB138" s="89"/>
      <c r="AC138" s="74"/>
      <c r="AD138" s="73"/>
      <c r="AE138" s="74"/>
      <c r="AF138" s="75"/>
      <c r="AG138" s="84"/>
      <c r="AH138" s="359"/>
      <c r="AI138" s="78"/>
      <c r="AJ138" s="79"/>
      <c r="AK138" s="374"/>
      <c r="AL138" s="70"/>
      <c r="AM138" s="58"/>
      <c r="AN138" s="59"/>
      <c r="AO138" s="59"/>
      <c r="AP138" s="60"/>
      <c r="AQ138" s="71"/>
      <c r="AR138" s="72"/>
      <c r="AS138" s="89"/>
      <c r="AT138" s="74"/>
      <c r="AU138" s="73"/>
      <c r="AV138" s="74"/>
      <c r="AW138" s="75"/>
      <c r="AX138" s="84"/>
      <c r="AY138" s="359"/>
      <c r="AZ138" s="78"/>
      <c r="BA138" s="79"/>
      <c r="BB138" s="374"/>
      <c r="BC138" s="70"/>
      <c r="BD138" s="58"/>
      <c r="BE138" s="59"/>
      <c r="BF138" s="59"/>
      <c r="BG138" s="60"/>
      <c r="BH138" s="71"/>
      <c r="BI138" s="72"/>
      <c r="BJ138" s="89"/>
      <c r="BK138" s="74"/>
      <c r="BL138" s="73"/>
      <c r="BM138" s="74"/>
      <c r="BN138" s="75"/>
      <c r="BO138" s="84"/>
      <c r="BP138" s="359"/>
    </row>
    <row r="139" spans="1:68" ht="16.5" thickBot="1">
      <c r="A139" s="55" t="s">
        <v>2148</v>
      </c>
      <c r="B139" s="69" t="s">
        <v>2149</v>
      </c>
      <c r="C139" s="57">
        <v>357</v>
      </c>
      <c r="D139" s="58" t="s">
        <v>2150</v>
      </c>
      <c r="E139" s="59"/>
      <c r="F139" s="59"/>
      <c r="G139" s="60"/>
      <c r="H139" s="61"/>
      <c r="I139" s="85" t="s">
        <v>2135</v>
      </c>
      <c r="J139" s="63" t="s">
        <v>2151</v>
      </c>
      <c r="K139" s="64">
        <v>35810</v>
      </c>
      <c r="L139" s="63" t="s">
        <v>2127</v>
      </c>
      <c r="M139" s="65"/>
      <c r="N139" s="66">
        <v>3.5</v>
      </c>
      <c r="O139" s="84"/>
      <c r="P139" s="67">
        <f>(N139+$O$6)*C139</f>
        <v>1695.75</v>
      </c>
      <c r="Q139" s="77"/>
      <c r="R139" s="55" t="s">
        <v>2148</v>
      </c>
      <c r="S139" s="69" t="s">
        <v>2149</v>
      </c>
      <c r="T139" s="373"/>
      <c r="U139" s="57">
        <v>335</v>
      </c>
      <c r="V139" s="58" t="s">
        <v>2150</v>
      </c>
      <c r="W139" s="59"/>
      <c r="X139" s="59"/>
      <c r="Y139" s="60"/>
      <c r="Z139" s="61"/>
      <c r="AA139" s="85" t="s">
        <v>2135</v>
      </c>
      <c r="AB139" s="63" t="s">
        <v>1152</v>
      </c>
      <c r="AC139" s="64" t="s">
        <v>1156</v>
      </c>
      <c r="AD139" s="63" t="s">
        <v>1147</v>
      </c>
      <c r="AE139" s="65"/>
      <c r="AF139" s="66">
        <v>6.64</v>
      </c>
      <c r="AG139" s="84"/>
      <c r="AH139" s="358">
        <f>(AF139+$AG$6)*U139</f>
        <v>2860.8999999999996</v>
      </c>
      <c r="AI139" s="55" t="s">
        <v>2148</v>
      </c>
      <c r="AJ139" s="69" t="s">
        <v>2149</v>
      </c>
      <c r="AK139" s="373"/>
      <c r="AL139" s="57">
        <v>358</v>
      </c>
      <c r="AM139" s="58" t="s">
        <v>2150</v>
      </c>
      <c r="AN139" s="59"/>
      <c r="AO139" s="59"/>
      <c r="AP139" s="60"/>
      <c r="AQ139" s="61"/>
      <c r="AR139" s="85" t="s">
        <v>2135</v>
      </c>
      <c r="AS139" s="63" t="s">
        <v>1556</v>
      </c>
      <c r="AT139" s="64">
        <v>224723</v>
      </c>
      <c r="AU139" s="63" t="s">
        <v>1551</v>
      </c>
      <c r="AV139" s="65"/>
      <c r="AW139" s="66">
        <v>5</v>
      </c>
      <c r="AX139" s="84"/>
      <c r="AY139" s="358">
        <f>(AW139+$AX$6)*AL139</f>
        <v>2488.1</v>
      </c>
      <c r="AZ139" s="55" t="s">
        <v>2148</v>
      </c>
      <c r="BA139" s="69" t="s">
        <v>2149</v>
      </c>
      <c r="BB139" s="373"/>
      <c r="BC139" s="57">
        <v>335</v>
      </c>
      <c r="BD139" s="58" t="s">
        <v>2150</v>
      </c>
      <c r="BE139" s="59"/>
      <c r="BF139" s="59"/>
      <c r="BG139" s="60"/>
      <c r="BH139" s="61"/>
      <c r="BI139" s="85" t="s">
        <v>2135</v>
      </c>
      <c r="BJ139" s="63"/>
      <c r="BK139" s="64"/>
      <c r="BL139" s="63"/>
      <c r="BM139" s="65"/>
      <c r="BN139" s="66"/>
      <c r="BO139" s="84"/>
      <c r="BP139" s="358">
        <f>(BN139+$O$6)*BC139</f>
        <v>418.75</v>
      </c>
    </row>
    <row r="140" spans="1:68" s="81" customFormat="1" ht="16.5" thickBot="1">
      <c r="A140" s="78"/>
      <c r="B140" s="79"/>
      <c r="C140" s="70"/>
      <c r="D140" s="58"/>
      <c r="E140" s="59"/>
      <c r="F140" s="59"/>
      <c r="G140" s="60"/>
      <c r="H140" s="71"/>
      <c r="I140" s="72"/>
      <c r="J140" s="89"/>
      <c r="K140" s="74"/>
      <c r="L140" s="73"/>
      <c r="M140" s="74"/>
      <c r="N140" s="75"/>
      <c r="O140" s="84"/>
      <c r="P140" s="76"/>
      <c r="Q140" s="80"/>
      <c r="R140" s="78"/>
      <c r="S140" s="79"/>
      <c r="T140" s="374"/>
      <c r="U140" s="70"/>
      <c r="V140" s="58"/>
      <c r="W140" s="59"/>
      <c r="X140" s="59"/>
      <c r="Y140" s="60"/>
      <c r="Z140" s="71"/>
      <c r="AA140" s="72"/>
      <c r="AB140" s="89"/>
      <c r="AC140" s="74"/>
      <c r="AD140" s="73"/>
      <c r="AE140" s="74"/>
      <c r="AF140" s="75"/>
      <c r="AG140" s="84"/>
      <c r="AH140" s="359"/>
      <c r="AI140" s="78"/>
      <c r="AJ140" s="79"/>
      <c r="AK140" s="374"/>
      <c r="AL140" s="70"/>
      <c r="AM140" s="58"/>
      <c r="AN140" s="59"/>
      <c r="AO140" s="59"/>
      <c r="AP140" s="60"/>
      <c r="AQ140" s="71"/>
      <c r="AR140" s="72"/>
      <c r="AS140" s="89"/>
      <c r="AT140" s="74"/>
      <c r="AU140" s="73"/>
      <c r="AV140" s="74"/>
      <c r="AW140" s="75"/>
      <c r="AX140" s="84"/>
      <c r="AY140" s="359"/>
      <c r="AZ140" s="78"/>
      <c r="BA140" s="79"/>
      <c r="BB140" s="374"/>
      <c r="BC140" s="70"/>
      <c r="BD140" s="58"/>
      <c r="BE140" s="59"/>
      <c r="BF140" s="59"/>
      <c r="BG140" s="60"/>
      <c r="BH140" s="71"/>
      <c r="BI140" s="72"/>
      <c r="BJ140" s="89"/>
      <c r="BK140" s="74"/>
      <c r="BL140" s="73"/>
      <c r="BM140" s="74"/>
      <c r="BN140" s="75"/>
      <c r="BO140" s="84"/>
      <c r="BP140" s="359"/>
    </row>
    <row r="141" spans="1:68" ht="16.5" thickBot="1">
      <c r="A141" s="55" t="s">
        <v>2152</v>
      </c>
      <c r="B141" s="69" t="s">
        <v>2153</v>
      </c>
      <c r="C141" s="57">
        <v>10</v>
      </c>
      <c r="D141" s="58" t="s">
        <v>2154</v>
      </c>
      <c r="E141" s="59"/>
      <c r="F141" s="59"/>
      <c r="G141" s="60"/>
      <c r="H141" s="61"/>
      <c r="I141" s="85" t="s">
        <v>2135</v>
      </c>
      <c r="J141" s="63" t="s">
        <v>2136</v>
      </c>
      <c r="K141" s="64"/>
      <c r="L141" s="63" t="s">
        <v>2127</v>
      </c>
      <c r="M141" s="65"/>
      <c r="N141" s="66">
        <v>13.55</v>
      </c>
      <c r="O141" s="84"/>
      <c r="P141" s="67">
        <f>(N141+$O$6)*C141</f>
        <v>148</v>
      </c>
      <c r="Q141" s="77"/>
      <c r="R141" s="55" t="s">
        <v>2152</v>
      </c>
      <c r="S141" s="69" t="s">
        <v>2153</v>
      </c>
      <c r="T141" s="373"/>
      <c r="U141" s="57">
        <v>10</v>
      </c>
      <c r="V141" s="58" t="s">
        <v>2154</v>
      </c>
      <c r="W141" s="59"/>
      <c r="X141" s="59"/>
      <c r="Y141" s="60"/>
      <c r="Z141" s="61"/>
      <c r="AA141" s="85" t="s">
        <v>2135</v>
      </c>
      <c r="AB141" s="63" t="s">
        <v>1152</v>
      </c>
      <c r="AC141" s="64" t="s">
        <v>1157</v>
      </c>
      <c r="AD141" s="63" t="s">
        <v>1147</v>
      </c>
      <c r="AE141" s="65"/>
      <c r="AF141" s="66">
        <v>12.01</v>
      </c>
      <c r="AG141" s="84"/>
      <c r="AH141" s="358">
        <f>(AF141+$AG$6)*U141</f>
        <v>139.1</v>
      </c>
      <c r="AI141" s="55" t="s">
        <v>2152</v>
      </c>
      <c r="AJ141" s="69" t="s">
        <v>2153</v>
      </c>
      <c r="AK141" s="373"/>
      <c r="AL141" s="57">
        <v>10</v>
      </c>
      <c r="AM141" s="58" t="s">
        <v>2154</v>
      </c>
      <c r="AN141" s="59"/>
      <c r="AO141" s="59"/>
      <c r="AP141" s="60"/>
      <c r="AQ141" s="61"/>
      <c r="AR141" s="85" t="s">
        <v>2135</v>
      </c>
      <c r="AS141" s="63" t="s">
        <v>1553</v>
      </c>
      <c r="AT141" s="64">
        <v>224774</v>
      </c>
      <c r="AU141" s="63" t="s">
        <v>1551</v>
      </c>
      <c r="AV141" s="65"/>
      <c r="AW141" s="66">
        <v>13.53</v>
      </c>
      <c r="AX141" s="84"/>
      <c r="AY141" s="358">
        <f>(AW141+$AX$6)*AL141</f>
        <v>154.79999999999998</v>
      </c>
      <c r="AZ141" s="55" t="s">
        <v>2152</v>
      </c>
      <c r="BA141" s="69" t="s">
        <v>2153</v>
      </c>
      <c r="BB141" s="373"/>
      <c r="BC141" s="57">
        <v>10</v>
      </c>
      <c r="BD141" s="58" t="s">
        <v>2154</v>
      </c>
      <c r="BE141" s="59"/>
      <c r="BF141" s="59"/>
      <c r="BG141" s="60"/>
      <c r="BH141" s="61"/>
      <c r="BI141" s="85" t="s">
        <v>2135</v>
      </c>
      <c r="BJ141" s="63"/>
      <c r="BK141" s="64"/>
      <c r="BL141" s="63"/>
      <c r="BM141" s="65"/>
      <c r="BN141" s="66"/>
      <c r="BO141" s="84"/>
      <c r="BP141" s="358">
        <f>(BN141+$O$6)*BC141</f>
        <v>12.5</v>
      </c>
    </row>
    <row r="142" spans="1:68" s="81" customFormat="1" ht="16.5" thickBot="1">
      <c r="A142" s="78"/>
      <c r="B142" s="79"/>
      <c r="C142" s="70"/>
      <c r="D142" s="58"/>
      <c r="E142" s="59"/>
      <c r="F142" s="59"/>
      <c r="G142" s="60"/>
      <c r="H142" s="71"/>
      <c r="I142" s="72"/>
      <c r="J142" s="89"/>
      <c r="K142" s="74"/>
      <c r="L142" s="73"/>
      <c r="M142" s="74"/>
      <c r="N142" s="75"/>
      <c r="O142" s="84"/>
      <c r="P142" s="76"/>
      <c r="Q142" s="80"/>
      <c r="R142" s="78"/>
      <c r="S142" s="79"/>
      <c r="T142" s="374"/>
      <c r="U142" s="70"/>
      <c r="V142" s="58"/>
      <c r="W142" s="59"/>
      <c r="X142" s="59"/>
      <c r="Y142" s="60"/>
      <c r="Z142" s="71"/>
      <c r="AA142" s="72"/>
      <c r="AB142" s="89"/>
      <c r="AC142" s="74"/>
      <c r="AD142" s="73"/>
      <c r="AE142" s="74"/>
      <c r="AF142" s="75"/>
      <c r="AG142" s="84"/>
      <c r="AH142" s="359"/>
      <c r="AI142" s="78"/>
      <c r="AJ142" s="79"/>
      <c r="AK142" s="374"/>
      <c r="AL142" s="70"/>
      <c r="AM142" s="58"/>
      <c r="AN142" s="59"/>
      <c r="AO142" s="59"/>
      <c r="AP142" s="60"/>
      <c r="AQ142" s="71"/>
      <c r="AR142" s="72"/>
      <c r="AS142" s="89"/>
      <c r="AT142" s="74"/>
      <c r="AU142" s="73"/>
      <c r="AV142" s="74"/>
      <c r="AW142" s="75"/>
      <c r="AX142" s="84"/>
      <c r="AY142" s="359"/>
      <c r="AZ142" s="78"/>
      <c r="BA142" s="79"/>
      <c r="BB142" s="374"/>
      <c r="BC142" s="70"/>
      <c r="BD142" s="58"/>
      <c r="BE142" s="59"/>
      <c r="BF142" s="59"/>
      <c r="BG142" s="60"/>
      <c r="BH142" s="71"/>
      <c r="BI142" s="72"/>
      <c r="BJ142" s="89"/>
      <c r="BK142" s="74"/>
      <c r="BL142" s="73"/>
      <c r="BM142" s="74"/>
      <c r="BN142" s="75"/>
      <c r="BO142" s="84"/>
      <c r="BP142" s="359"/>
    </row>
    <row r="143" spans="1:68" ht="16.5" thickBot="1">
      <c r="A143" s="55" t="s">
        <v>2155</v>
      </c>
      <c r="B143" s="69" t="s">
        <v>2156</v>
      </c>
      <c r="C143" s="57">
        <v>55</v>
      </c>
      <c r="D143" s="58" t="s">
        <v>2157</v>
      </c>
      <c r="E143" s="59"/>
      <c r="F143" s="59"/>
      <c r="G143" s="60"/>
      <c r="H143" s="61"/>
      <c r="I143" s="85" t="s">
        <v>2158</v>
      </c>
      <c r="J143" s="63" t="s">
        <v>2159</v>
      </c>
      <c r="K143" s="64">
        <v>35965</v>
      </c>
      <c r="L143" s="63" t="s">
        <v>2127</v>
      </c>
      <c r="M143" s="65"/>
      <c r="N143" s="66">
        <v>14.17</v>
      </c>
      <c r="O143" s="84"/>
      <c r="P143" s="67">
        <f>(N143+$O$6)*C143</f>
        <v>848.1</v>
      </c>
      <c r="Q143" s="77"/>
      <c r="R143" s="55" t="s">
        <v>2155</v>
      </c>
      <c r="S143" s="69" t="s">
        <v>2156</v>
      </c>
      <c r="T143" s="373"/>
      <c r="U143" s="57">
        <v>70.4</v>
      </c>
      <c r="V143" s="58" t="s">
        <v>2157</v>
      </c>
      <c r="W143" s="59"/>
      <c r="X143" s="59"/>
      <c r="Y143" s="60"/>
      <c r="Z143" s="61"/>
      <c r="AA143" s="85" t="s">
        <v>2158</v>
      </c>
      <c r="AB143" s="63" t="s">
        <v>1158</v>
      </c>
      <c r="AC143" s="64" t="s">
        <v>1159</v>
      </c>
      <c r="AD143" s="63" t="s">
        <v>1147</v>
      </c>
      <c r="AE143" s="65"/>
      <c r="AF143" s="66">
        <v>10.56</v>
      </c>
      <c r="AG143" s="84"/>
      <c r="AH143" s="358">
        <f>(AF143+$AG$6)*U143</f>
        <v>877.1840000000001</v>
      </c>
      <c r="AI143" s="55" t="s">
        <v>2155</v>
      </c>
      <c r="AJ143" s="69" t="s">
        <v>2156</v>
      </c>
      <c r="AK143" s="373"/>
      <c r="AL143" s="57">
        <v>61</v>
      </c>
      <c r="AM143" s="58" t="s">
        <v>2157</v>
      </c>
      <c r="AN143" s="59"/>
      <c r="AO143" s="59"/>
      <c r="AP143" s="60"/>
      <c r="AQ143" s="61"/>
      <c r="AR143" s="85" t="s">
        <v>2158</v>
      </c>
      <c r="AS143" s="63" t="s">
        <v>1557</v>
      </c>
      <c r="AT143" s="64">
        <v>513687</v>
      </c>
      <c r="AU143" s="63" t="s">
        <v>1551</v>
      </c>
      <c r="AV143" s="65"/>
      <c r="AW143" s="66">
        <v>12.76</v>
      </c>
      <c r="AX143" s="84"/>
      <c r="AY143" s="358">
        <f>(AW143+$AX$6)*AL143</f>
        <v>897.31</v>
      </c>
      <c r="AZ143" s="55" t="s">
        <v>2155</v>
      </c>
      <c r="BA143" s="69" t="s">
        <v>2156</v>
      </c>
      <c r="BB143" s="373"/>
      <c r="BC143" s="57">
        <v>55</v>
      </c>
      <c r="BD143" s="58" t="s">
        <v>2157</v>
      </c>
      <c r="BE143" s="59"/>
      <c r="BF143" s="59"/>
      <c r="BG143" s="60"/>
      <c r="BH143" s="61"/>
      <c r="BI143" s="85" t="s">
        <v>2158</v>
      </c>
      <c r="BJ143" s="63"/>
      <c r="BK143" s="64"/>
      <c r="BL143" s="63"/>
      <c r="BM143" s="65"/>
      <c r="BN143" s="66"/>
      <c r="BO143" s="84"/>
      <c r="BP143" s="358">
        <f>(BN143+$O$6)*BC143</f>
        <v>68.75</v>
      </c>
    </row>
    <row r="144" spans="1:68" s="81" customFormat="1" ht="16.5" thickBot="1">
      <c r="A144" s="78"/>
      <c r="B144" s="79"/>
      <c r="C144" s="70"/>
      <c r="D144" s="58"/>
      <c r="E144" s="59" t="s">
        <v>2160</v>
      </c>
      <c r="F144" s="59"/>
      <c r="G144" s="60"/>
      <c r="H144" s="71"/>
      <c r="I144" s="72"/>
      <c r="J144" s="89"/>
      <c r="K144" s="74"/>
      <c r="L144" s="73"/>
      <c r="M144" s="74"/>
      <c r="N144" s="75"/>
      <c r="O144" s="84"/>
      <c r="P144" s="76"/>
      <c r="Q144" s="80"/>
      <c r="R144" s="78"/>
      <c r="S144" s="79"/>
      <c r="T144" s="374"/>
      <c r="U144" s="70"/>
      <c r="V144" s="58"/>
      <c r="W144" s="59" t="s">
        <v>2160</v>
      </c>
      <c r="X144" s="59"/>
      <c r="Y144" s="60"/>
      <c r="Z144" s="71"/>
      <c r="AA144" s="72"/>
      <c r="AB144" s="89"/>
      <c r="AC144" s="74"/>
      <c r="AD144" s="73"/>
      <c r="AE144" s="74"/>
      <c r="AF144" s="75"/>
      <c r="AG144" s="84"/>
      <c r="AH144" s="359"/>
      <c r="AI144" s="78"/>
      <c r="AJ144" s="79"/>
      <c r="AK144" s="374"/>
      <c r="AL144" s="70"/>
      <c r="AM144" s="58"/>
      <c r="AN144" s="59" t="s">
        <v>2160</v>
      </c>
      <c r="AO144" s="59"/>
      <c r="AP144" s="60"/>
      <c r="AQ144" s="71"/>
      <c r="AR144" s="72"/>
      <c r="AS144" s="89"/>
      <c r="AT144" s="74"/>
      <c r="AU144" s="73"/>
      <c r="AV144" s="74"/>
      <c r="AW144" s="75"/>
      <c r="AX144" s="84"/>
      <c r="AY144" s="359"/>
      <c r="AZ144" s="78"/>
      <c r="BA144" s="79"/>
      <c r="BB144" s="374"/>
      <c r="BC144" s="70"/>
      <c r="BD144" s="58"/>
      <c r="BE144" s="59" t="s">
        <v>2160</v>
      </c>
      <c r="BF144" s="59"/>
      <c r="BG144" s="60"/>
      <c r="BH144" s="71"/>
      <c r="BI144" s="72"/>
      <c r="BJ144" s="89"/>
      <c r="BK144" s="74"/>
      <c r="BL144" s="73"/>
      <c r="BM144" s="74"/>
      <c r="BN144" s="75"/>
      <c r="BO144" s="84"/>
      <c r="BP144" s="359"/>
    </row>
    <row r="145" spans="1:68" ht="16.5" thickBot="1">
      <c r="A145" s="55" t="s">
        <v>2161</v>
      </c>
      <c r="B145" s="69" t="s">
        <v>2162</v>
      </c>
      <c r="C145" s="57">
        <v>17</v>
      </c>
      <c r="D145" s="58" t="s">
        <v>2163</v>
      </c>
      <c r="E145" s="59"/>
      <c r="F145" s="59"/>
      <c r="G145" s="60"/>
      <c r="H145" s="61"/>
      <c r="I145" s="85" t="s">
        <v>2135</v>
      </c>
      <c r="J145" s="63" t="s">
        <v>2164</v>
      </c>
      <c r="K145" s="64">
        <v>35615</v>
      </c>
      <c r="L145" s="63" t="s">
        <v>2127</v>
      </c>
      <c r="M145" s="65"/>
      <c r="N145" s="66">
        <v>4.17</v>
      </c>
      <c r="O145" s="84"/>
      <c r="P145" s="67">
        <f>(N145+$O$6)*C145</f>
        <v>92.14</v>
      </c>
      <c r="Q145" s="77"/>
      <c r="R145" s="55" t="s">
        <v>2161</v>
      </c>
      <c r="S145" s="69" t="s">
        <v>2162</v>
      </c>
      <c r="T145" s="373"/>
      <c r="U145" s="57">
        <v>15</v>
      </c>
      <c r="V145" s="58" t="s">
        <v>2163</v>
      </c>
      <c r="W145" s="59"/>
      <c r="X145" s="59"/>
      <c r="Y145" s="60"/>
      <c r="Z145" s="61"/>
      <c r="AA145" s="85" t="s">
        <v>2135</v>
      </c>
      <c r="AB145" s="63" t="s">
        <v>1150</v>
      </c>
      <c r="AC145" s="64" t="s">
        <v>1160</v>
      </c>
      <c r="AD145" s="63" t="s">
        <v>1147</v>
      </c>
      <c r="AE145" s="65"/>
      <c r="AF145" s="66">
        <v>5.84</v>
      </c>
      <c r="AG145" s="84"/>
      <c r="AH145" s="358">
        <f>(AF145+$AG$6)*U145</f>
        <v>116.10000000000001</v>
      </c>
      <c r="AI145" s="55" t="s">
        <v>2161</v>
      </c>
      <c r="AJ145" s="69" t="s">
        <v>2162</v>
      </c>
      <c r="AK145" s="373"/>
      <c r="AL145" s="57">
        <v>16</v>
      </c>
      <c r="AM145" s="58" t="s">
        <v>2163</v>
      </c>
      <c r="AN145" s="59"/>
      <c r="AO145" s="59"/>
      <c r="AP145" s="60"/>
      <c r="AQ145" s="61"/>
      <c r="AR145" s="85" t="s">
        <v>2135</v>
      </c>
      <c r="AS145" s="63" t="s">
        <v>1556</v>
      </c>
      <c r="AT145" s="64">
        <v>273945</v>
      </c>
      <c r="AU145" s="63" t="s">
        <v>1551</v>
      </c>
      <c r="AV145" s="65"/>
      <c r="AW145" s="66">
        <v>6.97</v>
      </c>
      <c r="AX145" s="84"/>
      <c r="AY145" s="358">
        <f>(AW145+$AX$6)*AL145</f>
        <v>142.72</v>
      </c>
      <c r="AZ145" s="55" t="s">
        <v>2161</v>
      </c>
      <c r="BA145" s="69" t="s">
        <v>2162</v>
      </c>
      <c r="BB145" s="373"/>
      <c r="BC145" s="57">
        <v>15</v>
      </c>
      <c r="BD145" s="58" t="s">
        <v>2163</v>
      </c>
      <c r="BE145" s="59"/>
      <c r="BF145" s="59"/>
      <c r="BG145" s="60"/>
      <c r="BH145" s="61"/>
      <c r="BI145" s="85" t="s">
        <v>2135</v>
      </c>
      <c r="BJ145" s="63"/>
      <c r="BK145" s="64"/>
      <c r="BL145" s="63"/>
      <c r="BM145" s="65"/>
      <c r="BN145" s="66"/>
      <c r="BO145" s="84"/>
      <c r="BP145" s="358">
        <f>(BN145+$O$6)*BC145</f>
        <v>18.75</v>
      </c>
    </row>
    <row r="146" spans="1:68" s="81" customFormat="1" ht="16.5" thickBot="1">
      <c r="A146" s="78"/>
      <c r="B146" s="79"/>
      <c r="C146" s="70"/>
      <c r="D146" s="58"/>
      <c r="E146" s="59"/>
      <c r="F146" s="59"/>
      <c r="G146" s="60"/>
      <c r="H146" s="71"/>
      <c r="I146" s="72"/>
      <c r="J146" s="89"/>
      <c r="K146" s="74"/>
      <c r="L146" s="73"/>
      <c r="M146" s="74"/>
      <c r="N146" s="75"/>
      <c r="O146" s="84"/>
      <c r="P146" s="76"/>
      <c r="Q146" s="80"/>
      <c r="R146" s="78"/>
      <c r="S146" s="79"/>
      <c r="T146" s="374"/>
      <c r="U146" s="70"/>
      <c r="V146" s="58"/>
      <c r="W146" s="59"/>
      <c r="X146" s="59"/>
      <c r="Y146" s="60"/>
      <c r="Z146" s="71"/>
      <c r="AA146" s="72"/>
      <c r="AB146" s="89"/>
      <c r="AC146" s="74"/>
      <c r="AD146" s="73"/>
      <c r="AE146" s="74"/>
      <c r="AF146" s="75"/>
      <c r="AG146" s="84"/>
      <c r="AH146" s="359"/>
      <c r="AI146" s="78"/>
      <c r="AJ146" s="79"/>
      <c r="AK146" s="374"/>
      <c r="AL146" s="70"/>
      <c r="AM146" s="58"/>
      <c r="AN146" s="59"/>
      <c r="AO146" s="59"/>
      <c r="AP146" s="60"/>
      <c r="AQ146" s="71"/>
      <c r="AR146" s="72"/>
      <c r="AS146" s="89"/>
      <c r="AT146" s="74"/>
      <c r="AU146" s="73"/>
      <c r="AV146" s="74"/>
      <c r="AW146" s="75"/>
      <c r="AX146" s="84"/>
      <c r="AY146" s="359"/>
      <c r="AZ146" s="78"/>
      <c r="BA146" s="79"/>
      <c r="BB146" s="374"/>
      <c r="BC146" s="70"/>
      <c r="BD146" s="58"/>
      <c r="BE146" s="59"/>
      <c r="BF146" s="59"/>
      <c r="BG146" s="60"/>
      <c r="BH146" s="71"/>
      <c r="BI146" s="72"/>
      <c r="BJ146" s="89"/>
      <c r="BK146" s="74"/>
      <c r="BL146" s="73"/>
      <c r="BM146" s="74"/>
      <c r="BN146" s="75"/>
      <c r="BO146" s="84"/>
      <c r="BP146" s="359"/>
    </row>
    <row r="147" spans="1:68" ht="16.5" thickBot="1">
      <c r="A147" s="55" t="s">
        <v>2165</v>
      </c>
      <c r="B147" s="69" t="s">
        <v>2166</v>
      </c>
      <c r="C147" s="57">
        <v>55</v>
      </c>
      <c r="D147" s="58" t="s">
        <v>2167</v>
      </c>
      <c r="E147" s="59"/>
      <c r="F147" s="59"/>
      <c r="G147" s="60"/>
      <c r="H147" s="61"/>
      <c r="I147" s="85" t="s">
        <v>2168</v>
      </c>
      <c r="J147" s="63" t="s">
        <v>2169</v>
      </c>
      <c r="K147" s="64">
        <v>36375</v>
      </c>
      <c r="L147" s="63" t="s">
        <v>2127</v>
      </c>
      <c r="M147" s="65"/>
      <c r="N147" s="66">
        <v>4.33</v>
      </c>
      <c r="O147" s="84"/>
      <c r="P147" s="67">
        <f>(N147+$O$6)*C147</f>
        <v>306.9</v>
      </c>
      <c r="Q147" s="77"/>
      <c r="R147" s="55" t="s">
        <v>2165</v>
      </c>
      <c r="S147" s="69" t="s">
        <v>2166</v>
      </c>
      <c r="T147" s="373"/>
      <c r="U147" s="57">
        <v>49.77</v>
      </c>
      <c r="V147" s="58" t="s">
        <v>2167</v>
      </c>
      <c r="W147" s="59"/>
      <c r="X147" s="59"/>
      <c r="Y147" s="60"/>
      <c r="Z147" s="61"/>
      <c r="AA147" s="85" t="s">
        <v>2168</v>
      </c>
      <c r="AB147" s="63" t="s">
        <v>1161</v>
      </c>
      <c r="AC147" s="64" t="s">
        <v>1162</v>
      </c>
      <c r="AD147" s="63" t="s">
        <v>1147</v>
      </c>
      <c r="AE147" s="65"/>
      <c r="AF147" s="66">
        <v>5.37</v>
      </c>
      <c r="AG147" s="84"/>
      <c r="AH147" s="358">
        <f>(AF147+$AG$6)*U147</f>
        <v>361.8279</v>
      </c>
      <c r="AI147" s="55" t="s">
        <v>2165</v>
      </c>
      <c r="AJ147" s="69" t="s">
        <v>2166</v>
      </c>
      <c r="AK147" s="373"/>
      <c r="AL147" s="57">
        <v>50</v>
      </c>
      <c r="AM147" s="58" t="s">
        <v>2167</v>
      </c>
      <c r="AN147" s="59"/>
      <c r="AO147" s="59"/>
      <c r="AP147" s="60"/>
      <c r="AQ147" s="61"/>
      <c r="AR147" s="85" t="s">
        <v>2168</v>
      </c>
      <c r="AS147" s="63" t="s">
        <v>1558</v>
      </c>
      <c r="AT147" s="64">
        <v>224839</v>
      </c>
      <c r="AU147" s="63" t="s">
        <v>1551</v>
      </c>
      <c r="AV147" s="65"/>
      <c r="AW147" s="66">
        <v>6.19</v>
      </c>
      <c r="AX147" s="84"/>
      <c r="AY147" s="358">
        <f>(AW147+$AX$6)*AL147</f>
        <v>407</v>
      </c>
      <c r="AZ147" s="55" t="s">
        <v>2165</v>
      </c>
      <c r="BA147" s="69" t="s">
        <v>2166</v>
      </c>
      <c r="BB147" s="373"/>
      <c r="BC147" s="57">
        <v>55</v>
      </c>
      <c r="BD147" s="58" t="s">
        <v>2167</v>
      </c>
      <c r="BE147" s="59"/>
      <c r="BF147" s="59"/>
      <c r="BG147" s="60"/>
      <c r="BH147" s="61"/>
      <c r="BI147" s="85" t="s">
        <v>2168</v>
      </c>
      <c r="BJ147" s="63"/>
      <c r="BK147" s="64"/>
      <c r="BL147" s="63"/>
      <c r="BM147" s="65"/>
      <c r="BN147" s="66"/>
      <c r="BO147" s="84"/>
      <c r="BP147" s="358">
        <f>(BN147+$O$6)*BC147</f>
        <v>68.75</v>
      </c>
    </row>
    <row r="148" spans="1:68" s="81" customFormat="1" ht="16.5" thickBot="1">
      <c r="A148" s="78"/>
      <c r="B148" s="79"/>
      <c r="C148" s="70"/>
      <c r="D148" s="58"/>
      <c r="E148" s="59"/>
      <c r="F148" s="59"/>
      <c r="G148" s="60"/>
      <c r="H148" s="71"/>
      <c r="I148" s="72"/>
      <c r="J148" s="89"/>
      <c r="K148" s="74"/>
      <c r="L148" s="73"/>
      <c r="M148" s="74"/>
      <c r="N148" s="75"/>
      <c r="O148" s="84"/>
      <c r="P148" s="76"/>
      <c r="Q148" s="80"/>
      <c r="R148" s="78"/>
      <c r="S148" s="79"/>
      <c r="T148" s="374"/>
      <c r="U148" s="70"/>
      <c r="V148" s="58"/>
      <c r="W148" s="59"/>
      <c r="X148" s="59"/>
      <c r="Y148" s="60"/>
      <c r="Z148" s="71"/>
      <c r="AA148" s="72"/>
      <c r="AB148" s="89"/>
      <c r="AC148" s="74"/>
      <c r="AD148" s="73"/>
      <c r="AE148" s="74"/>
      <c r="AF148" s="75"/>
      <c r="AG148" s="84"/>
      <c r="AH148" s="359"/>
      <c r="AI148" s="78"/>
      <c r="AJ148" s="79"/>
      <c r="AK148" s="374"/>
      <c r="AL148" s="70"/>
      <c r="AM148" s="58"/>
      <c r="AN148" s="59"/>
      <c r="AO148" s="59"/>
      <c r="AP148" s="60"/>
      <c r="AQ148" s="71"/>
      <c r="AR148" s="72"/>
      <c r="AS148" s="89"/>
      <c r="AT148" s="74"/>
      <c r="AU148" s="73"/>
      <c r="AV148" s="74"/>
      <c r="AW148" s="75"/>
      <c r="AX148" s="84"/>
      <c r="AY148" s="359"/>
      <c r="AZ148" s="78"/>
      <c r="BA148" s="79"/>
      <c r="BB148" s="374"/>
      <c r="BC148" s="70"/>
      <c r="BD148" s="58"/>
      <c r="BE148" s="59"/>
      <c r="BF148" s="59"/>
      <c r="BG148" s="60"/>
      <c r="BH148" s="71"/>
      <c r="BI148" s="72"/>
      <c r="BJ148" s="89"/>
      <c r="BK148" s="74"/>
      <c r="BL148" s="73"/>
      <c r="BM148" s="74"/>
      <c r="BN148" s="75"/>
      <c r="BO148" s="84"/>
      <c r="BP148" s="359"/>
    </row>
    <row r="149" spans="1:68" ht="16.5" thickBot="1">
      <c r="A149" s="55" t="s">
        <v>2170</v>
      </c>
      <c r="B149" s="69" t="s">
        <v>2171</v>
      </c>
      <c r="C149" s="57">
        <v>11</v>
      </c>
      <c r="D149" s="58" t="s">
        <v>2172</v>
      </c>
      <c r="E149" s="59"/>
      <c r="F149" s="59"/>
      <c r="G149" s="60"/>
      <c r="H149" s="61"/>
      <c r="I149" s="85" t="s">
        <v>2173</v>
      </c>
      <c r="J149" s="63" t="s">
        <v>2174</v>
      </c>
      <c r="K149" s="64">
        <v>36500</v>
      </c>
      <c r="L149" s="63" t="s">
        <v>2127</v>
      </c>
      <c r="M149" s="65"/>
      <c r="N149" s="66">
        <v>3.66</v>
      </c>
      <c r="O149" s="84"/>
      <c r="P149" s="67">
        <f>(N149+$O$6)*C149</f>
        <v>54.010000000000005</v>
      </c>
      <c r="Q149" s="77"/>
      <c r="R149" s="55" t="s">
        <v>2170</v>
      </c>
      <c r="S149" s="69" t="s">
        <v>2171</v>
      </c>
      <c r="T149" s="373"/>
      <c r="U149" s="57">
        <v>9.7</v>
      </c>
      <c r="V149" s="58" t="s">
        <v>2172</v>
      </c>
      <c r="W149" s="59"/>
      <c r="X149" s="59"/>
      <c r="Y149" s="60"/>
      <c r="Z149" s="61"/>
      <c r="AA149" s="85" t="s">
        <v>2173</v>
      </c>
      <c r="AB149" s="63" t="s">
        <v>1163</v>
      </c>
      <c r="AC149" s="64" t="s">
        <v>1164</v>
      </c>
      <c r="AD149" s="63" t="s">
        <v>1147</v>
      </c>
      <c r="AE149" s="65"/>
      <c r="AF149" s="66">
        <v>4.82</v>
      </c>
      <c r="AG149" s="84"/>
      <c r="AH149" s="358">
        <f>(AF149+$AG$6)*U149</f>
        <v>65.184</v>
      </c>
      <c r="AI149" s="55" t="s">
        <v>2170</v>
      </c>
      <c r="AJ149" s="69" t="s">
        <v>2171</v>
      </c>
      <c r="AK149" s="373"/>
      <c r="AL149" s="57">
        <v>11</v>
      </c>
      <c r="AM149" s="58" t="s">
        <v>2172</v>
      </c>
      <c r="AN149" s="59"/>
      <c r="AO149" s="59"/>
      <c r="AP149" s="60"/>
      <c r="AQ149" s="61"/>
      <c r="AR149" s="85" t="s">
        <v>2173</v>
      </c>
      <c r="AS149" s="63" t="s">
        <v>1559</v>
      </c>
      <c r="AT149" s="64">
        <v>224847</v>
      </c>
      <c r="AU149" s="63" t="s">
        <v>1551</v>
      </c>
      <c r="AV149" s="65"/>
      <c r="AW149" s="66">
        <v>4.42</v>
      </c>
      <c r="AX149" s="84"/>
      <c r="AY149" s="358">
        <f>(AW149+$AX$6)*AL149</f>
        <v>70.07000000000001</v>
      </c>
      <c r="AZ149" s="55" t="s">
        <v>2170</v>
      </c>
      <c r="BA149" s="69" t="s">
        <v>2171</v>
      </c>
      <c r="BB149" s="373"/>
      <c r="BC149" s="57">
        <v>10</v>
      </c>
      <c r="BD149" s="58" t="s">
        <v>2172</v>
      </c>
      <c r="BE149" s="59"/>
      <c r="BF149" s="59"/>
      <c r="BG149" s="60"/>
      <c r="BH149" s="61"/>
      <c r="BI149" s="85" t="s">
        <v>2173</v>
      </c>
      <c r="BJ149" s="63"/>
      <c r="BK149" s="64"/>
      <c r="BL149" s="63"/>
      <c r="BM149" s="65"/>
      <c r="BN149" s="66"/>
      <c r="BO149" s="84"/>
      <c r="BP149" s="358">
        <f>(BN149+$O$6)*BC149</f>
        <v>12.5</v>
      </c>
    </row>
    <row r="150" spans="1:68" s="81" customFormat="1" ht="16.5" thickBot="1">
      <c r="A150" s="78"/>
      <c r="B150" s="79"/>
      <c r="C150" s="70"/>
      <c r="D150" s="58"/>
      <c r="E150" s="59"/>
      <c r="F150" s="59"/>
      <c r="G150" s="60"/>
      <c r="H150" s="71"/>
      <c r="I150" s="72"/>
      <c r="J150" s="89"/>
      <c r="K150" s="74"/>
      <c r="L150" s="73"/>
      <c r="M150" s="74"/>
      <c r="N150" s="75"/>
      <c r="O150" s="84"/>
      <c r="P150" s="76"/>
      <c r="Q150" s="80"/>
      <c r="R150" s="78"/>
      <c r="S150" s="79"/>
      <c r="T150" s="374"/>
      <c r="U150" s="70"/>
      <c r="V150" s="58"/>
      <c r="W150" s="59"/>
      <c r="X150" s="59"/>
      <c r="Y150" s="60"/>
      <c r="Z150" s="71"/>
      <c r="AA150" s="72"/>
      <c r="AB150" s="89"/>
      <c r="AC150" s="74"/>
      <c r="AD150" s="73"/>
      <c r="AE150" s="74"/>
      <c r="AF150" s="75"/>
      <c r="AG150" s="84"/>
      <c r="AH150" s="359"/>
      <c r="AI150" s="78"/>
      <c r="AJ150" s="79"/>
      <c r="AK150" s="374"/>
      <c r="AL150" s="70"/>
      <c r="AM150" s="58"/>
      <c r="AN150" s="59"/>
      <c r="AO150" s="59"/>
      <c r="AP150" s="60"/>
      <c r="AQ150" s="71"/>
      <c r="AR150" s="72"/>
      <c r="AS150" s="89"/>
      <c r="AT150" s="74"/>
      <c r="AU150" s="73"/>
      <c r="AV150" s="74"/>
      <c r="AW150" s="75"/>
      <c r="AX150" s="84"/>
      <c r="AY150" s="359"/>
      <c r="AZ150" s="78"/>
      <c r="BA150" s="79"/>
      <c r="BB150" s="374"/>
      <c r="BC150" s="70"/>
      <c r="BD150" s="58"/>
      <c r="BE150" s="59"/>
      <c r="BF150" s="59"/>
      <c r="BG150" s="60"/>
      <c r="BH150" s="71"/>
      <c r="BI150" s="72"/>
      <c r="BJ150" s="89"/>
      <c r="BK150" s="74"/>
      <c r="BL150" s="73"/>
      <c r="BM150" s="74"/>
      <c r="BN150" s="75"/>
      <c r="BO150" s="84"/>
      <c r="BP150" s="359"/>
    </row>
    <row r="151" spans="1:68" ht="16.5" thickBot="1">
      <c r="A151" s="55" t="s">
        <v>2175</v>
      </c>
      <c r="B151" s="69" t="s">
        <v>2176</v>
      </c>
      <c r="C151" s="57">
        <v>55</v>
      </c>
      <c r="D151" s="58" t="s">
        <v>2177</v>
      </c>
      <c r="E151" s="59"/>
      <c r="F151" s="59"/>
      <c r="G151" s="60"/>
      <c r="H151" s="61"/>
      <c r="I151" s="85" t="s">
        <v>2178</v>
      </c>
      <c r="J151" s="63" t="s">
        <v>2141</v>
      </c>
      <c r="K151" s="64">
        <v>36505</v>
      </c>
      <c r="L151" s="63" t="s">
        <v>2127</v>
      </c>
      <c r="M151" s="65"/>
      <c r="N151" s="66">
        <v>9.33</v>
      </c>
      <c r="O151" s="84"/>
      <c r="P151" s="67">
        <f>(N151+$O$6)*C151</f>
        <v>581.9</v>
      </c>
      <c r="Q151" s="77"/>
      <c r="R151" s="55" t="s">
        <v>2175</v>
      </c>
      <c r="S151" s="69" t="s">
        <v>2176</v>
      </c>
      <c r="T151" s="373"/>
      <c r="U151" s="57">
        <v>51.57</v>
      </c>
      <c r="V151" s="58" t="s">
        <v>2177</v>
      </c>
      <c r="W151" s="59"/>
      <c r="X151" s="59"/>
      <c r="Y151" s="60"/>
      <c r="Z151" s="61"/>
      <c r="AA151" s="85" t="s">
        <v>2178</v>
      </c>
      <c r="AB151" s="63" t="s">
        <v>1152</v>
      </c>
      <c r="AC151" s="64" t="s">
        <v>1165</v>
      </c>
      <c r="AD151" s="63" t="s">
        <v>1147</v>
      </c>
      <c r="AE151" s="65"/>
      <c r="AF151" s="66">
        <v>8.69</v>
      </c>
      <c r="AG151" s="84"/>
      <c r="AH151" s="358">
        <f>(AF151+$AG$6)*U151</f>
        <v>546.1263</v>
      </c>
      <c r="AI151" s="55" t="s">
        <v>2175</v>
      </c>
      <c r="AJ151" s="69" t="s">
        <v>2176</v>
      </c>
      <c r="AK151" s="373"/>
      <c r="AL151" s="57">
        <v>52</v>
      </c>
      <c r="AM151" s="58" t="s">
        <v>2177</v>
      </c>
      <c r="AN151" s="59"/>
      <c r="AO151" s="59"/>
      <c r="AP151" s="60"/>
      <c r="AQ151" s="61"/>
      <c r="AR151" s="85" t="s">
        <v>2178</v>
      </c>
      <c r="AS151" s="63" t="s">
        <v>1553</v>
      </c>
      <c r="AT151" s="64">
        <v>513695</v>
      </c>
      <c r="AU151" s="63" t="s">
        <v>1551</v>
      </c>
      <c r="AV151" s="65"/>
      <c r="AW151" s="66">
        <v>9.63</v>
      </c>
      <c r="AX151" s="84"/>
      <c r="AY151" s="358">
        <f>(AW151+$AX$6)*AL151</f>
        <v>602.16</v>
      </c>
      <c r="AZ151" s="55" t="s">
        <v>2175</v>
      </c>
      <c r="BA151" s="69" t="s">
        <v>2176</v>
      </c>
      <c r="BB151" s="373"/>
      <c r="BC151" s="57">
        <v>55</v>
      </c>
      <c r="BD151" s="58" t="s">
        <v>2177</v>
      </c>
      <c r="BE151" s="59"/>
      <c r="BF151" s="59"/>
      <c r="BG151" s="60"/>
      <c r="BH151" s="61"/>
      <c r="BI151" s="85" t="s">
        <v>2178</v>
      </c>
      <c r="BJ151" s="63"/>
      <c r="BK151" s="64"/>
      <c r="BL151" s="63"/>
      <c r="BM151" s="65"/>
      <c r="BN151" s="66"/>
      <c r="BO151" s="84"/>
      <c r="BP151" s="358">
        <f>(BN151+$O$6)*BC151</f>
        <v>68.75</v>
      </c>
    </row>
    <row r="152" spans="1:68" s="81" customFormat="1" ht="16.5" thickBot="1">
      <c r="A152" s="78"/>
      <c r="B152" s="79"/>
      <c r="C152" s="70"/>
      <c r="D152" s="58"/>
      <c r="E152" s="59"/>
      <c r="F152" s="59"/>
      <c r="G152" s="60"/>
      <c r="H152" s="71"/>
      <c r="I152" s="72"/>
      <c r="J152" s="89"/>
      <c r="K152" s="74"/>
      <c r="L152" s="73"/>
      <c r="M152" s="74"/>
      <c r="N152" s="75"/>
      <c r="O152" s="84"/>
      <c r="P152" s="76"/>
      <c r="Q152" s="80"/>
      <c r="R152" s="78"/>
      <c r="S152" s="79"/>
      <c r="T152" s="374"/>
      <c r="U152" s="70"/>
      <c r="V152" s="58"/>
      <c r="W152" s="59"/>
      <c r="X152" s="59"/>
      <c r="Y152" s="60"/>
      <c r="Z152" s="71"/>
      <c r="AA152" s="72"/>
      <c r="AB152" s="89"/>
      <c r="AC152" s="74"/>
      <c r="AD152" s="73"/>
      <c r="AE152" s="74"/>
      <c r="AF152" s="75"/>
      <c r="AG152" s="84"/>
      <c r="AH152" s="359"/>
      <c r="AI152" s="78"/>
      <c r="AJ152" s="79"/>
      <c r="AK152" s="374"/>
      <c r="AL152" s="70"/>
      <c r="AM152" s="58"/>
      <c r="AN152" s="59"/>
      <c r="AO152" s="59"/>
      <c r="AP152" s="60"/>
      <c r="AQ152" s="71"/>
      <c r="AR152" s="72"/>
      <c r="AS152" s="89"/>
      <c r="AT152" s="74"/>
      <c r="AU152" s="73"/>
      <c r="AV152" s="74"/>
      <c r="AW152" s="75"/>
      <c r="AX152" s="84"/>
      <c r="AY152" s="359"/>
      <c r="AZ152" s="78"/>
      <c r="BA152" s="79"/>
      <c r="BB152" s="374"/>
      <c r="BC152" s="70"/>
      <c r="BD152" s="58"/>
      <c r="BE152" s="59"/>
      <c r="BF152" s="59"/>
      <c r="BG152" s="60"/>
      <c r="BH152" s="71"/>
      <c r="BI152" s="72"/>
      <c r="BJ152" s="89"/>
      <c r="BK152" s="74"/>
      <c r="BL152" s="73"/>
      <c r="BM152" s="74"/>
      <c r="BN152" s="75"/>
      <c r="BO152" s="84"/>
      <c r="BP152" s="359"/>
    </row>
    <row r="153" spans="1:68" ht="16.5" thickBot="1">
      <c r="A153" s="55" t="s">
        <v>2179</v>
      </c>
      <c r="B153" s="69" t="s">
        <v>2180</v>
      </c>
      <c r="C153" s="57">
        <v>25</v>
      </c>
      <c r="D153" s="58" t="s">
        <v>2181</v>
      </c>
      <c r="E153" s="59"/>
      <c r="F153" s="59"/>
      <c r="G153" s="60"/>
      <c r="H153" s="61"/>
      <c r="I153" s="85" t="s">
        <v>2182</v>
      </c>
      <c r="J153" s="63" t="s">
        <v>2182</v>
      </c>
      <c r="K153" s="64"/>
      <c r="L153" s="63" t="s">
        <v>2127</v>
      </c>
      <c r="M153" s="65"/>
      <c r="N153" s="66">
        <v>4.33</v>
      </c>
      <c r="O153" s="84"/>
      <c r="P153" s="67">
        <f>(N153+$O$6)*C153</f>
        <v>139.5</v>
      </c>
      <c r="Q153" s="77"/>
      <c r="R153" s="55" t="s">
        <v>2179</v>
      </c>
      <c r="S153" s="69" t="s">
        <v>2180</v>
      </c>
      <c r="T153" s="373"/>
      <c r="U153" s="57">
        <v>21.88</v>
      </c>
      <c r="V153" s="58" t="s">
        <v>2181</v>
      </c>
      <c r="W153" s="59"/>
      <c r="X153" s="59"/>
      <c r="Y153" s="60"/>
      <c r="Z153" s="61"/>
      <c r="AA153" s="85" t="s">
        <v>2182</v>
      </c>
      <c r="AB153" s="63" t="s">
        <v>1166</v>
      </c>
      <c r="AC153" s="64" t="s">
        <v>1167</v>
      </c>
      <c r="AD153" s="63" t="s">
        <v>1168</v>
      </c>
      <c r="AE153" s="65"/>
      <c r="AF153" s="66">
        <v>4.59</v>
      </c>
      <c r="AG153" s="84"/>
      <c r="AH153" s="358">
        <f>(AF153+$AG$6)*U153</f>
        <v>142.0012</v>
      </c>
      <c r="AI153" s="55" t="s">
        <v>2179</v>
      </c>
      <c r="AJ153" s="69" t="s">
        <v>2180</v>
      </c>
      <c r="AK153" s="373"/>
      <c r="AL153" s="57">
        <v>25</v>
      </c>
      <c r="AM153" s="58" t="s">
        <v>2181</v>
      </c>
      <c r="AN153" s="59"/>
      <c r="AO153" s="59"/>
      <c r="AP153" s="60"/>
      <c r="AQ153" s="61"/>
      <c r="AR153" s="85" t="s">
        <v>2182</v>
      </c>
      <c r="AS153" s="63" t="s">
        <v>1560</v>
      </c>
      <c r="AT153" s="64">
        <v>513709</v>
      </c>
      <c r="AU153" s="63" t="s">
        <v>1551</v>
      </c>
      <c r="AV153" s="65"/>
      <c r="AW153" s="66">
        <v>4.25</v>
      </c>
      <c r="AX153" s="84"/>
      <c r="AY153" s="358">
        <f>(AW153+$AX$6)*AL153</f>
        <v>155</v>
      </c>
      <c r="AZ153" s="55" t="s">
        <v>2179</v>
      </c>
      <c r="BA153" s="69" t="s">
        <v>2180</v>
      </c>
      <c r="BB153" s="373"/>
      <c r="BC153" s="57">
        <v>25</v>
      </c>
      <c r="BD153" s="58" t="s">
        <v>2181</v>
      </c>
      <c r="BE153" s="59"/>
      <c r="BF153" s="59"/>
      <c r="BG153" s="60"/>
      <c r="BH153" s="61"/>
      <c r="BI153" s="85" t="s">
        <v>2182</v>
      </c>
      <c r="BJ153" s="63"/>
      <c r="BK153" s="64"/>
      <c r="BL153" s="63"/>
      <c r="BM153" s="65"/>
      <c r="BN153" s="66"/>
      <c r="BO153" s="84"/>
      <c r="BP153" s="358">
        <f>(BN153+$O$6)*BC153</f>
        <v>31.25</v>
      </c>
    </row>
    <row r="154" spans="1:68" s="81" customFormat="1" ht="16.5" thickBot="1">
      <c r="A154" s="78"/>
      <c r="B154" s="79"/>
      <c r="C154" s="70"/>
      <c r="D154" s="58"/>
      <c r="E154" s="59"/>
      <c r="F154" s="59"/>
      <c r="G154" s="60"/>
      <c r="H154" s="71"/>
      <c r="I154" s="72"/>
      <c r="J154" s="89"/>
      <c r="K154" s="74"/>
      <c r="L154" s="73"/>
      <c r="M154" s="74"/>
      <c r="N154" s="75"/>
      <c r="O154" s="84"/>
      <c r="P154" s="76"/>
      <c r="Q154" s="80"/>
      <c r="R154" s="78"/>
      <c r="S154" s="79"/>
      <c r="T154" s="374"/>
      <c r="U154" s="70"/>
      <c r="V154" s="58"/>
      <c r="W154" s="59"/>
      <c r="X154" s="59"/>
      <c r="Y154" s="60"/>
      <c r="Z154" s="71"/>
      <c r="AA154" s="72"/>
      <c r="AB154" s="89"/>
      <c r="AC154" s="74"/>
      <c r="AD154" s="73"/>
      <c r="AE154" s="74"/>
      <c r="AF154" s="75"/>
      <c r="AG154" s="84"/>
      <c r="AH154" s="359"/>
      <c r="AI154" s="78"/>
      <c r="AJ154" s="79"/>
      <c r="AK154" s="374"/>
      <c r="AL154" s="70"/>
      <c r="AM154" s="58"/>
      <c r="AN154" s="59"/>
      <c r="AO154" s="59"/>
      <c r="AP154" s="60"/>
      <c r="AQ154" s="71"/>
      <c r="AR154" s="72"/>
      <c r="AS154" s="89"/>
      <c r="AT154" s="74"/>
      <c r="AU154" s="73"/>
      <c r="AV154" s="74"/>
      <c r="AW154" s="75"/>
      <c r="AX154" s="84"/>
      <c r="AY154" s="359"/>
      <c r="AZ154" s="78"/>
      <c r="BA154" s="79"/>
      <c r="BB154" s="374"/>
      <c r="BC154" s="70"/>
      <c r="BD154" s="58"/>
      <c r="BE154" s="59"/>
      <c r="BF154" s="59"/>
      <c r="BG154" s="60"/>
      <c r="BH154" s="71"/>
      <c r="BI154" s="72"/>
      <c r="BJ154" s="89"/>
      <c r="BK154" s="74"/>
      <c r="BL154" s="73"/>
      <c r="BM154" s="74"/>
      <c r="BN154" s="75"/>
      <c r="BO154" s="84"/>
      <c r="BP154" s="359"/>
    </row>
    <row r="155" spans="1:68" ht="16.5" thickBot="1">
      <c r="A155" s="55" t="s">
        <v>2183</v>
      </c>
      <c r="B155" s="69" t="s">
        <v>2184</v>
      </c>
      <c r="C155" s="57">
        <v>40</v>
      </c>
      <c r="D155" s="58" t="s">
        <v>2185</v>
      </c>
      <c r="E155" s="59"/>
      <c r="F155" s="59"/>
      <c r="G155" s="60"/>
      <c r="H155" s="61"/>
      <c r="I155" s="85" t="s">
        <v>2135</v>
      </c>
      <c r="J155" s="63" t="s">
        <v>2164</v>
      </c>
      <c r="K155" s="64">
        <v>36520</v>
      </c>
      <c r="L155" s="63" t="s">
        <v>2127</v>
      </c>
      <c r="M155" s="65"/>
      <c r="N155" s="66">
        <v>2.67</v>
      </c>
      <c r="O155" s="84"/>
      <c r="P155" s="67">
        <f>(N155+$O$6)*C155</f>
        <v>156.8</v>
      </c>
      <c r="Q155" s="77"/>
      <c r="R155" s="55" t="s">
        <v>2183</v>
      </c>
      <c r="S155" s="69" t="s">
        <v>2184</v>
      </c>
      <c r="T155" s="373"/>
      <c r="U155" s="57">
        <v>35</v>
      </c>
      <c r="V155" s="58" t="s">
        <v>2185</v>
      </c>
      <c r="W155" s="59"/>
      <c r="X155" s="59"/>
      <c r="Y155" s="60"/>
      <c r="Z155" s="61"/>
      <c r="AA155" s="85" t="s">
        <v>2135</v>
      </c>
      <c r="AB155" s="63" t="s">
        <v>1152</v>
      </c>
      <c r="AC155" s="64" t="s">
        <v>1169</v>
      </c>
      <c r="AD155" s="63" t="s">
        <v>1147</v>
      </c>
      <c r="AE155" s="65"/>
      <c r="AF155" s="66">
        <v>3.77</v>
      </c>
      <c r="AG155" s="84"/>
      <c r="AH155" s="358">
        <f>(AF155+$AG$6)*U155</f>
        <v>198.45</v>
      </c>
      <c r="AI155" s="55" t="s">
        <v>2183</v>
      </c>
      <c r="AJ155" s="69" t="s">
        <v>2184</v>
      </c>
      <c r="AK155" s="373"/>
      <c r="AL155" s="57">
        <v>40</v>
      </c>
      <c r="AM155" s="58" t="s">
        <v>2185</v>
      </c>
      <c r="AN155" s="59"/>
      <c r="AO155" s="59"/>
      <c r="AP155" s="60"/>
      <c r="AQ155" s="61"/>
      <c r="AR155" s="85" t="s">
        <v>2135</v>
      </c>
      <c r="AS155" s="63" t="s">
        <v>1561</v>
      </c>
      <c r="AT155" s="64">
        <v>224928</v>
      </c>
      <c r="AU155" s="63" t="s">
        <v>1551</v>
      </c>
      <c r="AV155" s="65"/>
      <c r="AW155" s="66">
        <v>3.6</v>
      </c>
      <c r="AX155" s="84"/>
      <c r="AY155" s="358">
        <f>(AW155+$AX$6)*AL155</f>
        <v>222</v>
      </c>
      <c r="AZ155" s="55" t="s">
        <v>2183</v>
      </c>
      <c r="BA155" s="69" t="s">
        <v>2184</v>
      </c>
      <c r="BB155" s="373"/>
      <c r="BC155" s="57">
        <v>35</v>
      </c>
      <c r="BD155" s="58" t="s">
        <v>2185</v>
      </c>
      <c r="BE155" s="59"/>
      <c r="BF155" s="59"/>
      <c r="BG155" s="60"/>
      <c r="BH155" s="61"/>
      <c r="BI155" s="85" t="s">
        <v>2135</v>
      </c>
      <c r="BJ155" s="63"/>
      <c r="BK155" s="64"/>
      <c r="BL155" s="63"/>
      <c r="BM155" s="65"/>
      <c r="BN155" s="66"/>
      <c r="BO155" s="84"/>
      <c r="BP155" s="358">
        <f>(BN155+$O$6)*BC155</f>
        <v>43.75</v>
      </c>
    </row>
    <row r="156" spans="1:68" s="81" customFormat="1" ht="16.5" thickBot="1">
      <c r="A156" s="78"/>
      <c r="B156" s="79"/>
      <c r="C156" s="70"/>
      <c r="D156" s="58"/>
      <c r="E156" s="59"/>
      <c r="F156" s="59"/>
      <c r="G156" s="60"/>
      <c r="H156" s="71"/>
      <c r="I156" s="72"/>
      <c r="J156" s="89"/>
      <c r="K156" s="74"/>
      <c r="L156" s="73"/>
      <c r="M156" s="74"/>
      <c r="N156" s="75"/>
      <c r="O156" s="84"/>
      <c r="P156" s="76"/>
      <c r="Q156" s="80"/>
      <c r="R156" s="78"/>
      <c r="S156" s="79"/>
      <c r="T156" s="374"/>
      <c r="U156" s="70"/>
      <c r="V156" s="58"/>
      <c r="W156" s="59"/>
      <c r="X156" s="59"/>
      <c r="Y156" s="60"/>
      <c r="Z156" s="71"/>
      <c r="AA156" s="72"/>
      <c r="AB156" s="89"/>
      <c r="AC156" s="74"/>
      <c r="AD156" s="73"/>
      <c r="AE156" s="74"/>
      <c r="AF156" s="75"/>
      <c r="AG156" s="84"/>
      <c r="AH156" s="359"/>
      <c r="AI156" s="78"/>
      <c r="AJ156" s="79"/>
      <c r="AK156" s="374"/>
      <c r="AL156" s="70"/>
      <c r="AM156" s="58"/>
      <c r="AN156" s="59"/>
      <c r="AO156" s="59"/>
      <c r="AP156" s="60"/>
      <c r="AQ156" s="71"/>
      <c r="AR156" s="72"/>
      <c r="AS156" s="89"/>
      <c r="AT156" s="74"/>
      <c r="AU156" s="73"/>
      <c r="AV156" s="74"/>
      <c r="AW156" s="75"/>
      <c r="AX156" s="84"/>
      <c r="AY156" s="359"/>
      <c r="AZ156" s="78"/>
      <c r="BA156" s="79"/>
      <c r="BB156" s="374"/>
      <c r="BC156" s="70"/>
      <c r="BD156" s="58"/>
      <c r="BE156" s="59"/>
      <c r="BF156" s="59"/>
      <c r="BG156" s="60"/>
      <c r="BH156" s="71"/>
      <c r="BI156" s="72"/>
      <c r="BJ156" s="89"/>
      <c r="BK156" s="74"/>
      <c r="BL156" s="73"/>
      <c r="BM156" s="74"/>
      <c r="BN156" s="75"/>
      <c r="BO156" s="84"/>
      <c r="BP156" s="359"/>
    </row>
    <row r="157" spans="1:68" ht="16.5" thickBot="1">
      <c r="A157" s="55" t="s">
        <v>2186</v>
      </c>
      <c r="B157" s="69" t="s">
        <v>2187</v>
      </c>
      <c r="C157" s="57">
        <v>45</v>
      </c>
      <c r="D157" s="58" t="s">
        <v>2188</v>
      </c>
      <c r="E157" s="59"/>
      <c r="F157" s="59"/>
      <c r="G157" s="60"/>
      <c r="H157" s="61"/>
      <c r="I157" s="85" t="s">
        <v>2135</v>
      </c>
      <c r="J157" s="63" t="s">
        <v>2136</v>
      </c>
      <c r="K157" s="64">
        <v>36810</v>
      </c>
      <c r="L157" s="63" t="s">
        <v>2127</v>
      </c>
      <c r="M157" s="65"/>
      <c r="N157" s="66">
        <v>7.67</v>
      </c>
      <c r="O157" s="84"/>
      <c r="P157" s="67">
        <f>(N157+$O$6)*C157</f>
        <v>401.4</v>
      </c>
      <c r="Q157" s="77"/>
      <c r="R157" s="55" t="s">
        <v>2186</v>
      </c>
      <c r="S157" s="69" t="s">
        <v>2187</v>
      </c>
      <c r="T157" s="373"/>
      <c r="U157" s="57">
        <v>45</v>
      </c>
      <c r="V157" s="58" t="s">
        <v>2188</v>
      </c>
      <c r="W157" s="59"/>
      <c r="X157" s="59"/>
      <c r="Y157" s="60"/>
      <c r="Z157" s="61"/>
      <c r="AA157" s="85" t="s">
        <v>2135</v>
      </c>
      <c r="AB157" s="63" t="s">
        <v>1152</v>
      </c>
      <c r="AC157" s="64" t="s">
        <v>1170</v>
      </c>
      <c r="AD157" s="63" t="s">
        <v>1147</v>
      </c>
      <c r="AE157" s="65"/>
      <c r="AF157" s="66">
        <v>9.33</v>
      </c>
      <c r="AG157" s="84"/>
      <c r="AH157" s="358">
        <f>(AF157+$AG$6)*U157</f>
        <v>505.35</v>
      </c>
      <c r="AI157" s="55" t="s">
        <v>2186</v>
      </c>
      <c r="AJ157" s="69" t="s">
        <v>2187</v>
      </c>
      <c r="AK157" s="373"/>
      <c r="AL157" s="57">
        <v>45</v>
      </c>
      <c r="AM157" s="58" t="s">
        <v>2188</v>
      </c>
      <c r="AN157" s="59"/>
      <c r="AO157" s="59"/>
      <c r="AP157" s="60"/>
      <c r="AQ157" s="61"/>
      <c r="AR157" s="85" t="s">
        <v>2135</v>
      </c>
      <c r="AS157" s="63" t="s">
        <v>1553</v>
      </c>
      <c r="AT157" s="64">
        <v>224944</v>
      </c>
      <c r="AU157" s="63" t="s">
        <v>1551</v>
      </c>
      <c r="AV157" s="65"/>
      <c r="AW157" s="66">
        <v>10.33</v>
      </c>
      <c r="AX157" s="84"/>
      <c r="AY157" s="358">
        <f>(AW157+$AX$6)*AL157</f>
        <v>552.6</v>
      </c>
      <c r="AZ157" s="55" t="s">
        <v>2186</v>
      </c>
      <c r="BA157" s="69" t="s">
        <v>2187</v>
      </c>
      <c r="BB157" s="373"/>
      <c r="BC157" s="57">
        <v>45</v>
      </c>
      <c r="BD157" s="58" t="s">
        <v>2188</v>
      </c>
      <c r="BE157" s="59"/>
      <c r="BF157" s="59"/>
      <c r="BG157" s="60"/>
      <c r="BH157" s="61"/>
      <c r="BI157" s="85" t="s">
        <v>2135</v>
      </c>
      <c r="BJ157" s="63"/>
      <c r="BK157" s="64"/>
      <c r="BL157" s="63"/>
      <c r="BM157" s="65"/>
      <c r="BN157" s="66"/>
      <c r="BO157" s="84"/>
      <c r="BP157" s="358">
        <f>(BN157+$O$6)*BC157</f>
        <v>56.25</v>
      </c>
    </row>
    <row r="158" spans="1:68" s="81" customFormat="1" ht="16.5" thickBot="1">
      <c r="A158" s="78"/>
      <c r="B158" s="79"/>
      <c r="C158" s="70"/>
      <c r="D158" s="58"/>
      <c r="E158" s="59"/>
      <c r="F158" s="59"/>
      <c r="G158" s="60"/>
      <c r="H158" s="71"/>
      <c r="I158" s="72"/>
      <c r="J158" s="89"/>
      <c r="K158" s="74"/>
      <c r="L158" s="73"/>
      <c r="M158" s="74"/>
      <c r="N158" s="75"/>
      <c r="O158" s="84"/>
      <c r="P158" s="76"/>
      <c r="Q158" s="80"/>
      <c r="R158" s="78"/>
      <c r="S158" s="79"/>
      <c r="T158" s="374"/>
      <c r="U158" s="70"/>
      <c r="V158" s="58"/>
      <c r="W158" s="59"/>
      <c r="X158" s="59"/>
      <c r="Y158" s="60"/>
      <c r="Z158" s="71"/>
      <c r="AA158" s="72"/>
      <c r="AB158" s="89"/>
      <c r="AC158" s="74"/>
      <c r="AD158" s="73"/>
      <c r="AE158" s="74"/>
      <c r="AF158" s="75"/>
      <c r="AG158" s="84"/>
      <c r="AH158" s="359"/>
      <c r="AI158" s="78"/>
      <c r="AJ158" s="79"/>
      <c r="AK158" s="374"/>
      <c r="AL158" s="70"/>
      <c r="AM158" s="58"/>
      <c r="AN158" s="59"/>
      <c r="AO158" s="59"/>
      <c r="AP158" s="60"/>
      <c r="AQ158" s="71"/>
      <c r="AR158" s="72"/>
      <c r="AS158" s="89"/>
      <c r="AT158" s="74"/>
      <c r="AU158" s="73"/>
      <c r="AV158" s="74"/>
      <c r="AW158" s="75"/>
      <c r="AX158" s="84"/>
      <c r="AY158" s="359"/>
      <c r="AZ158" s="78"/>
      <c r="BA158" s="79"/>
      <c r="BB158" s="374"/>
      <c r="BC158" s="70"/>
      <c r="BD158" s="58"/>
      <c r="BE158" s="59"/>
      <c r="BF158" s="59"/>
      <c r="BG158" s="60"/>
      <c r="BH158" s="71"/>
      <c r="BI158" s="72"/>
      <c r="BJ158" s="89"/>
      <c r="BK158" s="74"/>
      <c r="BL158" s="73"/>
      <c r="BM158" s="74"/>
      <c r="BN158" s="75"/>
      <c r="BO158" s="84"/>
      <c r="BP158" s="359"/>
    </row>
    <row r="159" spans="1:68" ht="16.5" thickBot="1">
      <c r="A159" s="55" t="s">
        <v>2189</v>
      </c>
      <c r="B159" s="69" t="s">
        <v>2190</v>
      </c>
      <c r="C159" s="57">
        <v>37</v>
      </c>
      <c r="D159" s="58" t="s">
        <v>2191</v>
      </c>
      <c r="E159" s="59"/>
      <c r="F159" s="59"/>
      <c r="G159" s="60"/>
      <c r="H159" s="61"/>
      <c r="I159" s="85" t="s">
        <v>2192</v>
      </c>
      <c r="J159" s="63" t="s">
        <v>2193</v>
      </c>
      <c r="K159" s="64">
        <v>36765</v>
      </c>
      <c r="L159" s="63" t="s">
        <v>2127</v>
      </c>
      <c r="M159" s="65"/>
      <c r="N159" s="66">
        <v>3.17</v>
      </c>
      <c r="O159" s="84"/>
      <c r="P159" s="67">
        <f>(N159+$O$6)*C159</f>
        <v>163.54</v>
      </c>
      <c r="Q159" s="77"/>
      <c r="R159" s="55" t="s">
        <v>2189</v>
      </c>
      <c r="S159" s="69" t="s">
        <v>2190</v>
      </c>
      <c r="T159" s="373"/>
      <c r="U159" s="57">
        <v>31.5</v>
      </c>
      <c r="V159" s="58" t="s">
        <v>2191</v>
      </c>
      <c r="W159" s="59"/>
      <c r="X159" s="59"/>
      <c r="Y159" s="60"/>
      <c r="Z159" s="61"/>
      <c r="AA159" s="85" t="s">
        <v>2192</v>
      </c>
      <c r="AB159" s="63" t="s">
        <v>1171</v>
      </c>
      <c r="AC159" s="64" t="s">
        <v>1172</v>
      </c>
      <c r="AD159" s="63" t="s">
        <v>1147</v>
      </c>
      <c r="AE159" s="65"/>
      <c r="AF159" s="66">
        <v>4</v>
      </c>
      <c r="AG159" s="84"/>
      <c r="AH159" s="358">
        <f>(AF159+$AG$6)*U159</f>
        <v>185.85000000000002</v>
      </c>
      <c r="AI159" s="55" t="s">
        <v>2189</v>
      </c>
      <c r="AJ159" s="69" t="s">
        <v>2190</v>
      </c>
      <c r="AK159" s="373"/>
      <c r="AL159" s="57">
        <v>33</v>
      </c>
      <c r="AM159" s="58" t="s">
        <v>2191</v>
      </c>
      <c r="AN159" s="59"/>
      <c r="AO159" s="59"/>
      <c r="AP159" s="60"/>
      <c r="AQ159" s="61"/>
      <c r="AR159" s="85" t="s">
        <v>2192</v>
      </c>
      <c r="AS159" s="63" t="s">
        <v>1562</v>
      </c>
      <c r="AT159" s="64">
        <v>126993</v>
      </c>
      <c r="AU159" s="63" t="s">
        <v>1551</v>
      </c>
      <c r="AV159" s="65"/>
      <c r="AW159" s="66">
        <v>4.12</v>
      </c>
      <c r="AX159" s="84"/>
      <c r="AY159" s="358">
        <f>(AW159+$AX$6)*AL159</f>
        <v>200.31</v>
      </c>
      <c r="AZ159" s="55" t="s">
        <v>2189</v>
      </c>
      <c r="BA159" s="69" t="s">
        <v>2190</v>
      </c>
      <c r="BB159" s="373"/>
      <c r="BC159" s="57">
        <v>35</v>
      </c>
      <c r="BD159" s="58" t="s">
        <v>2191</v>
      </c>
      <c r="BE159" s="59"/>
      <c r="BF159" s="59"/>
      <c r="BG159" s="60"/>
      <c r="BH159" s="61"/>
      <c r="BI159" s="85" t="s">
        <v>2192</v>
      </c>
      <c r="BJ159" s="63"/>
      <c r="BK159" s="64"/>
      <c r="BL159" s="63"/>
      <c r="BM159" s="65"/>
      <c r="BN159" s="66"/>
      <c r="BO159" s="84"/>
      <c r="BP159" s="358">
        <f>(BN159+$O$6)*BC159</f>
        <v>43.75</v>
      </c>
    </row>
    <row r="160" spans="1:68" s="81" customFormat="1" ht="16.5" thickBot="1">
      <c r="A160" s="78"/>
      <c r="B160" s="79"/>
      <c r="C160" s="70"/>
      <c r="D160" s="58"/>
      <c r="E160" s="59"/>
      <c r="F160" s="59"/>
      <c r="G160" s="60"/>
      <c r="H160" s="71"/>
      <c r="I160" s="72"/>
      <c r="J160" s="89"/>
      <c r="K160" s="74"/>
      <c r="L160" s="73"/>
      <c r="M160" s="74"/>
      <c r="N160" s="75"/>
      <c r="O160" s="84"/>
      <c r="P160" s="76"/>
      <c r="Q160" s="80"/>
      <c r="R160" s="78"/>
      <c r="S160" s="79"/>
      <c r="T160" s="374"/>
      <c r="U160" s="70"/>
      <c r="V160" s="58"/>
      <c r="W160" s="59"/>
      <c r="X160" s="59"/>
      <c r="Y160" s="60"/>
      <c r="Z160" s="71"/>
      <c r="AA160" s="72"/>
      <c r="AB160" s="89"/>
      <c r="AC160" s="74"/>
      <c r="AD160" s="73"/>
      <c r="AE160" s="74"/>
      <c r="AF160" s="75"/>
      <c r="AG160" s="84"/>
      <c r="AH160" s="359"/>
      <c r="AI160" s="78"/>
      <c r="AJ160" s="79"/>
      <c r="AK160" s="374"/>
      <c r="AL160" s="70"/>
      <c r="AM160" s="58"/>
      <c r="AN160" s="59"/>
      <c r="AO160" s="59"/>
      <c r="AP160" s="60"/>
      <c r="AQ160" s="71"/>
      <c r="AR160" s="72"/>
      <c r="AS160" s="89"/>
      <c r="AT160" s="74"/>
      <c r="AU160" s="73"/>
      <c r="AV160" s="74"/>
      <c r="AW160" s="75"/>
      <c r="AX160" s="84"/>
      <c r="AY160" s="359"/>
      <c r="AZ160" s="78"/>
      <c r="BA160" s="79"/>
      <c r="BB160" s="374"/>
      <c r="BC160" s="70"/>
      <c r="BD160" s="58"/>
      <c r="BE160" s="59"/>
      <c r="BF160" s="59"/>
      <c r="BG160" s="60"/>
      <c r="BH160" s="71"/>
      <c r="BI160" s="72"/>
      <c r="BJ160" s="89"/>
      <c r="BK160" s="74"/>
      <c r="BL160" s="73"/>
      <c r="BM160" s="74"/>
      <c r="BN160" s="75"/>
      <c r="BO160" s="84"/>
      <c r="BP160" s="359"/>
    </row>
    <row r="161" spans="1:68" ht="16.5" thickBot="1">
      <c r="A161" s="55" t="s">
        <v>2194</v>
      </c>
      <c r="B161" s="69" t="s">
        <v>2195</v>
      </c>
      <c r="C161" s="57">
        <v>10</v>
      </c>
      <c r="D161" s="58" t="s">
        <v>2196</v>
      </c>
      <c r="E161" s="59"/>
      <c r="F161" s="59"/>
      <c r="G161" s="60"/>
      <c r="H161" s="61"/>
      <c r="I161" s="85" t="s">
        <v>2197</v>
      </c>
      <c r="J161" s="63" t="s">
        <v>2198</v>
      </c>
      <c r="K161" s="64">
        <v>36900</v>
      </c>
      <c r="L161" s="63" t="s">
        <v>2127</v>
      </c>
      <c r="M161" s="65"/>
      <c r="N161" s="66">
        <v>4.67</v>
      </c>
      <c r="O161" s="84"/>
      <c r="P161" s="67">
        <f>(N161+$O$6)*C161</f>
        <v>59.2</v>
      </c>
      <c r="Q161" s="77"/>
      <c r="R161" s="55" t="s">
        <v>2194</v>
      </c>
      <c r="S161" s="69" t="s">
        <v>2195</v>
      </c>
      <c r="T161" s="373"/>
      <c r="U161" s="57">
        <v>10</v>
      </c>
      <c r="V161" s="58" t="s">
        <v>2196</v>
      </c>
      <c r="W161" s="59"/>
      <c r="X161" s="59"/>
      <c r="Y161" s="60"/>
      <c r="Z161" s="61"/>
      <c r="AA161" s="85" t="s">
        <v>2197</v>
      </c>
      <c r="AB161" s="63" t="s">
        <v>1173</v>
      </c>
      <c r="AC161" s="64" t="s">
        <v>1174</v>
      </c>
      <c r="AD161" s="63" t="s">
        <v>1147</v>
      </c>
      <c r="AE161" s="65"/>
      <c r="AF161" s="66">
        <v>4.18</v>
      </c>
      <c r="AG161" s="84"/>
      <c r="AH161" s="358">
        <f>(AF161+$AG$6)*U161</f>
        <v>60.8</v>
      </c>
      <c r="AI161" s="55" t="s">
        <v>2194</v>
      </c>
      <c r="AJ161" s="69" t="s">
        <v>2195</v>
      </c>
      <c r="AK161" s="373"/>
      <c r="AL161" s="57">
        <v>10</v>
      </c>
      <c r="AM161" s="58" t="s">
        <v>2196</v>
      </c>
      <c r="AN161" s="59"/>
      <c r="AO161" s="59"/>
      <c r="AP161" s="60"/>
      <c r="AQ161" s="61"/>
      <c r="AR161" s="85" t="s">
        <v>2197</v>
      </c>
      <c r="AS161" s="63" t="s">
        <v>1563</v>
      </c>
      <c r="AT161" s="64">
        <v>224979</v>
      </c>
      <c r="AU161" s="63" t="s">
        <v>1551</v>
      </c>
      <c r="AV161" s="65"/>
      <c r="AW161" s="66">
        <v>4.46</v>
      </c>
      <c r="AX161" s="84"/>
      <c r="AY161" s="358">
        <f>(AW161+$AX$6)*AL161</f>
        <v>64.1</v>
      </c>
      <c r="AZ161" s="55" t="s">
        <v>2194</v>
      </c>
      <c r="BA161" s="69" t="s">
        <v>2195</v>
      </c>
      <c r="BB161" s="373"/>
      <c r="BC161" s="57">
        <v>10</v>
      </c>
      <c r="BD161" s="58" t="s">
        <v>2196</v>
      </c>
      <c r="BE161" s="59"/>
      <c r="BF161" s="59"/>
      <c r="BG161" s="60"/>
      <c r="BH161" s="61"/>
      <c r="BI161" s="85" t="s">
        <v>2197</v>
      </c>
      <c r="BJ161" s="63"/>
      <c r="BK161" s="64"/>
      <c r="BL161" s="63"/>
      <c r="BM161" s="65"/>
      <c r="BN161" s="66"/>
      <c r="BO161" s="84"/>
      <c r="BP161" s="358">
        <f>(BN161+$O$6)*BC161</f>
        <v>12.5</v>
      </c>
    </row>
    <row r="162" spans="1:68" s="81" customFormat="1" ht="16.5" thickBot="1">
      <c r="A162" s="78"/>
      <c r="B162" s="79"/>
      <c r="C162" s="70"/>
      <c r="D162" s="58"/>
      <c r="E162" s="59"/>
      <c r="F162" s="59"/>
      <c r="G162" s="60"/>
      <c r="H162" s="71"/>
      <c r="I162" s="72"/>
      <c r="J162" s="89"/>
      <c r="K162" s="74"/>
      <c r="L162" s="73"/>
      <c r="M162" s="74"/>
      <c r="N162" s="75"/>
      <c r="O162" s="84"/>
      <c r="P162" s="76"/>
      <c r="Q162" s="80"/>
      <c r="R162" s="78"/>
      <c r="S162" s="79"/>
      <c r="T162" s="374"/>
      <c r="U162" s="70"/>
      <c r="V162" s="58"/>
      <c r="W162" s="59"/>
      <c r="X162" s="59"/>
      <c r="Y162" s="60"/>
      <c r="Z162" s="71"/>
      <c r="AA162" s="72"/>
      <c r="AB162" s="89"/>
      <c r="AC162" s="74"/>
      <c r="AD162" s="73"/>
      <c r="AE162" s="74"/>
      <c r="AF162" s="75"/>
      <c r="AG162" s="84"/>
      <c r="AH162" s="359"/>
      <c r="AI162" s="78"/>
      <c r="AJ162" s="79"/>
      <c r="AK162" s="374"/>
      <c r="AL162" s="70"/>
      <c r="AM162" s="58"/>
      <c r="AN162" s="59"/>
      <c r="AO162" s="59"/>
      <c r="AP162" s="60"/>
      <c r="AQ162" s="71"/>
      <c r="AR162" s="72"/>
      <c r="AS162" s="89"/>
      <c r="AT162" s="74"/>
      <c r="AU162" s="73"/>
      <c r="AV162" s="74"/>
      <c r="AW162" s="75"/>
      <c r="AX162" s="84"/>
      <c r="AY162" s="359"/>
      <c r="AZ162" s="78"/>
      <c r="BA162" s="79"/>
      <c r="BB162" s="374"/>
      <c r="BC162" s="70"/>
      <c r="BD162" s="58"/>
      <c r="BE162" s="59"/>
      <c r="BF162" s="59"/>
      <c r="BG162" s="60"/>
      <c r="BH162" s="71"/>
      <c r="BI162" s="72"/>
      <c r="BJ162" s="89"/>
      <c r="BK162" s="74"/>
      <c r="BL162" s="73"/>
      <c r="BM162" s="74"/>
      <c r="BN162" s="75"/>
      <c r="BO162" s="84"/>
      <c r="BP162" s="359"/>
    </row>
    <row r="163" spans="1:68" ht="16.5" thickBot="1">
      <c r="A163" s="55" t="s">
        <v>2199</v>
      </c>
      <c r="B163" s="69" t="s">
        <v>2200</v>
      </c>
      <c r="C163" s="57">
        <v>23</v>
      </c>
      <c r="D163" s="58" t="s">
        <v>2201</v>
      </c>
      <c r="E163" s="59"/>
      <c r="F163" s="59"/>
      <c r="G163" s="60"/>
      <c r="H163" s="61"/>
      <c r="I163" s="85" t="s">
        <v>2202</v>
      </c>
      <c r="J163" s="63" t="s">
        <v>2203</v>
      </c>
      <c r="K163" s="64">
        <v>36905</v>
      </c>
      <c r="L163" s="63" t="s">
        <v>2127</v>
      </c>
      <c r="M163" s="65"/>
      <c r="N163" s="66">
        <v>5.33</v>
      </c>
      <c r="O163" s="84"/>
      <c r="P163" s="67">
        <f>(N163+$O$6)*C163</f>
        <v>151.34</v>
      </c>
      <c r="Q163" s="77"/>
      <c r="R163" s="55" t="s">
        <v>2199</v>
      </c>
      <c r="S163" s="69" t="s">
        <v>2200</v>
      </c>
      <c r="T163" s="373"/>
      <c r="U163" s="57">
        <v>21.16</v>
      </c>
      <c r="V163" s="58" t="s">
        <v>2201</v>
      </c>
      <c r="W163" s="59"/>
      <c r="X163" s="59"/>
      <c r="Y163" s="60"/>
      <c r="Z163" s="61"/>
      <c r="AA163" s="85" t="s">
        <v>2202</v>
      </c>
      <c r="AB163" s="63" t="s">
        <v>1175</v>
      </c>
      <c r="AC163" s="64" t="s">
        <v>1176</v>
      </c>
      <c r="AD163" s="63" t="s">
        <v>1147</v>
      </c>
      <c r="AE163" s="65"/>
      <c r="AF163" s="66">
        <v>6.43</v>
      </c>
      <c r="AG163" s="84"/>
      <c r="AH163" s="358">
        <f>(AF163+$AG$6)*U163</f>
        <v>176.2628</v>
      </c>
      <c r="AI163" s="55" t="s">
        <v>2199</v>
      </c>
      <c r="AJ163" s="69" t="s">
        <v>2200</v>
      </c>
      <c r="AK163" s="373"/>
      <c r="AL163" s="57">
        <v>23</v>
      </c>
      <c r="AM163" s="58" t="s">
        <v>2201</v>
      </c>
      <c r="AN163" s="59"/>
      <c r="AO163" s="59"/>
      <c r="AP163" s="60"/>
      <c r="AQ163" s="61"/>
      <c r="AR163" s="85" t="s">
        <v>2202</v>
      </c>
      <c r="AS163" s="63" t="s">
        <v>1550</v>
      </c>
      <c r="AT163" s="64">
        <v>513725</v>
      </c>
      <c r="AU163" s="63" t="s">
        <v>1551</v>
      </c>
      <c r="AV163" s="65"/>
      <c r="AW163" s="66">
        <v>6.59</v>
      </c>
      <c r="AX163" s="84"/>
      <c r="AY163" s="358">
        <f>(AW163+$AX$6)*AL163</f>
        <v>196.42</v>
      </c>
      <c r="AZ163" s="55" t="s">
        <v>2199</v>
      </c>
      <c r="BA163" s="69" t="s">
        <v>2200</v>
      </c>
      <c r="BB163" s="373"/>
      <c r="BC163" s="57">
        <v>25</v>
      </c>
      <c r="BD163" s="58" t="s">
        <v>2201</v>
      </c>
      <c r="BE163" s="59"/>
      <c r="BF163" s="59"/>
      <c r="BG163" s="60"/>
      <c r="BH163" s="61"/>
      <c r="BI163" s="85" t="s">
        <v>2202</v>
      </c>
      <c r="BJ163" s="63"/>
      <c r="BK163" s="64"/>
      <c r="BL163" s="63"/>
      <c r="BM163" s="65"/>
      <c r="BN163" s="66"/>
      <c r="BO163" s="84"/>
      <c r="BP163" s="358">
        <f>(BN163+$O$6)*BC163</f>
        <v>31.25</v>
      </c>
    </row>
    <row r="164" spans="1:68" s="81" customFormat="1" ht="16.5" thickBot="1">
      <c r="A164" s="78"/>
      <c r="B164" s="79"/>
      <c r="C164" s="70"/>
      <c r="D164" s="58"/>
      <c r="E164" s="59"/>
      <c r="F164" s="59"/>
      <c r="G164" s="60"/>
      <c r="H164" s="71"/>
      <c r="I164" s="72"/>
      <c r="J164" s="89"/>
      <c r="K164" s="74"/>
      <c r="L164" s="73"/>
      <c r="M164" s="74"/>
      <c r="N164" s="75"/>
      <c r="O164" s="84"/>
      <c r="P164" s="76"/>
      <c r="Q164" s="80"/>
      <c r="R164" s="78"/>
      <c r="S164" s="79"/>
      <c r="T164" s="374"/>
      <c r="U164" s="70"/>
      <c r="V164" s="58"/>
      <c r="W164" s="59"/>
      <c r="X164" s="59"/>
      <c r="Y164" s="60"/>
      <c r="Z164" s="71"/>
      <c r="AA164" s="72"/>
      <c r="AB164" s="89"/>
      <c r="AC164" s="74"/>
      <c r="AD164" s="73"/>
      <c r="AE164" s="74"/>
      <c r="AF164" s="75"/>
      <c r="AG164" s="84"/>
      <c r="AH164" s="359"/>
      <c r="AI164" s="78"/>
      <c r="AJ164" s="79"/>
      <c r="AK164" s="374"/>
      <c r="AL164" s="70"/>
      <c r="AM164" s="58"/>
      <c r="AN164" s="59"/>
      <c r="AO164" s="59"/>
      <c r="AP164" s="60"/>
      <c r="AQ164" s="71"/>
      <c r="AR164" s="72"/>
      <c r="AS164" s="89"/>
      <c r="AT164" s="74"/>
      <c r="AU164" s="73"/>
      <c r="AV164" s="74"/>
      <c r="AW164" s="75"/>
      <c r="AX164" s="84"/>
      <c r="AY164" s="359"/>
      <c r="AZ164" s="78"/>
      <c r="BA164" s="79"/>
      <c r="BB164" s="374"/>
      <c r="BC164" s="70"/>
      <c r="BD164" s="58"/>
      <c r="BE164" s="59"/>
      <c r="BF164" s="59"/>
      <c r="BG164" s="60"/>
      <c r="BH164" s="71"/>
      <c r="BI164" s="72"/>
      <c r="BJ164" s="89"/>
      <c r="BK164" s="74"/>
      <c r="BL164" s="73"/>
      <c r="BM164" s="74"/>
      <c r="BN164" s="75"/>
      <c r="BO164" s="84"/>
      <c r="BP164" s="359"/>
    </row>
    <row r="165" spans="1:68" ht="16.5" thickBot="1">
      <c r="A165" s="55" t="s">
        <v>2204</v>
      </c>
      <c r="B165" s="69" t="s">
        <v>2205</v>
      </c>
      <c r="C165" s="57">
        <v>28</v>
      </c>
      <c r="D165" s="58" t="s">
        <v>2206</v>
      </c>
      <c r="E165" s="59"/>
      <c r="F165" s="59"/>
      <c r="G165" s="60"/>
      <c r="H165" s="61"/>
      <c r="I165" s="85" t="s">
        <v>2192</v>
      </c>
      <c r="J165" s="63" t="s">
        <v>2136</v>
      </c>
      <c r="K165" s="64">
        <v>36925</v>
      </c>
      <c r="L165" s="63" t="s">
        <v>2127</v>
      </c>
      <c r="M165" s="65"/>
      <c r="N165" s="66">
        <v>3.83</v>
      </c>
      <c r="O165" s="84"/>
      <c r="P165" s="67">
        <f>(N165+$O$6)*C165</f>
        <v>142.24</v>
      </c>
      <c r="Q165" s="77"/>
      <c r="R165" s="55" t="s">
        <v>2204</v>
      </c>
      <c r="S165" s="69" t="s">
        <v>2205</v>
      </c>
      <c r="T165" s="373"/>
      <c r="U165" s="57">
        <v>25</v>
      </c>
      <c r="V165" s="58" t="s">
        <v>2206</v>
      </c>
      <c r="W165" s="59"/>
      <c r="X165" s="59"/>
      <c r="Y165" s="60"/>
      <c r="Z165" s="61"/>
      <c r="AA165" s="85" t="s">
        <v>2192</v>
      </c>
      <c r="AB165" s="63" t="s">
        <v>1177</v>
      </c>
      <c r="AC165" s="64" t="s">
        <v>1178</v>
      </c>
      <c r="AD165" s="63" t="s">
        <v>1147</v>
      </c>
      <c r="AE165" s="65"/>
      <c r="AF165" s="66">
        <v>5.03</v>
      </c>
      <c r="AG165" s="84"/>
      <c r="AH165" s="358">
        <f>(AF165+$AG$6)*U165</f>
        <v>173.25</v>
      </c>
      <c r="AI165" s="55" t="s">
        <v>2204</v>
      </c>
      <c r="AJ165" s="69" t="s">
        <v>2205</v>
      </c>
      <c r="AK165" s="373"/>
      <c r="AL165" s="57">
        <v>28</v>
      </c>
      <c r="AM165" s="58" t="s">
        <v>2206</v>
      </c>
      <c r="AN165" s="59"/>
      <c r="AO165" s="59"/>
      <c r="AP165" s="60"/>
      <c r="AQ165" s="61"/>
      <c r="AR165" s="85" t="s">
        <v>2192</v>
      </c>
      <c r="AS165" s="63" t="s">
        <v>1553</v>
      </c>
      <c r="AT165" s="64">
        <v>225002</v>
      </c>
      <c r="AU165" s="63" t="s">
        <v>1551</v>
      </c>
      <c r="AV165" s="65"/>
      <c r="AW165" s="66">
        <v>6.94</v>
      </c>
      <c r="AX165" s="84"/>
      <c r="AY165" s="358">
        <f>(AW165+$AX$6)*AL165</f>
        <v>248.92000000000002</v>
      </c>
      <c r="AZ165" s="55" t="s">
        <v>2204</v>
      </c>
      <c r="BA165" s="69" t="s">
        <v>2205</v>
      </c>
      <c r="BB165" s="373"/>
      <c r="BC165" s="57">
        <v>25</v>
      </c>
      <c r="BD165" s="58" t="s">
        <v>2206</v>
      </c>
      <c r="BE165" s="59"/>
      <c r="BF165" s="59"/>
      <c r="BG165" s="60"/>
      <c r="BH165" s="61"/>
      <c r="BI165" s="85" t="s">
        <v>2192</v>
      </c>
      <c r="BJ165" s="63"/>
      <c r="BK165" s="64"/>
      <c r="BL165" s="63"/>
      <c r="BM165" s="65"/>
      <c r="BN165" s="66"/>
      <c r="BO165" s="84"/>
      <c r="BP165" s="358">
        <f>(BN165+$O$6)*BC165</f>
        <v>31.25</v>
      </c>
    </row>
    <row r="166" spans="1:68" s="81" customFormat="1" ht="16.5" thickBot="1">
      <c r="A166" s="78"/>
      <c r="B166" s="79"/>
      <c r="C166" s="70"/>
      <c r="D166" s="58"/>
      <c r="E166" s="59"/>
      <c r="F166" s="59"/>
      <c r="G166" s="60"/>
      <c r="H166" s="71"/>
      <c r="I166" s="72"/>
      <c r="J166" s="89"/>
      <c r="K166" s="74"/>
      <c r="L166" s="73"/>
      <c r="M166" s="74"/>
      <c r="N166" s="75"/>
      <c r="O166" s="84"/>
      <c r="P166" s="76"/>
      <c r="Q166" s="80"/>
      <c r="R166" s="78"/>
      <c r="S166" s="79"/>
      <c r="T166" s="374"/>
      <c r="U166" s="70"/>
      <c r="V166" s="58"/>
      <c r="W166" s="59"/>
      <c r="X166" s="59"/>
      <c r="Y166" s="60"/>
      <c r="Z166" s="71"/>
      <c r="AA166" s="72"/>
      <c r="AB166" s="89"/>
      <c r="AC166" s="74"/>
      <c r="AD166" s="73"/>
      <c r="AE166" s="74"/>
      <c r="AF166" s="75"/>
      <c r="AG166" s="84"/>
      <c r="AH166" s="359"/>
      <c r="AI166" s="78"/>
      <c r="AJ166" s="79"/>
      <c r="AK166" s="374"/>
      <c r="AL166" s="70"/>
      <c r="AM166" s="58"/>
      <c r="AN166" s="59"/>
      <c r="AO166" s="59"/>
      <c r="AP166" s="60"/>
      <c r="AQ166" s="71"/>
      <c r="AR166" s="72"/>
      <c r="AS166" s="89"/>
      <c r="AT166" s="74"/>
      <c r="AU166" s="73"/>
      <c r="AV166" s="74"/>
      <c r="AW166" s="75"/>
      <c r="AX166" s="84"/>
      <c r="AY166" s="359"/>
      <c r="AZ166" s="78"/>
      <c r="BA166" s="79"/>
      <c r="BB166" s="374"/>
      <c r="BC166" s="70"/>
      <c r="BD166" s="58"/>
      <c r="BE166" s="59"/>
      <c r="BF166" s="59"/>
      <c r="BG166" s="60"/>
      <c r="BH166" s="71"/>
      <c r="BI166" s="72"/>
      <c r="BJ166" s="89"/>
      <c r="BK166" s="74"/>
      <c r="BL166" s="73"/>
      <c r="BM166" s="74"/>
      <c r="BN166" s="75"/>
      <c r="BO166" s="84"/>
      <c r="BP166" s="359"/>
    </row>
    <row r="167" spans="1:68" ht="16.5" thickBot="1">
      <c r="A167" s="55" t="s">
        <v>2207</v>
      </c>
      <c r="B167" s="69" t="s">
        <v>2208</v>
      </c>
      <c r="C167" s="57">
        <v>11</v>
      </c>
      <c r="D167" s="58" t="s">
        <v>2209</v>
      </c>
      <c r="E167" s="59"/>
      <c r="F167" s="59"/>
      <c r="G167" s="60"/>
      <c r="H167" s="61"/>
      <c r="I167" s="85" t="s">
        <v>2210</v>
      </c>
      <c r="J167" s="63" t="s">
        <v>2211</v>
      </c>
      <c r="K167" s="64">
        <v>37010</v>
      </c>
      <c r="L167" s="63" t="s">
        <v>2127</v>
      </c>
      <c r="M167" s="65"/>
      <c r="N167" s="66">
        <v>6.47</v>
      </c>
      <c r="O167" s="84"/>
      <c r="P167" s="67">
        <f>(N167+$O$6)*C167</f>
        <v>84.92</v>
      </c>
      <c r="Q167" s="77"/>
      <c r="R167" s="55" t="s">
        <v>2207</v>
      </c>
      <c r="S167" s="69" t="s">
        <v>2208</v>
      </c>
      <c r="T167" s="373"/>
      <c r="U167" s="57">
        <v>12</v>
      </c>
      <c r="V167" s="58" t="s">
        <v>2209</v>
      </c>
      <c r="W167" s="59"/>
      <c r="X167" s="59"/>
      <c r="Y167" s="60"/>
      <c r="Z167" s="61"/>
      <c r="AA167" s="85" t="s">
        <v>2210</v>
      </c>
      <c r="AB167" s="63" t="s">
        <v>1179</v>
      </c>
      <c r="AC167" s="64" t="s">
        <v>1180</v>
      </c>
      <c r="AD167" s="63" t="s">
        <v>1147</v>
      </c>
      <c r="AE167" s="65"/>
      <c r="AF167" s="66">
        <v>7.35</v>
      </c>
      <c r="AG167" s="84"/>
      <c r="AH167" s="358">
        <f>(AF167+$AG$6)*U167</f>
        <v>111</v>
      </c>
      <c r="AI167" s="55" t="s">
        <v>2207</v>
      </c>
      <c r="AJ167" s="69" t="s">
        <v>2208</v>
      </c>
      <c r="AK167" s="373"/>
      <c r="AL167" s="57">
        <v>60</v>
      </c>
      <c r="AM167" s="58" t="s">
        <v>2209</v>
      </c>
      <c r="AN167" s="59"/>
      <c r="AO167" s="59"/>
      <c r="AP167" s="60"/>
      <c r="AQ167" s="61"/>
      <c r="AR167" s="85" t="s">
        <v>2210</v>
      </c>
      <c r="AS167" s="63" t="s">
        <v>1564</v>
      </c>
      <c r="AT167" s="64">
        <v>259195</v>
      </c>
      <c r="AU167" s="63" t="s">
        <v>1551</v>
      </c>
      <c r="AV167" s="65"/>
      <c r="AW167" s="66">
        <v>2.76</v>
      </c>
      <c r="AX167" s="84"/>
      <c r="AY167" s="358">
        <f>(AW167+$AX$6)*AL167</f>
        <v>282.6</v>
      </c>
      <c r="AZ167" s="55" t="s">
        <v>2207</v>
      </c>
      <c r="BA167" s="69" t="s">
        <v>2208</v>
      </c>
      <c r="BB167" s="373"/>
      <c r="BC167" s="57">
        <v>60</v>
      </c>
      <c r="BD167" s="58" t="s">
        <v>2209</v>
      </c>
      <c r="BE167" s="59"/>
      <c r="BF167" s="59"/>
      <c r="BG167" s="60"/>
      <c r="BH167" s="61"/>
      <c r="BI167" s="85" t="s">
        <v>2210</v>
      </c>
      <c r="BJ167" s="63"/>
      <c r="BK167" s="64"/>
      <c r="BL167" s="63"/>
      <c r="BM167" s="65"/>
      <c r="BN167" s="66"/>
      <c r="BO167" s="84"/>
      <c r="BP167" s="358">
        <f>(BN167+$O$6)*BC167</f>
        <v>75</v>
      </c>
    </row>
    <row r="168" spans="1:68" s="81" customFormat="1" ht="16.5" thickBot="1">
      <c r="A168" s="78"/>
      <c r="B168" s="79"/>
      <c r="C168" s="70"/>
      <c r="D168" s="58"/>
      <c r="E168" s="59"/>
      <c r="F168" s="59"/>
      <c r="G168" s="60"/>
      <c r="H168" s="71"/>
      <c r="I168" s="72"/>
      <c r="J168" s="89"/>
      <c r="K168" s="74"/>
      <c r="L168" s="73"/>
      <c r="M168" s="74"/>
      <c r="N168" s="75"/>
      <c r="O168" s="84"/>
      <c r="P168" s="76"/>
      <c r="Q168" s="80"/>
      <c r="R168" s="78"/>
      <c r="S168" s="79"/>
      <c r="T168" s="374"/>
      <c r="U168" s="70"/>
      <c r="V168" s="58"/>
      <c r="W168" s="59"/>
      <c r="X168" s="59"/>
      <c r="Y168" s="60"/>
      <c r="Z168" s="71"/>
      <c r="AA168" s="72"/>
      <c r="AB168" s="89"/>
      <c r="AC168" s="74"/>
      <c r="AD168" s="73"/>
      <c r="AE168" s="74"/>
      <c r="AF168" s="75"/>
      <c r="AG168" s="84"/>
      <c r="AH168" s="359"/>
      <c r="AI168" s="78"/>
      <c r="AJ168" s="79"/>
      <c r="AK168" s="374"/>
      <c r="AL168" s="70"/>
      <c r="AM168" s="58"/>
      <c r="AN168" s="59"/>
      <c r="AO168" s="59"/>
      <c r="AP168" s="60"/>
      <c r="AQ168" s="71"/>
      <c r="AR168" s="72"/>
      <c r="AS168" s="89"/>
      <c r="AT168" s="74"/>
      <c r="AU168" s="73"/>
      <c r="AV168" s="74"/>
      <c r="AW168" s="75"/>
      <c r="AX168" s="84"/>
      <c r="AY168" s="359"/>
      <c r="AZ168" s="78"/>
      <c r="BA168" s="79"/>
      <c r="BB168" s="374"/>
      <c r="BC168" s="70"/>
      <c r="BD168" s="58"/>
      <c r="BE168" s="59"/>
      <c r="BF168" s="59"/>
      <c r="BG168" s="60"/>
      <c r="BH168" s="71"/>
      <c r="BI168" s="72"/>
      <c r="BJ168" s="89"/>
      <c r="BK168" s="74"/>
      <c r="BL168" s="73"/>
      <c r="BM168" s="74"/>
      <c r="BN168" s="75"/>
      <c r="BO168" s="84"/>
      <c r="BP168" s="359"/>
    </row>
    <row r="169" spans="1:68" ht="16.5" thickBot="1">
      <c r="A169" s="55" t="s">
        <v>2212</v>
      </c>
      <c r="B169" s="69" t="s">
        <v>2213</v>
      </c>
      <c r="C169" s="57">
        <v>50</v>
      </c>
      <c r="D169" s="58" t="s">
        <v>2214</v>
      </c>
      <c r="E169" s="59"/>
      <c r="F169" s="59"/>
      <c r="G169" s="60"/>
      <c r="H169" s="61"/>
      <c r="I169" s="85" t="s">
        <v>2135</v>
      </c>
      <c r="J169" s="63" t="s">
        <v>2136</v>
      </c>
      <c r="K169" s="64">
        <v>37115</v>
      </c>
      <c r="L169" s="63" t="s">
        <v>2127</v>
      </c>
      <c r="M169" s="65"/>
      <c r="N169" s="66">
        <v>4.33</v>
      </c>
      <c r="O169" s="84"/>
      <c r="P169" s="67">
        <f>(N169+$O$6)*C169</f>
        <v>279</v>
      </c>
      <c r="Q169" s="77"/>
      <c r="R169" s="55" t="s">
        <v>2212</v>
      </c>
      <c r="S169" s="69" t="s">
        <v>2213</v>
      </c>
      <c r="T169" s="373"/>
      <c r="U169" s="57">
        <v>44.45</v>
      </c>
      <c r="V169" s="58" t="s">
        <v>2214</v>
      </c>
      <c r="W169" s="59"/>
      <c r="X169" s="59"/>
      <c r="Y169" s="60"/>
      <c r="Z169" s="61"/>
      <c r="AA169" s="85" t="s">
        <v>2135</v>
      </c>
      <c r="AB169" s="63" t="s">
        <v>1177</v>
      </c>
      <c r="AC169" s="64" t="s">
        <v>1181</v>
      </c>
      <c r="AD169" s="63" t="s">
        <v>1147</v>
      </c>
      <c r="AE169" s="65"/>
      <c r="AF169" s="66">
        <v>6.04</v>
      </c>
      <c r="AG169" s="84"/>
      <c r="AH169" s="358">
        <f>(AF169+$AG$6)*U169</f>
        <v>352.933</v>
      </c>
      <c r="AI169" s="55" t="s">
        <v>2212</v>
      </c>
      <c r="AJ169" s="69" t="s">
        <v>2213</v>
      </c>
      <c r="AK169" s="373"/>
      <c r="AL169" s="57">
        <v>50</v>
      </c>
      <c r="AM169" s="58" t="s">
        <v>2214</v>
      </c>
      <c r="AN169" s="59"/>
      <c r="AO169" s="59"/>
      <c r="AP169" s="60"/>
      <c r="AQ169" s="61"/>
      <c r="AR169" s="85" t="s">
        <v>2135</v>
      </c>
      <c r="AS169" s="63" t="s">
        <v>1553</v>
      </c>
      <c r="AT169" s="64">
        <v>225037</v>
      </c>
      <c r="AU169" s="63" t="s">
        <v>1551</v>
      </c>
      <c r="AV169" s="65"/>
      <c r="AW169" s="66">
        <v>5.87</v>
      </c>
      <c r="AX169" s="84"/>
      <c r="AY169" s="358">
        <f>(AW169+$AX$6)*AL169</f>
        <v>391</v>
      </c>
      <c r="AZ169" s="55" t="s">
        <v>2212</v>
      </c>
      <c r="BA169" s="69" t="s">
        <v>2213</v>
      </c>
      <c r="BB169" s="373"/>
      <c r="BC169" s="57">
        <v>50</v>
      </c>
      <c r="BD169" s="58" t="s">
        <v>2214</v>
      </c>
      <c r="BE169" s="59"/>
      <c r="BF169" s="59"/>
      <c r="BG169" s="60"/>
      <c r="BH169" s="61"/>
      <c r="BI169" s="85" t="s">
        <v>2135</v>
      </c>
      <c r="BJ169" s="63"/>
      <c r="BK169" s="64"/>
      <c r="BL169" s="63"/>
      <c r="BM169" s="65"/>
      <c r="BN169" s="66"/>
      <c r="BO169" s="84"/>
      <c r="BP169" s="358">
        <f>(BN169+$O$6)*BC169</f>
        <v>62.5</v>
      </c>
    </row>
    <row r="170" spans="1:68" s="81" customFormat="1" ht="16.5" thickBot="1">
      <c r="A170" s="78"/>
      <c r="B170" s="79"/>
      <c r="C170" s="70"/>
      <c r="D170" s="58"/>
      <c r="E170" s="59"/>
      <c r="F170" s="59" t="s">
        <v>2215</v>
      </c>
      <c r="G170" s="60"/>
      <c r="H170" s="71"/>
      <c r="I170" s="72"/>
      <c r="J170" s="89"/>
      <c r="K170" s="74"/>
      <c r="L170" s="73"/>
      <c r="M170" s="74"/>
      <c r="N170" s="75"/>
      <c r="O170" s="84"/>
      <c r="P170" s="76"/>
      <c r="Q170" s="80"/>
      <c r="R170" s="78"/>
      <c r="S170" s="79"/>
      <c r="T170" s="374"/>
      <c r="U170" s="70"/>
      <c r="V170" s="58"/>
      <c r="W170" s="59"/>
      <c r="X170" s="59" t="s">
        <v>2215</v>
      </c>
      <c r="Y170" s="60"/>
      <c r="Z170" s="71"/>
      <c r="AA170" s="72"/>
      <c r="AB170" s="89"/>
      <c r="AC170" s="74"/>
      <c r="AD170" s="73"/>
      <c r="AE170" s="74"/>
      <c r="AF170" s="75"/>
      <c r="AG170" s="84"/>
      <c r="AH170" s="359"/>
      <c r="AI170" s="78"/>
      <c r="AJ170" s="79"/>
      <c r="AK170" s="374"/>
      <c r="AL170" s="70"/>
      <c r="AM170" s="58"/>
      <c r="AN170" s="59"/>
      <c r="AO170" s="59" t="s">
        <v>2215</v>
      </c>
      <c r="AP170" s="60"/>
      <c r="AQ170" s="71"/>
      <c r="AR170" s="72"/>
      <c r="AS170" s="89"/>
      <c r="AT170" s="74"/>
      <c r="AU170" s="73"/>
      <c r="AV170" s="74"/>
      <c r="AW170" s="75"/>
      <c r="AX170" s="84"/>
      <c r="AY170" s="359"/>
      <c r="AZ170" s="78"/>
      <c r="BA170" s="79"/>
      <c r="BB170" s="374"/>
      <c r="BC170" s="70"/>
      <c r="BD170" s="58"/>
      <c r="BE170" s="59"/>
      <c r="BF170" s="59" t="s">
        <v>2215</v>
      </c>
      <c r="BG170" s="60"/>
      <c r="BH170" s="71"/>
      <c r="BI170" s="72"/>
      <c r="BJ170" s="89"/>
      <c r="BK170" s="74"/>
      <c r="BL170" s="73"/>
      <c r="BM170" s="74"/>
      <c r="BN170" s="75"/>
      <c r="BO170" s="84"/>
      <c r="BP170" s="359"/>
    </row>
    <row r="171" spans="1:68" ht="16.5" thickBot="1">
      <c r="A171" s="55" t="s">
        <v>2216</v>
      </c>
      <c r="B171" s="69">
        <v>57</v>
      </c>
      <c r="C171" s="57">
        <v>33</v>
      </c>
      <c r="D171" s="58" t="s">
        <v>1057</v>
      </c>
      <c r="E171" s="59"/>
      <c r="F171" s="59"/>
      <c r="G171" s="60"/>
      <c r="H171" s="61"/>
      <c r="I171" s="85" t="s">
        <v>2217</v>
      </c>
      <c r="J171" s="63" t="s">
        <v>2218</v>
      </c>
      <c r="K171" s="64">
        <v>37185</v>
      </c>
      <c r="L171" s="63" t="s">
        <v>2127</v>
      </c>
      <c r="M171" s="65"/>
      <c r="N171" s="66">
        <v>6.67</v>
      </c>
      <c r="O171" s="84"/>
      <c r="P171" s="67">
        <f>(N171+$O$6)*C171</f>
        <v>261.36</v>
      </c>
      <c r="Q171" s="77"/>
      <c r="R171" s="55" t="s">
        <v>2216</v>
      </c>
      <c r="S171" s="69">
        <v>57</v>
      </c>
      <c r="T171" s="373"/>
      <c r="U171" s="57">
        <v>33.06</v>
      </c>
      <c r="V171" s="58" t="s">
        <v>1057</v>
      </c>
      <c r="W171" s="59"/>
      <c r="X171" s="59"/>
      <c r="Y171" s="60"/>
      <c r="Z171" s="61"/>
      <c r="AA171" s="85" t="s">
        <v>2217</v>
      </c>
      <c r="AB171" s="63" t="s">
        <v>1177</v>
      </c>
      <c r="AC171" s="64" t="s">
        <v>1182</v>
      </c>
      <c r="AD171" s="63" t="s">
        <v>1147</v>
      </c>
      <c r="AE171" s="65"/>
      <c r="AF171" s="66">
        <v>9.87</v>
      </c>
      <c r="AG171" s="84"/>
      <c r="AH171" s="358">
        <f>(AF171+$AG$6)*U171</f>
        <v>389.1162</v>
      </c>
      <c r="AI171" s="55" t="s">
        <v>2216</v>
      </c>
      <c r="AJ171" s="69">
        <v>57</v>
      </c>
      <c r="AK171" s="373"/>
      <c r="AL171" s="57">
        <v>35</v>
      </c>
      <c r="AM171" s="58" t="s">
        <v>1057</v>
      </c>
      <c r="AN171" s="59"/>
      <c r="AO171" s="59"/>
      <c r="AP171" s="60"/>
      <c r="AQ171" s="61"/>
      <c r="AR171" s="85" t="s">
        <v>2217</v>
      </c>
      <c r="AS171" s="63" t="s">
        <v>1565</v>
      </c>
      <c r="AT171" s="64">
        <v>513776</v>
      </c>
      <c r="AU171" s="63" t="s">
        <v>1551</v>
      </c>
      <c r="AV171" s="65"/>
      <c r="AW171" s="66">
        <v>9.82</v>
      </c>
      <c r="AX171" s="84"/>
      <c r="AY171" s="358">
        <f>(AW171+$AX$6)*AL171</f>
        <v>411.95</v>
      </c>
      <c r="AZ171" s="55" t="s">
        <v>2216</v>
      </c>
      <c r="BA171" s="69">
        <v>57</v>
      </c>
      <c r="BB171" s="373"/>
      <c r="BC171" s="57">
        <v>35</v>
      </c>
      <c r="BD171" s="58" t="s">
        <v>1057</v>
      </c>
      <c r="BE171" s="59"/>
      <c r="BF171" s="59"/>
      <c r="BG171" s="60"/>
      <c r="BH171" s="61"/>
      <c r="BI171" s="85" t="s">
        <v>2217</v>
      </c>
      <c r="BJ171" s="63"/>
      <c r="BK171" s="64"/>
      <c r="BL171" s="63"/>
      <c r="BM171" s="65"/>
      <c r="BN171" s="66"/>
      <c r="BO171" s="84"/>
      <c r="BP171" s="358">
        <f>(BN171+$O$6)*BC171</f>
        <v>43.75</v>
      </c>
    </row>
    <row r="172" spans="1:68" s="81" customFormat="1" ht="16.5" thickBot="1">
      <c r="A172" s="78"/>
      <c r="B172" s="79"/>
      <c r="C172" s="70"/>
      <c r="D172" s="58"/>
      <c r="E172" s="59"/>
      <c r="F172" s="59"/>
      <c r="G172" s="60"/>
      <c r="H172" s="71"/>
      <c r="I172" s="72"/>
      <c r="J172" s="89"/>
      <c r="K172" s="74"/>
      <c r="L172" s="73"/>
      <c r="M172" s="74"/>
      <c r="N172" s="75"/>
      <c r="O172" s="84"/>
      <c r="P172" s="76"/>
      <c r="Q172" s="80"/>
      <c r="R172" s="78"/>
      <c r="S172" s="79"/>
      <c r="T172" s="374"/>
      <c r="U172" s="70"/>
      <c r="V172" s="58"/>
      <c r="W172" s="59"/>
      <c r="X172" s="59"/>
      <c r="Y172" s="60"/>
      <c r="Z172" s="71"/>
      <c r="AA172" s="72"/>
      <c r="AB172" s="89"/>
      <c r="AC172" s="74"/>
      <c r="AD172" s="73"/>
      <c r="AE172" s="74"/>
      <c r="AF172" s="75"/>
      <c r="AG172" s="84"/>
      <c r="AH172" s="359"/>
      <c r="AI172" s="78"/>
      <c r="AJ172" s="79"/>
      <c r="AK172" s="374"/>
      <c r="AL172" s="70"/>
      <c r="AM172" s="58"/>
      <c r="AN172" s="59"/>
      <c r="AO172" s="59"/>
      <c r="AP172" s="60"/>
      <c r="AQ172" s="71"/>
      <c r="AR172" s="72"/>
      <c r="AS172" s="89"/>
      <c r="AT172" s="74"/>
      <c r="AU172" s="73"/>
      <c r="AV172" s="74"/>
      <c r="AW172" s="75"/>
      <c r="AX172" s="84"/>
      <c r="AY172" s="359"/>
      <c r="AZ172" s="78"/>
      <c r="BA172" s="79"/>
      <c r="BB172" s="374"/>
      <c r="BC172" s="70"/>
      <c r="BD172" s="58"/>
      <c r="BE172" s="59"/>
      <c r="BF172" s="59"/>
      <c r="BG172" s="60"/>
      <c r="BH172" s="71"/>
      <c r="BI172" s="72"/>
      <c r="BJ172" s="89"/>
      <c r="BK172" s="74"/>
      <c r="BL172" s="73"/>
      <c r="BM172" s="74"/>
      <c r="BN172" s="75"/>
      <c r="BO172" s="84"/>
      <c r="BP172" s="359"/>
    </row>
    <row r="173" spans="1:68" ht="16.5" thickBot="1">
      <c r="A173" s="55" t="s">
        <v>2219</v>
      </c>
      <c r="B173" s="69" t="s">
        <v>2220</v>
      </c>
      <c r="C173" s="57">
        <v>13</v>
      </c>
      <c r="D173" s="58" t="s">
        <v>2221</v>
      </c>
      <c r="E173" s="59"/>
      <c r="F173" s="59"/>
      <c r="G173" s="60"/>
      <c r="H173" s="61"/>
      <c r="I173" s="85" t="s">
        <v>2222</v>
      </c>
      <c r="J173" s="63" t="s">
        <v>2223</v>
      </c>
      <c r="K173" s="64">
        <v>37620</v>
      </c>
      <c r="L173" s="63" t="s">
        <v>2127</v>
      </c>
      <c r="M173" s="65"/>
      <c r="N173" s="66">
        <v>5.67</v>
      </c>
      <c r="O173" s="84"/>
      <c r="P173" s="67">
        <f>(N173+$O$6)*C173</f>
        <v>89.96</v>
      </c>
      <c r="Q173" s="77"/>
      <c r="R173" s="55" t="s">
        <v>2219</v>
      </c>
      <c r="S173" s="69" t="s">
        <v>2220</v>
      </c>
      <c r="T173" s="373"/>
      <c r="U173" s="57">
        <v>13.34</v>
      </c>
      <c r="V173" s="58" t="s">
        <v>2221</v>
      </c>
      <c r="W173" s="59"/>
      <c r="X173" s="59"/>
      <c r="Y173" s="60"/>
      <c r="Z173" s="61"/>
      <c r="AA173" s="85" t="s">
        <v>2222</v>
      </c>
      <c r="AB173" s="63" t="s">
        <v>1183</v>
      </c>
      <c r="AC173" s="64" t="s">
        <v>1184</v>
      </c>
      <c r="AD173" s="63" t="s">
        <v>1147</v>
      </c>
      <c r="AE173" s="65"/>
      <c r="AF173" s="66">
        <v>5.98</v>
      </c>
      <c r="AG173" s="84"/>
      <c r="AH173" s="358">
        <f>(AF173+$AG$6)*U173</f>
        <v>105.1192</v>
      </c>
      <c r="AI173" s="55" t="s">
        <v>2219</v>
      </c>
      <c r="AJ173" s="69" t="s">
        <v>2220</v>
      </c>
      <c r="AK173" s="373"/>
      <c r="AL173" s="57">
        <v>13</v>
      </c>
      <c r="AM173" s="58" t="s">
        <v>2221</v>
      </c>
      <c r="AN173" s="59"/>
      <c r="AO173" s="59"/>
      <c r="AP173" s="60"/>
      <c r="AQ173" s="61"/>
      <c r="AR173" s="85" t="s">
        <v>2222</v>
      </c>
      <c r="AS173" s="63" t="s">
        <v>1566</v>
      </c>
      <c r="AT173" s="64">
        <v>225177</v>
      </c>
      <c r="AU173" s="63" t="s">
        <v>1551</v>
      </c>
      <c r="AV173" s="65"/>
      <c r="AW173" s="66">
        <v>6.61</v>
      </c>
      <c r="AX173" s="84"/>
      <c r="AY173" s="358">
        <f>(AW173+$AX$6)*AL173</f>
        <v>111.28</v>
      </c>
      <c r="AZ173" s="55" t="s">
        <v>2219</v>
      </c>
      <c r="BA173" s="69" t="s">
        <v>2220</v>
      </c>
      <c r="BB173" s="373"/>
      <c r="BC173" s="57">
        <v>10</v>
      </c>
      <c r="BD173" s="58" t="s">
        <v>2221</v>
      </c>
      <c r="BE173" s="59"/>
      <c r="BF173" s="59"/>
      <c r="BG173" s="60"/>
      <c r="BH173" s="61"/>
      <c r="BI173" s="85" t="s">
        <v>2222</v>
      </c>
      <c r="BJ173" s="63"/>
      <c r="BK173" s="64"/>
      <c r="BL173" s="63"/>
      <c r="BM173" s="65"/>
      <c r="BN173" s="66"/>
      <c r="BO173" s="84"/>
      <c r="BP173" s="358">
        <f>(BN173+$O$6)*BC173</f>
        <v>12.5</v>
      </c>
    </row>
    <row r="174" spans="1:68" s="81" customFormat="1" ht="16.5" thickBot="1">
      <c r="A174" s="78"/>
      <c r="B174" s="79"/>
      <c r="C174" s="70"/>
      <c r="D174" s="58"/>
      <c r="E174" s="59"/>
      <c r="F174" s="59" t="s">
        <v>2224</v>
      </c>
      <c r="G174" s="60"/>
      <c r="H174" s="71"/>
      <c r="I174" s="72"/>
      <c r="J174" s="89"/>
      <c r="K174" s="74"/>
      <c r="L174" s="73"/>
      <c r="M174" s="74"/>
      <c r="N174" s="75"/>
      <c r="O174" s="84"/>
      <c r="P174" s="76"/>
      <c r="Q174" s="80"/>
      <c r="R174" s="78"/>
      <c r="S174" s="79"/>
      <c r="T174" s="374"/>
      <c r="U174" s="70"/>
      <c r="V174" s="58"/>
      <c r="W174" s="59"/>
      <c r="X174" s="59" t="s">
        <v>2224</v>
      </c>
      <c r="Y174" s="60"/>
      <c r="Z174" s="71"/>
      <c r="AA174" s="72"/>
      <c r="AB174" s="89"/>
      <c r="AC174" s="74"/>
      <c r="AD174" s="73"/>
      <c r="AE174" s="74"/>
      <c r="AF174" s="75"/>
      <c r="AG174" s="84"/>
      <c r="AH174" s="359"/>
      <c r="AI174" s="78"/>
      <c r="AJ174" s="79"/>
      <c r="AK174" s="374"/>
      <c r="AL174" s="70"/>
      <c r="AM174" s="58"/>
      <c r="AN174" s="59"/>
      <c r="AO174" s="59" t="s">
        <v>2224</v>
      </c>
      <c r="AP174" s="60"/>
      <c r="AQ174" s="71"/>
      <c r="AR174" s="72"/>
      <c r="AS174" s="89"/>
      <c r="AT174" s="74"/>
      <c r="AU174" s="73"/>
      <c r="AV174" s="74"/>
      <c r="AW174" s="75"/>
      <c r="AX174" s="84"/>
      <c r="AY174" s="359"/>
      <c r="AZ174" s="78"/>
      <c r="BA174" s="79"/>
      <c r="BB174" s="374"/>
      <c r="BC174" s="70"/>
      <c r="BD174" s="58"/>
      <c r="BE174" s="59"/>
      <c r="BF174" s="59" t="s">
        <v>2224</v>
      </c>
      <c r="BG174" s="60"/>
      <c r="BH174" s="71"/>
      <c r="BI174" s="72"/>
      <c r="BJ174" s="89"/>
      <c r="BK174" s="74"/>
      <c r="BL174" s="73"/>
      <c r="BM174" s="74"/>
      <c r="BN174" s="75"/>
      <c r="BO174" s="84"/>
      <c r="BP174" s="359"/>
    </row>
    <row r="175" spans="1:68" ht="16.5" thickBot="1">
      <c r="A175" s="55" t="s">
        <v>2225</v>
      </c>
      <c r="B175" s="69" t="s">
        <v>2226</v>
      </c>
      <c r="C175" s="57">
        <v>60</v>
      </c>
      <c r="D175" s="58" t="s">
        <v>2227</v>
      </c>
      <c r="E175" s="59"/>
      <c r="F175" s="59"/>
      <c r="G175" s="60"/>
      <c r="H175" s="61"/>
      <c r="I175" s="85" t="s">
        <v>2228</v>
      </c>
      <c r="J175" s="63" t="s">
        <v>2229</v>
      </c>
      <c r="K175" s="64">
        <v>37650</v>
      </c>
      <c r="L175" s="63" t="s">
        <v>1921</v>
      </c>
      <c r="M175" s="65"/>
      <c r="N175" s="66">
        <v>8.22</v>
      </c>
      <c r="O175" s="84"/>
      <c r="P175" s="67">
        <f>(N175+$O$6)*C175</f>
        <v>568.2</v>
      </c>
      <c r="Q175" s="77"/>
      <c r="R175" s="55" t="s">
        <v>2225</v>
      </c>
      <c r="S175" s="69" t="s">
        <v>2226</v>
      </c>
      <c r="T175" s="373"/>
      <c r="U175" s="57">
        <v>60</v>
      </c>
      <c r="V175" s="58" t="s">
        <v>2227</v>
      </c>
      <c r="W175" s="59"/>
      <c r="X175" s="59"/>
      <c r="Y175" s="60"/>
      <c r="Z175" s="61"/>
      <c r="AA175" s="85" t="s">
        <v>2228</v>
      </c>
      <c r="AB175" s="63" t="s">
        <v>2229</v>
      </c>
      <c r="AC175" s="64">
        <v>4002994</v>
      </c>
      <c r="AD175" s="63" t="s">
        <v>1106</v>
      </c>
      <c r="AE175" s="65"/>
      <c r="AF175" s="66">
        <v>7.78</v>
      </c>
      <c r="AG175" s="84"/>
      <c r="AH175" s="358">
        <f>(AF175+$AG$6)*U175</f>
        <v>580.8</v>
      </c>
      <c r="AI175" s="55" t="s">
        <v>2225</v>
      </c>
      <c r="AJ175" s="69" t="s">
        <v>2226</v>
      </c>
      <c r="AK175" s="373"/>
      <c r="AL175" s="57">
        <v>60</v>
      </c>
      <c r="AM175" s="58" t="s">
        <v>2227</v>
      </c>
      <c r="AN175" s="59"/>
      <c r="AO175" s="59"/>
      <c r="AP175" s="60"/>
      <c r="AQ175" s="61"/>
      <c r="AR175" s="85" t="s">
        <v>2228</v>
      </c>
      <c r="AS175" s="63" t="s">
        <v>1567</v>
      </c>
      <c r="AT175" s="64">
        <v>108308</v>
      </c>
      <c r="AU175" s="63" t="s">
        <v>1568</v>
      </c>
      <c r="AV175" s="65"/>
      <c r="AW175" s="66">
        <v>7.76</v>
      </c>
      <c r="AX175" s="84"/>
      <c r="AY175" s="358">
        <f>(AW175+$AX$6)*AL175</f>
        <v>582.5999999999999</v>
      </c>
      <c r="AZ175" s="55" t="s">
        <v>2225</v>
      </c>
      <c r="BA175" s="69" t="s">
        <v>2226</v>
      </c>
      <c r="BB175" s="373"/>
      <c r="BC175" s="57">
        <v>60</v>
      </c>
      <c r="BD175" s="58" t="s">
        <v>2227</v>
      </c>
      <c r="BE175" s="59"/>
      <c r="BF175" s="59"/>
      <c r="BG175" s="60"/>
      <c r="BH175" s="61"/>
      <c r="BI175" s="85" t="s">
        <v>2228</v>
      </c>
      <c r="BJ175" s="63"/>
      <c r="BK175" s="64"/>
      <c r="BL175" s="63"/>
      <c r="BM175" s="65"/>
      <c r="BN175" s="66"/>
      <c r="BO175" s="84"/>
      <c r="BP175" s="358">
        <f>(BN175+$O$6)*BC175</f>
        <v>75</v>
      </c>
    </row>
    <row r="176" spans="1:68" s="81" customFormat="1" ht="16.5" thickBot="1">
      <c r="A176" s="78"/>
      <c r="B176" s="79"/>
      <c r="C176" s="70"/>
      <c r="D176" s="58"/>
      <c r="E176" s="59"/>
      <c r="F176" s="59"/>
      <c r="G176" s="60"/>
      <c r="H176" s="71"/>
      <c r="I176" s="72"/>
      <c r="J176" s="89"/>
      <c r="K176" s="74"/>
      <c r="L176" s="73"/>
      <c r="M176" s="74"/>
      <c r="N176" s="75"/>
      <c r="O176" s="84"/>
      <c r="P176" s="76"/>
      <c r="Q176" s="80"/>
      <c r="R176" s="78"/>
      <c r="S176" s="79"/>
      <c r="T176" s="374"/>
      <c r="U176" s="70"/>
      <c r="V176" s="58"/>
      <c r="W176" s="59"/>
      <c r="X176" s="59"/>
      <c r="Y176" s="60"/>
      <c r="Z176" s="71"/>
      <c r="AA176" s="72"/>
      <c r="AB176" s="89"/>
      <c r="AC176" s="74"/>
      <c r="AD176" s="73"/>
      <c r="AE176" s="74"/>
      <c r="AF176" s="75"/>
      <c r="AG176" s="84"/>
      <c r="AH176" s="359"/>
      <c r="AI176" s="78"/>
      <c r="AJ176" s="79"/>
      <c r="AK176" s="374"/>
      <c r="AL176" s="70"/>
      <c r="AM176" s="58"/>
      <c r="AN176" s="59"/>
      <c r="AO176" s="59"/>
      <c r="AP176" s="60"/>
      <c r="AQ176" s="71"/>
      <c r="AR176" s="72"/>
      <c r="AS176" s="89"/>
      <c r="AT176" s="74"/>
      <c r="AU176" s="73"/>
      <c r="AV176" s="74"/>
      <c r="AW176" s="75"/>
      <c r="AX176" s="84"/>
      <c r="AY176" s="359"/>
      <c r="AZ176" s="78"/>
      <c r="BA176" s="79"/>
      <c r="BB176" s="374"/>
      <c r="BC176" s="70"/>
      <c r="BD176" s="58"/>
      <c r="BE176" s="59"/>
      <c r="BF176" s="59"/>
      <c r="BG176" s="60"/>
      <c r="BH176" s="71"/>
      <c r="BI176" s="72"/>
      <c r="BJ176" s="89"/>
      <c r="BK176" s="74"/>
      <c r="BL176" s="73"/>
      <c r="BM176" s="74"/>
      <c r="BN176" s="75"/>
      <c r="BO176" s="84"/>
      <c r="BP176" s="359"/>
    </row>
    <row r="177" spans="1:68" ht="16.5" thickBot="1">
      <c r="A177" s="55" t="s">
        <v>2230</v>
      </c>
      <c r="B177" s="69" t="s">
        <v>2231</v>
      </c>
      <c r="C177" s="57">
        <v>55</v>
      </c>
      <c r="D177" s="58" t="s">
        <v>2232</v>
      </c>
      <c r="E177" s="59"/>
      <c r="F177" s="59"/>
      <c r="G177" s="60"/>
      <c r="H177" s="131"/>
      <c r="I177" s="85" t="s">
        <v>2233</v>
      </c>
      <c r="J177" s="63" t="s">
        <v>2234</v>
      </c>
      <c r="K177" s="64">
        <v>37700</v>
      </c>
      <c r="L177" s="63" t="s">
        <v>1921</v>
      </c>
      <c r="M177" s="65"/>
      <c r="N177" s="66">
        <v>2.92</v>
      </c>
      <c r="O177" s="84"/>
      <c r="P177" s="67">
        <f>(N177+$O$6)*C177</f>
        <v>229.35</v>
      </c>
      <c r="Q177" s="77"/>
      <c r="R177" s="55" t="s">
        <v>2230</v>
      </c>
      <c r="S177" s="69" t="s">
        <v>2231</v>
      </c>
      <c r="T177" s="373"/>
      <c r="U177" s="57">
        <v>55</v>
      </c>
      <c r="V177" s="58" t="s">
        <v>2232</v>
      </c>
      <c r="W177" s="59"/>
      <c r="X177" s="59"/>
      <c r="Y177" s="60"/>
      <c r="Z177" s="131"/>
      <c r="AA177" s="85" t="s">
        <v>2233</v>
      </c>
      <c r="AB177" s="63" t="s">
        <v>1185</v>
      </c>
      <c r="AC177" s="64">
        <v>4540373</v>
      </c>
      <c r="AD177" s="63" t="s">
        <v>1106</v>
      </c>
      <c r="AE177" s="65"/>
      <c r="AF177" s="66">
        <v>2.38</v>
      </c>
      <c r="AG177" s="84"/>
      <c r="AH177" s="358">
        <f>(AF177+$AG$6)*U177</f>
        <v>235.39999999999998</v>
      </c>
      <c r="AI177" s="55" t="s">
        <v>2230</v>
      </c>
      <c r="AJ177" s="69" t="s">
        <v>2231</v>
      </c>
      <c r="AK177" s="373"/>
      <c r="AL177" s="57">
        <v>55</v>
      </c>
      <c r="AM177" s="58" t="s">
        <v>2232</v>
      </c>
      <c r="AN177" s="59"/>
      <c r="AO177" s="59"/>
      <c r="AP177" s="60"/>
      <c r="AQ177" s="131"/>
      <c r="AR177" s="85" t="s">
        <v>2233</v>
      </c>
      <c r="AS177" s="63" t="s">
        <v>2234</v>
      </c>
      <c r="AT177" s="64">
        <v>108286</v>
      </c>
      <c r="AU177" s="63" t="s">
        <v>1569</v>
      </c>
      <c r="AV177" s="65"/>
      <c r="AW177" s="66">
        <v>2.68</v>
      </c>
      <c r="AX177" s="84"/>
      <c r="AY177" s="358">
        <f>(AW177+$AX$6)*AL177</f>
        <v>254.65</v>
      </c>
      <c r="AZ177" s="55" t="s">
        <v>2230</v>
      </c>
      <c r="BA177" s="69" t="s">
        <v>2231</v>
      </c>
      <c r="BB177" s="373"/>
      <c r="BC177" s="57">
        <v>55</v>
      </c>
      <c r="BD177" s="58" t="s">
        <v>2232</v>
      </c>
      <c r="BE177" s="59"/>
      <c r="BF177" s="59"/>
      <c r="BG177" s="60"/>
      <c r="BH177" s="131"/>
      <c r="BI177" s="85" t="s">
        <v>2233</v>
      </c>
      <c r="BJ177" s="63"/>
      <c r="BK177" s="64"/>
      <c r="BL177" s="63"/>
      <c r="BM177" s="65"/>
      <c r="BN177" s="66"/>
      <c r="BO177" s="84"/>
      <c r="BP177" s="358">
        <f>(BN177+$O$6)*BC177</f>
        <v>68.75</v>
      </c>
    </row>
    <row r="178" spans="1:68" ht="16.5" thickBot="1">
      <c r="A178" s="78"/>
      <c r="B178" s="69"/>
      <c r="C178" s="70"/>
      <c r="D178" s="58"/>
      <c r="E178" s="59"/>
      <c r="F178" s="59"/>
      <c r="G178" s="60"/>
      <c r="H178" s="131"/>
      <c r="I178" s="72"/>
      <c r="J178" s="89"/>
      <c r="K178" s="74"/>
      <c r="L178" s="73"/>
      <c r="M178" s="74"/>
      <c r="N178" s="75"/>
      <c r="O178" s="84"/>
      <c r="P178" s="76"/>
      <c r="Q178" s="80"/>
      <c r="R178" s="78"/>
      <c r="S178" s="69"/>
      <c r="T178" s="373"/>
      <c r="U178" s="70"/>
      <c r="V178" s="58"/>
      <c r="W178" s="59"/>
      <c r="X178" s="59"/>
      <c r="Y178" s="60"/>
      <c r="Z178" s="131"/>
      <c r="AA178" s="72"/>
      <c r="AB178" s="89"/>
      <c r="AC178" s="74"/>
      <c r="AD178" s="73"/>
      <c r="AE178" s="74"/>
      <c r="AF178" s="75"/>
      <c r="AG178" s="84"/>
      <c r="AH178" s="359"/>
      <c r="AI178" s="78"/>
      <c r="AJ178" s="69"/>
      <c r="AK178" s="373"/>
      <c r="AL178" s="70"/>
      <c r="AM178" s="58"/>
      <c r="AN178" s="59"/>
      <c r="AO178" s="59"/>
      <c r="AP178" s="60"/>
      <c r="AQ178" s="131"/>
      <c r="AR178" s="72"/>
      <c r="AS178" s="89"/>
      <c r="AT178" s="74"/>
      <c r="AU178" s="73"/>
      <c r="AV178" s="74"/>
      <c r="AW178" s="75"/>
      <c r="AX178" s="84"/>
      <c r="AY178" s="359"/>
      <c r="AZ178" s="78"/>
      <c r="BA178" s="69"/>
      <c r="BB178" s="373"/>
      <c r="BC178" s="70"/>
      <c r="BD178" s="58"/>
      <c r="BE178" s="59"/>
      <c r="BF178" s="59"/>
      <c r="BG178" s="60"/>
      <c r="BH178" s="131"/>
      <c r="BI178" s="72"/>
      <c r="BJ178" s="89"/>
      <c r="BK178" s="74"/>
      <c r="BL178" s="73"/>
      <c r="BM178" s="74"/>
      <c r="BN178" s="75"/>
      <c r="BO178" s="84"/>
      <c r="BP178" s="359"/>
    </row>
    <row r="179" spans="1:68" ht="16.5" thickBot="1">
      <c r="A179" s="55" t="s">
        <v>2235</v>
      </c>
      <c r="B179" s="69"/>
      <c r="C179" s="57">
        <v>83</v>
      </c>
      <c r="D179" s="58" t="s">
        <v>2236</v>
      </c>
      <c r="E179" s="59"/>
      <c r="F179" s="59"/>
      <c r="G179" s="60"/>
      <c r="H179" s="131"/>
      <c r="I179" s="85" t="s">
        <v>2237</v>
      </c>
      <c r="J179" s="63" t="s">
        <v>2238</v>
      </c>
      <c r="K179" s="64" t="s">
        <v>2239</v>
      </c>
      <c r="L179" s="63" t="s">
        <v>1921</v>
      </c>
      <c r="M179" s="65"/>
      <c r="N179" s="66">
        <v>6.5</v>
      </c>
      <c r="O179" s="84"/>
      <c r="P179" s="67">
        <f>(N179+$O$6)*C179</f>
        <v>643.25</v>
      </c>
      <c r="Q179" s="5"/>
      <c r="R179" s="55" t="s">
        <v>2235</v>
      </c>
      <c r="S179" s="69"/>
      <c r="T179" s="373"/>
      <c r="U179" s="57">
        <v>125</v>
      </c>
      <c r="V179" s="58" t="s">
        <v>2236</v>
      </c>
      <c r="W179" s="59"/>
      <c r="X179" s="59"/>
      <c r="Y179" s="60"/>
      <c r="Z179" s="131"/>
      <c r="AA179" s="85" t="s">
        <v>2237</v>
      </c>
      <c r="AB179" s="63" t="s">
        <v>1183</v>
      </c>
      <c r="AC179" s="64" t="s">
        <v>1186</v>
      </c>
      <c r="AD179" s="63" t="s">
        <v>1147</v>
      </c>
      <c r="AE179" s="65"/>
      <c r="AF179" s="66">
        <v>4.81</v>
      </c>
      <c r="AG179" s="84"/>
      <c r="AH179" s="358">
        <f>(AF179+$AG$6)*U179</f>
        <v>838.7499999999999</v>
      </c>
      <c r="AI179" s="55" t="s">
        <v>2235</v>
      </c>
      <c r="AJ179" s="69"/>
      <c r="AK179" s="373"/>
      <c r="AL179" s="57">
        <v>83</v>
      </c>
      <c r="AM179" s="58" t="s">
        <v>2236</v>
      </c>
      <c r="AN179" s="59"/>
      <c r="AO179" s="59"/>
      <c r="AP179" s="60"/>
      <c r="AQ179" s="131"/>
      <c r="AR179" s="85" t="s">
        <v>2237</v>
      </c>
      <c r="AS179" s="63" t="s">
        <v>1570</v>
      </c>
      <c r="AT179" s="64">
        <v>513792</v>
      </c>
      <c r="AU179" s="63" t="s">
        <v>1551</v>
      </c>
      <c r="AV179" s="65"/>
      <c r="AW179" s="66">
        <v>7.19</v>
      </c>
      <c r="AX179" s="84"/>
      <c r="AY179" s="358">
        <f>(AW179+$AX$6)*AL179</f>
        <v>758.62</v>
      </c>
      <c r="AZ179" s="55" t="s">
        <v>2235</v>
      </c>
      <c r="BA179" s="69"/>
      <c r="BB179" s="373"/>
      <c r="BC179" s="57">
        <v>75</v>
      </c>
      <c r="BD179" s="58" t="s">
        <v>2236</v>
      </c>
      <c r="BE179" s="59"/>
      <c r="BF179" s="59"/>
      <c r="BG179" s="60"/>
      <c r="BH179" s="131"/>
      <c r="BI179" s="85" t="s">
        <v>2237</v>
      </c>
      <c r="BJ179" s="63"/>
      <c r="BK179" s="64"/>
      <c r="BL179" s="63"/>
      <c r="BM179" s="65"/>
      <c r="BN179" s="66"/>
      <c r="BO179" s="84"/>
      <c r="BP179" s="358">
        <f>(BN179+$O$6)*BC179</f>
        <v>93.75</v>
      </c>
    </row>
    <row r="180" spans="1:68" s="81" customFormat="1" ht="16.5" thickBot="1">
      <c r="A180" s="78"/>
      <c r="B180" s="79"/>
      <c r="C180" s="70"/>
      <c r="D180" s="58"/>
      <c r="E180" s="59"/>
      <c r="F180" s="59"/>
      <c r="G180" s="60"/>
      <c r="H180" s="71"/>
      <c r="I180" s="72"/>
      <c r="J180" s="89"/>
      <c r="K180" s="74"/>
      <c r="L180" s="73"/>
      <c r="M180" s="74"/>
      <c r="N180" s="75"/>
      <c r="O180" s="84"/>
      <c r="P180" s="76"/>
      <c r="Q180" s="80"/>
      <c r="R180" s="78"/>
      <c r="S180" s="79"/>
      <c r="T180" s="374"/>
      <c r="U180" s="70"/>
      <c r="V180" s="58"/>
      <c r="W180" s="59"/>
      <c r="X180" s="59"/>
      <c r="Y180" s="60"/>
      <c r="Z180" s="71"/>
      <c r="AA180" s="72"/>
      <c r="AB180" s="89"/>
      <c r="AC180" s="74"/>
      <c r="AD180" s="73"/>
      <c r="AE180" s="74"/>
      <c r="AF180" s="75"/>
      <c r="AG180" s="84"/>
      <c r="AH180" s="359"/>
      <c r="AI180" s="78"/>
      <c r="AJ180" s="79"/>
      <c r="AK180" s="374"/>
      <c r="AL180" s="70"/>
      <c r="AM180" s="58"/>
      <c r="AN180" s="59"/>
      <c r="AO180" s="59"/>
      <c r="AP180" s="60"/>
      <c r="AQ180" s="71"/>
      <c r="AR180" s="72"/>
      <c r="AS180" s="89"/>
      <c r="AT180" s="74"/>
      <c r="AU180" s="73"/>
      <c r="AV180" s="74"/>
      <c r="AW180" s="75"/>
      <c r="AX180" s="84"/>
      <c r="AY180" s="359"/>
      <c r="AZ180" s="78"/>
      <c r="BA180" s="79"/>
      <c r="BB180" s="374"/>
      <c r="BC180" s="70"/>
      <c r="BD180" s="58"/>
      <c r="BE180" s="59"/>
      <c r="BF180" s="59"/>
      <c r="BG180" s="60"/>
      <c r="BH180" s="71"/>
      <c r="BI180" s="72"/>
      <c r="BJ180" s="89"/>
      <c r="BK180" s="74"/>
      <c r="BL180" s="73"/>
      <c r="BM180" s="74"/>
      <c r="BN180" s="75"/>
      <c r="BO180" s="84"/>
      <c r="BP180" s="359"/>
    </row>
    <row r="181" spans="1:68" ht="16.5" thickBot="1">
      <c r="A181" s="55" t="s">
        <v>2240</v>
      </c>
      <c r="B181" s="69" t="s">
        <v>2241</v>
      </c>
      <c r="C181" s="57">
        <v>15</v>
      </c>
      <c r="D181" s="58" t="s">
        <v>2242</v>
      </c>
      <c r="E181" s="59"/>
      <c r="F181" s="59"/>
      <c r="G181" s="60"/>
      <c r="H181" s="61"/>
      <c r="I181" s="85" t="s">
        <v>2125</v>
      </c>
      <c r="J181" s="63" t="s">
        <v>2126</v>
      </c>
      <c r="K181" s="64">
        <v>56850</v>
      </c>
      <c r="L181" s="63" t="s">
        <v>2127</v>
      </c>
      <c r="M181" s="65"/>
      <c r="N181" s="66">
        <v>8.67</v>
      </c>
      <c r="O181" s="84"/>
      <c r="P181" s="67">
        <f>(N181+$O$6)*C181</f>
        <v>148.8</v>
      </c>
      <c r="Q181" s="77"/>
      <c r="R181" s="55" t="s">
        <v>2240</v>
      </c>
      <c r="S181" s="69" t="s">
        <v>2241</v>
      </c>
      <c r="T181" s="373"/>
      <c r="U181" s="57">
        <v>15</v>
      </c>
      <c r="V181" s="58" t="s">
        <v>2242</v>
      </c>
      <c r="W181" s="59"/>
      <c r="X181" s="59"/>
      <c r="Y181" s="60"/>
      <c r="Z181" s="61"/>
      <c r="AA181" s="85" t="s">
        <v>2125</v>
      </c>
      <c r="AB181" s="63" t="s">
        <v>1187</v>
      </c>
      <c r="AC181" s="64" t="s">
        <v>1188</v>
      </c>
      <c r="AD181" s="63" t="s">
        <v>1147</v>
      </c>
      <c r="AE181" s="65"/>
      <c r="AF181" s="66">
        <v>6.4</v>
      </c>
      <c r="AG181" s="84"/>
      <c r="AH181" s="358">
        <f>(AF181+$AG$6)*U181</f>
        <v>124.50000000000001</v>
      </c>
      <c r="AI181" s="55" t="s">
        <v>2240</v>
      </c>
      <c r="AJ181" s="69" t="s">
        <v>2241</v>
      </c>
      <c r="AK181" s="373"/>
      <c r="AL181" s="57">
        <v>16</v>
      </c>
      <c r="AM181" s="58" t="s">
        <v>2242</v>
      </c>
      <c r="AN181" s="59"/>
      <c r="AO181" s="59"/>
      <c r="AP181" s="60"/>
      <c r="AQ181" s="61"/>
      <c r="AR181" s="85" t="s">
        <v>2125</v>
      </c>
      <c r="AS181" s="63" t="s">
        <v>1550</v>
      </c>
      <c r="AT181" s="64">
        <v>513822</v>
      </c>
      <c r="AU181" s="63" t="s">
        <v>1551</v>
      </c>
      <c r="AV181" s="65"/>
      <c r="AW181" s="66">
        <v>7.76</v>
      </c>
      <c r="AX181" s="84"/>
      <c r="AY181" s="358">
        <f>(AW181+$AX$6)*AL181</f>
        <v>155.35999999999999</v>
      </c>
      <c r="AZ181" s="55" t="s">
        <v>2240</v>
      </c>
      <c r="BA181" s="69" t="s">
        <v>2241</v>
      </c>
      <c r="BB181" s="373"/>
      <c r="BC181" s="57">
        <v>15</v>
      </c>
      <c r="BD181" s="58" t="s">
        <v>2242</v>
      </c>
      <c r="BE181" s="59"/>
      <c r="BF181" s="59"/>
      <c r="BG181" s="60"/>
      <c r="BH181" s="61"/>
      <c r="BI181" s="85" t="s">
        <v>2125</v>
      </c>
      <c r="BJ181" s="63"/>
      <c r="BK181" s="64"/>
      <c r="BL181" s="63"/>
      <c r="BM181" s="65"/>
      <c r="BN181" s="66"/>
      <c r="BO181" s="84"/>
      <c r="BP181" s="358">
        <f>(BN181+$O$6)*BC181</f>
        <v>18.75</v>
      </c>
    </row>
    <row r="182" spans="1:68" s="81" customFormat="1" ht="16.5" thickBot="1">
      <c r="A182" s="78"/>
      <c r="B182" s="79"/>
      <c r="C182" s="70"/>
      <c r="D182" s="58"/>
      <c r="E182" s="59"/>
      <c r="F182" s="59"/>
      <c r="G182" s="60"/>
      <c r="H182" s="71"/>
      <c r="I182" s="72"/>
      <c r="J182" s="89"/>
      <c r="K182" s="74"/>
      <c r="L182" s="73"/>
      <c r="M182" s="74"/>
      <c r="N182" s="75"/>
      <c r="O182" s="84"/>
      <c r="P182" s="76"/>
      <c r="Q182" s="80"/>
      <c r="R182" s="78"/>
      <c r="S182" s="79"/>
      <c r="T182" s="374"/>
      <c r="U182" s="70"/>
      <c r="V182" s="58"/>
      <c r="W182" s="59"/>
      <c r="X182" s="59"/>
      <c r="Y182" s="60"/>
      <c r="Z182" s="71"/>
      <c r="AA182" s="72"/>
      <c r="AB182" s="89"/>
      <c r="AC182" s="74"/>
      <c r="AD182" s="73"/>
      <c r="AE182" s="74"/>
      <c r="AF182" s="75"/>
      <c r="AG182" s="84"/>
      <c r="AH182" s="359"/>
      <c r="AI182" s="78"/>
      <c r="AJ182" s="79"/>
      <c r="AK182" s="374"/>
      <c r="AL182" s="70"/>
      <c r="AM182" s="58"/>
      <c r="AN182" s="59"/>
      <c r="AO182" s="59"/>
      <c r="AP182" s="60"/>
      <c r="AQ182" s="71"/>
      <c r="AR182" s="72"/>
      <c r="AS182" s="89"/>
      <c r="AT182" s="74"/>
      <c r="AU182" s="73"/>
      <c r="AV182" s="74"/>
      <c r="AW182" s="75"/>
      <c r="AX182" s="84"/>
      <c r="AY182" s="359"/>
      <c r="AZ182" s="78"/>
      <c r="BA182" s="79"/>
      <c r="BB182" s="374"/>
      <c r="BC182" s="70"/>
      <c r="BD182" s="58"/>
      <c r="BE182" s="59"/>
      <c r="BF182" s="59"/>
      <c r="BG182" s="60"/>
      <c r="BH182" s="71"/>
      <c r="BI182" s="72"/>
      <c r="BJ182" s="89"/>
      <c r="BK182" s="74"/>
      <c r="BL182" s="73"/>
      <c r="BM182" s="74"/>
      <c r="BN182" s="75"/>
      <c r="BO182" s="84"/>
      <c r="BP182" s="359"/>
    </row>
    <row r="183" spans="1:68" ht="16.5" thickBot="1">
      <c r="A183" s="55" t="s">
        <v>2243</v>
      </c>
      <c r="B183" s="96" t="s">
        <v>2244</v>
      </c>
      <c r="C183" s="57">
        <v>35</v>
      </c>
      <c r="D183" s="58" t="s">
        <v>2245</v>
      </c>
      <c r="E183" s="59"/>
      <c r="F183" s="59"/>
      <c r="G183" s="60"/>
      <c r="H183" s="61"/>
      <c r="I183" s="97"/>
      <c r="J183" s="63" t="s">
        <v>2246</v>
      </c>
      <c r="K183" s="64">
        <v>37415</v>
      </c>
      <c r="L183" s="63" t="s">
        <v>2127</v>
      </c>
      <c r="M183" s="65"/>
      <c r="N183" s="66">
        <v>6.5</v>
      </c>
      <c r="O183" s="84"/>
      <c r="P183" s="67">
        <f>(N183+$O$6)*C183</f>
        <v>271.25</v>
      </c>
      <c r="Q183" s="77"/>
      <c r="R183" s="55" t="s">
        <v>2243</v>
      </c>
      <c r="S183" s="96" t="s">
        <v>2244</v>
      </c>
      <c r="T183" s="375"/>
      <c r="U183" s="57">
        <v>35</v>
      </c>
      <c r="V183" s="58" t="s">
        <v>2245</v>
      </c>
      <c r="W183" s="59"/>
      <c r="X183" s="59"/>
      <c r="Y183" s="60"/>
      <c r="Z183" s="61"/>
      <c r="AA183" s="97"/>
      <c r="AB183" s="63" t="s">
        <v>1145</v>
      </c>
      <c r="AC183" s="64" t="s">
        <v>1189</v>
      </c>
      <c r="AD183" s="63" t="s">
        <v>1147</v>
      </c>
      <c r="AE183" s="65"/>
      <c r="AF183" s="66">
        <v>6.8</v>
      </c>
      <c r="AG183" s="84"/>
      <c r="AH183" s="358">
        <f>(AF183+$AG$6)*U183</f>
        <v>304.5</v>
      </c>
      <c r="AI183" s="55" t="s">
        <v>2243</v>
      </c>
      <c r="AJ183" s="96" t="s">
        <v>2244</v>
      </c>
      <c r="AK183" s="375"/>
      <c r="AL183" s="57">
        <v>35</v>
      </c>
      <c r="AM183" s="58" t="s">
        <v>2245</v>
      </c>
      <c r="AN183" s="59"/>
      <c r="AO183" s="59"/>
      <c r="AP183" s="60"/>
      <c r="AQ183" s="61"/>
      <c r="AR183" s="97"/>
      <c r="AS183" s="63" t="s">
        <v>1571</v>
      </c>
      <c r="AT183" s="64">
        <v>273996</v>
      </c>
      <c r="AU183" s="63" t="s">
        <v>1551</v>
      </c>
      <c r="AV183" s="65"/>
      <c r="AW183" s="66">
        <v>6.28</v>
      </c>
      <c r="AX183" s="84"/>
      <c r="AY183" s="358">
        <f>(AW183+$AX$6)*AL183</f>
        <v>288.05</v>
      </c>
      <c r="AZ183" s="55" t="s">
        <v>2243</v>
      </c>
      <c r="BA183" s="96" t="s">
        <v>2244</v>
      </c>
      <c r="BB183" s="375"/>
      <c r="BC183" s="57">
        <v>35</v>
      </c>
      <c r="BD183" s="58" t="s">
        <v>2245</v>
      </c>
      <c r="BE183" s="59"/>
      <c r="BF183" s="59"/>
      <c r="BG183" s="60"/>
      <c r="BH183" s="61"/>
      <c r="BI183" s="97"/>
      <c r="BJ183" s="63"/>
      <c r="BK183" s="64"/>
      <c r="BL183" s="63"/>
      <c r="BM183" s="65"/>
      <c r="BN183" s="66"/>
      <c r="BO183" s="84"/>
      <c r="BP183" s="358">
        <f>(BN183+$O$6)*BC183</f>
        <v>43.75</v>
      </c>
    </row>
    <row r="184" spans="1:68" s="81" customFormat="1" ht="16.5" thickBot="1">
      <c r="A184" s="78"/>
      <c r="B184" s="79"/>
      <c r="C184" s="70"/>
      <c r="D184" s="58"/>
      <c r="E184" s="59"/>
      <c r="F184" s="59"/>
      <c r="G184" s="60"/>
      <c r="H184" s="71"/>
      <c r="I184" s="72"/>
      <c r="J184" s="89"/>
      <c r="K184" s="74"/>
      <c r="L184" s="73"/>
      <c r="M184" s="74"/>
      <c r="N184" s="75"/>
      <c r="O184" s="84"/>
      <c r="P184" s="76"/>
      <c r="Q184" s="80"/>
      <c r="R184" s="78"/>
      <c r="S184" s="79"/>
      <c r="T184" s="374"/>
      <c r="U184" s="70"/>
      <c r="V184" s="58"/>
      <c r="W184" s="59"/>
      <c r="X184" s="59"/>
      <c r="Y184" s="60"/>
      <c r="Z184" s="71"/>
      <c r="AA184" s="72"/>
      <c r="AB184" s="89"/>
      <c r="AC184" s="74"/>
      <c r="AD184" s="73"/>
      <c r="AE184" s="74"/>
      <c r="AF184" s="75"/>
      <c r="AG184" s="84"/>
      <c r="AH184" s="359"/>
      <c r="AI184" s="78"/>
      <c r="AJ184" s="79"/>
      <c r="AK184" s="374"/>
      <c r="AL184" s="70"/>
      <c r="AM184" s="58"/>
      <c r="AN184" s="59"/>
      <c r="AO184" s="59"/>
      <c r="AP184" s="60"/>
      <c r="AQ184" s="71"/>
      <c r="AR184" s="72"/>
      <c r="AS184" s="89"/>
      <c r="AT184" s="74"/>
      <c r="AU184" s="73"/>
      <c r="AV184" s="74"/>
      <c r="AW184" s="75"/>
      <c r="AX184" s="84"/>
      <c r="AY184" s="359"/>
      <c r="AZ184" s="78"/>
      <c r="BA184" s="79"/>
      <c r="BB184" s="374"/>
      <c r="BC184" s="70"/>
      <c r="BD184" s="58"/>
      <c r="BE184" s="59"/>
      <c r="BF184" s="59"/>
      <c r="BG184" s="60"/>
      <c r="BH184" s="71"/>
      <c r="BI184" s="72"/>
      <c r="BJ184" s="89"/>
      <c r="BK184" s="74"/>
      <c r="BL184" s="73"/>
      <c r="BM184" s="74"/>
      <c r="BN184" s="75"/>
      <c r="BO184" s="84"/>
      <c r="BP184" s="359"/>
    </row>
    <row r="185" spans="1:68" s="135" customFormat="1" ht="16.5" thickBot="1">
      <c r="A185" s="132" t="s">
        <v>2247</v>
      </c>
      <c r="B185" s="133">
        <v>817</v>
      </c>
      <c r="C185" s="57">
        <v>25</v>
      </c>
      <c r="D185" s="58" t="s">
        <v>2248</v>
      </c>
      <c r="E185" s="59"/>
      <c r="F185" s="59"/>
      <c r="G185" s="60"/>
      <c r="H185" s="61"/>
      <c r="I185" s="97"/>
      <c r="J185" s="63" t="s">
        <v>2249</v>
      </c>
      <c r="K185" s="64">
        <v>36525</v>
      </c>
      <c r="L185" s="63" t="s">
        <v>2127</v>
      </c>
      <c r="M185" s="65"/>
      <c r="N185" s="66">
        <v>17.07</v>
      </c>
      <c r="O185" s="84"/>
      <c r="P185" s="67">
        <f>(N185+$O$6)*C185</f>
        <v>458</v>
      </c>
      <c r="Q185" s="134"/>
      <c r="R185" s="132" t="s">
        <v>2247</v>
      </c>
      <c r="S185" s="133">
        <v>817</v>
      </c>
      <c r="T185" s="375"/>
      <c r="U185" s="57">
        <v>25</v>
      </c>
      <c r="V185" s="58" t="s">
        <v>2248</v>
      </c>
      <c r="W185" s="59"/>
      <c r="X185" s="59"/>
      <c r="Y185" s="60"/>
      <c r="Z185" s="61"/>
      <c r="AA185" s="97"/>
      <c r="AB185" s="63" t="s">
        <v>1190</v>
      </c>
      <c r="AC185" s="64" t="s">
        <v>1191</v>
      </c>
      <c r="AD185" s="63" t="s">
        <v>1147</v>
      </c>
      <c r="AE185" s="65"/>
      <c r="AF185" s="66">
        <v>4.76</v>
      </c>
      <c r="AG185" s="84"/>
      <c r="AH185" s="358">
        <f>(AF185+$AG$6)*U185</f>
        <v>166.5</v>
      </c>
      <c r="AI185" s="132" t="s">
        <v>2247</v>
      </c>
      <c r="AJ185" s="133">
        <v>817</v>
      </c>
      <c r="AK185" s="375"/>
      <c r="AL185" s="57">
        <v>25</v>
      </c>
      <c r="AM185" s="58" t="s">
        <v>2248</v>
      </c>
      <c r="AN185" s="59"/>
      <c r="AO185" s="59"/>
      <c r="AP185" s="60"/>
      <c r="AQ185" s="61"/>
      <c r="AR185" s="97"/>
      <c r="AS185" s="63" t="s">
        <v>1566</v>
      </c>
      <c r="AT185" s="64">
        <v>428574</v>
      </c>
      <c r="AU185" s="63" t="s">
        <v>1551</v>
      </c>
      <c r="AV185" s="65"/>
      <c r="AW185" s="66">
        <v>5.09</v>
      </c>
      <c r="AX185" s="84"/>
      <c r="AY185" s="358">
        <f>(AW185+$AX$6)*AL185</f>
        <v>176</v>
      </c>
      <c r="AZ185" s="132" t="s">
        <v>2247</v>
      </c>
      <c r="BA185" s="133">
        <v>817</v>
      </c>
      <c r="BB185" s="375"/>
      <c r="BC185" s="57">
        <v>25</v>
      </c>
      <c r="BD185" s="58" t="s">
        <v>2248</v>
      </c>
      <c r="BE185" s="59"/>
      <c r="BF185" s="59"/>
      <c r="BG185" s="60"/>
      <c r="BH185" s="61"/>
      <c r="BI185" s="97"/>
      <c r="BJ185" s="63"/>
      <c r="BK185" s="64"/>
      <c r="BL185" s="63"/>
      <c r="BM185" s="65"/>
      <c r="BN185" s="66"/>
      <c r="BO185" s="84"/>
      <c r="BP185" s="358">
        <f>(BN185+$O$6)*BC185</f>
        <v>31.25</v>
      </c>
    </row>
    <row r="186" spans="1:68" s="5" customFormat="1" ht="17.25" thickBot="1" thickTop="1">
      <c r="A186" s="78"/>
      <c r="B186" s="136"/>
      <c r="C186" s="70"/>
      <c r="D186" s="58"/>
      <c r="E186" s="59"/>
      <c r="F186" s="59"/>
      <c r="G186" s="60"/>
      <c r="H186" s="71"/>
      <c r="I186" s="72"/>
      <c r="J186" s="89"/>
      <c r="K186" s="74"/>
      <c r="L186" s="73"/>
      <c r="M186" s="74"/>
      <c r="N186" s="75"/>
      <c r="O186" s="84"/>
      <c r="P186" s="76"/>
      <c r="Q186" s="137"/>
      <c r="R186" s="78"/>
      <c r="S186" s="136"/>
      <c r="T186" s="380"/>
      <c r="U186" s="70"/>
      <c r="V186" s="58"/>
      <c r="W186" s="59"/>
      <c r="X186" s="59"/>
      <c r="Y186" s="60"/>
      <c r="Z186" s="71"/>
      <c r="AA186" s="72"/>
      <c r="AB186" s="89"/>
      <c r="AC186" s="74"/>
      <c r="AD186" s="73"/>
      <c r="AE186" s="74"/>
      <c r="AF186" s="75"/>
      <c r="AG186" s="84"/>
      <c r="AH186" s="359"/>
      <c r="AI186" s="78"/>
      <c r="AJ186" s="136"/>
      <c r="AK186" s="380"/>
      <c r="AL186" s="70"/>
      <c r="AM186" s="58"/>
      <c r="AN186" s="59"/>
      <c r="AO186" s="59"/>
      <c r="AP186" s="60"/>
      <c r="AQ186" s="71"/>
      <c r="AR186" s="72"/>
      <c r="AS186" s="89"/>
      <c r="AT186" s="74"/>
      <c r="AU186" s="73"/>
      <c r="AV186" s="74"/>
      <c r="AW186" s="75"/>
      <c r="AX186" s="84"/>
      <c r="AY186" s="359"/>
      <c r="AZ186" s="78"/>
      <c r="BA186" s="136"/>
      <c r="BB186" s="380"/>
      <c r="BC186" s="70"/>
      <c r="BD186" s="58"/>
      <c r="BE186" s="59"/>
      <c r="BF186" s="59"/>
      <c r="BG186" s="60"/>
      <c r="BH186" s="71"/>
      <c r="BI186" s="72"/>
      <c r="BJ186" s="89"/>
      <c r="BK186" s="74"/>
      <c r="BL186" s="73"/>
      <c r="BM186" s="74"/>
      <c r="BN186" s="75"/>
      <c r="BO186" s="84"/>
      <c r="BP186" s="359"/>
    </row>
    <row r="187" spans="1:68" ht="16.5" thickBot="1">
      <c r="A187" s="55" t="s">
        <v>2250</v>
      </c>
      <c r="B187" s="69" t="s">
        <v>2251</v>
      </c>
      <c r="C187" s="57">
        <v>6</v>
      </c>
      <c r="D187" s="58" t="s">
        <v>2252</v>
      </c>
      <c r="E187" s="138"/>
      <c r="F187" s="138"/>
      <c r="G187" s="139"/>
      <c r="H187" s="61" t="s">
        <v>2253</v>
      </c>
      <c r="I187" s="85" t="s">
        <v>2254</v>
      </c>
      <c r="J187" s="63" t="s">
        <v>2255</v>
      </c>
      <c r="K187" s="64">
        <v>52120</v>
      </c>
      <c r="L187" s="63" t="s">
        <v>2256</v>
      </c>
      <c r="M187" s="65"/>
      <c r="N187" s="66">
        <v>40.2</v>
      </c>
      <c r="O187" s="84"/>
      <c r="P187" s="67">
        <f>(N187+$O$6)*C187</f>
        <v>248.70000000000002</v>
      </c>
      <c r="Q187" s="77"/>
      <c r="R187" s="55" t="s">
        <v>2250</v>
      </c>
      <c r="S187" s="69" t="s">
        <v>2251</v>
      </c>
      <c r="T187" s="373"/>
      <c r="U187" s="57">
        <v>312.5</v>
      </c>
      <c r="V187" s="58" t="s">
        <v>2252</v>
      </c>
      <c r="W187" s="138"/>
      <c r="X187" s="138"/>
      <c r="Y187" s="139"/>
      <c r="Z187" s="61" t="s">
        <v>2253</v>
      </c>
      <c r="AA187" s="85" t="s">
        <v>2254</v>
      </c>
      <c r="AB187" s="63" t="s">
        <v>1152</v>
      </c>
      <c r="AC187" s="64" t="s">
        <v>1192</v>
      </c>
      <c r="AD187" s="63" t="s">
        <v>2253</v>
      </c>
      <c r="AE187" s="65"/>
      <c r="AF187" s="66">
        <v>2.15</v>
      </c>
      <c r="AG187" s="84"/>
      <c r="AH187" s="358">
        <f>(AF187+$AG$6)*U187</f>
        <v>1265.625</v>
      </c>
      <c r="AI187" s="55" t="s">
        <v>2250</v>
      </c>
      <c r="AJ187" s="69" t="s">
        <v>2251</v>
      </c>
      <c r="AK187" s="373"/>
      <c r="AL187" s="57">
        <v>50</v>
      </c>
      <c r="AM187" s="58" t="s">
        <v>2252</v>
      </c>
      <c r="AN187" s="138"/>
      <c r="AO187" s="138"/>
      <c r="AP187" s="139"/>
      <c r="AQ187" s="61" t="s">
        <v>2253</v>
      </c>
      <c r="AR187" s="85" t="s">
        <v>2254</v>
      </c>
      <c r="AS187" s="63" t="s">
        <v>1572</v>
      </c>
      <c r="AT187" s="64">
        <v>770949</v>
      </c>
      <c r="AU187" s="63" t="s">
        <v>1573</v>
      </c>
      <c r="AV187" s="65"/>
      <c r="AW187" s="66">
        <v>5.05</v>
      </c>
      <c r="AX187" s="84"/>
      <c r="AY187" s="358">
        <f>(AW187+$AX$6)*AL187</f>
        <v>350</v>
      </c>
      <c r="AZ187" s="55" t="s">
        <v>2250</v>
      </c>
      <c r="BA187" s="69" t="s">
        <v>2251</v>
      </c>
      <c r="BB187" s="373"/>
      <c r="BC187" s="57">
        <v>50</v>
      </c>
      <c r="BD187" s="58" t="s">
        <v>2252</v>
      </c>
      <c r="BE187" s="138"/>
      <c r="BF187" s="138"/>
      <c r="BG187" s="139"/>
      <c r="BH187" s="61" t="s">
        <v>2253</v>
      </c>
      <c r="BI187" s="85" t="s">
        <v>2254</v>
      </c>
      <c r="BJ187" s="63"/>
      <c r="BK187" s="64"/>
      <c r="BL187" s="63"/>
      <c r="BM187" s="65"/>
      <c r="BN187" s="66"/>
      <c r="BO187" s="84"/>
      <c r="BP187" s="358">
        <f>(BN187+$O$6)*BC187</f>
        <v>62.5</v>
      </c>
    </row>
    <row r="188" spans="1:68" s="5" customFormat="1" ht="16.5" thickBot="1">
      <c r="A188" s="78"/>
      <c r="B188" s="136"/>
      <c r="C188" s="70"/>
      <c r="D188" s="58"/>
      <c r="E188" s="59"/>
      <c r="F188" s="59"/>
      <c r="G188" s="60"/>
      <c r="H188" s="71"/>
      <c r="I188" s="72"/>
      <c r="J188" s="89"/>
      <c r="K188" s="74"/>
      <c r="L188" s="73"/>
      <c r="M188" s="74"/>
      <c r="N188" s="75"/>
      <c r="O188" s="84"/>
      <c r="P188" s="76"/>
      <c r="Q188" s="137"/>
      <c r="R188" s="78"/>
      <c r="S188" s="136"/>
      <c r="T188" s="380"/>
      <c r="U188" s="70"/>
      <c r="V188" s="58"/>
      <c r="W188" s="59"/>
      <c r="X188" s="59"/>
      <c r="Y188" s="60"/>
      <c r="Z188" s="71"/>
      <c r="AA188" s="72"/>
      <c r="AB188" s="89"/>
      <c r="AC188" s="74"/>
      <c r="AD188" s="73"/>
      <c r="AE188" s="74"/>
      <c r="AF188" s="75"/>
      <c r="AG188" s="84"/>
      <c r="AH188" s="359"/>
      <c r="AI188" s="78"/>
      <c r="AJ188" s="136"/>
      <c r="AK188" s="380"/>
      <c r="AL188" s="70"/>
      <c r="AM188" s="58"/>
      <c r="AN188" s="59"/>
      <c r="AO188" s="59"/>
      <c r="AP188" s="60"/>
      <c r="AQ188" s="71"/>
      <c r="AR188" s="72"/>
      <c r="AS188" s="89"/>
      <c r="AT188" s="74"/>
      <c r="AU188" s="73"/>
      <c r="AV188" s="74"/>
      <c r="AW188" s="75"/>
      <c r="AX188" s="84"/>
      <c r="AY188" s="359"/>
      <c r="AZ188" s="78"/>
      <c r="BA188" s="136"/>
      <c r="BB188" s="380"/>
      <c r="BC188" s="70"/>
      <c r="BD188" s="58"/>
      <c r="BE188" s="59"/>
      <c r="BF188" s="59"/>
      <c r="BG188" s="60"/>
      <c r="BH188" s="71"/>
      <c r="BI188" s="72"/>
      <c r="BJ188" s="89"/>
      <c r="BK188" s="74"/>
      <c r="BL188" s="73"/>
      <c r="BM188" s="74"/>
      <c r="BN188" s="75"/>
      <c r="BO188" s="84"/>
      <c r="BP188" s="359"/>
    </row>
    <row r="189" spans="1:68" ht="16.5" thickBot="1">
      <c r="A189" s="55" t="s">
        <v>2257</v>
      </c>
      <c r="B189" s="69" t="s">
        <v>2258</v>
      </c>
      <c r="C189" s="57">
        <v>85</v>
      </c>
      <c r="D189" s="58" t="s">
        <v>1058</v>
      </c>
      <c r="E189" s="59"/>
      <c r="F189" s="59"/>
      <c r="G189" s="60"/>
      <c r="H189" s="61"/>
      <c r="I189" s="85" t="s">
        <v>2259</v>
      </c>
      <c r="J189" s="63" t="s">
        <v>2259</v>
      </c>
      <c r="K189" s="64">
        <v>30825</v>
      </c>
      <c r="L189" s="63" t="s">
        <v>1985</v>
      </c>
      <c r="M189" s="65"/>
      <c r="N189" s="66">
        <v>8</v>
      </c>
      <c r="O189" s="84"/>
      <c r="P189" s="67">
        <f>(N189+$O$6)*C189</f>
        <v>786.25</v>
      </c>
      <c r="R189" s="55" t="s">
        <v>2257</v>
      </c>
      <c r="S189" s="69" t="s">
        <v>2258</v>
      </c>
      <c r="T189" s="373"/>
      <c r="U189" s="57">
        <v>85</v>
      </c>
      <c r="V189" s="58" t="s">
        <v>1058</v>
      </c>
      <c r="W189" s="59"/>
      <c r="X189" s="59"/>
      <c r="Y189" s="60"/>
      <c r="Z189" s="61"/>
      <c r="AA189" s="85" t="s">
        <v>2259</v>
      </c>
      <c r="AB189" s="63" t="s">
        <v>1193</v>
      </c>
      <c r="AC189" s="64" t="s">
        <v>1194</v>
      </c>
      <c r="AD189" s="63" t="s">
        <v>1106</v>
      </c>
      <c r="AE189" s="65"/>
      <c r="AF189" s="66">
        <v>6.97</v>
      </c>
      <c r="AG189" s="84"/>
      <c r="AH189" s="358">
        <f>(AF189+$AG$6)*U189</f>
        <v>753.9499999999999</v>
      </c>
      <c r="AI189" s="55" t="s">
        <v>2257</v>
      </c>
      <c r="AJ189" s="69" t="s">
        <v>2258</v>
      </c>
      <c r="AK189" s="373"/>
      <c r="AL189" s="57">
        <v>21</v>
      </c>
      <c r="AM189" s="58" t="s">
        <v>1058</v>
      </c>
      <c r="AN189" s="59"/>
      <c r="AO189" s="59"/>
      <c r="AP189" s="60"/>
      <c r="AQ189" s="61"/>
      <c r="AR189" s="85" t="s">
        <v>2259</v>
      </c>
      <c r="AS189" s="63" t="s">
        <v>1574</v>
      </c>
      <c r="AT189" s="64">
        <v>223255</v>
      </c>
      <c r="AU189" s="63" t="s">
        <v>1520</v>
      </c>
      <c r="AV189" s="65"/>
      <c r="AW189" s="66">
        <v>26.5</v>
      </c>
      <c r="AX189" s="84"/>
      <c r="AY189" s="358">
        <f>(AW189+$AX$6)*AL189</f>
        <v>597.4499999999999</v>
      </c>
      <c r="AZ189" s="55" t="s">
        <v>2257</v>
      </c>
      <c r="BA189" s="69" t="s">
        <v>2258</v>
      </c>
      <c r="BB189" s="373"/>
      <c r="BC189" s="57">
        <v>85</v>
      </c>
      <c r="BD189" s="58" t="s">
        <v>1058</v>
      </c>
      <c r="BE189" s="59"/>
      <c r="BF189" s="59"/>
      <c r="BG189" s="60"/>
      <c r="BH189" s="61"/>
      <c r="BI189" s="85" t="s">
        <v>2259</v>
      </c>
      <c r="BJ189" s="63"/>
      <c r="BK189" s="64"/>
      <c r="BL189" s="63"/>
      <c r="BM189" s="65"/>
      <c r="BN189" s="66"/>
      <c r="BO189" s="84"/>
      <c r="BP189" s="358">
        <f>(BN189+$O$6)*BC189</f>
        <v>106.25</v>
      </c>
    </row>
    <row r="190" spans="1:68" s="5" customFormat="1" ht="17.25" customHeight="1" thickBot="1">
      <c r="A190" s="78"/>
      <c r="B190" s="136"/>
      <c r="C190" s="70"/>
      <c r="D190" s="58"/>
      <c r="E190" s="59"/>
      <c r="F190" s="59"/>
      <c r="G190" s="60"/>
      <c r="H190" s="119"/>
      <c r="I190" s="72"/>
      <c r="J190" s="89"/>
      <c r="K190" s="74"/>
      <c r="L190" s="73"/>
      <c r="M190" s="74"/>
      <c r="N190" s="75"/>
      <c r="O190" s="84"/>
      <c r="P190" s="76"/>
      <c r="Q190" s="137"/>
      <c r="R190" s="78"/>
      <c r="S190" s="136"/>
      <c r="T190" s="380"/>
      <c r="U190" s="70"/>
      <c r="V190" s="58"/>
      <c r="W190" s="59"/>
      <c r="X190" s="59"/>
      <c r="Y190" s="60"/>
      <c r="Z190" s="119"/>
      <c r="AA190" s="72"/>
      <c r="AB190" s="89"/>
      <c r="AC190" s="74"/>
      <c r="AD190" s="73"/>
      <c r="AE190" s="74"/>
      <c r="AF190" s="75"/>
      <c r="AG190" s="84"/>
      <c r="AH190" s="359"/>
      <c r="AI190" s="78"/>
      <c r="AJ190" s="136"/>
      <c r="AK190" s="380"/>
      <c r="AL190" s="70"/>
      <c r="AM190" s="58"/>
      <c r="AN190" s="59"/>
      <c r="AO190" s="59"/>
      <c r="AP190" s="60"/>
      <c r="AQ190" s="119"/>
      <c r="AR190" s="72"/>
      <c r="AS190" s="89"/>
      <c r="AT190" s="74"/>
      <c r="AU190" s="73"/>
      <c r="AV190" s="74"/>
      <c r="AW190" s="75"/>
      <c r="AX190" s="84"/>
      <c r="AY190" s="359"/>
      <c r="AZ190" s="78"/>
      <c r="BA190" s="136"/>
      <c r="BB190" s="380"/>
      <c r="BC190" s="70"/>
      <c r="BD190" s="58"/>
      <c r="BE190" s="59"/>
      <c r="BF190" s="59"/>
      <c r="BG190" s="60"/>
      <c r="BH190" s="119"/>
      <c r="BI190" s="72"/>
      <c r="BJ190" s="89"/>
      <c r="BK190" s="74"/>
      <c r="BL190" s="73"/>
      <c r="BM190" s="74"/>
      <c r="BN190" s="75"/>
      <c r="BO190" s="84"/>
      <c r="BP190" s="359"/>
    </row>
    <row r="191" spans="1:68" s="54" customFormat="1" ht="16.5" thickBot="1">
      <c r="A191" s="90"/>
      <c r="B191" s="140"/>
      <c r="C191" s="70"/>
      <c r="D191" s="92" t="s">
        <v>2260</v>
      </c>
      <c r="E191" s="93"/>
      <c r="F191" s="93"/>
      <c r="G191" s="94"/>
      <c r="H191" s="119"/>
      <c r="I191" s="72"/>
      <c r="J191" s="73"/>
      <c r="K191" s="74"/>
      <c r="L191" s="73"/>
      <c r="M191" s="74"/>
      <c r="N191" s="75"/>
      <c r="O191" s="84"/>
      <c r="P191" s="76"/>
      <c r="R191" s="90"/>
      <c r="S191" s="140"/>
      <c r="T191" s="380"/>
      <c r="U191" s="70"/>
      <c r="V191" s="92" t="s">
        <v>2260</v>
      </c>
      <c r="W191" s="93"/>
      <c r="X191" s="93"/>
      <c r="Y191" s="94"/>
      <c r="Z191" s="119"/>
      <c r="AA191" s="72"/>
      <c r="AB191" s="73"/>
      <c r="AC191" s="74"/>
      <c r="AD191" s="73"/>
      <c r="AE191" s="74"/>
      <c r="AF191" s="75"/>
      <c r="AG191" s="84"/>
      <c r="AH191" s="359"/>
      <c r="AI191" s="90"/>
      <c r="AJ191" s="140"/>
      <c r="AK191" s="380"/>
      <c r="AL191" s="70"/>
      <c r="AM191" s="92" t="s">
        <v>2260</v>
      </c>
      <c r="AN191" s="93"/>
      <c r="AO191" s="93"/>
      <c r="AP191" s="94"/>
      <c r="AQ191" s="119"/>
      <c r="AR191" s="72"/>
      <c r="AS191" s="73"/>
      <c r="AT191" s="74"/>
      <c r="AU191" s="73"/>
      <c r="AV191" s="74"/>
      <c r="AW191" s="75"/>
      <c r="AX191" s="84"/>
      <c r="AY191" s="359"/>
      <c r="AZ191" s="90"/>
      <c r="BA191" s="140"/>
      <c r="BB191" s="380"/>
      <c r="BC191" s="70"/>
      <c r="BD191" s="92" t="s">
        <v>2260</v>
      </c>
      <c r="BE191" s="93"/>
      <c r="BF191" s="93"/>
      <c r="BG191" s="94"/>
      <c r="BH191" s="119"/>
      <c r="BI191" s="72"/>
      <c r="BJ191" s="73"/>
      <c r="BK191" s="74"/>
      <c r="BL191" s="73"/>
      <c r="BM191" s="74"/>
      <c r="BN191" s="75"/>
      <c r="BO191" s="84"/>
      <c r="BP191" s="359"/>
    </row>
    <row r="192" spans="1:68" ht="16.5" thickBot="1">
      <c r="A192" s="55" t="s">
        <v>2261</v>
      </c>
      <c r="C192" s="57">
        <v>417</v>
      </c>
      <c r="D192" s="58" t="s">
        <v>2262</v>
      </c>
      <c r="E192" s="58"/>
      <c r="F192" s="59"/>
      <c r="G192" s="60"/>
      <c r="H192" s="61"/>
      <c r="I192" s="91" t="s">
        <v>2263</v>
      </c>
      <c r="J192" s="63" t="s">
        <v>2264</v>
      </c>
      <c r="K192" s="64" t="s">
        <v>2265</v>
      </c>
      <c r="L192" s="63" t="s">
        <v>1921</v>
      </c>
      <c r="M192" s="65"/>
      <c r="N192" s="66">
        <v>55.66</v>
      </c>
      <c r="O192" s="84"/>
      <c r="P192" s="67">
        <f>(N192+$O$6)*C192</f>
        <v>23731.469999999998</v>
      </c>
      <c r="R192" s="55" t="s">
        <v>2261</v>
      </c>
      <c r="S192" s="91"/>
      <c r="T192" s="372"/>
      <c r="U192" s="57">
        <v>375</v>
      </c>
      <c r="V192" s="58" t="s">
        <v>2262</v>
      </c>
      <c r="W192" s="58"/>
      <c r="X192" s="59"/>
      <c r="Y192" s="60"/>
      <c r="Z192" s="61"/>
      <c r="AA192" s="91" t="s">
        <v>2263</v>
      </c>
      <c r="AB192" s="63" t="s">
        <v>2255</v>
      </c>
      <c r="AC192" s="64">
        <v>6714281</v>
      </c>
      <c r="AD192" s="63" t="s">
        <v>1195</v>
      </c>
      <c r="AE192" s="65"/>
      <c r="AF192" s="66">
        <v>34</v>
      </c>
      <c r="AG192" s="84"/>
      <c r="AH192" s="358">
        <f>(AF192+$AG$6)*U192</f>
        <v>13462.5</v>
      </c>
      <c r="AI192" s="55" t="s">
        <v>2261</v>
      </c>
      <c r="AJ192" s="91"/>
      <c r="AK192" s="372"/>
      <c r="AL192" s="57">
        <v>375</v>
      </c>
      <c r="AM192" s="58" t="s">
        <v>2262</v>
      </c>
      <c r="AN192" s="58"/>
      <c r="AO192" s="59"/>
      <c r="AP192" s="60"/>
      <c r="AQ192" s="61"/>
      <c r="AR192" s="91" t="s">
        <v>2263</v>
      </c>
      <c r="AS192" s="63" t="s">
        <v>1575</v>
      </c>
      <c r="AT192" s="64">
        <v>492280</v>
      </c>
      <c r="AU192" s="63" t="s">
        <v>1576</v>
      </c>
      <c r="AV192" s="65"/>
      <c r="AW192" s="66">
        <v>35.5</v>
      </c>
      <c r="AX192" s="84"/>
      <c r="AY192" s="358">
        <f>(AW192+$AX$6)*AL192</f>
        <v>14043.750000000002</v>
      </c>
      <c r="AZ192" s="55" t="s">
        <v>2261</v>
      </c>
      <c r="BA192" s="91"/>
      <c r="BB192" s="372"/>
      <c r="BC192" s="57">
        <v>250</v>
      </c>
      <c r="BD192" s="58" t="s">
        <v>2262</v>
      </c>
      <c r="BE192" s="58"/>
      <c r="BF192" s="59"/>
      <c r="BG192" s="60"/>
      <c r="BH192" s="61"/>
      <c r="BI192" s="91" t="s">
        <v>2263</v>
      </c>
      <c r="BJ192" s="63"/>
      <c r="BK192" s="64"/>
      <c r="BL192" s="63"/>
      <c r="BM192" s="65"/>
      <c r="BN192" s="66"/>
      <c r="BO192" s="84"/>
      <c r="BP192" s="358">
        <f>(BN192+$O$6)*BC192</f>
        <v>312.5</v>
      </c>
    </row>
    <row r="193" spans="1:68" ht="16.5" thickBot="1">
      <c r="A193" s="90"/>
      <c r="C193" s="70"/>
      <c r="D193" s="58"/>
      <c r="E193" s="59"/>
      <c r="F193" s="59"/>
      <c r="G193" s="60"/>
      <c r="H193" s="71"/>
      <c r="I193" s="72"/>
      <c r="J193" s="89"/>
      <c r="K193" s="74"/>
      <c r="L193" s="73"/>
      <c r="M193" s="74"/>
      <c r="N193" s="75"/>
      <c r="O193" s="84"/>
      <c r="P193" s="76"/>
      <c r="R193" s="90"/>
      <c r="S193" s="91"/>
      <c r="T193" s="372"/>
      <c r="U193" s="70"/>
      <c r="V193" s="58"/>
      <c r="W193" s="59"/>
      <c r="X193" s="59"/>
      <c r="Y193" s="60"/>
      <c r="Z193" s="71"/>
      <c r="AA193" s="72"/>
      <c r="AB193" s="89"/>
      <c r="AC193" s="74"/>
      <c r="AD193" s="73"/>
      <c r="AE193" s="74"/>
      <c r="AF193" s="75"/>
      <c r="AG193" s="84"/>
      <c r="AH193" s="359"/>
      <c r="AI193" s="90"/>
      <c r="AJ193" s="91"/>
      <c r="AK193" s="372"/>
      <c r="AL193" s="70"/>
      <c r="AM193" s="58"/>
      <c r="AN193" s="59"/>
      <c r="AO193" s="59"/>
      <c r="AP193" s="60"/>
      <c r="AQ193" s="71"/>
      <c r="AR193" s="72"/>
      <c r="AS193" s="89"/>
      <c r="AT193" s="74"/>
      <c r="AU193" s="73"/>
      <c r="AV193" s="74"/>
      <c r="AW193" s="75"/>
      <c r="AX193" s="84"/>
      <c r="AY193" s="359"/>
      <c r="AZ193" s="90"/>
      <c r="BA193" s="91"/>
      <c r="BB193" s="372"/>
      <c r="BC193" s="70"/>
      <c r="BD193" s="58"/>
      <c r="BE193" s="59"/>
      <c r="BF193" s="59"/>
      <c r="BG193" s="60"/>
      <c r="BH193" s="71"/>
      <c r="BI193" s="72"/>
      <c r="BJ193" s="89"/>
      <c r="BK193" s="74"/>
      <c r="BL193" s="73"/>
      <c r="BM193" s="74"/>
      <c r="BN193" s="75"/>
      <c r="BO193" s="84"/>
      <c r="BP193" s="359"/>
    </row>
    <row r="194" spans="1:68" ht="16.5" thickBot="1">
      <c r="A194" s="55" t="s">
        <v>2266</v>
      </c>
      <c r="C194" s="141">
        <v>300</v>
      </c>
      <c r="D194" s="58" t="s">
        <v>2267</v>
      </c>
      <c r="E194" s="59"/>
      <c r="F194" s="59"/>
      <c r="G194" s="60"/>
      <c r="H194" s="61" t="s">
        <v>2268</v>
      </c>
      <c r="I194" s="91" t="s">
        <v>2269</v>
      </c>
      <c r="J194" s="63" t="s">
        <v>2270</v>
      </c>
      <c r="K194" s="64">
        <v>38760</v>
      </c>
      <c r="L194" s="63" t="s">
        <v>2271</v>
      </c>
      <c r="M194" s="65"/>
      <c r="N194" s="66">
        <v>23.89</v>
      </c>
      <c r="O194" s="84"/>
      <c r="P194" s="67">
        <f>(N194+$O$6)*C194</f>
        <v>7542</v>
      </c>
      <c r="R194" s="55" t="s">
        <v>2266</v>
      </c>
      <c r="S194" s="91"/>
      <c r="T194" s="372"/>
      <c r="U194" s="141">
        <v>300</v>
      </c>
      <c r="V194" s="58" t="s">
        <v>2267</v>
      </c>
      <c r="W194" s="59"/>
      <c r="X194" s="59"/>
      <c r="Y194" s="60"/>
      <c r="Z194" s="61" t="s">
        <v>2268</v>
      </c>
      <c r="AA194" s="91" t="s">
        <v>2269</v>
      </c>
      <c r="AB194" s="63" t="s">
        <v>1196</v>
      </c>
      <c r="AC194" s="142" t="s">
        <v>1197</v>
      </c>
      <c r="AD194" s="63" t="s">
        <v>1198</v>
      </c>
      <c r="AE194" s="65"/>
      <c r="AF194" s="66">
        <v>23.87</v>
      </c>
      <c r="AG194" s="84"/>
      <c r="AH194" s="358">
        <f>(AF194+$AG$6)*U194</f>
        <v>7731</v>
      </c>
      <c r="AI194" s="55" t="s">
        <v>2266</v>
      </c>
      <c r="AJ194" s="91"/>
      <c r="AK194" s="372"/>
      <c r="AL194" s="141">
        <v>300</v>
      </c>
      <c r="AM194" s="58" t="s">
        <v>2267</v>
      </c>
      <c r="AN194" s="59"/>
      <c r="AO194" s="59"/>
      <c r="AP194" s="60"/>
      <c r="AQ194" s="61" t="s">
        <v>2268</v>
      </c>
      <c r="AR194" s="91" t="s">
        <v>2269</v>
      </c>
      <c r="AS194" s="63" t="s">
        <v>1577</v>
      </c>
      <c r="AT194" s="64">
        <v>209810</v>
      </c>
      <c r="AU194" s="63" t="s">
        <v>1578</v>
      </c>
      <c r="AV194" s="65"/>
      <c r="AW194" s="66">
        <v>24.37</v>
      </c>
      <c r="AX194" s="84"/>
      <c r="AY194" s="358">
        <f>(AW194+$AX$6)*AL194</f>
        <v>7896</v>
      </c>
      <c r="AZ194" s="55" t="s">
        <v>2266</v>
      </c>
      <c r="BA194" s="91"/>
      <c r="BB194" s="372"/>
      <c r="BC194" s="141">
        <v>300</v>
      </c>
      <c r="BD194" s="58" t="s">
        <v>2267</v>
      </c>
      <c r="BE194" s="59"/>
      <c r="BF194" s="59"/>
      <c r="BG194" s="60"/>
      <c r="BH194" s="61" t="s">
        <v>2268</v>
      </c>
      <c r="BI194" s="91" t="s">
        <v>2269</v>
      </c>
      <c r="BJ194" s="63"/>
      <c r="BK194" s="64"/>
      <c r="BL194" s="63"/>
      <c r="BM194" s="65"/>
      <c r="BN194" s="66"/>
      <c r="BO194" s="84"/>
      <c r="BP194" s="358">
        <f>(BN194+$O$6)*BC194</f>
        <v>375</v>
      </c>
    </row>
    <row r="195" spans="1:68" ht="16.5" thickBot="1">
      <c r="A195" s="90"/>
      <c r="C195" s="70"/>
      <c r="D195" s="58"/>
      <c r="E195" s="59"/>
      <c r="F195" s="59"/>
      <c r="G195" s="60"/>
      <c r="H195" s="71"/>
      <c r="I195" s="72"/>
      <c r="J195" s="89"/>
      <c r="K195" s="74"/>
      <c r="L195" s="73"/>
      <c r="M195" s="74"/>
      <c r="N195" s="75"/>
      <c r="O195" s="84"/>
      <c r="P195" s="76"/>
      <c r="R195" s="90"/>
      <c r="S195" s="91"/>
      <c r="T195" s="372"/>
      <c r="U195" s="70"/>
      <c r="V195" s="58"/>
      <c r="W195" s="59"/>
      <c r="X195" s="59"/>
      <c r="Y195" s="60"/>
      <c r="Z195" s="71"/>
      <c r="AA195" s="72"/>
      <c r="AB195" s="89"/>
      <c r="AC195" s="74"/>
      <c r="AD195" s="73"/>
      <c r="AE195" s="74"/>
      <c r="AF195" s="75"/>
      <c r="AG195" s="84"/>
      <c r="AH195" s="359"/>
      <c r="AI195" s="90"/>
      <c r="AJ195" s="91"/>
      <c r="AK195" s="372"/>
      <c r="AL195" s="70"/>
      <c r="AM195" s="58"/>
      <c r="AN195" s="59"/>
      <c r="AO195" s="59"/>
      <c r="AP195" s="60"/>
      <c r="AQ195" s="71"/>
      <c r="AR195" s="72"/>
      <c r="AS195" s="89"/>
      <c r="AT195" s="74"/>
      <c r="AU195" s="73"/>
      <c r="AV195" s="74"/>
      <c r="AW195" s="75"/>
      <c r="AX195" s="84"/>
      <c r="AY195" s="359"/>
      <c r="AZ195" s="90"/>
      <c r="BA195" s="91"/>
      <c r="BB195" s="372"/>
      <c r="BC195" s="70"/>
      <c r="BD195" s="58"/>
      <c r="BE195" s="59"/>
      <c r="BF195" s="59"/>
      <c r="BG195" s="60"/>
      <c r="BH195" s="71"/>
      <c r="BI195" s="72"/>
      <c r="BJ195" s="89"/>
      <c r="BK195" s="74"/>
      <c r="BL195" s="73"/>
      <c r="BM195" s="74"/>
      <c r="BN195" s="75"/>
      <c r="BO195" s="84"/>
      <c r="BP195" s="359"/>
    </row>
    <row r="196" spans="1:68" ht="16.5" thickBot="1">
      <c r="A196" s="55" t="s">
        <v>2272</v>
      </c>
      <c r="B196" s="69" t="s">
        <v>2273</v>
      </c>
      <c r="C196" s="57">
        <v>1258</v>
      </c>
      <c r="D196" s="58" t="s">
        <v>2274</v>
      </c>
      <c r="E196" s="59"/>
      <c r="F196" s="59"/>
      <c r="G196" s="60"/>
      <c r="H196" s="61"/>
      <c r="I196" s="85" t="s">
        <v>2275</v>
      </c>
      <c r="J196" s="63" t="s">
        <v>2276</v>
      </c>
      <c r="K196" s="64">
        <v>37950</v>
      </c>
      <c r="L196" s="63" t="s">
        <v>1985</v>
      </c>
      <c r="M196" s="65"/>
      <c r="N196" s="66">
        <v>21.79</v>
      </c>
      <c r="O196" s="84"/>
      <c r="P196" s="67">
        <f>(N196+$O$6)*C196</f>
        <v>28984.32</v>
      </c>
      <c r="Q196" s="77"/>
      <c r="R196" s="55" t="s">
        <v>2272</v>
      </c>
      <c r="S196" s="69" t="s">
        <v>2273</v>
      </c>
      <c r="T196" s="373"/>
      <c r="U196" s="57">
        <v>1258</v>
      </c>
      <c r="V196" s="58" t="s">
        <v>2274</v>
      </c>
      <c r="W196" s="59"/>
      <c r="X196" s="59"/>
      <c r="Y196" s="60"/>
      <c r="Z196" s="61"/>
      <c r="AA196" s="85" t="s">
        <v>2275</v>
      </c>
      <c r="AB196" s="63" t="s">
        <v>1199</v>
      </c>
      <c r="AC196" s="64">
        <v>4782694</v>
      </c>
      <c r="AD196" s="63" t="s">
        <v>1106</v>
      </c>
      <c r="AE196" s="65"/>
      <c r="AF196" s="66">
        <v>22.43</v>
      </c>
      <c r="AG196" s="84"/>
      <c r="AH196" s="358">
        <f>(AF196+$AG$6)*U196</f>
        <v>30607.14</v>
      </c>
      <c r="AI196" s="55" t="s">
        <v>2272</v>
      </c>
      <c r="AJ196" s="69" t="s">
        <v>2273</v>
      </c>
      <c r="AK196" s="373"/>
      <c r="AL196" s="57">
        <v>1258</v>
      </c>
      <c r="AM196" s="58" t="s">
        <v>2274</v>
      </c>
      <c r="AN196" s="59"/>
      <c r="AO196" s="59"/>
      <c r="AP196" s="60"/>
      <c r="AQ196" s="61"/>
      <c r="AR196" s="85" t="s">
        <v>2275</v>
      </c>
      <c r="AS196" s="63" t="s">
        <v>2276</v>
      </c>
      <c r="AT196" s="64">
        <v>425311</v>
      </c>
      <c r="AU196" s="63" t="s">
        <v>1579</v>
      </c>
      <c r="AV196" s="65"/>
      <c r="AW196" s="66">
        <v>26.05</v>
      </c>
      <c r="AX196" s="84"/>
      <c r="AY196" s="358">
        <f>(AW196+$AX$6)*AL196</f>
        <v>35224</v>
      </c>
      <c r="AZ196" s="55" t="s">
        <v>2272</v>
      </c>
      <c r="BA196" s="69" t="s">
        <v>2273</v>
      </c>
      <c r="BB196" s="373"/>
      <c r="BC196" s="57">
        <v>1258</v>
      </c>
      <c r="BD196" s="58" t="s">
        <v>2274</v>
      </c>
      <c r="BE196" s="59"/>
      <c r="BF196" s="59"/>
      <c r="BG196" s="60"/>
      <c r="BH196" s="61"/>
      <c r="BI196" s="85" t="s">
        <v>2275</v>
      </c>
      <c r="BJ196" s="63"/>
      <c r="BK196" s="64"/>
      <c r="BL196" s="63"/>
      <c r="BM196" s="65"/>
      <c r="BN196" s="66"/>
      <c r="BO196" s="84"/>
      <c r="BP196" s="358">
        <f>(BN196+$O$6)*BC196</f>
        <v>1572.5</v>
      </c>
    </row>
    <row r="197" spans="1:68" s="81" customFormat="1" ht="16.5" thickBot="1">
      <c r="A197" s="78"/>
      <c r="B197" s="79"/>
      <c r="C197" s="70"/>
      <c r="D197" s="58"/>
      <c r="E197" s="59"/>
      <c r="F197" s="59"/>
      <c r="G197" s="60"/>
      <c r="H197" s="71"/>
      <c r="I197" s="72"/>
      <c r="J197" s="89"/>
      <c r="K197" s="74"/>
      <c r="L197" s="73"/>
      <c r="M197" s="74"/>
      <c r="N197" s="75"/>
      <c r="O197" s="84"/>
      <c r="P197" s="76"/>
      <c r="Q197" s="80"/>
      <c r="R197" s="78"/>
      <c r="S197" s="79"/>
      <c r="T197" s="374"/>
      <c r="U197" s="70"/>
      <c r="V197" s="58"/>
      <c r="W197" s="59"/>
      <c r="X197" s="59"/>
      <c r="Y197" s="60"/>
      <c r="Z197" s="71"/>
      <c r="AA197" s="72"/>
      <c r="AB197" s="89"/>
      <c r="AC197" s="74"/>
      <c r="AD197" s="73"/>
      <c r="AE197" s="74"/>
      <c r="AF197" s="75"/>
      <c r="AG197" s="84"/>
      <c r="AH197" s="359"/>
      <c r="AI197" s="78"/>
      <c r="AJ197" s="79"/>
      <c r="AK197" s="374"/>
      <c r="AL197" s="70"/>
      <c r="AM197" s="58"/>
      <c r="AN197" s="59"/>
      <c r="AO197" s="59"/>
      <c r="AP197" s="60"/>
      <c r="AQ197" s="71"/>
      <c r="AR197" s="72"/>
      <c r="AS197" s="89"/>
      <c r="AT197" s="74"/>
      <c r="AU197" s="73"/>
      <c r="AV197" s="74"/>
      <c r="AW197" s="75"/>
      <c r="AX197" s="84"/>
      <c r="AY197" s="359"/>
      <c r="AZ197" s="78"/>
      <c r="BA197" s="79"/>
      <c r="BB197" s="374"/>
      <c r="BC197" s="70"/>
      <c r="BD197" s="58"/>
      <c r="BE197" s="59"/>
      <c r="BF197" s="59"/>
      <c r="BG197" s="60"/>
      <c r="BH197" s="71"/>
      <c r="BI197" s="72"/>
      <c r="BJ197" s="89"/>
      <c r="BK197" s="74"/>
      <c r="BL197" s="73"/>
      <c r="BM197" s="74"/>
      <c r="BN197" s="75"/>
      <c r="BO197" s="84"/>
      <c r="BP197" s="359"/>
    </row>
    <row r="198" spans="1:68" ht="16.5" thickBot="1">
      <c r="A198" s="55" t="s">
        <v>2277</v>
      </c>
      <c r="B198" s="69" t="s">
        <v>2278</v>
      </c>
      <c r="C198" s="57">
        <v>600</v>
      </c>
      <c r="D198" s="58" t="s">
        <v>2279</v>
      </c>
      <c r="E198" s="59"/>
      <c r="F198" s="59"/>
      <c r="G198" s="60"/>
      <c r="H198" s="61"/>
      <c r="I198" s="85" t="s">
        <v>2275</v>
      </c>
      <c r="J198" s="63" t="s">
        <v>2276</v>
      </c>
      <c r="K198" s="64">
        <v>38230</v>
      </c>
      <c r="L198" s="63" t="s">
        <v>1985</v>
      </c>
      <c r="M198" s="65"/>
      <c r="N198" s="66">
        <v>22.79</v>
      </c>
      <c r="O198" s="84"/>
      <c r="P198" s="67">
        <f>(N198+$O$6)*C198</f>
        <v>14424</v>
      </c>
      <c r="Q198" s="77"/>
      <c r="R198" s="55" t="s">
        <v>2277</v>
      </c>
      <c r="S198" s="69" t="s">
        <v>2278</v>
      </c>
      <c r="T198" s="373"/>
      <c r="U198" s="57">
        <v>600</v>
      </c>
      <c r="V198" s="58" t="s">
        <v>2279</v>
      </c>
      <c r="W198" s="59"/>
      <c r="X198" s="59"/>
      <c r="Y198" s="60"/>
      <c r="Z198" s="61"/>
      <c r="AA198" s="85" t="s">
        <v>2275</v>
      </c>
      <c r="AB198" s="63" t="s">
        <v>1199</v>
      </c>
      <c r="AC198" s="64">
        <v>8841496</v>
      </c>
      <c r="AD198" s="63" t="s">
        <v>1200</v>
      </c>
      <c r="AE198" s="65"/>
      <c r="AF198" s="66">
        <v>23.68</v>
      </c>
      <c r="AG198" s="84"/>
      <c r="AH198" s="358">
        <f>(AF198+$AG$6)*U198</f>
        <v>15347.999999999998</v>
      </c>
      <c r="AI198" s="55" t="s">
        <v>2277</v>
      </c>
      <c r="AJ198" s="69" t="s">
        <v>2278</v>
      </c>
      <c r="AK198" s="373"/>
      <c r="AL198" s="57">
        <v>1248</v>
      </c>
      <c r="AM198" s="58" t="s">
        <v>2279</v>
      </c>
      <c r="AN198" s="59"/>
      <c r="AO198" s="59"/>
      <c r="AP198" s="60"/>
      <c r="AQ198" s="61"/>
      <c r="AR198" s="85" t="s">
        <v>2275</v>
      </c>
      <c r="AS198" s="63" t="s">
        <v>1580</v>
      </c>
      <c r="AT198" s="64">
        <v>314668</v>
      </c>
      <c r="AU198" s="63" t="s">
        <v>1581</v>
      </c>
      <c r="AV198" s="65"/>
      <c r="AW198" s="66">
        <v>16.8</v>
      </c>
      <c r="AX198" s="84"/>
      <c r="AY198" s="358">
        <f>(AW198+$AX$6)*AL198</f>
        <v>23400</v>
      </c>
      <c r="AZ198" s="55" t="s">
        <v>2277</v>
      </c>
      <c r="BA198" s="69" t="s">
        <v>2278</v>
      </c>
      <c r="BB198" s="373"/>
      <c r="BC198" s="57">
        <v>600</v>
      </c>
      <c r="BD198" s="58" t="s">
        <v>2279</v>
      </c>
      <c r="BE198" s="59"/>
      <c r="BF198" s="59"/>
      <c r="BG198" s="60"/>
      <c r="BH198" s="61"/>
      <c r="BI198" s="85" t="s">
        <v>2275</v>
      </c>
      <c r="BJ198" s="63"/>
      <c r="BK198" s="64"/>
      <c r="BL198" s="63"/>
      <c r="BM198" s="65"/>
      <c r="BN198" s="66"/>
      <c r="BO198" s="84"/>
      <c r="BP198" s="358">
        <f>(BN198+$O$6)*BC198</f>
        <v>750</v>
      </c>
    </row>
    <row r="199" spans="1:68" s="81" customFormat="1" ht="16.5" thickBot="1">
      <c r="A199" s="78"/>
      <c r="B199" s="79"/>
      <c r="C199" s="70"/>
      <c r="D199" s="58"/>
      <c r="E199" s="59" t="s">
        <v>2280</v>
      </c>
      <c r="F199" s="59"/>
      <c r="G199" s="60"/>
      <c r="H199" s="71"/>
      <c r="I199" s="72"/>
      <c r="J199" s="89"/>
      <c r="K199" s="74"/>
      <c r="L199" s="73"/>
      <c r="M199" s="74"/>
      <c r="N199" s="75"/>
      <c r="O199" s="84"/>
      <c r="P199" s="76"/>
      <c r="Q199" s="80"/>
      <c r="R199" s="78"/>
      <c r="S199" s="79"/>
      <c r="T199" s="374"/>
      <c r="U199" s="70"/>
      <c r="V199" s="58"/>
      <c r="W199" s="59" t="s">
        <v>2280</v>
      </c>
      <c r="X199" s="59"/>
      <c r="Y199" s="60"/>
      <c r="Z199" s="71"/>
      <c r="AA199" s="72"/>
      <c r="AB199" s="89"/>
      <c r="AC199" s="74"/>
      <c r="AD199" s="73"/>
      <c r="AE199" s="74"/>
      <c r="AF199" s="75"/>
      <c r="AG199" s="84"/>
      <c r="AH199" s="359"/>
      <c r="AI199" s="78"/>
      <c r="AJ199" s="79"/>
      <c r="AK199" s="374"/>
      <c r="AL199" s="70"/>
      <c r="AM199" s="58"/>
      <c r="AN199" s="59" t="s">
        <v>2280</v>
      </c>
      <c r="AO199" s="59"/>
      <c r="AP199" s="60"/>
      <c r="AQ199" s="71"/>
      <c r="AR199" s="72"/>
      <c r="AS199" s="89"/>
      <c r="AT199" s="74"/>
      <c r="AU199" s="73"/>
      <c r="AV199" s="74"/>
      <c r="AW199" s="75"/>
      <c r="AX199" s="84"/>
      <c r="AY199" s="359"/>
      <c r="AZ199" s="78"/>
      <c r="BA199" s="79"/>
      <c r="BB199" s="374"/>
      <c r="BC199" s="70"/>
      <c r="BD199" s="58"/>
      <c r="BE199" s="59" t="s">
        <v>2280</v>
      </c>
      <c r="BF199" s="59"/>
      <c r="BG199" s="60"/>
      <c r="BH199" s="71"/>
      <c r="BI199" s="72"/>
      <c r="BJ199" s="89"/>
      <c r="BK199" s="74"/>
      <c r="BL199" s="73"/>
      <c r="BM199" s="74"/>
      <c r="BN199" s="75"/>
      <c r="BO199" s="84"/>
      <c r="BP199" s="359"/>
    </row>
    <row r="200" spans="1:68" ht="16.5" thickBot="1">
      <c r="A200" s="55" t="s">
        <v>2281</v>
      </c>
      <c r="B200" s="69" t="s">
        <v>2282</v>
      </c>
      <c r="C200" s="57">
        <v>350</v>
      </c>
      <c r="D200" s="58" t="s">
        <v>2283</v>
      </c>
      <c r="E200" s="59"/>
      <c r="F200" s="59"/>
      <c r="G200" s="60"/>
      <c r="H200" s="61"/>
      <c r="I200" s="85" t="s">
        <v>2275</v>
      </c>
      <c r="J200" s="63" t="s">
        <v>2276</v>
      </c>
      <c r="K200" s="64">
        <v>38100</v>
      </c>
      <c r="L200" s="63" t="s">
        <v>1985</v>
      </c>
      <c r="M200" s="65"/>
      <c r="N200" s="66">
        <v>23.04</v>
      </c>
      <c r="O200" s="84"/>
      <c r="P200" s="67">
        <f>(N200+$O$6)*C200</f>
        <v>8501.5</v>
      </c>
      <c r="Q200" s="77"/>
      <c r="R200" s="55" t="s">
        <v>2281</v>
      </c>
      <c r="S200" s="69" t="s">
        <v>2282</v>
      </c>
      <c r="T200" s="373"/>
      <c r="U200" s="57">
        <v>700</v>
      </c>
      <c r="V200" s="58" t="s">
        <v>2283</v>
      </c>
      <c r="W200" s="59"/>
      <c r="X200" s="59"/>
      <c r="Y200" s="60"/>
      <c r="Z200" s="61"/>
      <c r="AA200" s="85" t="s">
        <v>2275</v>
      </c>
      <c r="AB200" s="63" t="s">
        <v>1201</v>
      </c>
      <c r="AC200" s="64">
        <v>1854694</v>
      </c>
      <c r="AD200" s="63" t="s">
        <v>1202</v>
      </c>
      <c r="AE200" s="65"/>
      <c r="AF200" s="66">
        <v>12.8</v>
      </c>
      <c r="AG200" s="84"/>
      <c r="AH200" s="358">
        <f>(AF200+$AG$6)*U200</f>
        <v>10290</v>
      </c>
      <c r="AI200" s="55" t="s">
        <v>2281</v>
      </c>
      <c r="AJ200" s="69" t="s">
        <v>2282</v>
      </c>
      <c r="AK200" s="373"/>
      <c r="AL200" s="57">
        <v>350</v>
      </c>
      <c r="AM200" s="58" t="s">
        <v>2283</v>
      </c>
      <c r="AN200" s="59"/>
      <c r="AO200" s="59"/>
      <c r="AP200" s="60"/>
      <c r="AQ200" s="61"/>
      <c r="AR200" s="85" t="s">
        <v>2275</v>
      </c>
      <c r="AS200" s="63" t="s">
        <v>2276</v>
      </c>
      <c r="AT200" s="64">
        <v>846775</v>
      </c>
      <c r="AU200" s="63" t="s">
        <v>1581</v>
      </c>
      <c r="AV200" s="65"/>
      <c r="AW200" s="66">
        <v>28.66</v>
      </c>
      <c r="AX200" s="84"/>
      <c r="AY200" s="358">
        <f>(AW200+$AX$6)*AL200</f>
        <v>10713.5</v>
      </c>
      <c r="AZ200" s="55" t="s">
        <v>2281</v>
      </c>
      <c r="BA200" s="69" t="s">
        <v>2282</v>
      </c>
      <c r="BB200" s="373"/>
      <c r="BC200" s="57">
        <v>350</v>
      </c>
      <c r="BD200" s="58" t="s">
        <v>2283</v>
      </c>
      <c r="BE200" s="59"/>
      <c r="BF200" s="59"/>
      <c r="BG200" s="60"/>
      <c r="BH200" s="61"/>
      <c r="BI200" s="85" t="s">
        <v>2275</v>
      </c>
      <c r="BJ200" s="63"/>
      <c r="BK200" s="64"/>
      <c r="BL200" s="63"/>
      <c r="BM200" s="65"/>
      <c r="BN200" s="66"/>
      <c r="BO200" s="84"/>
      <c r="BP200" s="358">
        <f>(BN200+$O$6)*BC200</f>
        <v>437.5</v>
      </c>
    </row>
    <row r="201" spans="1:68" s="81" customFormat="1" ht="16.5" thickBot="1">
      <c r="A201" s="78"/>
      <c r="B201" s="79"/>
      <c r="C201" s="70"/>
      <c r="D201" s="58"/>
      <c r="E201" s="59"/>
      <c r="F201" s="59"/>
      <c r="G201" s="60"/>
      <c r="H201" s="71"/>
      <c r="I201" s="72"/>
      <c r="J201" s="89"/>
      <c r="K201" s="74"/>
      <c r="L201" s="73"/>
      <c r="M201" s="74"/>
      <c r="N201" s="75"/>
      <c r="O201" s="84"/>
      <c r="P201" s="76"/>
      <c r="Q201" s="80"/>
      <c r="R201" s="78"/>
      <c r="S201" s="79"/>
      <c r="T201" s="374"/>
      <c r="U201" s="70"/>
      <c r="V201" s="58"/>
      <c r="W201" s="59"/>
      <c r="X201" s="59"/>
      <c r="Y201" s="60"/>
      <c r="Z201" s="71"/>
      <c r="AA201" s="72"/>
      <c r="AB201" s="89"/>
      <c r="AC201" s="74"/>
      <c r="AD201" s="73"/>
      <c r="AE201" s="74"/>
      <c r="AF201" s="75"/>
      <c r="AG201" s="84"/>
      <c r="AH201" s="359"/>
      <c r="AI201" s="78"/>
      <c r="AJ201" s="79"/>
      <c r="AK201" s="374"/>
      <c r="AL201" s="70"/>
      <c r="AM201" s="58"/>
      <c r="AN201" s="59"/>
      <c r="AO201" s="59"/>
      <c r="AP201" s="60"/>
      <c r="AQ201" s="71"/>
      <c r="AR201" s="72"/>
      <c r="AS201" s="89"/>
      <c r="AT201" s="74"/>
      <c r="AU201" s="73"/>
      <c r="AV201" s="74"/>
      <c r="AW201" s="75"/>
      <c r="AX201" s="84"/>
      <c r="AY201" s="359"/>
      <c r="AZ201" s="78"/>
      <c r="BA201" s="79"/>
      <c r="BB201" s="374"/>
      <c r="BC201" s="70"/>
      <c r="BD201" s="58"/>
      <c r="BE201" s="59"/>
      <c r="BF201" s="59"/>
      <c r="BG201" s="60"/>
      <c r="BH201" s="71"/>
      <c r="BI201" s="72"/>
      <c r="BJ201" s="89"/>
      <c r="BK201" s="74"/>
      <c r="BL201" s="73"/>
      <c r="BM201" s="74"/>
      <c r="BN201" s="75"/>
      <c r="BO201" s="84"/>
      <c r="BP201" s="359"/>
    </row>
    <row r="202" spans="1:68" ht="16.5" thickBot="1">
      <c r="A202" s="55" t="s">
        <v>2284</v>
      </c>
      <c r="B202" s="69" t="s">
        <v>2285</v>
      </c>
      <c r="C202" s="57">
        <v>50</v>
      </c>
      <c r="D202" s="58" t="s">
        <v>2286</v>
      </c>
      <c r="E202" s="59"/>
      <c r="F202" s="59"/>
      <c r="G202" s="60"/>
      <c r="H202" s="61"/>
      <c r="I202" s="85" t="s">
        <v>2287</v>
      </c>
      <c r="J202" s="63" t="s">
        <v>2287</v>
      </c>
      <c r="K202" s="64">
        <v>62850</v>
      </c>
      <c r="L202" s="63" t="s">
        <v>1921</v>
      </c>
      <c r="M202" s="65"/>
      <c r="N202" s="66">
        <v>30.34</v>
      </c>
      <c r="O202" s="84"/>
      <c r="P202" s="67">
        <f>(N202+$O$6)*C202</f>
        <v>1579.5</v>
      </c>
      <c r="Q202" s="77"/>
      <c r="R202" s="55" t="s">
        <v>2284</v>
      </c>
      <c r="S202" s="69" t="s">
        <v>2285</v>
      </c>
      <c r="T202" s="373"/>
      <c r="U202" s="57">
        <v>50</v>
      </c>
      <c r="V202" s="58" t="s">
        <v>2286</v>
      </c>
      <c r="W202" s="59"/>
      <c r="X202" s="59"/>
      <c r="Y202" s="60"/>
      <c r="Z202" s="61"/>
      <c r="AA202" s="85" t="s">
        <v>2287</v>
      </c>
      <c r="AB202" s="63" t="s">
        <v>2287</v>
      </c>
      <c r="AC202" s="64">
        <v>4219747</v>
      </c>
      <c r="AD202" s="63" t="s">
        <v>1106</v>
      </c>
      <c r="AE202" s="65"/>
      <c r="AF202" s="66">
        <v>31.92</v>
      </c>
      <c r="AG202" s="84"/>
      <c r="AH202" s="358">
        <f>(AF202+$AG$6)*U202</f>
        <v>1691</v>
      </c>
      <c r="AI202" s="55" t="s">
        <v>2284</v>
      </c>
      <c r="AJ202" s="69" t="s">
        <v>2285</v>
      </c>
      <c r="AK202" s="373"/>
      <c r="AL202" s="57">
        <v>86</v>
      </c>
      <c r="AM202" s="58" t="s">
        <v>2286</v>
      </c>
      <c r="AN202" s="59"/>
      <c r="AO202" s="59"/>
      <c r="AP202" s="60"/>
      <c r="AQ202" s="61"/>
      <c r="AR202" s="85" t="s">
        <v>2287</v>
      </c>
      <c r="AS202" s="63" t="s">
        <v>1582</v>
      </c>
      <c r="AT202" s="64">
        <v>211480</v>
      </c>
      <c r="AU202" s="63" t="s">
        <v>1583</v>
      </c>
      <c r="AV202" s="65"/>
      <c r="AW202" s="66">
        <v>26.64</v>
      </c>
      <c r="AX202" s="84"/>
      <c r="AY202" s="358">
        <f>(AW202+$AX$6)*AL202</f>
        <v>2458.74</v>
      </c>
      <c r="AZ202" s="55" t="s">
        <v>2284</v>
      </c>
      <c r="BA202" s="69" t="s">
        <v>2285</v>
      </c>
      <c r="BB202" s="373"/>
      <c r="BC202" s="57">
        <v>50</v>
      </c>
      <c r="BD202" s="58" t="s">
        <v>2286</v>
      </c>
      <c r="BE202" s="59"/>
      <c r="BF202" s="59"/>
      <c r="BG202" s="60"/>
      <c r="BH202" s="61"/>
      <c r="BI202" s="85" t="s">
        <v>2287</v>
      </c>
      <c r="BJ202" s="63"/>
      <c r="BK202" s="64"/>
      <c r="BL202" s="63"/>
      <c r="BM202" s="65"/>
      <c r="BN202" s="66"/>
      <c r="BO202" s="84"/>
      <c r="BP202" s="358">
        <f>(BN202+$O$6)*BC202</f>
        <v>62.5</v>
      </c>
    </row>
    <row r="203" spans="1:68" s="81" customFormat="1" ht="16.5" thickBot="1">
      <c r="A203" s="78"/>
      <c r="B203" s="79"/>
      <c r="C203" s="70"/>
      <c r="D203" s="58"/>
      <c r="E203" s="59"/>
      <c r="F203" s="59"/>
      <c r="G203" s="60"/>
      <c r="H203" s="71"/>
      <c r="I203" s="72"/>
      <c r="J203" s="89"/>
      <c r="K203" s="74"/>
      <c r="L203" s="73"/>
      <c r="M203" s="74"/>
      <c r="N203" s="75"/>
      <c r="O203" s="84"/>
      <c r="P203" s="76"/>
      <c r="Q203" s="80"/>
      <c r="R203" s="78"/>
      <c r="S203" s="79"/>
      <c r="T203" s="374"/>
      <c r="U203" s="70"/>
      <c r="V203" s="58"/>
      <c r="W203" s="59"/>
      <c r="X203" s="59"/>
      <c r="Y203" s="60"/>
      <c r="Z203" s="71"/>
      <c r="AA203" s="72"/>
      <c r="AB203" s="89"/>
      <c r="AC203" s="74"/>
      <c r="AD203" s="73"/>
      <c r="AE203" s="74"/>
      <c r="AF203" s="75"/>
      <c r="AG203" s="84"/>
      <c r="AH203" s="359"/>
      <c r="AI203" s="78"/>
      <c r="AJ203" s="79"/>
      <c r="AK203" s="374"/>
      <c r="AL203" s="70"/>
      <c r="AM203" s="58"/>
      <c r="AN203" s="59"/>
      <c r="AO203" s="59"/>
      <c r="AP203" s="60"/>
      <c r="AQ203" s="71"/>
      <c r="AR203" s="72"/>
      <c r="AS203" s="89"/>
      <c r="AT203" s="74"/>
      <c r="AU203" s="73"/>
      <c r="AV203" s="74"/>
      <c r="AW203" s="75"/>
      <c r="AX203" s="84"/>
      <c r="AY203" s="359"/>
      <c r="AZ203" s="78"/>
      <c r="BA203" s="79"/>
      <c r="BB203" s="374"/>
      <c r="BC203" s="70"/>
      <c r="BD203" s="58"/>
      <c r="BE203" s="59"/>
      <c r="BF203" s="59"/>
      <c r="BG203" s="60"/>
      <c r="BH203" s="71"/>
      <c r="BI203" s="72"/>
      <c r="BJ203" s="89"/>
      <c r="BK203" s="74"/>
      <c r="BL203" s="73"/>
      <c r="BM203" s="74"/>
      <c r="BN203" s="75"/>
      <c r="BO203" s="84"/>
      <c r="BP203" s="359"/>
    </row>
    <row r="204" spans="1:68" ht="16.5" thickBot="1">
      <c r="A204" s="55" t="s">
        <v>2288</v>
      </c>
      <c r="B204" s="69" t="s">
        <v>2289</v>
      </c>
      <c r="C204" s="57">
        <v>300</v>
      </c>
      <c r="D204" s="58" t="s">
        <v>2290</v>
      </c>
      <c r="E204" s="59"/>
      <c r="F204" s="59"/>
      <c r="G204" s="60"/>
      <c r="H204" s="61"/>
      <c r="I204" s="85" t="s">
        <v>2291</v>
      </c>
      <c r="J204" s="63" t="s">
        <v>2292</v>
      </c>
      <c r="K204" s="64">
        <v>62360</v>
      </c>
      <c r="L204" s="63" t="s">
        <v>2293</v>
      </c>
      <c r="M204" s="65"/>
      <c r="N204" s="66">
        <v>8.17</v>
      </c>
      <c r="O204" s="84"/>
      <c r="P204" s="67">
        <f>(N204+$O$6)*C204</f>
        <v>2826</v>
      </c>
      <c r="Q204" s="77"/>
      <c r="R204" s="55" t="s">
        <v>2288</v>
      </c>
      <c r="S204" s="69" t="s">
        <v>2289</v>
      </c>
      <c r="T204" s="373"/>
      <c r="U204" s="57">
        <v>600</v>
      </c>
      <c r="V204" s="58" t="s">
        <v>2290</v>
      </c>
      <c r="W204" s="59"/>
      <c r="X204" s="59"/>
      <c r="Y204" s="60"/>
      <c r="Z204" s="61"/>
      <c r="AA204" s="85" t="s">
        <v>2291</v>
      </c>
      <c r="AB204" s="63" t="s">
        <v>1201</v>
      </c>
      <c r="AC204" s="64">
        <v>4702494</v>
      </c>
      <c r="AD204" s="63" t="s">
        <v>1106</v>
      </c>
      <c r="AE204" s="65"/>
      <c r="AF204" s="66">
        <v>4.55</v>
      </c>
      <c r="AG204" s="84"/>
      <c r="AH204" s="358">
        <f>(AF204+$AG$6)*U204</f>
        <v>3869.9999999999995</v>
      </c>
      <c r="AI204" s="55" t="s">
        <v>2288</v>
      </c>
      <c r="AJ204" s="69" t="s">
        <v>2289</v>
      </c>
      <c r="AK204" s="373"/>
      <c r="AL204" s="57">
        <v>300</v>
      </c>
      <c r="AM204" s="58" t="s">
        <v>2290</v>
      </c>
      <c r="AN204" s="59"/>
      <c r="AO204" s="59"/>
      <c r="AP204" s="60"/>
      <c r="AQ204" s="61"/>
      <c r="AR204" s="85" t="s">
        <v>2291</v>
      </c>
      <c r="AS204" s="63" t="s">
        <v>1584</v>
      </c>
      <c r="AT204" s="64">
        <v>426253</v>
      </c>
      <c r="AU204" s="63" t="s">
        <v>1433</v>
      </c>
      <c r="AV204" s="65"/>
      <c r="AW204" s="66">
        <v>10.34</v>
      </c>
      <c r="AX204" s="84"/>
      <c r="AY204" s="358">
        <f>(AW204+$AX$6)*AL204</f>
        <v>3686.9999999999995</v>
      </c>
      <c r="AZ204" s="55" t="s">
        <v>2288</v>
      </c>
      <c r="BA204" s="69" t="s">
        <v>2289</v>
      </c>
      <c r="BB204" s="373"/>
      <c r="BC204" s="57">
        <v>600</v>
      </c>
      <c r="BD204" s="58" t="s">
        <v>2290</v>
      </c>
      <c r="BE204" s="59"/>
      <c r="BF204" s="59"/>
      <c r="BG204" s="60"/>
      <c r="BH204" s="61"/>
      <c r="BI204" s="85" t="s">
        <v>2291</v>
      </c>
      <c r="BJ204" s="63"/>
      <c r="BK204" s="64"/>
      <c r="BL204" s="63"/>
      <c r="BM204" s="65"/>
      <c r="BN204" s="66"/>
      <c r="BO204" s="84"/>
      <c r="BP204" s="358">
        <f>(BN204+$O$6)*BC204</f>
        <v>750</v>
      </c>
    </row>
    <row r="205" spans="1:68" s="81" customFormat="1" ht="16.5" thickBot="1">
      <c r="A205" s="78"/>
      <c r="B205" s="79"/>
      <c r="C205" s="70"/>
      <c r="D205" s="58"/>
      <c r="E205" s="59"/>
      <c r="F205" s="59"/>
      <c r="G205" s="60"/>
      <c r="H205" s="71"/>
      <c r="I205" s="72"/>
      <c r="J205" s="89"/>
      <c r="K205" s="74"/>
      <c r="L205" s="73"/>
      <c r="M205" s="74"/>
      <c r="N205" s="75"/>
      <c r="O205" s="84"/>
      <c r="P205" s="76"/>
      <c r="Q205" s="80"/>
      <c r="R205" s="78"/>
      <c r="S205" s="79"/>
      <c r="T205" s="374"/>
      <c r="U205" s="70"/>
      <c r="V205" s="58"/>
      <c r="W205" s="59"/>
      <c r="X205" s="59"/>
      <c r="Y205" s="60"/>
      <c r="Z205" s="71"/>
      <c r="AA205" s="72"/>
      <c r="AB205" s="89"/>
      <c r="AC205" s="74"/>
      <c r="AD205" s="73"/>
      <c r="AE205" s="74"/>
      <c r="AF205" s="75"/>
      <c r="AG205" s="84"/>
      <c r="AH205" s="359"/>
      <c r="AI205" s="78"/>
      <c r="AJ205" s="79"/>
      <c r="AK205" s="374"/>
      <c r="AL205" s="70"/>
      <c r="AM205" s="58"/>
      <c r="AN205" s="59"/>
      <c r="AO205" s="59"/>
      <c r="AP205" s="60"/>
      <c r="AQ205" s="71"/>
      <c r="AR205" s="72"/>
      <c r="AS205" s="89"/>
      <c r="AT205" s="74"/>
      <c r="AU205" s="73"/>
      <c r="AV205" s="74"/>
      <c r="AW205" s="75"/>
      <c r="AX205" s="84"/>
      <c r="AY205" s="359"/>
      <c r="AZ205" s="78"/>
      <c r="BA205" s="79"/>
      <c r="BB205" s="374"/>
      <c r="BC205" s="70"/>
      <c r="BD205" s="58"/>
      <c r="BE205" s="59"/>
      <c r="BF205" s="59"/>
      <c r="BG205" s="60"/>
      <c r="BH205" s="71"/>
      <c r="BI205" s="72"/>
      <c r="BJ205" s="89"/>
      <c r="BK205" s="74"/>
      <c r="BL205" s="73"/>
      <c r="BM205" s="74"/>
      <c r="BN205" s="75"/>
      <c r="BO205" s="84"/>
      <c r="BP205" s="359"/>
    </row>
    <row r="206" spans="1:68" ht="16.5" thickBot="1">
      <c r="A206" s="55" t="s">
        <v>2294</v>
      </c>
      <c r="B206" s="69" t="s">
        <v>2289</v>
      </c>
      <c r="C206" s="57">
        <v>1800</v>
      </c>
      <c r="D206" s="58" t="s">
        <v>2295</v>
      </c>
      <c r="E206" s="59"/>
      <c r="F206" s="59"/>
      <c r="G206" s="60"/>
      <c r="H206" s="61"/>
      <c r="I206" s="85" t="s">
        <v>2276</v>
      </c>
      <c r="J206" s="63" t="s">
        <v>2276</v>
      </c>
      <c r="K206" s="64">
        <v>62430</v>
      </c>
      <c r="L206" s="63" t="s">
        <v>2296</v>
      </c>
      <c r="M206" s="65"/>
      <c r="N206" s="66">
        <v>9.27</v>
      </c>
      <c r="O206" s="84"/>
      <c r="P206" s="67">
        <f>(N206+$O$6)*C206</f>
        <v>18936</v>
      </c>
      <c r="Q206" s="77"/>
      <c r="R206" s="55" t="s">
        <v>2294</v>
      </c>
      <c r="S206" s="69" t="s">
        <v>2289</v>
      </c>
      <c r="T206" s="373"/>
      <c r="U206" s="57">
        <v>1800</v>
      </c>
      <c r="V206" s="58" t="s">
        <v>2295</v>
      </c>
      <c r="W206" s="59"/>
      <c r="X206" s="59"/>
      <c r="Y206" s="60"/>
      <c r="Z206" s="61"/>
      <c r="AA206" s="85" t="s">
        <v>2276</v>
      </c>
      <c r="AB206" s="63" t="s">
        <v>1203</v>
      </c>
      <c r="AC206" s="64">
        <v>4014627</v>
      </c>
      <c r="AD206" s="63" t="s">
        <v>1204</v>
      </c>
      <c r="AE206" s="65"/>
      <c r="AF206" s="66">
        <v>10.34</v>
      </c>
      <c r="AG206" s="84"/>
      <c r="AH206" s="358">
        <f>(AF206+$AG$6)*U206</f>
        <v>22032</v>
      </c>
      <c r="AI206" s="55" t="s">
        <v>2294</v>
      </c>
      <c r="AJ206" s="69" t="s">
        <v>2289</v>
      </c>
      <c r="AK206" s="373"/>
      <c r="AL206" s="57">
        <v>1800</v>
      </c>
      <c r="AM206" s="58" t="s">
        <v>2295</v>
      </c>
      <c r="AN206" s="59"/>
      <c r="AO206" s="59"/>
      <c r="AP206" s="60"/>
      <c r="AQ206" s="61"/>
      <c r="AR206" s="85" t="s">
        <v>2276</v>
      </c>
      <c r="AS206" s="63" t="s">
        <v>2276</v>
      </c>
      <c r="AT206" s="64">
        <v>155120</v>
      </c>
      <c r="AU206" s="63" t="s">
        <v>1585</v>
      </c>
      <c r="AV206" s="65"/>
      <c r="AW206" s="66">
        <v>10.35</v>
      </c>
      <c r="AX206" s="84"/>
      <c r="AY206" s="358">
        <f>(AW206+$AX$6)*AL206</f>
        <v>22139.999999999996</v>
      </c>
      <c r="AZ206" s="55" t="s">
        <v>2294</v>
      </c>
      <c r="BA206" s="69" t="s">
        <v>2289</v>
      </c>
      <c r="BB206" s="373"/>
      <c r="BC206" s="57">
        <v>1800</v>
      </c>
      <c r="BD206" s="58" t="s">
        <v>2295</v>
      </c>
      <c r="BE206" s="59"/>
      <c r="BF206" s="59"/>
      <c r="BG206" s="60"/>
      <c r="BH206" s="61"/>
      <c r="BI206" s="85" t="s">
        <v>2276</v>
      </c>
      <c r="BJ206" s="63"/>
      <c r="BK206" s="64"/>
      <c r="BL206" s="63"/>
      <c r="BM206" s="65"/>
      <c r="BN206" s="66"/>
      <c r="BO206" s="84"/>
      <c r="BP206" s="358">
        <f>(BN206+$O$6)*BC206</f>
        <v>2250</v>
      </c>
    </row>
    <row r="207" spans="1:68" s="81" customFormat="1" ht="16.5" thickBot="1">
      <c r="A207" s="78"/>
      <c r="B207" s="79"/>
      <c r="C207" s="70"/>
      <c r="D207" s="58"/>
      <c r="E207" s="59"/>
      <c r="F207" s="59"/>
      <c r="G207" s="60"/>
      <c r="H207" s="71"/>
      <c r="I207" s="72"/>
      <c r="J207" s="89"/>
      <c r="K207" s="74"/>
      <c r="L207" s="73"/>
      <c r="M207" s="74"/>
      <c r="N207" s="75"/>
      <c r="O207" s="84"/>
      <c r="P207" s="76"/>
      <c r="Q207" s="80"/>
      <c r="R207" s="78"/>
      <c r="S207" s="79"/>
      <c r="T207" s="374"/>
      <c r="U207" s="70"/>
      <c r="V207" s="58"/>
      <c r="W207" s="59"/>
      <c r="X207" s="59"/>
      <c r="Y207" s="60"/>
      <c r="Z207" s="71"/>
      <c r="AA207" s="72"/>
      <c r="AB207" s="89"/>
      <c r="AC207" s="74"/>
      <c r="AD207" s="73"/>
      <c r="AE207" s="74"/>
      <c r="AF207" s="75"/>
      <c r="AG207" s="84"/>
      <c r="AH207" s="359"/>
      <c r="AI207" s="78"/>
      <c r="AJ207" s="79"/>
      <c r="AK207" s="374"/>
      <c r="AL207" s="70"/>
      <c r="AM207" s="58"/>
      <c r="AN207" s="59"/>
      <c r="AO207" s="59"/>
      <c r="AP207" s="60"/>
      <c r="AQ207" s="71"/>
      <c r="AR207" s="72"/>
      <c r="AS207" s="89"/>
      <c r="AT207" s="74"/>
      <c r="AU207" s="73"/>
      <c r="AV207" s="74"/>
      <c r="AW207" s="75"/>
      <c r="AX207" s="84"/>
      <c r="AY207" s="359"/>
      <c r="AZ207" s="78"/>
      <c r="BA207" s="79"/>
      <c r="BB207" s="374"/>
      <c r="BC207" s="70"/>
      <c r="BD207" s="58"/>
      <c r="BE207" s="59"/>
      <c r="BF207" s="59"/>
      <c r="BG207" s="60"/>
      <c r="BH207" s="71"/>
      <c r="BI207" s="72"/>
      <c r="BJ207" s="89"/>
      <c r="BK207" s="74"/>
      <c r="BL207" s="73"/>
      <c r="BM207" s="74"/>
      <c r="BN207" s="75"/>
      <c r="BO207" s="84"/>
      <c r="BP207" s="359"/>
    </row>
    <row r="208" spans="1:68" ht="16.5" thickBot="1">
      <c r="A208" s="55" t="s">
        <v>2297</v>
      </c>
      <c r="B208" s="69" t="s">
        <v>2298</v>
      </c>
      <c r="C208" s="57">
        <v>654</v>
      </c>
      <c r="D208" s="58" t="s">
        <v>2299</v>
      </c>
      <c r="E208" s="59"/>
      <c r="F208" s="59"/>
      <c r="G208" s="60"/>
      <c r="H208" s="61"/>
      <c r="I208" s="85" t="s">
        <v>2300</v>
      </c>
      <c r="J208" s="63" t="s">
        <v>2301</v>
      </c>
      <c r="K208" s="64">
        <v>61955</v>
      </c>
      <c r="L208" s="63" t="s">
        <v>1921</v>
      </c>
      <c r="M208" s="65"/>
      <c r="N208" s="66">
        <v>7.19</v>
      </c>
      <c r="O208" s="84"/>
      <c r="P208" s="67">
        <f>(N208+$O$6)*C208</f>
        <v>5519.760000000001</v>
      </c>
      <c r="Q208" s="5"/>
      <c r="R208" s="55" t="s">
        <v>2297</v>
      </c>
      <c r="S208" s="69" t="s">
        <v>2298</v>
      </c>
      <c r="T208" s="373"/>
      <c r="U208" s="57">
        <v>327</v>
      </c>
      <c r="V208" s="58" t="s">
        <v>2299</v>
      </c>
      <c r="W208" s="59"/>
      <c r="X208" s="59"/>
      <c r="Y208" s="60"/>
      <c r="Z208" s="61"/>
      <c r="AA208" s="85" t="s">
        <v>2300</v>
      </c>
      <c r="AB208" s="63" t="s">
        <v>1205</v>
      </c>
      <c r="AC208" s="64">
        <v>5340948</v>
      </c>
      <c r="AD208" s="63" t="s">
        <v>1106</v>
      </c>
      <c r="AE208" s="65"/>
      <c r="AF208" s="66">
        <v>14.2</v>
      </c>
      <c r="AG208" s="84"/>
      <c r="AH208" s="358">
        <f>(AF208+$AG$6)*U208</f>
        <v>5264.699999999999</v>
      </c>
      <c r="AI208" s="55" t="s">
        <v>2297</v>
      </c>
      <c r="AJ208" s="69" t="s">
        <v>2298</v>
      </c>
      <c r="AK208" s="373"/>
      <c r="AL208" s="57">
        <v>327</v>
      </c>
      <c r="AM208" s="58" t="s">
        <v>2299</v>
      </c>
      <c r="AN208" s="59"/>
      <c r="AO208" s="59"/>
      <c r="AP208" s="60"/>
      <c r="AQ208" s="61"/>
      <c r="AR208" s="85" t="s">
        <v>2300</v>
      </c>
      <c r="AS208" s="63" t="s">
        <v>2300</v>
      </c>
      <c r="AT208" s="64">
        <v>583103</v>
      </c>
      <c r="AU208" s="63" t="s">
        <v>1586</v>
      </c>
      <c r="AV208" s="65"/>
      <c r="AW208" s="66">
        <v>16.45</v>
      </c>
      <c r="AX208" s="84"/>
      <c r="AY208" s="358">
        <f>(AW208+$AX$6)*AL208</f>
        <v>6016.799999999999</v>
      </c>
      <c r="AZ208" s="55" t="s">
        <v>2297</v>
      </c>
      <c r="BA208" s="69" t="s">
        <v>2298</v>
      </c>
      <c r="BB208" s="373"/>
      <c r="BC208" s="57">
        <v>327</v>
      </c>
      <c r="BD208" s="58" t="s">
        <v>2299</v>
      </c>
      <c r="BE208" s="59"/>
      <c r="BF208" s="59"/>
      <c r="BG208" s="60"/>
      <c r="BH208" s="61"/>
      <c r="BI208" s="85" t="s">
        <v>2300</v>
      </c>
      <c r="BJ208" s="63"/>
      <c r="BK208" s="64"/>
      <c r="BL208" s="63"/>
      <c r="BM208" s="65"/>
      <c r="BN208" s="66"/>
      <c r="BO208" s="84"/>
      <c r="BP208" s="358">
        <f>(BN208+$O$6)*BC208</f>
        <v>408.75</v>
      </c>
    </row>
    <row r="209" spans="1:68" s="81" customFormat="1" ht="16.5" thickBot="1">
      <c r="A209" s="78"/>
      <c r="B209" s="79"/>
      <c r="C209" s="70"/>
      <c r="D209" s="58"/>
      <c r="E209" s="59" t="s">
        <v>2302</v>
      </c>
      <c r="F209" s="59"/>
      <c r="G209" s="60"/>
      <c r="H209" s="71"/>
      <c r="I209" s="72"/>
      <c r="J209" s="89"/>
      <c r="K209" s="74"/>
      <c r="L209" s="73"/>
      <c r="M209" s="74"/>
      <c r="N209" s="75"/>
      <c r="O209" s="84"/>
      <c r="P209" s="76"/>
      <c r="Q209" s="80"/>
      <c r="R209" s="78"/>
      <c r="S209" s="79"/>
      <c r="T209" s="374"/>
      <c r="U209" s="70"/>
      <c r="V209" s="58"/>
      <c r="W209" s="59" t="s">
        <v>2302</v>
      </c>
      <c r="X209" s="59"/>
      <c r="Y209" s="60"/>
      <c r="Z209" s="71"/>
      <c r="AA209" s="72"/>
      <c r="AB209" s="89"/>
      <c r="AC209" s="74"/>
      <c r="AD209" s="73"/>
      <c r="AE209" s="74"/>
      <c r="AF209" s="75"/>
      <c r="AG209" s="84"/>
      <c r="AH209" s="359"/>
      <c r="AI209" s="78"/>
      <c r="AJ209" s="79"/>
      <c r="AK209" s="374"/>
      <c r="AL209" s="70"/>
      <c r="AM209" s="58"/>
      <c r="AN209" s="59" t="s">
        <v>2302</v>
      </c>
      <c r="AO209" s="59"/>
      <c r="AP209" s="60"/>
      <c r="AQ209" s="71"/>
      <c r="AR209" s="72"/>
      <c r="AS209" s="89"/>
      <c r="AT209" s="74"/>
      <c r="AU209" s="73"/>
      <c r="AV209" s="74"/>
      <c r="AW209" s="75"/>
      <c r="AX209" s="84"/>
      <c r="AY209" s="359"/>
      <c r="AZ209" s="78"/>
      <c r="BA209" s="79"/>
      <c r="BB209" s="374"/>
      <c r="BC209" s="70"/>
      <c r="BD209" s="58"/>
      <c r="BE209" s="59" t="s">
        <v>2302</v>
      </c>
      <c r="BF209" s="59"/>
      <c r="BG209" s="60"/>
      <c r="BH209" s="71"/>
      <c r="BI209" s="72"/>
      <c r="BJ209" s="89"/>
      <c r="BK209" s="74"/>
      <c r="BL209" s="73"/>
      <c r="BM209" s="74"/>
      <c r="BN209" s="75"/>
      <c r="BO209" s="84"/>
      <c r="BP209" s="359"/>
    </row>
    <row r="210" spans="1:68" ht="16.5" thickBot="1">
      <c r="A210" s="55" t="s">
        <v>2303</v>
      </c>
      <c r="B210" s="96" t="s">
        <v>2304</v>
      </c>
      <c r="C210" s="57">
        <v>55</v>
      </c>
      <c r="D210" s="58" t="s">
        <v>2305</v>
      </c>
      <c r="E210" s="59"/>
      <c r="F210" s="59"/>
      <c r="G210" s="60"/>
      <c r="H210" s="61"/>
      <c r="I210" s="97" t="s">
        <v>2306</v>
      </c>
      <c r="J210" s="63" t="s">
        <v>2307</v>
      </c>
      <c r="K210" s="64">
        <v>62075</v>
      </c>
      <c r="L210" s="63" t="s">
        <v>1921</v>
      </c>
      <c r="M210" s="65"/>
      <c r="N210" s="66">
        <v>13.7</v>
      </c>
      <c r="O210" s="84"/>
      <c r="P210" s="67">
        <f>(N210+$O$6)*C210</f>
        <v>822.25</v>
      </c>
      <c r="Q210" s="5"/>
      <c r="R210" s="55" t="s">
        <v>2303</v>
      </c>
      <c r="S210" s="96" t="s">
        <v>2304</v>
      </c>
      <c r="T210" s="375"/>
      <c r="U210" s="57">
        <v>55</v>
      </c>
      <c r="V210" s="58" t="s">
        <v>2305</v>
      </c>
      <c r="W210" s="59"/>
      <c r="X210" s="59"/>
      <c r="Y210" s="60"/>
      <c r="Z210" s="61"/>
      <c r="AA210" s="97" t="s">
        <v>2306</v>
      </c>
      <c r="AB210" s="63" t="s">
        <v>1206</v>
      </c>
      <c r="AC210" s="64">
        <v>4510921</v>
      </c>
      <c r="AD210" s="63" t="s">
        <v>1202</v>
      </c>
      <c r="AE210" s="65"/>
      <c r="AF210" s="66">
        <v>11.86</v>
      </c>
      <c r="AG210" s="84"/>
      <c r="AH210" s="358">
        <f>(AF210+$AG$6)*U210</f>
        <v>756.8</v>
      </c>
      <c r="AI210" s="55" t="s">
        <v>2303</v>
      </c>
      <c r="AJ210" s="96" t="s">
        <v>2304</v>
      </c>
      <c r="AK210" s="375"/>
      <c r="AL210" s="57">
        <v>55</v>
      </c>
      <c r="AM210" s="58" t="s">
        <v>2305</v>
      </c>
      <c r="AN210" s="59"/>
      <c r="AO210" s="59"/>
      <c r="AP210" s="60"/>
      <c r="AQ210" s="61"/>
      <c r="AR210" s="97" t="s">
        <v>2306</v>
      </c>
      <c r="AS210" s="63" t="s">
        <v>1587</v>
      </c>
      <c r="AT210" s="64">
        <v>265829</v>
      </c>
      <c r="AU210" s="63" t="s">
        <v>1588</v>
      </c>
      <c r="AV210" s="65"/>
      <c r="AW210" s="66">
        <v>10.3</v>
      </c>
      <c r="AX210" s="84"/>
      <c r="AY210" s="358">
        <f>(AW210+$AX$6)*AL210</f>
        <v>673.75</v>
      </c>
      <c r="AZ210" s="55" t="s">
        <v>2303</v>
      </c>
      <c r="BA210" s="96" t="s">
        <v>2304</v>
      </c>
      <c r="BB210" s="375"/>
      <c r="BC210" s="57">
        <v>55</v>
      </c>
      <c r="BD210" s="58" t="s">
        <v>2305</v>
      </c>
      <c r="BE210" s="59"/>
      <c r="BF210" s="59"/>
      <c r="BG210" s="60"/>
      <c r="BH210" s="61"/>
      <c r="BI210" s="97" t="s">
        <v>2306</v>
      </c>
      <c r="BJ210" s="63"/>
      <c r="BK210" s="64"/>
      <c r="BL210" s="63"/>
      <c r="BM210" s="65"/>
      <c r="BN210" s="66"/>
      <c r="BO210" s="84"/>
      <c r="BP210" s="358">
        <f>(BN210+$O$6)*BC210</f>
        <v>68.75</v>
      </c>
    </row>
    <row r="211" spans="1:68" s="81" customFormat="1" ht="16.5" thickBot="1">
      <c r="A211" s="78"/>
      <c r="B211" s="79"/>
      <c r="C211" s="70"/>
      <c r="D211" s="58"/>
      <c r="E211" s="59"/>
      <c r="F211" s="59"/>
      <c r="G211" s="60"/>
      <c r="H211" s="71"/>
      <c r="I211" s="72"/>
      <c r="J211" s="89"/>
      <c r="K211" s="74"/>
      <c r="L211" s="73"/>
      <c r="M211" s="74"/>
      <c r="N211" s="75"/>
      <c r="O211" s="84"/>
      <c r="P211" s="76"/>
      <c r="Q211" s="80"/>
      <c r="R211" s="78"/>
      <c r="S211" s="79"/>
      <c r="T211" s="374"/>
      <c r="U211" s="70"/>
      <c r="V211" s="58"/>
      <c r="W211" s="59"/>
      <c r="X211" s="59"/>
      <c r="Y211" s="60"/>
      <c r="Z211" s="71"/>
      <c r="AA211" s="72"/>
      <c r="AB211" s="89"/>
      <c r="AC211" s="74"/>
      <c r="AD211" s="73"/>
      <c r="AE211" s="74"/>
      <c r="AF211" s="75"/>
      <c r="AG211" s="84"/>
      <c r="AH211" s="359"/>
      <c r="AI211" s="78"/>
      <c r="AJ211" s="79"/>
      <c r="AK211" s="374"/>
      <c r="AL211" s="70"/>
      <c r="AM211" s="58"/>
      <c r="AN211" s="59"/>
      <c r="AO211" s="59"/>
      <c r="AP211" s="60"/>
      <c r="AQ211" s="71"/>
      <c r="AR211" s="72"/>
      <c r="AS211" s="89"/>
      <c r="AT211" s="74"/>
      <c r="AU211" s="73"/>
      <c r="AV211" s="74"/>
      <c r="AW211" s="75"/>
      <c r="AX211" s="84"/>
      <c r="AY211" s="359"/>
      <c r="AZ211" s="78"/>
      <c r="BA211" s="79"/>
      <c r="BB211" s="374"/>
      <c r="BC211" s="70"/>
      <c r="BD211" s="58"/>
      <c r="BE211" s="59"/>
      <c r="BF211" s="59"/>
      <c r="BG211" s="60"/>
      <c r="BH211" s="71"/>
      <c r="BI211" s="72"/>
      <c r="BJ211" s="89"/>
      <c r="BK211" s="74"/>
      <c r="BL211" s="73"/>
      <c r="BM211" s="74"/>
      <c r="BN211" s="75"/>
      <c r="BO211" s="84"/>
      <c r="BP211" s="359"/>
    </row>
    <row r="212" spans="1:68" ht="16.5" thickBot="1">
      <c r="A212" s="55" t="s">
        <v>2308</v>
      </c>
      <c r="B212" s="96" t="s">
        <v>2309</v>
      </c>
      <c r="C212" s="57">
        <v>85</v>
      </c>
      <c r="D212" s="58" t="s">
        <v>2310</v>
      </c>
      <c r="E212" s="59"/>
      <c r="F212" s="59"/>
      <c r="G212" s="60"/>
      <c r="H212" s="61"/>
      <c r="I212" s="97" t="s">
        <v>2311</v>
      </c>
      <c r="J212" s="63" t="s">
        <v>2312</v>
      </c>
      <c r="K212" s="64">
        <v>62650</v>
      </c>
      <c r="L212" s="63" t="s">
        <v>2313</v>
      </c>
      <c r="M212" s="65"/>
      <c r="N212" s="66">
        <v>9.15</v>
      </c>
      <c r="O212" s="84"/>
      <c r="P212" s="67">
        <f>(N212+$O$6)*C212</f>
        <v>884</v>
      </c>
      <c r="Q212" s="5"/>
      <c r="R212" s="55" t="s">
        <v>2308</v>
      </c>
      <c r="S212" s="96" t="s">
        <v>2309</v>
      </c>
      <c r="T212" s="375"/>
      <c r="U212" s="57">
        <v>85</v>
      </c>
      <c r="V212" s="58" t="s">
        <v>2310</v>
      </c>
      <c r="W212" s="59"/>
      <c r="X212" s="59"/>
      <c r="Y212" s="60"/>
      <c r="Z212" s="61"/>
      <c r="AA212" s="97" t="s">
        <v>2311</v>
      </c>
      <c r="AB212" s="63" t="s">
        <v>1130</v>
      </c>
      <c r="AC212" s="64">
        <v>4080966</v>
      </c>
      <c r="AD212" s="63" t="s">
        <v>1106</v>
      </c>
      <c r="AE212" s="65"/>
      <c r="AF212" s="66">
        <v>13.11</v>
      </c>
      <c r="AG212" s="84"/>
      <c r="AH212" s="358">
        <f>(AF212+$AG$6)*U212</f>
        <v>1275.85</v>
      </c>
      <c r="AI212" s="55" t="s">
        <v>2308</v>
      </c>
      <c r="AJ212" s="96" t="s">
        <v>2309</v>
      </c>
      <c r="AK212" s="375"/>
      <c r="AL212" s="57">
        <v>85</v>
      </c>
      <c r="AM212" s="58" t="s">
        <v>2310</v>
      </c>
      <c r="AN212" s="59"/>
      <c r="AO212" s="59"/>
      <c r="AP212" s="60"/>
      <c r="AQ212" s="61"/>
      <c r="AR212" s="97" t="s">
        <v>2311</v>
      </c>
      <c r="AS212" s="63" t="s">
        <v>1539</v>
      </c>
      <c r="AT212" s="64">
        <v>191736</v>
      </c>
      <c r="AU212" s="63" t="s">
        <v>1589</v>
      </c>
      <c r="AV212" s="65"/>
      <c r="AW212" s="66">
        <v>12.45</v>
      </c>
      <c r="AX212" s="84"/>
      <c r="AY212" s="358">
        <f>(AW212+$AX$6)*AL212</f>
        <v>1223.9999999999998</v>
      </c>
      <c r="AZ212" s="55" t="s">
        <v>2308</v>
      </c>
      <c r="BA212" s="96" t="s">
        <v>2309</v>
      </c>
      <c r="BB212" s="375"/>
      <c r="BC212" s="57">
        <v>85</v>
      </c>
      <c r="BD212" s="58" t="s">
        <v>2310</v>
      </c>
      <c r="BE212" s="59"/>
      <c r="BF212" s="59"/>
      <c r="BG212" s="60"/>
      <c r="BH212" s="61"/>
      <c r="BI212" s="97" t="s">
        <v>2311</v>
      </c>
      <c r="BJ212" s="63"/>
      <c r="BK212" s="64"/>
      <c r="BL212" s="63"/>
      <c r="BM212" s="65"/>
      <c r="BN212" s="66"/>
      <c r="BO212" s="84"/>
      <c r="BP212" s="358">
        <f>(BN212+$O$6)*BC212</f>
        <v>106.25</v>
      </c>
    </row>
    <row r="213" spans="1:68" s="81" customFormat="1" ht="16.5" thickBot="1">
      <c r="A213" s="78"/>
      <c r="B213" s="79"/>
      <c r="C213" s="70"/>
      <c r="D213" s="58"/>
      <c r="E213" s="59"/>
      <c r="F213" s="59"/>
      <c r="G213" s="60"/>
      <c r="H213" s="71"/>
      <c r="I213" s="72"/>
      <c r="J213" s="89"/>
      <c r="K213" s="74"/>
      <c r="L213" s="73"/>
      <c r="M213" s="74"/>
      <c r="N213" s="75"/>
      <c r="O213" s="84"/>
      <c r="P213" s="76"/>
      <c r="Q213" s="80"/>
      <c r="R213" s="78"/>
      <c r="S213" s="79"/>
      <c r="T213" s="374"/>
      <c r="U213" s="70"/>
      <c r="V213" s="58"/>
      <c r="W213" s="59"/>
      <c r="X213" s="59"/>
      <c r="Y213" s="60"/>
      <c r="Z213" s="71"/>
      <c r="AA213" s="72"/>
      <c r="AB213" s="89"/>
      <c r="AC213" s="74"/>
      <c r="AD213" s="73"/>
      <c r="AE213" s="74"/>
      <c r="AF213" s="75"/>
      <c r="AG213" s="84"/>
      <c r="AH213" s="359"/>
      <c r="AI213" s="78"/>
      <c r="AJ213" s="79"/>
      <c r="AK213" s="374"/>
      <c r="AL213" s="70"/>
      <c r="AM213" s="58"/>
      <c r="AN213" s="59"/>
      <c r="AO213" s="59"/>
      <c r="AP213" s="60"/>
      <c r="AQ213" s="71"/>
      <c r="AR213" s="72"/>
      <c r="AS213" s="89"/>
      <c r="AT213" s="74"/>
      <c r="AU213" s="73"/>
      <c r="AV213" s="74"/>
      <c r="AW213" s="75"/>
      <c r="AX213" s="84"/>
      <c r="AY213" s="359"/>
      <c r="AZ213" s="78"/>
      <c r="BA213" s="79"/>
      <c r="BB213" s="374"/>
      <c r="BC213" s="70"/>
      <c r="BD213" s="58"/>
      <c r="BE213" s="59"/>
      <c r="BF213" s="59"/>
      <c r="BG213" s="60"/>
      <c r="BH213" s="71"/>
      <c r="BI213" s="72"/>
      <c r="BJ213" s="89"/>
      <c r="BK213" s="74"/>
      <c r="BL213" s="73"/>
      <c r="BM213" s="74"/>
      <c r="BN213" s="75"/>
      <c r="BO213" s="84"/>
      <c r="BP213" s="359"/>
    </row>
    <row r="214" spans="1:68" ht="16.5" thickBot="1">
      <c r="A214" s="55" t="s">
        <v>2314</v>
      </c>
      <c r="B214" s="69" t="s">
        <v>2315</v>
      </c>
      <c r="C214" s="57">
        <v>100</v>
      </c>
      <c r="D214" s="58" t="s">
        <v>2316</v>
      </c>
      <c r="E214" s="59"/>
      <c r="F214" s="59"/>
      <c r="G214" s="60"/>
      <c r="H214" s="61"/>
      <c r="I214" s="85" t="s">
        <v>2145</v>
      </c>
      <c r="J214" s="63" t="s">
        <v>2301</v>
      </c>
      <c r="K214" s="64">
        <v>62025</v>
      </c>
      <c r="L214" s="63" t="s">
        <v>1921</v>
      </c>
      <c r="M214" s="65"/>
      <c r="N214" s="66">
        <v>7.75</v>
      </c>
      <c r="O214" s="84"/>
      <c r="P214" s="67">
        <f>(N214+$O$6)*C214</f>
        <v>900</v>
      </c>
      <c r="Q214" s="5"/>
      <c r="R214" s="55" t="s">
        <v>2314</v>
      </c>
      <c r="S214" s="69" t="s">
        <v>2315</v>
      </c>
      <c r="T214" s="373"/>
      <c r="U214" s="57">
        <v>100</v>
      </c>
      <c r="V214" s="58" t="s">
        <v>2316</v>
      </c>
      <c r="W214" s="59"/>
      <c r="X214" s="59"/>
      <c r="Y214" s="60"/>
      <c r="Z214" s="61"/>
      <c r="AA214" s="85" t="s">
        <v>2145</v>
      </c>
      <c r="AB214" s="63" t="s">
        <v>1207</v>
      </c>
      <c r="AC214" s="64" t="s">
        <v>1208</v>
      </c>
      <c r="AD214" s="63" t="s">
        <v>1209</v>
      </c>
      <c r="AE214" s="65"/>
      <c r="AF214" s="66">
        <v>11.1</v>
      </c>
      <c r="AG214" s="84"/>
      <c r="AH214" s="358">
        <f>(AF214+$AG$6)*U214</f>
        <v>1300</v>
      </c>
      <c r="AI214" s="55" t="s">
        <v>2314</v>
      </c>
      <c r="AJ214" s="69" t="s">
        <v>2315</v>
      </c>
      <c r="AK214" s="373"/>
      <c r="AL214" s="57">
        <v>17</v>
      </c>
      <c r="AM214" s="58" t="s">
        <v>2316</v>
      </c>
      <c r="AN214" s="59"/>
      <c r="AO214" s="59"/>
      <c r="AP214" s="60"/>
      <c r="AQ214" s="61"/>
      <c r="AR214" s="85" t="s">
        <v>2145</v>
      </c>
      <c r="AS214" s="63" t="s">
        <v>1590</v>
      </c>
      <c r="AT214" s="64">
        <v>269654</v>
      </c>
      <c r="AU214" s="63" t="s">
        <v>1591</v>
      </c>
      <c r="AV214" s="65"/>
      <c r="AW214" s="66">
        <v>62.27</v>
      </c>
      <c r="AX214" s="84"/>
      <c r="AY214" s="358">
        <f>(AW214+$AX$6)*AL214</f>
        <v>1091.74</v>
      </c>
      <c r="AZ214" s="55" t="s">
        <v>2314</v>
      </c>
      <c r="BA214" s="69" t="s">
        <v>2315</v>
      </c>
      <c r="BB214" s="373"/>
      <c r="BC214" s="57">
        <v>100</v>
      </c>
      <c r="BD214" s="58" t="s">
        <v>2316</v>
      </c>
      <c r="BE214" s="59"/>
      <c r="BF214" s="59"/>
      <c r="BG214" s="60"/>
      <c r="BH214" s="61"/>
      <c r="BI214" s="85" t="s">
        <v>2145</v>
      </c>
      <c r="BJ214" s="63"/>
      <c r="BK214" s="64"/>
      <c r="BL214" s="63"/>
      <c r="BM214" s="65"/>
      <c r="BN214" s="66"/>
      <c r="BO214" s="84"/>
      <c r="BP214" s="358">
        <f>(BN214+$O$6)*BC214</f>
        <v>125</v>
      </c>
    </row>
    <row r="215" spans="1:68" s="81" customFormat="1" ht="16.5" thickBot="1">
      <c r="A215" s="78"/>
      <c r="B215" s="79"/>
      <c r="C215" s="70"/>
      <c r="D215" s="58" t="s">
        <v>1956</v>
      </c>
      <c r="E215" s="59"/>
      <c r="F215" s="59" t="s">
        <v>2317</v>
      </c>
      <c r="G215" s="60"/>
      <c r="H215" s="71"/>
      <c r="I215" s="72"/>
      <c r="J215" s="89"/>
      <c r="K215" s="74"/>
      <c r="L215" s="73"/>
      <c r="M215" s="74"/>
      <c r="N215" s="75"/>
      <c r="O215" s="84"/>
      <c r="P215" s="76"/>
      <c r="Q215" s="80"/>
      <c r="R215" s="78"/>
      <c r="S215" s="79"/>
      <c r="T215" s="374"/>
      <c r="U215" s="70"/>
      <c r="V215" s="58" t="s">
        <v>1956</v>
      </c>
      <c r="W215" s="59"/>
      <c r="X215" s="59" t="s">
        <v>2317</v>
      </c>
      <c r="Y215" s="60"/>
      <c r="Z215" s="71"/>
      <c r="AA215" s="72"/>
      <c r="AB215" s="89"/>
      <c r="AC215" s="74"/>
      <c r="AD215" s="73"/>
      <c r="AE215" s="74"/>
      <c r="AF215" s="75"/>
      <c r="AG215" s="84"/>
      <c r="AH215" s="359"/>
      <c r="AI215" s="78"/>
      <c r="AJ215" s="79"/>
      <c r="AK215" s="374"/>
      <c r="AL215" s="70"/>
      <c r="AM215" s="58" t="s">
        <v>1956</v>
      </c>
      <c r="AN215" s="59"/>
      <c r="AO215" s="59" t="s">
        <v>2317</v>
      </c>
      <c r="AP215" s="60"/>
      <c r="AQ215" s="71"/>
      <c r="AR215" s="72"/>
      <c r="AS215" s="89"/>
      <c r="AT215" s="74"/>
      <c r="AU215" s="73"/>
      <c r="AV215" s="74"/>
      <c r="AW215" s="75"/>
      <c r="AX215" s="84"/>
      <c r="AY215" s="359"/>
      <c r="AZ215" s="78"/>
      <c r="BA215" s="79"/>
      <c r="BB215" s="374"/>
      <c r="BC215" s="70"/>
      <c r="BD215" s="58" t="s">
        <v>1956</v>
      </c>
      <c r="BE215" s="59"/>
      <c r="BF215" s="59" t="s">
        <v>2317</v>
      </c>
      <c r="BG215" s="60"/>
      <c r="BH215" s="71"/>
      <c r="BI215" s="72"/>
      <c r="BJ215" s="89"/>
      <c r="BK215" s="74"/>
      <c r="BL215" s="73"/>
      <c r="BM215" s="74"/>
      <c r="BN215" s="75"/>
      <c r="BO215" s="84"/>
      <c r="BP215" s="359"/>
    </row>
    <row r="216" spans="1:68" ht="16.5" thickBot="1">
      <c r="A216" s="55" t="s">
        <v>2318</v>
      </c>
      <c r="B216" s="96" t="s">
        <v>2319</v>
      </c>
      <c r="C216" s="57">
        <v>35</v>
      </c>
      <c r="D216" s="58" t="s">
        <v>2320</v>
      </c>
      <c r="E216" s="59"/>
      <c r="F216" s="59"/>
      <c r="G216" s="60"/>
      <c r="H216" s="61"/>
      <c r="I216" s="97" t="s">
        <v>2321</v>
      </c>
      <c r="J216" s="63" t="s">
        <v>2263</v>
      </c>
      <c r="K216" s="142" t="s">
        <v>2322</v>
      </c>
      <c r="L216" s="63" t="s">
        <v>1921</v>
      </c>
      <c r="M216" s="65"/>
      <c r="N216" s="66">
        <v>40.12</v>
      </c>
      <c r="O216" s="84"/>
      <c r="P216" s="67">
        <f>(N216+$O$6)*C216</f>
        <v>1447.9499999999998</v>
      </c>
      <c r="Q216" s="5"/>
      <c r="R216" s="55" t="s">
        <v>2318</v>
      </c>
      <c r="S216" s="96" t="s">
        <v>2319</v>
      </c>
      <c r="T216" s="375"/>
      <c r="U216" s="57">
        <v>29.17</v>
      </c>
      <c r="V216" s="58" t="s">
        <v>2320</v>
      </c>
      <c r="W216" s="59"/>
      <c r="X216" s="59"/>
      <c r="Y216" s="60"/>
      <c r="Z216" s="61"/>
      <c r="AA216" s="97" t="s">
        <v>2321</v>
      </c>
      <c r="AB216" s="63" t="s">
        <v>1210</v>
      </c>
      <c r="AC216" s="64">
        <v>4882981</v>
      </c>
      <c r="AD216" s="63" t="s">
        <v>1106</v>
      </c>
      <c r="AE216" s="65"/>
      <c r="AF216" s="66">
        <v>53.33</v>
      </c>
      <c r="AG216" s="84"/>
      <c r="AH216" s="358">
        <f>(AF216+$AG$6)*U216</f>
        <v>1611.0591</v>
      </c>
      <c r="AI216" s="55" t="s">
        <v>2318</v>
      </c>
      <c r="AJ216" s="96" t="s">
        <v>2319</v>
      </c>
      <c r="AK216" s="375"/>
      <c r="AL216" s="57">
        <v>44</v>
      </c>
      <c r="AM216" s="58" t="s">
        <v>2320</v>
      </c>
      <c r="AN216" s="59"/>
      <c r="AO216" s="59"/>
      <c r="AP216" s="60"/>
      <c r="AQ216" s="61"/>
      <c r="AR216" s="97" t="s">
        <v>2321</v>
      </c>
      <c r="AS216" s="63" t="s">
        <v>1592</v>
      </c>
      <c r="AT216" s="64">
        <v>225614</v>
      </c>
      <c r="AU216" s="63" t="s">
        <v>1593</v>
      </c>
      <c r="AV216" s="65"/>
      <c r="AW216" s="66">
        <v>34.94</v>
      </c>
      <c r="AX216" s="84"/>
      <c r="AY216" s="358">
        <f>(AW216+$AX$6)*AL216</f>
        <v>1623.16</v>
      </c>
      <c r="AZ216" s="55" t="s">
        <v>2318</v>
      </c>
      <c r="BA216" s="96" t="s">
        <v>2319</v>
      </c>
      <c r="BB216" s="375"/>
      <c r="BC216" s="57">
        <v>35</v>
      </c>
      <c r="BD216" s="58" t="s">
        <v>2320</v>
      </c>
      <c r="BE216" s="59"/>
      <c r="BF216" s="59"/>
      <c r="BG216" s="60"/>
      <c r="BH216" s="61"/>
      <c r="BI216" s="97" t="s">
        <v>2321</v>
      </c>
      <c r="BJ216" s="63"/>
      <c r="BK216" s="64"/>
      <c r="BL216" s="63"/>
      <c r="BM216" s="65"/>
      <c r="BN216" s="66"/>
      <c r="BO216" s="84"/>
      <c r="BP216" s="358">
        <f>(BN216+$O$6)*BC216</f>
        <v>43.75</v>
      </c>
    </row>
    <row r="217" spans="1:68" s="81" customFormat="1" ht="16.5" thickBot="1">
      <c r="A217" s="78"/>
      <c r="B217" s="79"/>
      <c r="C217" s="70"/>
      <c r="D217" s="58"/>
      <c r="E217" s="59"/>
      <c r="F217" s="59"/>
      <c r="G217" s="60"/>
      <c r="H217" s="71"/>
      <c r="I217" s="72"/>
      <c r="J217" s="89"/>
      <c r="K217" s="74"/>
      <c r="L217" s="73"/>
      <c r="M217" s="74"/>
      <c r="N217" s="75"/>
      <c r="O217" s="84"/>
      <c r="P217" s="76"/>
      <c r="Q217" s="80"/>
      <c r="R217" s="78"/>
      <c r="S217" s="79"/>
      <c r="T217" s="374"/>
      <c r="U217" s="70"/>
      <c r="V217" s="58"/>
      <c r="W217" s="59"/>
      <c r="X217" s="59"/>
      <c r="Y217" s="60"/>
      <c r="Z217" s="71"/>
      <c r="AA217" s="72"/>
      <c r="AB217" s="89"/>
      <c r="AC217" s="74"/>
      <c r="AD217" s="73"/>
      <c r="AE217" s="74"/>
      <c r="AF217" s="75"/>
      <c r="AG217" s="84"/>
      <c r="AH217" s="359"/>
      <c r="AI217" s="78"/>
      <c r="AJ217" s="79"/>
      <c r="AK217" s="374"/>
      <c r="AL217" s="70"/>
      <c r="AM217" s="58"/>
      <c r="AN217" s="59"/>
      <c r="AO217" s="59"/>
      <c r="AP217" s="60"/>
      <c r="AQ217" s="71"/>
      <c r="AR217" s="72"/>
      <c r="AS217" s="89"/>
      <c r="AT217" s="74"/>
      <c r="AU217" s="73"/>
      <c r="AV217" s="74"/>
      <c r="AW217" s="75"/>
      <c r="AX217" s="84"/>
      <c r="AY217" s="359"/>
      <c r="AZ217" s="78"/>
      <c r="BA217" s="79"/>
      <c r="BB217" s="374"/>
      <c r="BC217" s="70"/>
      <c r="BD217" s="58"/>
      <c r="BE217" s="59"/>
      <c r="BF217" s="59"/>
      <c r="BG217" s="60"/>
      <c r="BH217" s="71"/>
      <c r="BI217" s="72"/>
      <c r="BJ217" s="89"/>
      <c r="BK217" s="74"/>
      <c r="BL217" s="73"/>
      <c r="BM217" s="74"/>
      <c r="BN217" s="75"/>
      <c r="BO217" s="84"/>
      <c r="BP217" s="359"/>
    </row>
    <row r="218" spans="1:68" ht="16.5" thickBot="1">
      <c r="A218" s="55" t="s">
        <v>2323</v>
      </c>
      <c r="B218" s="69" t="s">
        <v>2324</v>
      </c>
      <c r="C218" s="57">
        <v>283</v>
      </c>
      <c r="D218" s="58" t="s">
        <v>2325</v>
      </c>
      <c r="E218" s="59"/>
      <c r="F218" s="59"/>
      <c r="G218" s="60"/>
      <c r="H218" s="61"/>
      <c r="I218" s="85" t="s">
        <v>2326</v>
      </c>
      <c r="J218" s="63" t="s">
        <v>2263</v>
      </c>
      <c r="K218" s="64">
        <v>63000</v>
      </c>
      <c r="L218" s="63" t="s">
        <v>1921</v>
      </c>
      <c r="M218" s="65"/>
      <c r="N218" s="66">
        <v>48.62</v>
      </c>
      <c r="O218" s="84"/>
      <c r="P218" s="67">
        <f>(N218+$O$6)*C218</f>
        <v>14113.21</v>
      </c>
      <c r="Q218" s="5"/>
      <c r="R218" s="55" t="s">
        <v>2323</v>
      </c>
      <c r="S218" s="69" t="s">
        <v>2324</v>
      </c>
      <c r="T218" s="373"/>
      <c r="U218" s="57">
        <v>340</v>
      </c>
      <c r="V218" s="58" t="s">
        <v>2325</v>
      </c>
      <c r="W218" s="59"/>
      <c r="X218" s="59"/>
      <c r="Y218" s="60"/>
      <c r="Z218" s="61"/>
      <c r="AA218" s="85" t="s">
        <v>2326</v>
      </c>
      <c r="AB218" s="63" t="s">
        <v>1201</v>
      </c>
      <c r="AC218" s="64">
        <v>4231528</v>
      </c>
      <c r="AD218" s="63" t="s">
        <v>1106</v>
      </c>
      <c r="AE218" s="65"/>
      <c r="AF218" s="66">
        <v>39.24</v>
      </c>
      <c r="AG218" s="84"/>
      <c r="AH218" s="358">
        <f>(AF218+$AG$6)*U218</f>
        <v>13987.6</v>
      </c>
      <c r="AI218" s="55" t="s">
        <v>2323</v>
      </c>
      <c r="AJ218" s="69" t="s">
        <v>2324</v>
      </c>
      <c r="AK218" s="373"/>
      <c r="AL218" s="57">
        <v>170</v>
      </c>
      <c r="AM218" s="58" t="s">
        <v>2325</v>
      </c>
      <c r="AN218" s="59"/>
      <c r="AO218" s="59"/>
      <c r="AP218" s="60"/>
      <c r="AQ218" s="61"/>
      <c r="AR218" s="85" t="s">
        <v>2326</v>
      </c>
      <c r="AS218" s="63" t="s">
        <v>2276</v>
      </c>
      <c r="AT218" s="64">
        <v>113336</v>
      </c>
      <c r="AU218" s="63" t="s">
        <v>1594</v>
      </c>
      <c r="AV218" s="65"/>
      <c r="AW218" s="66">
        <v>60.25</v>
      </c>
      <c r="AX218" s="84"/>
      <c r="AY218" s="358">
        <f>(AW218+$AX$6)*AL218</f>
        <v>10574</v>
      </c>
      <c r="AZ218" s="55" t="s">
        <v>2323</v>
      </c>
      <c r="BA218" s="69" t="s">
        <v>2324</v>
      </c>
      <c r="BB218" s="373"/>
      <c r="BC218" s="57">
        <v>170</v>
      </c>
      <c r="BD218" s="58" t="s">
        <v>2325</v>
      </c>
      <c r="BE218" s="59"/>
      <c r="BF218" s="59"/>
      <c r="BG218" s="60"/>
      <c r="BH218" s="61"/>
      <c r="BI218" s="85" t="s">
        <v>2326</v>
      </c>
      <c r="BJ218" s="63"/>
      <c r="BK218" s="64"/>
      <c r="BL218" s="63"/>
      <c r="BM218" s="65"/>
      <c r="BN218" s="66"/>
      <c r="BO218" s="84"/>
      <c r="BP218" s="358">
        <f>(BN218+$O$6)*BC218</f>
        <v>212.5</v>
      </c>
    </row>
    <row r="219" spans="1:68" s="81" customFormat="1" ht="16.5" thickBot="1">
      <c r="A219" s="78"/>
      <c r="B219" s="79"/>
      <c r="C219" s="70"/>
      <c r="D219" s="58"/>
      <c r="E219" s="59"/>
      <c r="F219" s="59"/>
      <c r="G219" s="60"/>
      <c r="H219" s="71"/>
      <c r="I219" s="72"/>
      <c r="J219" s="89"/>
      <c r="K219" s="74"/>
      <c r="L219" s="73"/>
      <c r="M219" s="74"/>
      <c r="N219" s="75"/>
      <c r="O219" s="84"/>
      <c r="P219" s="76"/>
      <c r="Q219" s="80"/>
      <c r="R219" s="78"/>
      <c r="S219" s="79"/>
      <c r="T219" s="374"/>
      <c r="U219" s="70"/>
      <c r="V219" s="58"/>
      <c r="W219" s="59"/>
      <c r="X219" s="59"/>
      <c r="Y219" s="60"/>
      <c r="Z219" s="71"/>
      <c r="AA219" s="72"/>
      <c r="AB219" s="89"/>
      <c r="AC219" s="74"/>
      <c r="AD219" s="73"/>
      <c r="AE219" s="74"/>
      <c r="AF219" s="75"/>
      <c r="AG219" s="84"/>
      <c r="AH219" s="359"/>
      <c r="AI219" s="78"/>
      <c r="AJ219" s="79"/>
      <c r="AK219" s="374"/>
      <c r="AL219" s="70"/>
      <c r="AM219" s="58"/>
      <c r="AN219" s="59"/>
      <c r="AO219" s="59"/>
      <c r="AP219" s="60"/>
      <c r="AQ219" s="71"/>
      <c r="AR219" s="72"/>
      <c r="AS219" s="89"/>
      <c r="AT219" s="74"/>
      <c r="AU219" s="73"/>
      <c r="AV219" s="74"/>
      <c r="AW219" s="75"/>
      <c r="AX219" s="84"/>
      <c r="AY219" s="359"/>
      <c r="AZ219" s="78"/>
      <c r="BA219" s="79"/>
      <c r="BB219" s="374"/>
      <c r="BC219" s="70"/>
      <c r="BD219" s="58"/>
      <c r="BE219" s="59"/>
      <c r="BF219" s="59"/>
      <c r="BG219" s="60"/>
      <c r="BH219" s="71"/>
      <c r="BI219" s="72"/>
      <c r="BJ219" s="89"/>
      <c r="BK219" s="74"/>
      <c r="BL219" s="73"/>
      <c r="BM219" s="74"/>
      <c r="BN219" s="75"/>
      <c r="BO219" s="84"/>
      <c r="BP219" s="359"/>
    </row>
    <row r="220" spans="1:68" ht="16.5" thickBot="1">
      <c r="A220" s="55" t="s">
        <v>2327</v>
      </c>
      <c r="B220" s="69" t="s">
        <v>2328</v>
      </c>
      <c r="C220" s="57">
        <v>10</v>
      </c>
      <c r="D220" s="58" t="s">
        <v>2329</v>
      </c>
      <c r="E220" s="59"/>
      <c r="F220" s="59"/>
      <c r="G220" s="60"/>
      <c r="H220" s="61"/>
      <c r="I220" s="85" t="s">
        <v>2330</v>
      </c>
      <c r="J220" s="63" t="s">
        <v>2331</v>
      </c>
      <c r="K220" s="64">
        <v>60025</v>
      </c>
      <c r="L220" s="63" t="s">
        <v>1985</v>
      </c>
      <c r="M220" s="65"/>
      <c r="N220" s="66">
        <v>4.9</v>
      </c>
      <c r="O220" s="84"/>
      <c r="P220" s="67">
        <f>(N220+$O$6)*C220</f>
        <v>61.5</v>
      </c>
      <c r="Q220" s="5"/>
      <c r="R220" s="55" t="s">
        <v>2327</v>
      </c>
      <c r="S220" s="69" t="s">
        <v>2328</v>
      </c>
      <c r="T220" s="373"/>
      <c r="U220" s="57">
        <v>6.67</v>
      </c>
      <c r="V220" s="58" t="s">
        <v>2329</v>
      </c>
      <c r="W220" s="59"/>
      <c r="X220" s="59"/>
      <c r="Y220" s="60"/>
      <c r="Z220" s="61"/>
      <c r="AA220" s="85" t="s">
        <v>2330</v>
      </c>
      <c r="AB220" s="63" t="s">
        <v>1211</v>
      </c>
      <c r="AC220" s="64">
        <v>5321450</v>
      </c>
      <c r="AD220" s="63" t="s">
        <v>1108</v>
      </c>
      <c r="AE220" s="65"/>
      <c r="AF220" s="66">
        <v>17.47</v>
      </c>
      <c r="AG220" s="84"/>
      <c r="AH220" s="358">
        <f>(AF220+$AG$6)*U220</f>
        <v>129.19789999999998</v>
      </c>
      <c r="AI220" s="55" t="s">
        <v>2327</v>
      </c>
      <c r="AJ220" s="69" t="s">
        <v>2328</v>
      </c>
      <c r="AK220" s="373"/>
      <c r="AL220" s="57">
        <v>7</v>
      </c>
      <c r="AM220" s="58" t="s">
        <v>2329</v>
      </c>
      <c r="AN220" s="59"/>
      <c r="AO220" s="59"/>
      <c r="AP220" s="60"/>
      <c r="AQ220" s="61"/>
      <c r="AR220" s="85" t="s">
        <v>2330</v>
      </c>
      <c r="AS220" s="63" t="s">
        <v>1595</v>
      </c>
      <c r="AT220" s="64">
        <v>107239</v>
      </c>
      <c r="AU220" s="63" t="s">
        <v>1596</v>
      </c>
      <c r="AV220" s="65"/>
      <c r="AW220" s="66">
        <v>17.6</v>
      </c>
      <c r="AX220" s="84"/>
      <c r="AY220" s="358">
        <f>(AW220+$AX$6)*AL220</f>
        <v>136.85</v>
      </c>
      <c r="AZ220" s="55" t="s">
        <v>2327</v>
      </c>
      <c r="BA220" s="69" t="s">
        <v>2328</v>
      </c>
      <c r="BB220" s="373"/>
      <c r="BC220" s="57">
        <v>10</v>
      </c>
      <c r="BD220" s="58" t="s">
        <v>2329</v>
      </c>
      <c r="BE220" s="59"/>
      <c r="BF220" s="59"/>
      <c r="BG220" s="60"/>
      <c r="BH220" s="61"/>
      <c r="BI220" s="85" t="s">
        <v>2330</v>
      </c>
      <c r="BJ220" s="63"/>
      <c r="BK220" s="64"/>
      <c r="BL220" s="63"/>
      <c r="BM220" s="65"/>
      <c r="BN220" s="66"/>
      <c r="BO220" s="84"/>
      <c r="BP220" s="358">
        <f>(BN220+$O$6)*BC220</f>
        <v>12.5</v>
      </c>
    </row>
    <row r="221" spans="1:68" s="81" customFormat="1" ht="16.5" thickBot="1">
      <c r="A221" s="78"/>
      <c r="B221" s="79"/>
      <c r="C221" s="70"/>
      <c r="D221" s="58"/>
      <c r="E221" s="59"/>
      <c r="F221" s="59"/>
      <c r="G221" s="60"/>
      <c r="H221" s="71"/>
      <c r="I221" s="72"/>
      <c r="J221" s="89"/>
      <c r="K221" s="74"/>
      <c r="L221" s="73"/>
      <c r="M221" s="74"/>
      <c r="N221" s="75"/>
      <c r="O221" s="84"/>
      <c r="P221" s="76"/>
      <c r="Q221" s="80"/>
      <c r="R221" s="78"/>
      <c r="S221" s="79"/>
      <c r="T221" s="374"/>
      <c r="U221" s="70"/>
      <c r="V221" s="58"/>
      <c r="W221" s="59"/>
      <c r="X221" s="59"/>
      <c r="Y221" s="60"/>
      <c r="Z221" s="71"/>
      <c r="AA221" s="72"/>
      <c r="AB221" s="89"/>
      <c r="AC221" s="74"/>
      <c r="AD221" s="73"/>
      <c r="AE221" s="74"/>
      <c r="AF221" s="75"/>
      <c r="AG221" s="84"/>
      <c r="AH221" s="359"/>
      <c r="AI221" s="78"/>
      <c r="AJ221" s="79"/>
      <c r="AK221" s="374"/>
      <c r="AL221" s="70"/>
      <c r="AM221" s="58"/>
      <c r="AN221" s="59"/>
      <c r="AO221" s="59"/>
      <c r="AP221" s="60"/>
      <c r="AQ221" s="71"/>
      <c r="AR221" s="72"/>
      <c r="AS221" s="89"/>
      <c r="AT221" s="74"/>
      <c r="AU221" s="73"/>
      <c r="AV221" s="74"/>
      <c r="AW221" s="75"/>
      <c r="AX221" s="84"/>
      <c r="AY221" s="359"/>
      <c r="AZ221" s="78"/>
      <c r="BA221" s="79"/>
      <c r="BB221" s="374"/>
      <c r="BC221" s="70"/>
      <c r="BD221" s="58"/>
      <c r="BE221" s="59"/>
      <c r="BF221" s="59"/>
      <c r="BG221" s="60"/>
      <c r="BH221" s="71"/>
      <c r="BI221" s="72"/>
      <c r="BJ221" s="89"/>
      <c r="BK221" s="74"/>
      <c r="BL221" s="73"/>
      <c r="BM221" s="74"/>
      <c r="BN221" s="75"/>
      <c r="BO221" s="84"/>
      <c r="BP221" s="359"/>
    </row>
    <row r="222" spans="1:68" ht="16.5" thickBot="1">
      <c r="A222" s="55" t="s">
        <v>2332</v>
      </c>
      <c r="B222" s="69" t="s">
        <v>2333</v>
      </c>
      <c r="C222" s="57">
        <v>55</v>
      </c>
      <c r="D222" s="58" t="s">
        <v>2334</v>
      </c>
      <c r="E222" s="59"/>
      <c r="F222" s="59"/>
      <c r="G222" s="60"/>
      <c r="H222" s="61"/>
      <c r="I222" s="85" t="s">
        <v>2330</v>
      </c>
      <c r="J222" s="63" t="s">
        <v>2331</v>
      </c>
      <c r="K222" s="64">
        <v>60100</v>
      </c>
      <c r="L222" s="63" t="s">
        <v>1985</v>
      </c>
      <c r="M222" s="65"/>
      <c r="N222" s="66">
        <v>5.55</v>
      </c>
      <c r="O222" s="84"/>
      <c r="P222" s="67">
        <f>(N222+$O$6)*C222</f>
        <v>374</v>
      </c>
      <c r="Q222" s="5"/>
      <c r="R222" s="55" t="s">
        <v>2332</v>
      </c>
      <c r="S222" s="69" t="s">
        <v>2333</v>
      </c>
      <c r="T222" s="373"/>
      <c r="U222" s="57">
        <v>36.67</v>
      </c>
      <c r="V222" s="58" t="s">
        <v>2334</v>
      </c>
      <c r="W222" s="59"/>
      <c r="X222" s="59"/>
      <c r="Y222" s="60"/>
      <c r="Z222" s="61"/>
      <c r="AA222" s="85" t="s">
        <v>2330</v>
      </c>
      <c r="AB222" s="63" t="s">
        <v>1211</v>
      </c>
      <c r="AC222" s="64">
        <v>4033007</v>
      </c>
      <c r="AD222" s="63" t="s">
        <v>1106</v>
      </c>
      <c r="AE222" s="65"/>
      <c r="AF222" s="66">
        <v>10.66</v>
      </c>
      <c r="AG222" s="84"/>
      <c r="AH222" s="358">
        <f>(AF222+$AG$6)*U222</f>
        <v>460.57520000000005</v>
      </c>
      <c r="AI222" s="55" t="s">
        <v>2332</v>
      </c>
      <c r="AJ222" s="69" t="s">
        <v>2333</v>
      </c>
      <c r="AK222" s="373"/>
      <c r="AL222" s="57">
        <v>37</v>
      </c>
      <c r="AM222" s="58" t="s">
        <v>2334</v>
      </c>
      <c r="AN222" s="59"/>
      <c r="AO222" s="59"/>
      <c r="AP222" s="60"/>
      <c r="AQ222" s="61"/>
      <c r="AR222" s="85" t="s">
        <v>2330</v>
      </c>
      <c r="AS222" s="63" t="s">
        <v>1595</v>
      </c>
      <c r="AT222" s="64">
        <v>107247</v>
      </c>
      <c r="AU222" s="63" t="s">
        <v>1596</v>
      </c>
      <c r="AV222" s="65"/>
      <c r="AW222" s="66">
        <v>11.34</v>
      </c>
      <c r="AX222" s="84"/>
      <c r="AY222" s="358">
        <f>(AW222+$AX$6)*AL222</f>
        <v>491.72999999999996</v>
      </c>
      <c r="AZ222" s="55" t="s">
        <v>2332</v>
      </c>
      <c r="BA222" s="69" t="s">
        <v>2333</v>
      </c>
      <c r="BB222" s="373"/>
      <c r="BC222" s="57">
        <v>55</v>
      </c>
      <c r="BD222" s="58" t="s">
        <v>2334</v>
      </c>
      <c r="BE222" s="59"/>
      <c r="BF222" s="59"/>
      <c r="BG222" s="60"/>
      <c r="BH222" s="61"/>
      <c r="BI222" s="85" t="s">
        <v>2330</v>
      </c>
      <c r="BJ222" s="63"/>
      <c r="BK222" s="64"/>
      <c r="BL222" s="63"/>
      <c r="BM222" s="65"/>
      <c r="BN222" s="66"/>
      <c r="BO222" s="84"/>
      <c r="BP222" s="358">
        <f>(BN222+$O$6)*BC222</f>
        <v>68.75</v>
      </c>
    </row>
    <row r="223" spans="1:68" s="81" customFormat="1" ht="16.5" thickBot="1">
      <c r="A223" s="78"/>
      <c r="B223" s="79"/>
      <c r="C223" s="70"/>
      <c r="D223" s="58"/>
      <c r="E223" s="59"/>
      <c r="F223" s="59"/>
      <c r="G223" s="60"/>
      <c r="H223" s="71"/>
      <c r="I223" s="72"/>
      <c r="J223" s="89"/>
      <c r="K223" s="74"/>
      <c r="L223" s="73"/>
      <c r="M223" s="74"/>
      <c r="N223" s="75"/>
      <c r="O223" s="84"/>
      <c r="P223" s="76"/>
      <c r="Q223" s="80"/>
      <c r="R223" s="78"/>
      <c r="S223" s="79"/>
      <c r="T223" s="374"/>
      <c r="U223" s="70"/>
      <c r="V223" s="58"/>
      <c r="W223" s="59"/>
      <c r="X223" s="59"/>
      <c r="Y223" s="60"/>
      <c r="Z223" s="71"/>
      <c r="AA223" s="72"/>
      <c r="AB223" s="89"/>
      <c r="AC223" s="74"/>
      <c r="AD223" s="73"/>
      <c r="AE223" s="74"/>
      <c r="AF223" s="75"/>
      <c r="AG223" s="84"/>
      <c r="AH223" s="359"/>
      <c r="AI223" s="78"/>
      <c r="AJ223" s="79"/>
      <c r="AK223" s="374"/>
      <c r="AL223" s="70"/>
      <c r="AM223" s="58"/>
      <c r="AN223" s="59"/>
      <c r="AO223" s="59"/>
      <c r="AP223" s="60"/>
      <c r="AQ223" s="71"/>
      <c r="AR223" s="72"/>
      <c r="AS223" s="89"/>
      <c r="AT223" s="74"/>
      <c r="AU223" s="73"/>
      <c r="AV223" s="74"/>
      <c r="AW223" s="75"/>
      <c r="AX223" s="84"/>
      <c r="AY223" s="359"/>
      <c r="AZ223" s="78"/>
      <c r="BA223" s="79"/>
      <c r="BB223" s="374"/>
      <c r="BC223" s="70"/>
      <c r="BD223" s="58"/>
      <c r="BE223" s="59"/>
      <c r="BF223" s="59"/>
      <c r="BG223" s="60"/>
      <c r="BH223" s="71"/>
      <c r="BI223" s="72"/>
      <c r="BJ223" s="89"/>
      <c r="BK223" s="74"/>
      <c r="BL223" s="73"/>
      <c r="BM223" s="74"/>
      <c r="BN223" s="75"/>
      <c r="BO223" s="84"/>
      <c r="BP223" s="359"/>
    </row>
    <row r="224" spans="1:68" ht="16.5" thickBot="1">
      <c r="A224" s="55" t="s">
        <v>2335</v>
      </c>
      <c r="B224" s="69" t="s">
        <v>2336</v>
      </c>
      <c r="C224" s="57">
        <v>150</v>
      </c>
      <c r="D224" s="58" t="s">
        <v>2337</v>
      </c>
      <c r="E224" s="59"/>
      <c r="F224" s="59"/>
      <c r="G224" s="60"/>
      <c r="H224" s="61"/>
      <c r="I224" s="85" t="s">
        <v>2338</v>
      </c>
      <c r="J224" s="63" t="s">
        <v>2339</v>
      </c>
      <c r="K224" s="64">
        <v>38440</v>
      </c>
      <c r="L224" s="63" t="s">
        <v>2340</v>
      </c>
      <c r="M224" s="65"/>
      <c r="N224" s="66">
        <v>3.33</v>
      </c>
      <c r="O224" s="84"/>
      <c r="P224" s="67">
        <f>(N224+$O$6)*C224</f>
        <v>687</v>
      </c>
      <c r="Q224" s="5"/>
      <c r="R224" s="55" t="s">
        <v>2335</v>
      </c>
      <c r="S224" s="69" t="s">
        <v>2336</v>
      </c>
      <c r="T224" s="373"/>
      <c r="U224" s="57">
        <v>150</v>
      </c>
      <c r="V224" s="58" t="s">
        <v>2337</v>
      </c>
      <c r="W224" s="59"/>
      <c r="X224" s="59"/>
      <c r="Y224" s="60"/>
      <c r="Z224" s="61"/>
      <c r="AA224" s="85" t="s">
        <v>2338</v>
      </c>
      <c r="AB224" s="63" t="s">
        <v>1212</v>
      </c>
      <c r="AC224" s="64" t="s">
        <v>1213</v>
      </c>
      <c r="AD224" s="63" t="s">
        <v>1147</v>
      </c>
      <c r="AE224" s="65"/>
      <c r="AF224" s="66">
        <v>2.97</v>
      </c>
      <c r="AG224" s="84"/>
      <c r="AH224" s="358">
        <f>(AF224+$AG$6)*U224</f>
        <v>730.5</v>
      </c>
      <c r="AI224" s="55" t="s">
        <v>2335</v>
      </c>
      <c r="AJ224" s="69" t="s">
        <v>2336</v>
      </c>
      <c r="AK224" s="373"/>
      <c r="AL224" s="57">
        <v>150</v>
      </c>
      <c r="AM224" s="58" t="s">
        <v>2337</v>
      </c>
      <c r="AN224" s="59"/>
      <c r="AO224" s="59"/>
      <c r="AP224" s="60"/>
      <c r="AQ224" s="61"/>
      <c r="AR224" s="85" t="s">
        <v>2338</v>
      </c>
      <c r="AS224" s="63" t="s">
        <v>2339</v>
      </c>
      <c r="AT224" s="64">
        <v>110736</v>
      </c>
      <c r="AU224" s="63" t="s">
        <v>1597</v>
      </c>
      <c r="AV224" s="65"/>
      <c r="AW224" s="66">
        <v>3.13</v>
      </c>
      <c r="AX224" s="84"/>
      <c r="AY224" s="358">
        <f>(AW224+$AX$6)*AL224</f>
        <v>762</v>
      </c>
      <c r="AZ224" s="55" t="s">
        <v>2335</v>
      </c>
      <c r="BA224" s="69" t="s">
        <v>2336</v>
      </c>
      <c r="BB224" s="373"/>
      <c r="BC224" s="57">
        <v>150</v>
      </c>
      <c r="BD224" s="58" t="s">
        <v>2337</v>
      </c>
      <c r="BE224" s="59"/>
      <c r="BF224" s="59"/>
      <c r="BG224" s="60"/>
      <c r="BH224" s="61"/>
      <c r="BI224" s="85" t="s">
        <v>2338</v>
      </c>
      <c r="BJ224" s="63"/>
      <c r="BK224" s="64"/>
      <c r="BL224" s="63"/>
      <c r="BM224" s="65"/>
      <c r="BN224" s="66"/>
      <c r="BO224" s="84"/>
      <c r="BP224" s="358">
        <f>(BN224+$O$6)*BC224</f>
        <v>187.5</v>
      </c>
    </row>
    <row r="225" spans="1:68" s="81" customFormat="1" ht="16.5" thickBot="1">
      <c r="A225" s="78"/>
      <c r="B225" s="79"/>
      <c r="C225" s="70"/>
      <c r="D225" s="58"/>
      <c r="E225" s="59"/>
      <c r="F225" s="59"/>
      <c r="G225" s="60"/>
      <c r="H225" s="71"/>
      <c r="I225" s="72"/>
      <c r="J225" s="89"/>
      <c r="K225" s="74"/>
      <c r="L225" s="73"/>
      <c r="M225" s="74"/>
      <c r="N225" s="75"/>
      <c r="O225" s="84"/>
      <c r="P225" s="76"/>
      <c r="Q225" s="80"/>
      <c r="R225" s="78"/>
      <c r="S225" s="79"/>
      <c r="T225" s="374"/>
      <c r="U225" s="70"/>
      <c r="V225" s="58"/>
      <c r="W225" s="59"/>
      <c r="X225" s="59"/>
      <c r="Y225" s="60"/>
      <c r="Z225" s="71"/>
      <c r="AA225" s="72"/>
      <c r="AB225" s="89"/>
      <c r="AC225" s="74"/>
      <c r="AD225" s="73"/>
      <c r="AE225" s="74"/>
      <c r="AF225" s="75"/>
      <c r="AG225" s="84"/>
      <c r="AH225" s="359"/>
      <c r="AI225" s="78"/>
      <c r="AJ225" s="79"/>
      <c r="AK225" s="374"/>
      <c r="AL225" s="70"/>
      <c r="AM225" s="58"/>
      <c r="AN225" s="59"/>
      <c r="AO225" s="59"/>
      <c r="AP225" s="60"/>
      <c r="AQ225" s="71"/>
      <c r="AR225" s="72"/>
      <c r="AS225" s="89"/>
      <c r="AT225" s="74"/>
      <c r="AU225" s="73"/>
      <c r="AV225" s="74"/>
      <c r="AW225" s="75"/>
      <c r="AX225" s="84"/>
      <c r="AY225" s="359"/>
      <c r="AZ225" s="78"/>
      <c r="BA225" s="79"/>
      <c r="BB225" s="374"/>
      <c r="BC225" s="70"/>
      <c r="BD225" s="58"/>
      <c r="BE225" s="59"/>
      <c r="BF225" s="59"/>
      <c r="BG225" s="60"/>
      <c r="BH225" s="71"/>
      <c r="BI225" s="72"/>
      <c r="BJ225" s="89"/>
      <c r="BK225" s="74"/>
      <c r="BL225" s="73"/>
      <c r="BM225" s="74"/>
      <c r="BN225" s="75"/>
      <c r="BO225" s="84"/>
      <c r="BP225" s="359"/>
    </row>
    <row r="226" spans="1:68" ht="16.5" thickBot="1">
      <c r="A226" s="55" t="s">
        <v>2341</v>
      </c>
      <c r="B226" s="69" t="s">
        <v>2342</v>
      </c>
      <c r="C226" s="57">
        <v>42</v>
      </c>
      <c r="D226" s="58" t="s">
        <v>2343</v>
      </c>
      <c r="E226" s="59"/>
      <c r="F226" s="59"/>
      <c r="G226" s="60"/>
      <c r="H226" s="61" t="s">
        <v>2344</v>
      </c>
      <c r="I226" s="85" t="s">
        <v>2345</v>
      </c>
      <c r="J226" s="63" t="s">
        <v>2345</v>
      </c>
      <c r="K226" s="142" t="s">
        <v>2346</v>
      </c>
      <c r="L226" s="63" t="s">
        <v>2347</v>
      </c>
      <c r="M226" s="65"/>
      <c r="N226" s="66">
        <v>31.12</v>
      </c>
      <c r="O226" s="84"/>
      <c r="P226" s="67">
        <f>(N226+$O$6)*C226</f>
        <v>1359.5400000000002</v>
      </c>
      <c r="Q226" s="5"/>
      <c r="R226" s="55" t="s">
        <v>2341</v>
      </c>
      <c r="S226" s="69" t="s">
        <v>2342</v>
      </c>
      <c r="T226" s="373"/>
      <c r="U226" s="57">
        <v>42</v>
      </c>
      <c r="V226" s="58" t="s">
        <v>2343</v>
      </c>
      <c r="W226" s="59"/>
      <c r="X226" s="59"/>
      <c r="Y226" s="60"/>
      <c r="Z226" s="61" t="s">
        <v>2344</v>
      </c>
      <c r="AA226" s="85" t="s">
        <v>2345</v>
      </c>
      <c r="AB226" s="63" t="s">
        <v>2345</v>
      </c>
      <c r="AC226" s="64">
        <v>1227008</v>
      </c>
      <c r="AD226" s="63" t="s">
        <v>2344</v>
      </c>
      <c r="AE226" s="65"/>
      <c r="AF226" s="66">
        <v>30.92</v>
      </c>
      <c r="AG226" s="84"/>
      <c r="AH226" s="358">
        <f>(AF226+$AG$6)*U226</f>
        <v>1378.44</v>
      </c>
      <c r="AI226" s="55" t="s">
        <v>2341</v>
      </c>
      <c r="AJ226" s="69" t="s">
        <v>2342</v>
      </c>
      <c r="AK226" s="373"/>
      <c r="AL226" s="57">
        <v>42</v>
      </c>
      <c r="AM226" s="58" t="s">
        <v>2343</v>
      </c>
      <c r="AN226" s="59"/>
      <c r="AO226" s="59"/>
      <c r="AP226" s="60"/>
      <c r="AQ226" s="61" t="s">
        <v>2344</v>
      </c>
      <c r="AR226" s="85" t="s">
        <v>2345</v>
      </c>
      <c r="AS226" s="63" t="s">
        <v>1580</v>
      </c>
      <c r="AT226" s="64">
        <v>462462</v>
      </c>
      <c r="AU226" s="63" t="s">
        <v>1598</v>
      </c>
      <c r="AV226" s="65"/>
      <c r="AW226" s="66">
        <v>33.37</v>
      </c>
      <c r="AX226" s="84"/>
      <c r="AY226" s="358">
        <f>(AW226+$AX$6)*AL226</f>
        <v>1483.44</v>
      </c>
      <c r="AZ226" s="55" t="s">
        <v>2341</v>
      </c>
      <c r="BA226" s="69" t="s">
        <v>2342</v>
      </c>
      <c r="BB226" s="373"/>
      <c r="BC226" s="57">
        <v>42</v>
      </c>
      <c r="BD226" s="58" t="s">
        <v>2343</v>
      </c>
      <c r="BE226" s="59"/>
      <c r="BF226" s="59"/>
      <c r="BG226" s="60"/>
      <c r="BH226" s="61" t="s">
        <v>2344</v>
      </c>
      <c r="BI226" s="85" t="s">
        <v>2345</v>
      </c>
      <c r="BJ226" s="63"/>
      <c r="BK226" s="64"/>
      <c r="BL226" s="63"/>
      <c r="BM226" s="65"/>
      <c r="BN226" s="66"/>
      <c r="BO226" s="84"/>
      <c r="BP226" s="358">
        <f>(BN226+$O$6)*BC226</f>
        <v>52.5</v>
      </c>
    </row>
    <row r="227" spans="1:68" s="81" customFormat="1" ht="16.5" thickBot="1">
      <c r="A227" s="78"/>
      <c r="B227" s="79"/>
      <c r="C227" s="70"/>
      <c r="D227" s="58"/>
      <c r="E227" s="59"/>
      <c r="F227" s="59" t="s">
        <v>2348</v>
      </c>
      <c r="G227" s="60"/>
      <c r="H227" s="71"/>
      <c r="I227" s="72"/>
      <c r="J227" s="89"/>
      <c r="K227" s="74"/>
      <c r="L227" s="73"/>
      <c r="M227" s="74"/>
      <c r="N227" s="75"/>
      <c r="O227" s="84"/>
      <c r="P227" s="76"/>
      <c r="Q227" s="80"/>
      <c r="R227" s="78"/>
      <c r="S227" s="79"/>
      <c r="T227" s="374"/>
      <c r="U227" s="70"/>
      <c r="V227" s="58"/>
      <c r="W227" s="59"/>
      <c r="X227" s="59" t="s">
        <v>2348</v>
      </c>
      <c r="Y227" s="60"/>
      <c r="Z227" s="71"/>
      <c r="AA227" s="72"/>
      <c r="AB227" s="89"/>
      <c r="AC227" s="74"/>
      <c r="AD227" s="73"/>
      <c r="AE227" s="74"/>
      <c r="AF227" s="75"/>
      <c r="AG227" s="84"/>
      <c r="AH227" s="359"/>
      <c r="AI227" s="78"/>
      <c r="AJ227" s="79"/>
      <c r="AK227" s="374"/>
      <c r="AL227" s="70"/>
      <c r="AM227" s="58"/>
      <c r="AN227" s="59"/>
      <c r="AO227" s="59" t="s">
        <v>2348</v>
      </c>
      <c r="AP227" s="60"/>
      <c r="AQ227" s="71"/>
      <c r="AR227" s="72"/>
      <c r="AS227" s="89"/>
      <c r="AT227" s="74"/>
      <c r="AU227" s="73"/>
      <c r="AV227" s="74"/>
      <c r="AW227" s="75"/>
      <c r="AX227" s="84"/>
      <c r="AY227" s="359"/>
      <c r="AZ227" s="78"/>
      <c r="BA227" s="79"/>
      <c r="BB227" s="374"/>
      <c r="BC227" s="70"/>
      <c r="BD227" s="58"/>
      <c r="BE227" s="59"/>
      <c r="BF227" s="59" t="s">
        <v>2348</v>
      </c>
      <c r="BG227" s="60"/>
      <c r="BH227" s="71"/>
      <c r="BI227" s="72"/>
      <c r="BJ227" s="89"/>
      <c r="BK227" s="74"/>
      <c r="BL227" s="73"/>
      <c r="BM227" s="74"/>
      <c r="BN227" s="75"/>
      <c r="BO227" s="84"/>
      <c r="BP227" s="359"/>
    </row>
    <row r="228" spans="1:68" ht="16.5" thickBot="1">
      <c r="A228" s="55" t="s">
        <v>2349</v>
      </c>
      <c r="B228" s="96" t="s">
        <v>2350</v>
      </c>
      <c r="C228" s="57">
        <v>40</v>
      </c>
      <c r="D228" s="58" t="s">
        <v>2351</v>
      </c>
      <c r="E228" s="59"/>
      <c r="F228" s="59"/>
      <c r="G228" s="60"/>
      <c r="H228" s="61"/>
      <c r="I228" s="97" t="s">
        <v>2352</v>
      </c>
      <c r="J228" s="63" t="s">
        <v>2353</v>
      </c>
      <c r="K228" s="64">
        <v>38005</v>
      </c>
      <c r="L228" s="63" t="s">
        <v>1985</v>
      </c>
      <c r="M228" s="65"/>
      <c r="N228" s="66">
        <v>6.61</v>
      </c>
      <c r="O228" s="84"/>
      <c r="P228" s="67">
        <f>(N228+$O$6)*C228</f>
        <v>314.40000000000003</v>
      </c>
      <c r="Q228" s="5"/>
      <c r="R228" s="55" t="s">
        <v>2349</v>
      </c>
      <c r="S228" s="96" t="s">
        <v>2350</v>
      </c>
      <c r="T228" s="375"/>
      <c r="U228" s="57">
        <v>4</v>
      </c>
      <c r="V228" s="58" t="s">
        <v>2351</v>
      </c>
      <c r="W228" s="59"/>
      <c r="X228" s="59"/>
      <c r="Y228" s="60"/>
      <c r="Z228" s="61"/>
      <c r="AA228" s="97" t="s">
        <v>2352</v>
      </c>
      <c r="AB228" s="63" t="s">
        <v>1214</v>
      </c>
      <c r="AC228" s="64">
        <v>5370952</v>
      </c>
      <c r="AD228" s="63" t="s">
        <v>1202</v>
      </c>
      <c r="AE228" s="65"/>
      <c r="AF228" s="66">
        <v>33.44</v>
      </c>
      <c r="AG228" s="84"/>
      <c r="AH228" s="358">
        <f>(AF228+$AG$6)*U228</f>
        <v>141.35999999999999</v>
      </c>
      <c r="AI228" s="55" t="s">
        <v>2349</v>
      </c>
      <c r="AJ228" s="96" t="s">
        <v>2350</v>
      </c>
      <c r="AK228" s="375"/>
      <c r="AL228" s="57">
        <v>10</v>
      </c>
      <c r="AM228" s="58" t="s">
        <v>2351</v>
      </c>
      <c r="AN228" s="59"/>
      <c r="AO228" s="59"/>
      <c r="AP228" s="60"/>
      <c r="AQ228" s="61"/>
      <c r="AR228" s="97" t="s">
        <v>2352</v>
      </c>
      <c r="AS228" s="63" t="s">
        <v>1599</v>
      </c>
      <c r="AT228" s="64">
        <v>234303</v>
      </c>
      <c r="AU228" s="63" t="s">
        <v>1600</v>
      </c>
      <c r="AV228" s="65"/>
      <c r="AW228" s="66">
        <v>17.51</v>
      </c>
      <c r="AX228" s="84"/>
      <c r="AY228" s="358">
        <f>(AW228+$AX$6)*AL228</f>
        <v>194.60000000000002</v>
      </c>
      <c r="AZ228" s="55" t="s">
        <v>2349</v>
      </c>
      <c r="BA228" s="96" t="s">
        <v>2350</v>
      </c>
      <c r="BB228" s="375"/>
      <c r="BC228" s="57">
        <v>40</v>
      </c>
      <c r="BD228" s="58" t="s">
        <v>2351</v>
      </c>
      <c r="BE228" s="59"/>
      <c r="BF228" s="59"/>
      <c r="BG228" s="60"/>
      <c r="BH228" s="61"/>
      <c r="BI228" s="97" t="s">
        <v>2352</v>
      </c>
      <c r="BJ228" s="63"/>
      <c r="BK228" s="64"/>
      <c r="BL228" s="63"/>
      <c r="BM228" s="65"/>
      <c r="BN228" s="66"/>
      <c r="BO228" s="84"/>
      <c r="BP228" s="358">
        <f>(BN228+$O$6)*BC228</f>
        <v>50</v>
      </c>
    </row>
    <row r="229" spans="1:68" s="81" customFormat="1" ht="16.5" thickBot="1">
      <c r="A229" s="78"/>
      <c r="B229" s="79"/>
      <c r="C229" s="70"/>
      <c r="D229" s="58"/>
      <c r="E229" s="59"/>
      <c r="F229" s="59"/>
      <c r="G229" s="60"/>
      <c r="H229" s="71"/>
      <c r="I229" s="72"/>
      <c r="J229" s="89"/>
      <c r="K229" s="74"/>
      <c r="L229" s="73"/>
      <c r="M229" s="74"/>
      <c r="N229" s="75"/>
      <c r="O229" s="84"/>
      <c r="P229" s="76"/>
      <c r="Q229" s="80"/>
      <c r="R229" s="78"/>
      <c r="S229" s="79"/>
      <c r="T229" s="374"/>
      <c r="U229" s="70"/>
      <c r="V229" s="58"/>
      <c r="W229" s="59"/>
      <c r="X229" s="59"/>
      <c r="Y229" s="60"/>
      <c r="Z229" s="71"/>
      <c r="AA229" s="72"/>
      <c r="AB229" s="89"/>
      <c r="AC229" s="74"/>
      <c r="AD229" s="73"/>
      <c r="AE229" s="74"/>
      <c r="AF229" s="75"/>
      <c r="AG229" s="84"/>
      <c r="AH229" s="359"/>
      <c r="AI229" s="78"/>
      <c r="AJ229" s="79"/>
      <c r="AK229" s="374"/>
      <c r="AL229" s="70"/>
      <c r="AM229" s="58"/>
      <c r="AN229" s="59"/>
      <c r="AO229" s="59"/>
      <c r="AP229" s="60"/>
      <c r="AQ229" s="71"/>
      <c r="AR229" s="72"/>
      <c r="AS229" s="89"/>
      <c r="AT229" s="74"/>
      <c r="AU229" s="73"/>
      <c r="AV229" s="74"/>
      <c r="AW229" s="75"/>
      <c r="AX229" s="84"/>
      <c r="AY229" s="359"/>
      <c r="AZ229" s="78"/>
      <c r="BA229" s="79"/>
      <c r="BB229" s="374"/>
      <c r="BC229" s="70"/>
      <c r="BD229" s="58"/>
      <c r="BE229" s="59"/>
      <c r="BF229" s="59"/>
      <c r="BG229" s="60"/>
      <c r="BH229" s="71"/>
      <c r="BI229" s="72"/>
      <c r="BJ229" s="89"/>
      <c r="BK229" s="74"/>
      <c r="BL229" s="73"/>
      <c r="BM229" s="74"/>
      <c r="BN229" s="75"/>
      <c r="BO229" s="84"/>
      <c r="BP229" s="359"/>
    </row>
    <row r="230" spans="1:68" ht="16.5" thickBot="1">
      <c r="A230" s="55" t="s">
        <v>2354</v>
      </c>
      <c r="B230" s="96" t="s">
        <v>2355</v>
      </c>
      <c r="C230" s="57">
        <v>65</v>
      </c>
      <c r="D230" s="58" t="s">
        <v>2356</v>
      </c>
      <c r="E230" s="59"/>
      <c r="F230" s="59"/>
      <c r="G230" s="60"/>
      <c r="H230" s="61"/>
      <c r="I230" s="97" t="s">
        <v>2357</v>
      </c>
      <c r="J230" s="63" t="s">
        <v>2353</v>
      </c>
      <c r="K230" s="64" t="s">
        <v>2358</v>
      </c>
      <c r="L230" s="63" t="s">
        <v>1985</v>
      </c>
      <c r="M230" s="65"/>
      <c r="N230" s="66">
        <v>5.9</v>
      </c>
      <c r="O230" s="84"/>
      <c r="P230" s="67">
        <f>(N230+$O$6)*C230</f>
        <v>464.75</v>
      </c>
      <c r="Q230" s="5"/>
      <c r="R230" s="55" t="s">
        <v>2354</v>
      </c>
      <c r="S230" s="96" t="s">
        <v>2355</v>
      </c>
      <c r="T230" s="375"/>
      <c r="U230" s="57">
        <v>16.25</v>
      </c>
      <c r="V230" s="58" t="s">
        <v>2356</v>
      </c>
      <c r="W230" s="59"/>
      <c r="X230" s="59"/>
      <c r="Y230" s="60"/>
      <c r="Z230" s="61"/>
      <c r="AA230" s="97" t="s">
        <v>2357</v>
      </c>
      <c r="AB230" s="63" t="s">
        <v>1215</v>
      </c>
      <c r="AC230" s="64">
        <v>5296504</v>
      </c>
      <c r="AD230" s="63" t="s">
        <v>1106</v>
      </c>
      <c r="AE230" s="65"/>
      <c r="AF230" s="66">
        <v>23.99</v>
      </c>
      <c r="AG230" s="84"/>
      <c r="AH230" s="358">
        <f>(AF230+$AG$6)*U230</f>
        <v>420.7125</v>
      </c>
      <c r="AI230" s="55" t="s">
        <v>2354</v>
      </c>
      <c r="AJ230" s="96" t="s">
        <v>2355</v>
      </c>
      <c r="AK230" s="375"/>
      <c r="AL230" s="57">
        <v>16</v>
      </c>
      <c r="AM230" s="58" t="s">
        <v>2356</v>
      </c>
      <c r="AN230" s="59"/>
      <c r="AO230" s="59"/>
      <c r="AP230" s="60"/>
      <c r="AQ230" s="61"/>
      <c r="AR230" s="97" t="s">
        <v>2357</v>
      </c>
      <c r="AS230" s="63" t="s">
        <v>1599</v>
      </c>
      <c r="AT230" s="64">
        <v>434841</v>
      </c>
      <c r="AU230" s="63" t="s">
        <v>1601</v>
      </c>
      <c r="AV230" s="65"/>
      <c r="AW230" s="66">
        <v>15.59</v>
      </c>
      <c r="AX230" s="84"/>
      <c r="AY230" s="358">
        <f>(AW230+$AX$6)*AL230</f>
        <v>280.64</v>
      </c>
      <c r="AZ230" s="55" t="s">
        <v>2354</v>
      </c>
      <c r="BA230" s="96" t="s">
        <v>2355</v>
      </c>
      <c r="BB230" s="375"/>
      <c r="BC230" s="57">
        <v>65</v>
      </c>
      <c r="BD230" s="58" t="s">
        <v>2356</v>
      </c>
      <c r="BE230" s="59"/>
      <c r="BF230" s="59"/>
      <c r="BG230" s="60"/>
      <c r="BH230" s="61"/>
      <c r="BI230" s="97" t="s">
        <v>2357</v>
      </c>
      <c r="BJ230" s="63"/>
      <c r="BK230" s="64"/>
      <c r="BL230" s="63"/>
      <c r="BM230" s="65"/>
      <c r="BN230" s="66"/>
      <c r="BO230" s="84"/>
      <c r="BP230" s="358">
        <f>(BN230+$O$6)*BC230</f>
        <v>81.25</v>
      </c>
    </row>
    <row r="231" spans="1:68" s="81" customFormat="1" ht="16.5" thickBot="1">
      <c r="A231" s="78"/>
      <c r="B231" s="79"/>
      <c r="C231" s="70"/>
      <c r="D231" s="58"/>
      <c r="E231" s="59"/>
      <c r="F231" s="59"/>
      <c r="G231" s="60"/>
      <c r="H231" s="71"/>
      <c r="I231" s="72"/>
      <c r="J231" s="89"/>
      <c r="K231" s="74"/>
      <c r="L231" s="73"/>
      <c r="M231" s="74"/>
      <c r="N231" s="75"/>
      <c r="O231" s="84"/>
      <c r="P231" s="76"/>
      <c r="Q231" s="80"/>
      <c r="R231" s="78"/>
      <c r="S231" s="79"/>
      <c r="T231" s="374"/>
      <c r="U231" s="70"/>
      <c r="V231" s="58"/>
      <c r="W231" s="59"/>
      <c r="X231" s="59"/>
      <c r="Y231" s="60"/>
      <c r="Z231" s="71"/>
      <c r="AA231" s="72"/>
      <c r="AB231" s="89"/>
      <c r="AC231" s="74"/>
      <c r="AD231" s="73"/>
      <c r="AE231" s="74"/>
      <c r="AF231" s="75"/>
      <c r="AG231" s="84"/>
      <c r="AH231" s="359"/>
      <c r="AI231" s="78"/>
      <c r="AJ231" s="79"/>
      <c r="AK231" s="374"/>
      <c r="AL231" s="70"/>
      <c r="AM231" s="58"/>
      <c r="AN231" s="59"/>
      <c r="AO231" s="59"/>
      <c r="AP231" s="60"/>
      <c r="AQ231" s="71"/>
      <c r="AR231" s="72"/>
      <c r="AS231" s="89"/>
      <c r="AT231" s="74"/>
      <c r="AU231" s="73"/>
      <c r="AV231" s="74"/>
      <c r="AW231" s="75"/>
      <c r="AX231" s="84"/>
      <c r="AY231" s="359"/>
      <c r="AZ231" s="78"/>
      <c r="BA231" s="79"/>
      <c r="BB231" s="374"/>
      <c r="BC231" s="70"/>
      <c r="BD231" s="58"/>
      <c r="BE231" s="59"/>
      <c r="BF231" s="59"/>
      <c r="BG231" s="60"/>
      <c r="BH231" s="71"/>
      <c r="BI231" s="72"/>
      <c r="BJ231" s="89"/>
      <c r="BK231" s="74"/>
      <c r="BL231" s="73"/>
      <c r="BM231" s="74"/>
      <c r="BN231" s="75"/>
      <c r="BO231" s="84"/>
      <c r="BP231" s="359"/>
    </row>
    <row r="232" spans="1:68" ht="16.5" thickBot="1">
      <c r="A232" s="55" t="s">
        <v>2359</v>
      </c>
      <c r="B232" s="69" t="s">
        <v>2360</v>
      </c>
      <c r="C232" s="57">
        <v>55</v>
      </c>
      <c r="D232" s="58" t="s">
        <v>2361</v>
      </c>
      <c r="E232" s="59"/>
      <c r="F232" s="59"/>
      <c r="G232" s="60"/>
      <c r="H232" s="61"/>
      <c r="I232" s="85" t="s">
        <v>2362</v>
      </c>
      <c r="J232" s="63" t="s">
        <v>2300</v>
      </c>
      <c r="K232" s="64">
        <v>61175</v>
      </c>
      <c r="L232" s="63" t="s">
        <v>2118</v>
      </c>
      <c r="M232" s="65"/>
      <c r="N232" s="66">
        <v>5.89</v>
      </c>
      <c r="O232" s="84"/>
      <c r="P232" s="67">
        <f>(N232+$O$6)*C232</f>
        <v>392.7</v>
      </c>
      <c r="Q232" s="77"/>
      <c r="R232" s="55" t="s">
        <v>2359</v>
      </c>
      <c r="S232" s="69" t="s">
        <v>2360</v>
      </c>
      <c r="T232" s="373"/>
      <c r="U232" s="57">
        <v>55</v>
      </c>
      <c r="V232" s="58" t="s">
        <v>2361</v>
      </c>
      <c r="W232" s="59"/>
      <c r="X232" s="59"/>
      <c r="Y232" s="60"/>
      <c r="Z232" s="61"/>
      <c r="AA232" s="85" t="s">
        <v>2362</v>
      </c>
      <c r="AB232" s="63" t="s">
        <v>1207</v>
      </c>
      <c r="AC232" s="64" t="s">
        <v>1216</v>
      </c>
      <c r="AD232" s="63" t="s">
        <v>1106</v>
      </c>
      <c r="AE232" s="65"/>
      <c r="AF232" s="66">
        <v>4.55</v>
      </c>
      <c r="AG232" s="84"/>
      <c r="AH232" s="358">
        <f>(AF232+$AG$6)*U232</f>
        <v>354.74999999999994</v>
      </c>
      <c r="AI232" s="55" t="s">
        <v>2359</v>
      </c>
      <c r="AJ232" s="69" t="s">
        <v>2360</v>
      </c>
      <c r="AK232" s="373"/>
      <c r="AL232" s="57">
        <v>28</v>
      </c>
      <c r="AM232" s="58" t="s">
        <v>2361</v>
      </c>
      <c r="AN232" s="59"/>
      <c r="AO232" s="59"/>
      <c r="AP232" s="60"/>
      <c r="AQ232" s="61"/>
      <c r="AR232" s="85" t="s">
        <v>2362</v>
      </c>
      <c r="AS232" s="63" t="s">
        <v>1575</v>
      </c>
      <c r="AT232" s="64">
        <v>474347</v>
      </c>
      <c r="AU232" s="63" t="s">
        <v>1602</v>
      </c>
      <c r="AV232" s="65"/>
      <c r="AW232" s="66">
        <v>22.8</v>
      </c>
      <c r="AX232" s="84"/>
      <c r="AY232" s="358">
        <f>(AW232+$AX$6)*AL232</f>
        <v>693</v>
      </c>
      <c r="AZ232" s="55" t="s">
        <v>2359</v>
      </c>
      <c r="BA232" s="69" t="s">
        <v>2360</v>
      </c>
      <c r="BB232" s="373"/>
      <c r="BC232" s="57">
        <v>55</v>
      </c>
      <c r="BD232" s="58" t="s">
        <v>2361</v>
      </c>
      <c r="BE232" s="59"/>
      <c r="BF232" s="59"/>
      <c r="BG232" s="60"/>
      <c r="BH232" s="61"/>
      <c r="BI232" s="85" t="s">
        <v>2362</v>
      </c>
      <c r="BJ232" s="63"/>
      <c r="BK232" s="64"/>
      <c r="BL232" s="63"/>
      <c r="BM232" s="65"/>
      <c r="BN232" s="66"/>
      <c r="BO232" s="84"/>
      <c r="BP232" s="358">
        <f>(BN232+$O$6)*BC232</f>
        <v>68.75</v>
      </c>
    </row>
    <row r="233" spans="1:68" s="81" customFormat="1" ht="16.5" thickBot="1">
      <c r="A233" s="78"/>
      <c r="B233" s="79"/>
      <c r="C233" s="70"/>
      <c r="D233" s="58"/>
      <c r="E233" s="59"/>
      <c r="F233" s="59" t="s">
        <v>2363</v>
      </c>
      <c r="G233" s="60"/>
      <c r="H233" s="71"/>
      <c r="I233" s="72"/>
      <c r="J233" s="89"/>
      <c r="K233" s="74"/>
      <c r="L233" s="73"/>
      <c r="M233" s="74"/>
      <c r="N233" s="75"/>
      <c r="O233" s="84"/>
      <c r="P233" s="76"/>
      <c r="Q233" s="80"/>
      <c r="R233" s="78"/>
      <c r="S233" s="79"/>
      <c r="T233" s="374"/>
      <c r="U233" s="70"/>
      <c r="V233" s="58"/>
      <c r="W233" s="59"/>
      <c r="X233" s="59" t="s">
        <v>2363</v>
      </c>
      <c r="Y233" s="60"/>
      <c r="Z233" s="71"/>
      <c r="AA233" s="72"/>
      <c r="AB233" s="89"/>
      <c r="AC233" s="74"/>
      <c r="AD233" s="73"/>
      <c r="AE233" s="74"/>
      <c r="AF233" s="75"/>
      <c r="AG233" s="84"/>
      <c r="AH233" s="359"/>
      <c r="AI233" s="78"/>
      <c r="AJ233" s="79"/>
      <c r="AK233" s="374"/>
      <c r="AL233" s="70"/>
      <c r="AM233" s="58"/>
      <c r="AN233" s="59"/>
      <c r="AO233" s="59" t="s">
        <v>2363</v>
      </c>
      <c r="AP233" s="60"/>
      <c r="AQ233" s="71"/>
      <c r="AR233" s="72"/>
      <c r="AS233" s="89"/>
      <c r="AT233" s="74"/>
      <c r="AU233" s="73"/>
      <c r="AV233" s="74"/>
      <c r="AW233" s="75"/>
      <c r="AX233" s="84"/>
      <c r="AY233" s="359"/>
      <c r="AZ233" s="78"/>
      <c r="BA233" s="79"/>
      <c r="BB233" s="374"/>
      <c r="BC233" s="70"/>
      <c r="BD233" s="58"/>
      <c r="BE233" s="59"/>
      <c r="BF233" s="59" t="s">
        <v>2363</v>
      </c>
      <c r="BG233" s="60"/>
      <c r="BH233" s="71"/>
      <c r="BI233" s="72"/>
      <c r="BJ233" s="89"/>
      <c r="BK233" s="74"/>
      <c r="BL233" s="73"/>
      <c r="BM233" s="74"/>
      <c r="BN233" s="75"/>
      <c r="BO233" s="84"/>
      <c r="BP233" s="359"/>
    </row>
    <row r="234" spans="1:68" ht="16.5" thickBot="1">
      <c r="A234" s="55" t="s">
        <v>2364</v>
      </c>
      <c r="B234" s="69" t="s">
        <v>2365</v>
      </c>
      <c r="C234" s="57">
        <v>35</v>
      </c>
      <c r="D234" s="58" t="s">
        <v>2366</v>
      </c>
      <c r="E234" s="59"/>
      <c r="F234" s="59"/>
      <c r="G234" s="60"/>
      <c r="H234" s="61"/>
      <c r="I234" s="85" t="s">
        <v>2367</v>
      </c>
      <c r="J234" s="63" t="s">
        <v>2345</v>
      </c>
      <c r="K234" s="64">
        <v>61200</v>
      </c>
      <c r="L234" s="63" t="s">
        <v>2313</v>
      </c>
      <c r="M234" s="65"/>
      <c r="N234" s="66">
        <v>9.25</v>
      </c>
      <c r="O234" s="84"/>
      <c r="P234" s="67">
        <f>(N234+$O$6)*C234</f>
        <v>367.5</v>
      </c>
      <c r="Q234" s="77"/>
      <c r="R234" s="55" t="s">
        <v>2364</v>
      </c>
      <c r="S234" s="69" t="s">
        <v>2365</v>
      </c>
      <c r="T234" s="373"/>
      <c r="U234" s="57">
        <v>46.67</v>
      </c>
      <c r="V234" s="58" t="s">
        <v>2366</v>
      </c>
      <c r="W234" s="59"/>
      <c r="X234" s="59"/>
      <c r="Y234" s="60"/>
      <c r="Z234" s="61"/>
      <c r="AA234" s="85" t="s">
        <v>2367</v>
      </c>
      <c r="AB234" s="63" t="s">
        <v>2103</v>
      </c>
      <c r="AC234" s="64">
        <v>4950598</v>
      </c>
      <c r="AD234" s="63" t="s">
        <v>1106</v>
      </c>
      <c r="AE234" s="65"/>
      <c r="AF234" s="66">
        <v>9.36</v>
      </c>
      <c r="AG234" s="84"/>
      <c r="AH234" s="358">
        <f>(AF234+$AG$6)*U234</f>
        <v>525.5042</v>
      </c>
      <c r="AI234" s="55" t="s">
        <v>2364</v>
      </c>
      <c r="AJ234" s="69" t="s">
        <v>2365</v>
      </c>
      <c r="AK234" s="373"/>
      <c r="AL234" s="57">
        <v>35</v>
      </c>
      <c r="AM234" s="58" t="s">
        <v>2366</v>
      </c>
      <c r="AN234" s="59"/>
      <c r="AO234" s="59"/>
      <c r="AP234" s="60"/>
      <c r="AQ234" s="61"/>
      <c r="AR234" s="85" t="s">
        <v>2367</v>
      </c>
      <c r="AS234" s="63" t="s">
        <v>1580</v>
      </c>
      <c r="AT234" s="64">
        <v>303818</v>
      </c>
      <c r="AU234" s="63" t="s">
        <v>1603</v>
      </c>
      <c r="AV234" s="65"/>
      <c r="AW234" s="66">
        <v>9.2</v>
      </c>
      <c r="AX234" s="84"/>
      <c r="AY234" s="358">
        <f>(AW234+$AX$6)*AL234</f>
        <v>390.24999999999994</v>
      </c>
      <c r="AZ234" s="55" t="s">
        <v>2364</v>
      </c>
      <c r="BA234" s="69" t="s">
        <v>2365</v>
      </c>
      <c r="BB234" s="373"/>
      <c r="BC234" s="57">
        <v>35</v>
      </c>
      <c r="BD234" s="58" t="s">
        <v>2366</v>
      </c>
      <c r="BE234" s="59"/>
      <c r="BF234" s="59"/>
      <c r="BG234" s="60"/>
      <c r="BH234" s="61"/>
      <c r="BI234" s="85" t="s">
        <v>2367</v>
      </c>
      <c r="BJ234" s="63"/>
      <c r="BK234" s="64"/>
      <c r="BL234" s="63"/>
      <c r="BM234" s="65"/>
      <c r="BN234" s="66"/>
      <c r="BO234" s="84"/>
      <c r="BP234" s="358">
        <f>(BN234+$O$6)*BC234</f>
        <v>43.75</v>
      </c>
    </row>
    <row r="235" spans="1:68" s="81" customFormat="1" ht="16.5" thickBot="1">
      <c r="A235" s="78"/>
      <c r="B235" s="79"/>
      <c r="C235" s="70"/>
      <c r="D235" s="58"/>
      <c r="E235" s="59"/>
      <c r="F235" s="59"/>
      <c r="G235" s="60"/>
      <c r="H235" s="71"/>
      <c r="I235" s="72"/>
      <c r="J235" s="89"/>
      <c r="K235" s="74"/>
      <c r="L235" s="73"/>
      <c r="M235" s="74"/>
      <c r="N235" s="75"/>
      <c r="O235" s="84"/>
      <c r="P235" s="76"/>
      <c r="Q235" s="80"/>
      <c r="R235" s="78"/>
      <c r="S235" s="79"/>
      <c r="T235" s="374"/>
      <c r="U235" s="70"/>
      <c r="V235" s="58"/>
      <c r="W235" s="59"/>
      <c r="X235" s="59"/>
      <c r="Y235" s="60"/>
      <c r="Z235" s="71"/>
      <c r="AA235" s="72"/>
      <c r="AB235" s="89"/>
      <c r="AC235" s="74"/>
      <c r="AD235" s="73"/>
      <c r="AE235" s="74"/>
      <c r="AF235" s="75"/>
      <c r="AG235" s="84"/>
      <c r="AH235" s="359"/>
      <c r="AI235" s="78"/>
      <c r="AJ235" s="79"/>
      <c r="AK235" s="374"/>
      <c r="AL235" s="70"/>
      <c r="AM235" s="58"/>
      <c r="AN235" s="59"/>
      <c r="AO235" s="59"/>
      <c r="AP235" s="60"/>
      <c r="AQ235" s="71"/>
      <c r="AR235" s="72"/>
      <c r="AS235" s="89"/>
      <c r="AT235" s="74"/>
      <c r="AU235" s="73"/>
      <c r="AV235" s="74"/>
      <c r="AW235" s="75"/>
      <c r="AX235" s="84"/>
      <c r="AY235" s="359"/>
      <c r="AZ235" s="78"/>
      <c r="BA235" s="79"/>
      <c r="BB235" s="374"/>
      <c r="BC235" s="70"/>
      <c r="BD235" s="58"/>
      <c r="BE235" s="59"/>
      <c r="BF235" s="59"/>
      <c r="BG235" s="60"/>
      <c r="BH235" s="71"/>
      <c r="BI235" s="72"/>
      <c r="BJ235" s="89"/>
      <c r="BK235" s="74"/>
      <c r="BL235" s="73"/>
      <c r="BM235" s="74"/>
      <c r="BN235" s="75"/>
      <c r="BO235" s="84"/>
      <c r="BP235" s="359"/>
    </row>
    <row r="236" spans="1:68" ht="16.5" thickBot="1">
      <c r="A236" s="55" t="s">
        <v>2368</v>
      </c>
      <c r="B236" s="69" t="s">
        <v>2369</v>
      </c>
      <c r="C236" s="57">
        <v>130</v>
      </c>
      <c r="D236" s="58" t="s">
        <v>2370</v>
      </c>
      <c r="E236" s="59"/>
      <c r="F236" s="59"/>
      <c r="G236" s="60"/>
      <c r="H236" s="61" t="s">
        <v>2371</v>
      </c>
      <c r="I236" s="85" t="s">
        <v>2372</v>
      </c>
      <c r="J236" s="63" t="s">
        <v>2372</v>
      </c>
      <c r="K236" s="64">
        <v>63600</v>
      </c>
      <c r="L236" s="63" t="s">
        <v>2373</v>
      </c>
      <c r="M236" s="65"/>
      <c r="N236" s="66">
        <v>34.23</v>
      </c>
      <c r="O236" s="84"/>
      <c r="P236" s="67">
        <f>(N236+$O$6)*C236</f>
        <v>4612.4</v>
      </c>
      <c r="Q236" s="77"/>
      <c r="R236" s="55" t="s">
        <v>2368</v>
      </c>
      <c r="S236" s="69" t="s">
        <v>2369</v>
      </c>
      <c r="T236" s="373"/>
      <c r="U236" s="57">
        <v>130</v>
      </c>
      <c r="V236" s="58" t="s">
        <v>2370</v>
      </c>
      <c r="W236" s="59"/>
      <c r="X236" s="59"/>
      <c r="Y236" s="60"/>
      <c r="Z236" s="61" t="s">
        <v>2371</v>
      </c>
      <c r="AA236" s="85" t="s">
        <v>2372</v>
      </c>
      <c r="AB236" s="63" t="s">
        <v>2372</v>
      </c>
      <c r="AC236" s="64">
        <v>9407792</v>
      </c>
      <c r="AD236" s="63" t="s">
        <v>1217</v>
      </c>
      <c r="AE236" s="65"/>
      <c r="AF236" s="66">
        <v>30.4</v>
      </c>
      <c r="AG236" s="84"/>
      <c r="AH236" s="358">
        <f>(AF236+$AG$6)*U236</f>
        <v>4199</v>
      </c>
      <c r="AI236" s="55" t="s">
        <v>2368</v>
      </c>
      <c r="AJ236" s="69" t="s">
        <v>2369</v>
      </c>
      <c r="AK236" s="373"/>
      <c r="AL236" s="57">
        <v>130</v>
      </c>
      <c r="AM236" s="58" t="s">
        <v>2370</v>
      </c>
      <c r="AN236" s="59"/>
      <c r="AO236" s="59"/>
      <c r="AP236" s="60"/>
      <c r="AQ236" s="61" t="s">
        <v>2371</v>
      </c>
      <c r="AR236" s="85" t="s">
        <v>2372</v>
      </c>
      <c r="AS236" s="63" t="s">
        <v>1604</v>
      </c>
      <c r="AT236" s="64">
        <v>155630</v>
      </c>
      <c r="AU236" s="63" t="s">
        <v>1605</v>
      </c>
      <c r="AV236" s="65"/>
      <c r="AW236" s="66">
        <v>31.6</v>
      </c>
      <c r="AX236" s="84"/>
      <c r="AY236" s="358">
        <f>(AW236+$AX$6)*AL236</f>
        <v>4361.500000000001</v>
      </c>
      <c r="AZ236" s="55" t="s">
        <v>2368</v>
      </c>
      <c r="BA236" s="69" t="s">
        <v>2369</v>
      </c>
      <c r="BB236" s="373"/>
      <c r="BC236" s="57">
        <v>130</v>
      </c>
      <c r="BD236" s="58" t="s">
        <v>2370</v>
      </c>
      <c r="BE236" s="59"/>
      <c r="BF236" s="59"/>
      <c r="BG236" s="60"/>
      <c r="BH236" s="61" t="s">
        <v>2371</v>
      </c>
      <c r="BI236" s="85" t="s">
        <v>2372</v>
      </c>
      <c r="BJ236" s="63"/>
      <c r="BK236" s="64"/>
      <c r="BL236" s="63"/>
      <c r="BM236" s="65"/>
      <c r="BN236" s="66"/>
      <c r="BO236" s="84"/>
      <c r="BP236" s="358">
        <f>(BN236+$O$6)*BC236</f>
        <v>162.5</v>
      </c>
    </row>
    <row r="237" spans="1:68" s="81" customFormat="1" ht="16.5" thickBot="1">
      <c r="A237" s="78"/>
      <c r="B237" s="79"/>
      <c r="C237" s="70"/>
      <c r="D237" s="58"/>
      <c r="E237" s="59"/>
      <c r="F237" s="59"/>
      <c r="G237" s="60"/>
      <c r="H237" s="71" t="s">
        <v>2374</v>
      </c>
      <c r="I237" s="72"/>
      <c r="J237" s="89"/>
      <c r="K237" s="74"/>
      <c r="L237" s="73"/>
      <c r="M237" s="74"/>
      <c r="N237" s="75"/>
      <c r="O237" s="84"/>
      <c r="P237" s="76"/>
      <c r="Q237" s="80"/>
      <c r="R237" s="78"/>
      <c r="S237" s="79"/>
      <c r="T237" s="374"/>
      <c r="U237" s="70"/>
      <c r="V237" s="58"/>
      <c r="W237" s="59"/>
      <c r="X237" s="59"/>
      <c r="Y237" s="60"/>
      <c r="Z237" s="71" t="s">
        <v>2374</v>
      </c>
      <c r="AA237" s="72"/>
      <c r="AB237" s="89"/>
      <c r="AC237" s="74"/>
      <c r="AD237" s="73"/>
      <c r="AE237" s="74"/>
      <c r="AF237" s="75"/>
      <c r="AG237" s="84"/>
      <c r="AH237" s="359"/>
      <c r="AI237" s="78"/>
      <c r="AJ237" s="79"/>
      <c r="AK237" s="374"/>
      <c r="AL237" s="70"/>
      <c r="AM237" s="58"/>
      <c r="AN237" s="59"/>
      <c r="AO237" s="59"/>
      <c r="AP237" s="60"/>
      <c r="AQ237" s="71" t="s">
        <v>2374</v>
      </c>
      <c r="AR237" s="72"/>
      <c r="AS237" s="89"/>
      <c r="AT237" s="74"/>
      <c r="AU237" s="73"/>
      <c r="AV237" s="74"/>
      <c r="AW237" s="75"/>
      <c r="AX237" s="84"/>
      <c r="AY237" s="359"/>
      <c r="AZ237" s="78"/>
      <c r="BA237" s="79"/>
      <c r="BB237" s="374"/>
      <c r="BC237" s="70"/>
      <c r="BD237" s="58"/>
      <c r="BE237" s="59"/>
      <c r="BF237" s="59"/>
      <c r="BG237" s="60"/>
      <c r="BH237" s="71" t="s">
        <v>2374</v>
      </c>
      <c r="BI237" s="72"/>
      <c r="BJ237" s="89"/>
      <c r="BK237" s="74"/>
      <c r="BL237" s="73"/>
      <c r="BM237" s="74"/>
      <c r="BN237" s="75"/>
      <c r="BO237" s="84"/>
      <c r="BP237" s="359"/>
    </row>
    <row r="238" spans="1:68" ht="16.5" thickBot="1">
      <c r="A238" s="55" t="s">
        <v>2375</v>
      </c>
      <c r="B238" s="96" t="s">
        <v>2376</v>
      </c>
      <c r="C238" s="57">
        <v>70</v>
      </c>
      <c r="D238" s="58" t="s">
        <v>2377</v>
      </c>
      <c r="E238" s="59"/>
      <c r="F238" s="59"/>
      <c r="G238" s="60"/>
      <c r="H238" s="61"/>
      <c r="I238" s="97" t="s">
        <v>2378</v>
      </c>
      <c r="J238" s="63" t="s">
        <v>2378</v>
      </c>
      <c r="K238" s="64">
        <v>41855</v>
      </c>
      <c r="L238" s="63" t="s">
        <v>1921</v>
      </c>
      <c r="M238" s="65"/>
      <c r="N238" s="66">
        <v>13.9</v>
      </c>
      <c r="O238" s="84"/>
      <c r="P238" s="67">
        <f>(N238+$O$6)*C238</f>
        <v>1060.5</v>
      </c>
      <c r="Q238" s="77"/>
      <c r="R238" s="55" t="s">
        <v>2375</v>
      </c>
      <c r="S238" s="96" t="s">
        <v>2376</v>
      </c>
      <c r="T238" s="375"/>
      <c r="U238" s="57">
        <v>70</v>
      </c>
      <c r="V238" s="58" t="s">
        <v>2377</v>
      </c>
      <c r="W238" s="59"/>
      <c r="X238" s="59"/>
      <c r="Y238" s="60"/>
      <c r="Z238" s="61"/>
      <c r="AA238" s="97" t="s">
        <v>2378</v>
      </c>
      <c r="AB238" s="63" t="s">
        <v>1218</v>
      </c>
      <c r="AC238" s="64">
        <v>4062113</v>
      </c>
      <c r="AD238" s="63" t="s">
        <v>1108</v>
      </c>
      <c r="AE238" s="65"/>
      <c r="AF238" s="66">
        <v>19.45</v>
      </c>
      <c r="AG238" s="84"/>
      <c r="AH238" s="358">
        <f>(AF238+$AG$6)*U238</f>
        <v>1494.4999999999998</v>
      </c>
      <c r="AI238" s="55" t="s">
        <v>2375</v>
      </c>
      <c r="AJ238" s="96" t="s">
        <v>2376</v>
      </c>
      <c r="AK238" s="375"/>
      <c r="AL238" s="57">
        <v>140</v>
      </c>
      <c r="AM238" s="58" t="s">
        <v>2377</v>
      </c>
      <c r="AN238" s="59"/>
      <c r="AO238" s="59"/>
      <c r="AP238" s="60"/>
      <c r="AQ238" s="61"/>
      <c r="AR238" s="97" t="s">
        <v>2378</v>
      </c>
      <c r="AS238" s="63" t="s">
        <v>1606</v>
      </c>
      <c r="AT238" s="64">
        <v>293628</v>
      </c>
      <c r="AU238" s="63" t="s">
        <v>1607</v>
      </c>
      <c r="AV238" s="65"/>
      <c r="AW238" s="66">
        <v>11.3</v>
      </c>
      <c r="AX238" s="84"/>
      <c r="AY238" s="358">
        <f>(AW238+$AX$6)*AL238</f>
        <v>1855</v>
      </c>
      <c r="AZ238" s="55" t="s">
        <v>2375</v>
      </c>
      <c r="BA238" s="96" t="s">
        <v>2376</v>
      </c>
      <c r="BB238" s="375"/>
      <c r="BC238" s="57">
        <v>70</v>
      </c>
      <c r="BD238" s="58" t="s">
        <v>2377</v>
      </c>
      <c r="BE238" s="59"/>
      <c r="BF238" s="59"/>
      <c r="BG238" s="60"/>
      <c r="BH238" s="61"/>
      <c r="BI238" s="97" t="s">
        <v>2378</v>
      </c>
      <c r="BJ238" s="63"/>
      <c r="BK238" s="64"/>
      <c r="BL238" s="63"/>
      <c r="BM238" s="65"/>
      <c r="BN238" s="66"/>
      <c r="BO238" s="84"/>
      <c r="BP238" s="358">
        <f>(BN238+$O$6)*BC238</f>
        <v>87.5</v>
      </c>
    </row>
    <row r="239" spans="1:68" s="81" customFormat="1" ht="16.5" thickBot="1">
      <c r="A239" s="78"/>
      <c r="B239" s="79"/>
      <c r="C239" s="70"/>
      <c r="D239" s="58"/>
      <c r="E239" s="59"/>
      <c r="F239" s="59"/>
      <c r="G239" s="60"/>
      <c r="H239" s="71"/>
      <c r="I239" s="72"/>
      <c r="J239" s="89"/>
      <c r="K239" s="74"/>
      <c r="L239" s="73"/>
      <c r="M239" s="74"/>
      <c r="N239" s="75"/>
      <c r="O239" s="84"/>
      <c r="P239" s="76"/>
      <c r="Q239" s="80"/>
      <c r="R239" s="78"/>
      <c r="S239" s="79"/>
      <c r="T239" s="374"/>
      <c r="U239" s="70"/>
      <c r="V239" s="58"/>
      <c r="W239" s="59"/>
      <c r="X239" s="59"/>
      <c r="Y239" s="60"/>
      <c r="Z239" s="71"/>
      <c r="AA239" s="72"/>
      <c r="AB239" s="89"/>
      <c r="AC239" s="74"/>
      <c r="AD239" s="73"/>
      <c r="AE239" s="74"/>
      <c r="AF239" s="75"/>
      <c r="AG239" s="84"/>
      <c r="AH239" s="359"/>
      <c r="AI239" s="78"/>
      <c r="AJ239" s="79"/>
      <c r="AK239" s="374"/>
      <c r="AL239" s="70"/>
      <c r="AM239" s="58"/>
      <c r="AN239" s="59"/>
      <c r="AO239" s="59"/>
      <c r="AP239" s="60"/>
      <c r="AQ239" s="71"/>
      <c r="AR239" s="72"/>
      <c r="AS239" s="89"/>
      <c r="AT239" s="74"/>
      <c r="AU239" s="73"/>
      <c r="AV239" s="74"/>
      <c r="AW239" s="75"/>
      <c r="AX239" s="84"/>
      <c r="AY239" s="359"/>
      <c r="AZ239" s="78"/>
      <c r="BA239" s="79"/>
      <c r="BB239" s="374"/>
      <c r="BC239" s="70"/>
      <c r="BD239" s="58"/>
      <c r="BE239" s="59"/>
      <c r="BF239" s="59"/>
      <c r="BG239" s="60"/>
      <c r="BH239" s="71"/>
      <c r="BI239" s="72"/>
      <c r="BJ239" s="89"/>
      <c r="BK239" s="74"/>
      <c r="BL239" s="73"/>
      <c r="BM239" s="74"/>
      <c r="BN239" s="75"/>
      <c r="BO239" s="84"/>
      <c r="BP239" s="359"/>
    </row>
    <row r="240" spans="1:68" ht="16.5" thickBot="1">
      <c r="A240" s="55" t="s">
        <v>2379</v>
      </c>
      <c r="B240" s="96" t="s">
        <v>2380</v>
      </c>
      <c r="C240" s="57">
        <v>50</v>
      </c>
      <c r="D240" s="58" t="s">
        <v>2381</v>
      </c>
      <c r="E240" s="59"/>
      <c r="F240" s="59"/>
      <c r="G240" s="60"/>
      <c r="H240" s="61"/>
      <c r="I240" s="97" t="s">
        <v>2382</v>
      </c>
      <c r="J240" s="63" t="s">
        <v>2382</v>
      </c>
      <c r="K240" s="64">
        <v>62150</v>
      </c>
      <c r="L240" s="63" t="s">
        <v>1985</v>
      </c>
      <c r="M240" s="65"/>
      <c r="N240" s="66">
        <v>11.29</v>
      </c>
      <c r="O240" s="84"/>
      <c r="P240" s="67">
        <f>(N240+$O$6)*C240</f>
        <v>627</v>
      </c>
      <c r="Q240" s="77"/>
      <c r="R240" s="55" t="s">
        <v>2379</v>
      </c>
      <c r="S240" s="96" t="s">
        <v>2380</v>
      </c>
      <c r="T240" s="375"/>
      <c r="U240" s="57">
        <v>50</v>
      </c>
      <c r="V240" s="58" t="s">
        <v>2381</v>
      </c>
      <c r="W240" s="59"/>
      <c r="X240" s="59"/>
      <c r="Y240" s="60"/>
      <c r="Z240" s="61"/>
      <c r="AA240" s="97" t="s">
        <v>2382</v>
      </c>
      <c r="AB240" s="63" t="s">
        <v>2382</v>
      </c>
      <c r="AC240" s="64">
        <v>4073441</v>
      </c>
      <c r="AD240" s="63" t="s">
        <v>1106</v>
      </c>
      <c r="AE240" s="65"/>
      <c r="AF240" s="66">
        <v>11.38</v>
      </c>
      <c r="AG240" s="84"/>
      <c r="AH240" s="358">
        <f>(AF240+$AG$6)*U240</f>
        <v>664</v>
      </c>
      <c r="AI240" s="55" t="s">
        <v>2379</v>
      </c>
      <c r="AJ240" s="96" t="s">
        <v>2380</v>
      </c>
      <c r="AK240" s="375"/>
      <c r="AL240" s="57">
        <v>50</v>
      </c>
      <c r="AM240" s="58" t="s">
        <v>2381</v>
      </c>
      <c r="AN240" s="59"/>
      <c r="AO240" s="59"/>
      <c r="AP240" s="60"/>
      <c r="AQ240" s="61"/>
      <c r="AR240" s="97" t="s">
        <v>2382</v>
      </c>
      <c r="AS240" s="63" t="s">
        <v>1608</v>
      </c>
      <c r="AT240" s="64">
        <v>108413</v>
      </c>
      <c r="AU240" s="63" t="s">
        <v>1609</v>
      </c>
      <c r="AV240" s="65"/>
      <c r="AW240" s="66">
        <v>13.05</v>
      </c>
      <c r="AX240" s="84"/>
      <c r="AY240" s="358">
        <f>(AW240+$AX$6)*AL240</f>
        <v>750</v>
      </c>
      <c r="AZ240" s="55" t="s">
        <v>2379</v>
      </c>
      <c r="BA240" s="96" t="s">
        <v>2380</v>
      </c>
      <c r="BB240" s="375"/>
      <c r="BC240" s="57">
        <v>50</v>
      </c>
      <c r="BD240" s="58" t="s">
        <v>2381</v>
      </c>
      <c r="BE240" s="59"/>
      <c r="BF240" s="59"/>
      <c r="BG240" s="60"/>
      <c r="BH240" s="61"/>
      <c r="BI240" s="97" t="s">
        <v>2382</v>
      </c>
      <c r="BJ240" s="63"/>
      <c r="BK240" s="64"/>
      <c r="BL240" s="63"/>
      <c r="BM240" s="65"/>
      <c r="BN240" s="66"/>
      <c r="BO240" s="84"/>
      <c r="BP240" s="358">
        <f>(BN240+$O$6)*BC240</f>
        <v>62.5</v>
      </c>
    </row>
    <row r="241" spans="1:68" s="81" customFormat="1" ht="16.5" thickBot="1">
      <c r="A241" s="90"/>
      <c r="B241" s="79"/>
      <c r="C241" s="70"/>
      <c r="D241" s="58"/>
      <c r="E241" s="59"/>
      <c r="F241" s="59"/>
      <c r="G241" s="60"/>
      <c r="H241" s="71"/>
      <c r="I241" s="72"/>
      <c r="J241" s="89"/>
      <c r="K241" s="74"/>
      <c r="L241" s="73"/>
      <c r="M241" s="74"/>
      <c r="N241" s="75"/>
      <c r="O241" s="84"/>
      <c r="P241" s="76"/>
      <c r="Q241" s="80"/>
      <c r="R241" s="90"/>
      <c r="S241" s="79"/>
      <c r="T241" s="374"/>
      <c r="U241" s="70"/>
      <c r="V241" s="58"/>
      <c r="W241" s="59"/>
      <c r="X241" s="59"/>
      <c r="Y241" s="60"/>
      <c r="Z241" s="71"/>
      <c r="AA241" s="72"/>
      <c r="AB241" s="89"/>
      <c r="AC241" s="74"/>
      <c r="AD241" s="73"/>
      <c r="AE241" s="74"/>
      <c r="AF241" s="75"/>
      <c r="AG241" s="84"/>
      <c r="AH241" s="359"/>
      <c r="AI241" s="90"/>
      <c r="AJ241" s="79"/>
      <c r="AK241" s="374"/>
      <c r="AL241" s="70"/>
      <c r="AM241" s="58"/>
      <c r="AN241" s="59"/>
      <c r="AO241" s="59"/>
      <c r="AP241" s="60"/>
      <c r="AQ241" s="71"/>
      <c r="AR241" s="72"/>
      <c r="AS241" s="89"/>
      <c r="AT241" s="74"/>
      <c r="AU241" s="73"/>
      <c r="AV241" s="74"/>
      <c r="AW241" s="75"/>
      <c r="AX241" s="84"/>
      <c r="AY241" s="359"/>
      <c r="AZ241" s="90"/>
      <c r="BA241" s="79"/>
      <c r="BB241" s="374"/>
      <c r="BC241" s="70"/>
      <c r="BD241" s="58"/>
      <c r="BE241" s="59"/>
      <c r="BF241" s="59"/>
      <c r="BG241" s="60"/>
      <c r="BH241" s="71"/>
      <c r="BI241" s="72"/>
      <c r="BJ241" s="89"/>
      <c r="BK241" s="74"/>
      <c r="BL241" s="73"/>
      <c r="BM241" s="74"/>
      <c r="BN241" s="75"/>
      <c r="BO241" s="84"/>
      <c r="BP241" s="359"/>
    </row>
    <row r="242" spans="1:68" ht="16.5" thickBot="1">
      <c r="A242" s="55" t="s">
        <v>2383</v>
      </c>
      <c r="B242" s="96" t="s">
        <v>2384</v>
      </c>
      <c r="C242" s="57">
        <v>80</v>
      </c>
      <c r="D242" s="58" t="s">
        <v>2385</v>
      </c>
      <c r="E242" s="59"/>
      <c r="F242" s="59"/>
      <c r="G242" s="60"/>
      <c r="H242" s="61"/>
      <c r="I242" s="97" t="s">
        <v>2338</v>
      </c>
      <c r="J242" s="63" t="s">
        <v>2339</v>
      </c>
      <c r="K242" s="64">
        <v>60650</v>
      </c>
      <c r="L242" s="63" t="s">
        <v>1985</v>
      </c>
      <c r="M242" s="65"/>
      <c r="N242" s="66">
        <v>1.35</v>
      </c>
      <c r="O242" s="84"/>
      <c r="P242" s="67">
        <f>(N242+$O$6)*C242</f>
        <v>208</v>
      </c>
      <c r="Q242" s="77"/>
      <c r="R242" s="55" t="s">
        <v>2383</v>
      </c>
      <c r="S242" s="96" t="s">
        <v>2384</v>
      </c>
      <c r="T242" s="375"/>
      <c r="U242" s="57">
        <v>6.67</v>
      </c>
      <c r="V242" s="58" t="s">
        <v>2385</v>
      </c>
      <c r="W242" s="59"/>
      <c r="X242" s="59"/>
      <c r="Y242" s="60"/>
      <c r="Z242" s="61"/>
      <c r="AA242" s="97" t="s">
        <v>2338</v>
      </c>
      <c r="AB242" s="63" t="s">
        <v>1219</v>
      </c>
      <c r="AC242" s="64">
        <v>3913878</v>
      </c>
      <c r="AD242" s="63" t="s">
        <v>1106</v>
      </c>
      <c r="AE242" s="65"/>
      <c r="AF242" s="66">
        <v>14.02</v>
      </c>
      <c r="AG242" s="84"/>
      <c r="AH242" s="358">
        <f>(AF242+$AG$6)*U242</f>
        <v>106.18639999999999</v>
      </c>
      <c r="AI242" s="55" t="s">
        <v>2383</v>
      </c>
      <c r="AJ242" s="96" t="s">
        <v>2384</v>
      </c>
      <c r="AK242" s="375"/>
      <c r="AL242" s="57">
        <v>6</v>
      </c>
      <c r="AM242" s="58" t="s">
        <v>2385</v>
      </c>
      <c r="AN242" s="59"/>
      <c r="AO242" s="59"/>
      <c r="AP242" s="60"/>
      <c r="AQ242" s="61"/>
      <c r="AR242" s="97" t="s">
        <v>2338</v>
      </c>
      <c r="AS242" s="63" t="s">
        <v>1610</v>
      </c>
      <c r="AT242" s="64">
        <v>311227</v>
      </c>
      <c r="AU242" s="63" t="s">
        <v>1532</v>
      </c>
      <c r="AV242" s="65"/>
      <c r="AW242" s="66">
        <v>13.14</v>
      </c>
      <c r="AX242" s="84"/>
      <c r="AY242" s="358">
        <f>(AW242+$AX$6)*AL242</f>
        <v>90.53999999999999</v>
      </c>
      <c r="AZ242" s="55" t="s">
        <v>2383</v>
      </c>
      <c r="BA242" s="96" t="s">
        <v>2384</v>
      </c>
      <c r="BB242" s="375"/>
      <c r="BC242" s="57">
        <v>80</v>
      </c>
      <c r="BD242" s="58" t="s">
        <v>2385</v>
      </c>
      <c r="BE242" s="59"/>
      <c r="BF242" s="59"/>
      <c r="BG242" s="60"/>
      <c r="BH242" s="61"/>
      <c r="BI242" s="97" t="s">
        <v>2338</v>
      </c>
      <c r="BJ242" s="63"/>
      <c r="BK242" s="64"/>
      <c r="BL242" s="63"/>
      <c r="BM242" s="65"/>
      <c r="BN242" s="66"/>
      <c r="BO242" s="84"/>
      <c r="BP242" s="358">
        <f>(BN242+$O$6)*BC242</f>
        <v>100</v>
      </c>
    </row>
    <row r="243" spans="1:68" s="81" customFormat="1" ht="16.5" thickBot="1">
      <c r="A243" s="90"/>
      <c r="B243" s="79"/>
      <c r="C243" s="70"/>
      <c r="D243" s="58"/>
      <c r="E243" s="59"/>
      <c r="F243" s="59"/>
      <c r="G243" s="60"/>
      <c r="H243" s="71"/>
      <c r="I243" s="72"/>
      <c r="J243" s="89"/>
      <c r="K243" s="74"/>
      <c r="L243" s="73"/>
      <c r="M243" s="74"/>
      <c r="N243" s="75"/>
      <c r="O243" s="84"/>
      <c r="P243" s="76"/>
      <c r="Q243" s="80"/>
      <c r="R243" s="90"/>
      <c r="S243" s="79"/>
      <c r="T243" s="374"/>
      <c r="U243" s="70"/>
      <c r="V243" s="58"/>
      <c r="W243" s="59"/>
      <c r="X243" s="59"/>
      <c r="Y243" s="60"/>
      <c r="Z243" s="71"/>
      <c r="AA243" s="72"/>
      <c r="AB243" s="89"/>
      <c r="AC243" s="74"/>
      <c r="AD243" s="73"/>
      <c r="AE243" s="74"/>
      <c r="AF243" s="75"/>
      <c r="AG243" s="84"/>
      <c r="AH243" s="359"/>
      <c r="AI243" s="90"/>
      <c r="AJ243" s="79"/>
      <c r="AK243" s="374"/>
      <c r="AL243" s="70"/>
      <c r="AM243" s="58"/>
      <c r="AN243" s="59"/>
      <c r="AO243" s="59"/>
      <c r="AP243" s="60"/>
      <c r="AQ243" s="71"/>
      <c r="AR243" s="72"/>
      <c r="AS243" s="89"/>
      <c r="AT243" s="74"/>
      <c r="AU243" s="73"/>
      <c r="AV243" s="74"/>
      <c r="AW243" s="75"/>
      <c r="AX243" s="84"/>
      <c r="AY243" s="359"/>
      <c r="AZ243" s="90"/>
      <c r="BA243" s="79"/>
      <c r="BB243" s="374"/>
      <c r="BC243" s="70"/>
      <c r="BD243" s="58"/>
      <c r="BE243" s="59"/>
      <c r="BF243" s="59"/>
      <c r="BG243" s="60"/>
      <c r="BH243" s="71"/>
      <c r="BI243" s="72"/>
      <c r="BJ243" s="89"/>
      <c r="BK243" s="74"/>
      <c r="BL243" s="73"/>
      <c r="BM243" s="74"/>
      <c r="BN243" s="75"/>
      <c r="BO243" s="84"/>
      <c r="BP243" s="359"/>
    </row>
    <row r="244" spans="1:68" ht="16.5" thickBot="1">
      <c r="A244" s="55" t="s">
        <v>2386</v>
      </c>
      <c r="B244" s="69"/>
      <c r="C244" s="57">
        <v>35</v>
      </c>
      <c r="D244" s="58" t="s">
        <v>2387</v>
      </c>
      <c r="E244" s="59"/>
      <c r="F244" s="59"/>
      <c r="G244" s="60"/>
      <c r="H244" s="61"/>
      <c r="I244" s="85" t="s">
        <v>2362</v>
      </c>
      <c r="J244" s="63" t="s">
        <v>2300</v>
      </c>
      <c r="K244" s="64">
        <v>62265</v>
      </c>
      <c r="L244" s="63" t="s">
        <v>2388</v>
      </c>
      <c r="M244" s="65"/>
      <c r="N244" s="66">
        <v>12.82</v>
      </c>
      <c r="O244" s="84"/>
      <c r="P244" s="67">
        <f>(N244+$O$6)*C244</f>
        <v>492.45</v>
      </c>
      <c r="Q244" s="77"/>
      <c r="R244" s="55" t="s">
        <v>2386</v>
      </c>
      <c r="S244" s="69"/>
      <c r="T244" s="373"/>
      <c r="U244" s="57">
        <v>35</v>
      </c>
      <c r="V244" s="58" t="s">
        <v>2387</v>
      </c>
      <c r="W244" s="59"/>
      <c r="X244" s="59"/>
      <c r="Y244" s="60"/>
      <c r="Z244" s="61"/>
      <c r="AA244" s="85" t="s">
        <v>2362</v>
      </c>
      <c r="AB244" s="63" t="s">
        <v>1220</v>
      </c>
      <c r="AC244" s="64">
        <v>4009601</v>
      </c>
      <c r="AD244" s="63" t="s">
        <v>1221</v>
      </c>
      <c r="AE244" s="65"/>
      <c r="AF244" s="66">
        <v>12.82</v>
      </c>
      <c r="AG244" s="84"/>
      <c r="AH244" s="358">
        <f>(AF244+$AG$6)*U244</f>
        <v>515.2</v>
      </c>
      <c r="AI244" s="55" t="s">
        <v>2386</v>
      </c>
      <c r="AJ244" s="69"/>
      <c r="AK244" s="373"/>
      <c r="AL244" s="57">
        <v>35</v>
      </c>
      <c r="AM244" s="58" t="s">
        <v>2387</v>
      </c>
      <c r="AN244" s="59"/>
      <c r="AO244" s="59"/>
      <c r="AP244" s="60"/>
      <c r="AQ244" s="61"/>
      <c r="AR244" s="85" t="s">
        <v>2362</v>
      </c>
      <c r="AS244" s="63" t="s">
        <v>2300</v>
      </c>
      <c r="AT244" s="64">
        <v>109568</v>
      </c>
      <c r="AU244" s="63" t="s">
        <v>1611</v>
      </c>
      <c r="AV244" s="65"/>
      <c r="AW244" s="66">
        <v>12.88</v>
      </c>
      <c r="AX244" s="84"/>
      <c r="AY244" s="358">
        <f>(AW244+$AX$6)*AL244</f>
        <v>519.05</v>
      </c>
      <c r="AZ244" s="55" t="s">
        <v>2386</v>
      </c>
      <c r="BA244" s="69"/>
      <c r="BB244" s="373"/>
      <c r="BC244" s="57">
        <v>35</v>
      </c>
      <c r="BD244" s="58" t="s">
        <v>2387</v>
      </c>
      <c r="BE244" s="59"/>
      <c r="BF244" s="59"/>
      <c r="BG244" s="60"/>
      <c r="BH244" s="61"/>
      <c r="BI244" s="85" t="s">
        <v>2362</v>
      </c>
      <c r="BJ244" s="63"/>
      <c r="BK244" s="64"/>
      <c r="BL244" s="63"/>
      <c r="BM244" s="65"/>
      <c r="BN244" s="66"/>
      <c r="BO244" s="84"/>
      <c r="BP244" s="358">
        <f>(BN244+$O$6)*BC244</f>
        <v>43.75</v>
      </c>
    </row>
    <row r="245" spans="1:68" s="81" customFormat="1" ht="16.5" thickBot="1">
      <c r="A245" s="78"/>
      <c r="B245" s="79"/>
      <c r="C245" s="70"/>
      <c r="D245" s="58"/>
      <c r="E245" s="59"/>
      <c r="F245" s="59"/>
      <c r="G245" s="60"/>
      <c r="H245" s="71"/>
      <c r="I245" s="72"/>
      <c r="J245" s="89"/>
      <c r="K245" s="74"/>
      <c r="L245" s="73"/>
      <c r="M245" s="74"/>
      <c r="N245" s="75"/>
      <c r="O245" s="84"/>
      <c r="P245" s="76"/>
      <c r="Q245" s="80"/>
      <c r="R245" s="78"/>
      <c r="S245" s="79"/>
      <c r="T245" s="374"/>
      <c r="U245" s="70"/>
      <c r="V245" s="58"/>
      <c r="W245" s="59"/>
      <c r="X245" s="59"/>
      <c r="Y245" s="60"/>
      <c r="Z245" s="71"/>
      <c r="AA245" s="72"/>
      <c r="AB245" s="89"/>
      <c r="AC245" s="74"/>
      <c r="AD245" s="73"/>
      <c r="AE245" s="74"/>
      <c r="AF245" s="75"/>
      <c r="AG245" s="84"/>
      <c r="AH245" s="359"/>
      <c r="AI245" s="78"/>
      <c r="AJ245" s="79"/>
      <c r="AK245" s="374"/>
      <c r="AL245" s="70"/>
      <c r="AM245" s="58"/>
      <c r="AN245" s="59"/>
      <c r="AO245" s="59"/>
      <c r="AP245" s="60"/>
      <c r="AQ245" s="71"/>
      <c r="AR245" s="72"/>
      <c r="AS245" s="89"/>
      <c r="AT245" s="74"/>
      <c r="AU245" s="73"/>
      <c r="AV245" s="74"/>
      <c r="AW245" s="75"/>
      <c r="AX245" s="84"/>
      <c r="AY245" s="359"/>
      <c r="AZ245" s="78"/>
      <c r="BA245" s="79"/>
      <c r="BB245" s="374"/>
      <c r="BC245" s="70"/>
      <c r="BD245" s="58"/>
      <c r="BE245" s="59"/>
      <c r="BF245" s="59"/>
      <c r="BG245" s="60"/>
      <c r="BH245" s="71"/>
      <c r="BI245" s="72"/>
      <c r="BJ245" s="89"/>
      <c r="BK245" s="74"/>
      <c r="BL245" s="73"/>
      <c r="BM245" s="74"/>
      <c r="BN245" s="75"/>
      <c r="BO245" s="84"/>
      <c r="BP245" s="359"/>
    </row>
    <row r="246" spans="1:68" ht="16.5" thickBot="1">
      <c r="A246" s="55" t="s">
        <v>2389</v>
      </c>
      <c r="B246" s="69" t="s">
        <v>2390</v>
      </c>
      <c r="C246" s="57">
        <v>250</v>
      </c>
      <c r="D246" s="58" t="s">
        <v>2391</v>
      </c>
      <c r="E246" s="59"/>
      <c r="F246" s="59"/>
      <c r="G246" s="60"/>
      <c r="H246" s="61" t="s">
        <v>2392</v>
      </c>
      <c r="I246" s="85" t="s">
        <v>2393</v>
      </c>
      <c r="J246" s="63" t="s">
        <v>2263</v>
      </c>
      <c r="K246" s="64">
        <v>61605</v>
      </c>
      <c r="L246" s="63" t="s">
        <v>2313</v>
      </c>
      <c r="M246" s="65"/>
      <c r="N246" s="66">
        <v>17.15</v>
      </c>
      <c r="O246" s="84"/>
      <c r="P246" s="67">
        <f>(N246+$O$6)*C246</f>
        <v>4600</v>
      </c>
      <c r="Q246" s="77"/>
      <c r="R246" s="55" t="s">
        <v>2389</v>
      </c>
      <c r="S246" s="69" t="s">
        <v>2390</v>
      </c>
      <c r="T246" s="373"/>
      <c r="U246" s="57">
        <v>250</v>
      </c>
      <c r="V246" s="58" t="s">
        <v>2391</v>
      </c>
      <c r="W246" s="59"/>
      <c r="X246" s="59"/>
      <c r="Y246" s="60"/>
      <c r="Z246" s="61" t="s">
        <v>2392</v>
      </c>
      <c r="AA246" s="85" t="s">
        <v>2393</v>
      </c>
      <c r="AB246" s="63" t="s">
        <v>1222</v>
      </c>
      <c r="AC246" s="64">
        <v>4045720</v>
      </c>
      <c r="AD246" s="63" t="s">
        <v>99</v>
      </c>
      <c r="AE246" s="65"/>
      <c r="AF246" s="66">
        <v>42.83</v>
      </c>
      <c r="AG246" s="84"/>
      <c r="AH246" s="358">
        <f>(AF246+$AG$6)*U246</f>
        <v>11182.5</v>
      </c>
      <c r="AI246" s="55" t="s">
        <v>2389</v>
      </c>
      <c r="AJ246" s="69" t="s">
        <v>2390</v>
      </c>
      <c r="AK246" s="373"/>
      <c r="AL246" s="57">
        <v>250</v>
      </c>
      <c r="AM246" s="58" t="s">
        <v>2391</v>
      </c>
      <c r="AN246" s="59"/>
      <c r="AO246" s="59"/>
      <c r="AP246" s="60"/>
      <c r="AQ246" s="61" t="s">
        <v>2392</v>
      </c>
      <c r="AR246" s="85" t="s">
        <v>2393</v>
      </c>
      <c r="AS246" s="63" t="s">
        <v>1590</v>
      </c>
      <c r="AT246" s="64">
        <v>114202</v>
      </c>
      <c r="AU246" s="63" t="s">
        <v>1612</v>
      </c>
      <c r="AV246" s="65"/>
      <c r="AW246" s="66">
        <v>18.35</v>
      </c>
      <c r="AX246" s="84"/>
      <c r="AY246" s="358">
        <f>(AW246+$AX$6)*AL246</f>
        <v>5075</v>
      </c>
      <c r="AZ246" s="55" t="s">
        <v>2389</v>
      </c>
      <c r="BA246" s="69" t="s">
        <v>2390</v>
      </c>
      <c r="BB246" s="373"/>
      <c r="BC246" s="57">
        <v>250</v>
      </c>
      <c r="BD246" s="58" t="s">
        <v>2391</v>
      </c>
      <c r="BE246" s="59"/>
      <c r="BF246" s="59"/>
      <c r="BG246" s="60"/>
      <c r="BH246" s="61" t="s">
        <v>2392</v>
      </c>
      <c r="BI246" s="85" t="s">
        <v>2393</v>
      </c>
      <c r="BJ246" s="63"/>
      <c r="BK246" s="64"/>
      <c r="BL246" s="63"/>
      <c r="BM246" s="65"/>
      <c r="BN246" s="66"/>
      <c r="BO246" s="84"/>
      <c r="BP246" s="358">
        <f>(BN246+$O$6)*BC246</f>
        <v>312.5</v>
      </c>
    </row>
    <row r="247" spans="1:68" s="81" customFormat="1" ht="16.5" thickBot="1">
      <c r="A247" s="78"/>
      <c r="B247" s="79"/>
      <c r="C247" s="70"/>
      <c r="D247" s="58"/>
      <c r="E247" s="59"/>
      <c r="F247" s="59" t="s">
        <v>2394</v>
      </c>
      <c r="G247" s="60"/>
      <c r="H247" s="61" t="s">
        <v>2395</v>
      </c>
      <c r="I247" s="72"/>
      <c r="J247" s="89"/>
      <c r="K247" s="74"/>
      <c r="L247" s="73"/>
      <c r="M247" s="74"/>
      <c r="N247" s="75"/>
      <c r="O247" s="84"/>
      <c r="P247" s="76"/>
      <c r="Q247" s="80"/>
      <c r="R247" s="78"/>
      <c r="S247" s="79"/>
      <c r="T247" s="374"/>
      <c r="U247" s="70"/>
      <c r="V247" s="58"/>
      <c r="W247" s="59"/>
      <c r="X247" s="59" t="s">
        <v>2394</v>
      </c>
      <c r="Y247" s="60"/>
      <c r="Z247" s="61" t="s">
        <v>2395</v>
      </c>
      <c r="AA247" s="72"/>
      <c r="AB247" s="89"/>
      <c r="AC247" s="74"/>
      <c r="AD247" s="73"/>
      <c r="AE247" s="74"/>
      <c r="AF247" s="75"/>
      <c r="AG247" s="84"/>
      <c r="AH247" s="359"/>
      <c r="AI247" s="78"/>
      <c r="AJ247" s="79"/>
      <c r="AK247" s="374"/>
      <c r="AL247" s="70"/>
      <c r="AM247" s="58"/>
      <c r="AN247" s="59"/>
      <c r="AO247" s="59" t="s">
        <v>2394</v>
      </c>
      <c r="AP247" s="60"/>
      <c r="AQ247" s="61" t="s">
        <v>2395</v>
      </c>
      <c r="AR247" s="72"/>
      <c r="AS247" s="89"/>
      <c r="AT247" s="74"/>
      <c r="AU247" s="73"/>
      <c r="AV247" s="74"/>
      <c r="AW247" s="75"/>
      <c r="AX247" s="84"/>
      <c r="AY247" s="359"/>
      <c r="AZ247" s="78"/>
      <c r="BA247" s="79"/>
      <c r="BB247" s="374"/>
      <c r="BC247" s="70"/>
      <c r="BD247" s="58"/>
      <c r="BE247" s="59"/>
      <c r="BF247" s="59" t="s">
        <v>2394</v>
      </c>
      <c r="BG247" s="60"/>
      <c r="BH247" s="61" t="s">
        <v>2395</v>
      </c>
      <c r="BI247" s="72"/>
      <c r="BJ247" s="89"/>
      <c r="BK247" s="74"/>
      <c r="BL247" s="73"/>
      <c r="BM247" s="74"/>
      <c r="BN247" s="75"/>
      <c r="BO247" s="84"/>
      <c r="BP247" s="359"/>
    </row>
    <row r="248" spans="1:68" ht="16.5" thickBot="1">
      <c r="A248" s="55" t="s">
        <v>2396</v>
      </c>
      <c r="B248" s="69" t="s">
        <v>2397</v>
      </c>
      <c r="C248" s="57">
        <v>125</v>
      </c>
      <c r="D248" s="58" t="s">
        <v>2398</v>
      </c>
      <c r="E248" s="59"/>
      <c r="F248" s="59"/>
      <c r="G248" s="60"/>
      <c r="H248" s="61" t="s">
        <v>2399</v>
      </c>
      <c r="I248" s="85" t="s">
        <v>2393</v>
      </c>
      <c r="J248" s="63" t="s">
        <v>2263</v>
      </c>
      <c r="K248" s="64">
        <v>61780</v>
      </c>
      <c r="L248" s="63" t="s">
        <v>2313</v>
      </c>
      <c r="M248" s="65"/>
      <c r="N248" s="66">
        <v>16.2</v>
      </c>
      <c r="O248" s="84"/>
      <c r="P248" s="67">
        <f>(N248+$O$6)*C248</f>
        <v>2181.25</v>
      </c>
      <c r="Q248" s="77"/>
      <c r="R248" s="55" t="s">
        <v>2396</v>
      </c>
      <c r="S248" s="69" t="s">
        <v>2397</v>
      </c>
      <c r="T248" s="373"/>
      <c r="U248" s="57">
        <v>125</v>
      </c>
      <c r="V248" s="58" t="s">
        <v>2398</v>
      </c>
      <c r="W248" s="59"/>
      <c r="X248" s="59"/>
      <c r="Y248" s="60"/>
      <c r="Z248" s="61" t="s">
        <v>2399</v>
      </c>
      <c r="AA248" s="85" t="s">
        <v>2393</v>
      </c>
      <c r="AB248" s="63" t="s">
        <v>1222</v>
      </c>
      <c r="AC248" s="64">
        <v>4045753</v>
      </c>
      <c r="AD248" s="63" t="s">
        <v>99</v>
      </c>
      <c r="AE248" s="65"/>
      <c r="AF248" s="66">
        <v>42.31</v>
      </c>
      <c r="AG248" s="84"/>
      <c r="AH248" s="358">
        <f>(AF248+$AG$6)*U248</f>
        <v>5526.25</v>
      </c>
      <c r="AI248" s="55" t="s">
        <v>2396</v>
      </c>
      <c r="AJ248" s="69" t="s">
        <v>2397</v>
      </c>
      <c r="AK248" s="373"/>
      <c r="AL248" s="57">
        <v>125</v>
      </c>
      <c r="AM248" s="58" t="s">
        <v>2398</v>
      </c>
      <c r="AN248" s="59"/>
      <c r="AO248" s="59"/>
      <c r="AP248" s="60"/>
      <c r="AQ248" s="61" t="s">
        <v>2399</v>
      </c>
      <c r="AR248" s="85" t="s">
        <v>2393</v>
      </c>
      <c r="AS248" s="63" t="s">
        <v>1590</v>
      </c>
      <c r="AT248" s="64">
        <v>114240</v>
      </c>
      <c r="AU248" s="63" t="s">
        <v>1612</v>
      </c>
      <c r="AV248" s="65"/>
      <c r="AW248" s="66">
        <v>16.35</v>
      </c>
      <c r="AX248" s="84"/>
      <c r="AY248" s="358">
        <f>(AW248+$AX$6)*AL248</f>
        <v>2287.5</v>
      </c>
      <c r="AZ248" s="55" t="s">
        <v>2396</v>
      </c>
      <c r="BA248" s="69" t="s">
        <v>2397</v>
      </c>
      <c r="BB248" s="373"/>
      <c r="BC248" s="57">
        <v>125</v>
      </c>
      <c r="BD248" s="58" t="s">
        <v>2398</v>
      </c>
      <c r="BE248" s="59"/>
      <c r="BF248" s="59"/>
      <c r="BG248" s="60"/>
      <c r="BH248" s="61" t="s">
        <v>2399</v>
      </c>
      <c r="BI248" s="85" t="s">
        <v>2393</v>
      </c>
      <c r="BJ248" s="63"/>
      <c r="BK248" s="64"/>
      <c r="BL248" s="63"/>
      <c r="BM248" s="65"/>
      <c r="BN248" s="66"/>
      <c r="BO248" s="84"/>
      <c r="BP248" s="358">
        <f>(BN248+$O$6)*BC248</f>
        <v>156.25</v>
      </c>
    </row>
    <row r="249" spans="1:68" s="81" customFormat="1" ht="16.5" thickBot="1">
      <c r="A249" s="78"/>
      <c r="B249" s="79"/>
      <c r="C249" s="70"/>
      <c r="D249" s="58"/>
      <c r="E249" s="59"/>
      <c r="F249" s="59"/>
      <c r="G249" s="60"/>
      <c r="H249" s="61" t="s">
        <v>2400</v>
      </c>
      <c r="I249" s="72"/>
      <c r="J249" s="89"/>
      <c r="K249" s="74"/>
      <c r="L249" s="73"/>
      <c r="M249" s="74"/>
      <c r="N249" s="75"/>
      <c r="O249" s="84"/>
      <c r="P249" s="76"/>
      <c r="Q249" s="80"/>
      <c r="R249" s="78"/>
      <c r="S249" s="79"/>
      <c r="T249" s="374"/>
      <c r="U249" s="70"/>
      <c r="V249" s="58"/>
      <c r="W249" s="59"/>
      <c r="X249" s="59"/>
      <c r="Y249" s="60"/>
      <c r="Z249" s="61" t="s">
        <v>2400</v>
      </c>
      <c r="AA249" s="72"/>
      <c r="AB249" s="89"/>
      <c r="AC249" s="74"/>
      <c r="AD249" s="73"/>
      <c r="AE249" s="74"/>
      <c r="AF249" s="75"/>
      <c r="AG249" s="84"/>
      <c r="AH249" s="359"/>
      <c r="AI249" s="78"/>
      <c r="AJ249" s="79"/>
      <c r="AK249" s="374"/>
      <c r="AL249" s="70"/>
      <c r="AM249" s="58"/>
      <c r="AN249" s="59"/>
      <c r="AO249" s="59"/>
      <c r="AP249" s="60"/>
      <c r="AQ249" s="61" t="s">
        <v>2400</v>
      </c>
      <c r="AR249" s="72"/>
      <c r="AS249" s="89"/>
      <c r="AT249" s="74"/>
      <c r="AU249" s="73"/>
      <c r="AV249" s="74"/>
      <c r="AW249" s="75"/>
      <c r="AX249" s="84"/>
      <c r="AY249" s="359"/>
      <c r="AZ249" s="78"/>
      <c r="BA249" s="79"/>
      <c r="BB249" s="374"/>
      <c r="BC249" s="70"/>
      <c r="BD249" s="58"/>
      <c r="BE249" s="59"/>
      <c r="BF249" s="59"/>
      <c r="BG249" s="60"/>
      <c r="BH249" s="61" t="s">
        <v>2400</v>
      </c>
      <c r="BI249" s="72"/>
      <c r="BJ249" s="89"/>
      <c r="BK249" s="74"/>
      <c r="BL249" s="73"/>
      <c r="BM249" s="74"/>
      <c r="BN249" s="75"/>
      <c r="BO249" s="84"/>
      <c r="BP249" s="359"/>
    </row>
    <row r="250" spans="1:68" ht="16.5" thickBot="1">
      <c r="A250" s="55" t="s">
        <v>2401</v>
      </c>
      <c r="B250" s="69" t="s">
        <v>2402</v>
      </c>
      <c r="C250" s="57">
        <v>420</v>
      </c>
      <c r="D250" s="58" t="s">
        <v>2403</v>
      </c>
      <c r="E250" s="59"/>
      <c r="F250" s="59"/>
      <c r="G250" s="60"/>
      <c r="H250" s="61" t="s">
        <v>2404</v>
      </c>
      <c r="I250" s="85" t="s">
        <v>2405</v>
      </c>
      <c r="J250" s="63" t="s">
        <v>2263</v>
      </c>
      <c r="K250" s="64">
        <v>61830</v>
      </c>
      <c r="L250" s="63" t="s">
        <v>2313</v>
      </c>
      <c r="M250" s="65"/>
      <c r="N250" s="66">
        <v>16.3</v>
      </c>
      <c r="O250" s="84"/>
      <c r="P250" s="67">
        <f>(N250+$O$6)*C250</f>
        <v>7371</v>
      </c>
      <c r="Q250" s="77"/>
      <c r="R250" s="55" t="s">
        <v>2401</v>
      </c>
      <c r="S250" s="69" t="s">
        <v>2402</v>
      </c>
      <c r="T250" s="373"/>
      <c r="U250" s="57">
        <v>420</v>
      </c>
      <c r="V250" s="58" t="s">
        <v>2403</v>
      </c>
      <c r="W250" s="59"/>
      <c r="X250" s="59"/>
      <c r="Y250" s="60"/>
      <c r="Z250" s="61" t="s">
        <v>2404</v>
      </c>
      <c r="AA250" s="85" t="s">
        <v>2405</v>
      </c>
      <c r="AB250" s="63" t="s">
        <v>1222</v>
      </c>
      <c r="AC250" s="64">
        <v>4045761</v>
      </c>
      <c r="AD250" s="63" t="s">
        <v>99</v>
      </c>
      <c r="AE250" s="65"/>
      <c r="AF250" s="66">
        <v>42.31</v>
      </c>
      <c r="AG250" s="84"/>
      <c r="AH250" s="358">
        <f>(AF250+$AG$6)*U250</f>
        <v>18568.2</v>
      </c>
      <c r="AI250" s="55" t="s">
        <v>2401</v>
      </c>
      <c r="AJ250" s="69" t="s">
        <v>2402</v>
      </c>
      <c r="AK250" s="373"/>
      <c r="AL250" s="57">
        <v>420</v>
      </c>
      <c r="AM250" s="58" t="s">
        <v>2403</v>
      </c>
      <c r="AN250" s="59"/>
      <c r="AO250" s="59"/>
      <c r="AP250" s="60"/>
      <c r="AQ250" s="61" t="s">
        <v>2404</v>
      </c>
      <c r="AR250" s="85" t="s">
        <v>2405</v>
      </c>
      <c r="AS250" s="63" t="s">
        <v>1590</v>
      </c>
      <c r="AT250" s="64">
        <v>114250</v>
      </c>
      <c r="AU250" s="63" t="s">
        <v>1612</v>
      </c>
      <c r="AV250" s="65"/>
      <c r="AW250" s="66">
        <v>16.45</v>
      </c>
      <c r="AX250" s="84"/>
      <c r="AY250" s="358">
        <f>(AW250+$AX$6)*AL250</f>
        <v>7727.999999999999</v>
      </c>
      <c r="AZ250" s="55" t="s">
        <v>2401</v>
      </c>
      <c r="BA250" s="69" t="s">
        <v>2402</v>
      </c>
      <c r="BB250" s="373"/>
      <c r="BC250" s="57">
        <v>420</v>
      </c>
      <c r="BD250" s="58" t="s">
        <v>2403</v>
      </c>
      <c r="BE250" s="59"/>
      <c r="BF250" s="59"/>
      <c r="BG250" s="60"/>
      <c r="BH250" s="61" t="s">
        <v>2404</v>
      </c>
      <c r="BI250" s="85" t="s">
        <v>2405</v>
      </c>
      <c r="BJ250" s="63"/>
      <c r="BK250" s="64"/>
      <c r="BL250" s="63"/>
      <c r="BM250" s="65"/>
      <c r="BN250" s="66"/>
      <c r="BO250" s="84"/>
      <c r="BP250" s="358">
        <f>(BN250+$O$6)*BC250</f>
        <v>525</v>
      </c>
    </row>
    <row r="251" spans="1:68" s="81" customFormat="1" ht="16.5" thickBot="1">
      <c r="A251" s="78"/>
      <c r="B251" s="79"/>
      <c r="C251" s="70"/>
      <c r="D251" s="58"/>
      <c r="E251" s="59"/>
      <c r="F251" s="59"/>
      <c r="G251" s="60"/>
      <c r="H251" s="71"/>
      <c r="I251" s="72"/>
      <c r="J251" s="89"/>
      <c r="K251" s="74"/>
      <c r="L251" s="73"/>
      <c r="M251" s="74"/>
      <c r="N251" s="75"/>
      <c r="O251" s="84"/>
      <c r="P251" s="76"/>
      <c r="Q251" s="80"/>
      <c r="R251" s="78"/>
      <c r="S251" s="79"/>
      <c r="T251" s="374"/>
      <c r="U251" s="70"/>
      <c r="V251" s="58"/>
      <c r="W251" s="59"/>
      <c r="X251" s="59"/>
      <c r="Y251" s="60"/>
      <c r="Z251" s="71"/>
      <c r="AA251" s="72"/>
      <c r="AB251" s="89"/>
      <c r="AC251" s="74"/>
      <c r="AD251" s="73"/>
      <c r="AE251" s="74"/>
      <c r="AF251" s="75"/>
      <c r="AG251" s="84"/>
      <c r="AH251" s="359"/>
      <c r="AI251" s="78"/>
      <c r="AJ251" s="79"/>
      <c r="AK251" s="374"/>
      <c r="AL251" s="70"/>
      <c r="AM251" s="58"/>
      <c r="AN251" s="59"/>
      <c r="AO251" s="59"/>
      <c r="AP251" s="60"/>
      <c r="AQ251" s="71"/>
      <c r="AR251" s="72"/>
      <c r="AS251" s="89"/>
      <c r="AT251" s="74"/>
      <c r="AU251" s="73"/>
      <c r="AV251" s="74"/>
      <c r="AW251" s="75"/>
      <c r="AX251" s="84"/>
      <c r="AY251" s="359"/>
      <c r="AZ251" s="78"/>
      <c r="BA251" s="79"/>
      <c r="BB251" s="374"/>
      <c r="BC251" s="70"/>
      <c r="BD251" s="58"/>
      <c r="BE251" s="59"/>
      <c r="BF251" s="59"/>
      <c r="BG251" s="60"/>
      <c r="BH251" s="71"/>
      <c r="BI251" s="72"/>
      <c r="BJ251" s="89"/>
      <c r="BK251" s="74"/>
      <c r="BL251" s="73"/>
      <c r="BM251" s="74"/>
      <c r="BN251" s="75"/>
      <c r="BO251" s="84"/>
      <c r="BP251" s="359"/>
    </row>
    <row r="252" spans="1:68" ht="16.5" thickBot="1">
      <c r="A252" s="55" t="s">
        <v>2406</v>
      </c>
      <c r="B252" s="69" t="s">
        <v>2407</v>
      </c>
      <c r="C252" s="57">
        <v>100</v>
      </c>
      <c r="D252" s="58" t="s">
        <v>2408</v>
      </c>
      <c r="E252" s="59"/>
      <c r="F252" s="59"/>
      <c r="G252" s="60"/>
      <c r="H252" s="61"/>
      <c r="I252" s="85" t="s">
        <v>2409</v>
      </c>
      <c r="J252" s="63" t="s">
        <v>2410</v>
      </c>
      <c r="K252" s="64">
        <v>61500</v>
      </c>
      <c r="L252" s="63" t="s">
        <v>2313</v>
      </c>
      <c r="M252" s="65"/>
      <c r="N252" s="66">
        <v>20.9</v>
      </c>
      <c r="O252" s="84"/>
      <c r="P252" s="67">
        <f>(N252+$O$6)*C252</f>
        <v>2215</v>
      </c>
      <c r="Q252" s="77"/>
      <c r="R252" s="55" t="s">
        <v>2406</v>
      </c>
      <c r="S252" s="69" t="s">
        <v>2407</v>
      </c>
      <c r="T252" s="373"/>
      <c r="U252" s="57">
        <v>100</v>
      </c>
      <c r="V252" s="58" t="s">
        <v>2408</v>
      </c>
      <c r="W252" s="59"/>
      <c r="X252" s="59"/>
      <c r="Y252" s="60"/>
      <c r="Z252" s="61"/>
      <c r="AA252" s="85" t="s">
        <v>2409</v>
      </c>
      <c r="AB252" s="63" t="s">
        <v>1210</v>
      </c>
      <c r="AC252" s="64">
        <v>4001947</v>
      </c>
      <c r="AD252" s="63" t="s">
        <v>99</v>
      </c>
      <c r="AE252" s="65"/>
      <c r="AF252" s="66">
        <v>47.61</v>
      </c>
      <c r="AG252" s="84"/>
      <c r="AH252" s="358">
        <f>(AF252+$AG$6)*U252</f>
        <v>4951</v>
      </c>
      <c r="AI252" s="55" t="s">
        <v>2406</v>
      </c>
      <c r="AJ252" s="69" t="s">
        <v>2407</v>
      </c>
      <c r="AK252" s="373"/>
      <c r="AL252" s="57">
        <v>120</v>
      </c>
      <c r="AM252" s="58" t="s">
        <v>2408</v>
      </c>
      <c r="AN252" s="59"/>
      <c r="AO252" s="59"/>
      <c r="AP252" s="60"/>
      <c r="AQ252" s="61"/>
      <c r="AR252" s="85" t="s">
        <v>2409</v>
      </c>
      <c r="AS252" s="63" t="s">
        <v>1590</v>
      </c>
      <c r="AT252" s="64">
        <v>114280</v>
      </c>
      <c r="AU252" s="63" t="s">
        <v>1612</v>
      </c>
      <c r="AV252" s="65"/>
      <c r="AW252" s="66">
        <v>18.3</v>
      </c>
      <c r="AX252" s="84"/>
      <c r="AY252" s="358">
        <f>(AW252+$AX$6)*AL252</f>
        <v>2430</v>
      </c>
      <c r="AZ252" s="55" t="s">
        <v>2406</v>
      </c>
      <c r="BA252" s="69" t="s">
        <v>2407</v>
      </c>
      <c r="BB252" s="373"/>
      <c r="BC252" s="57">
        <v>100</v>
      </c>
      <c r="BD252" s="58" t="s">
        <v>2408</v>
      </c>
      <c r="BE252" s="59"/>
      <c r="BF252" s="59"/>
      <c r="BG252" s="60"/>
      <c r="BH252" s="61"/>
      <c r="BI252" s="85" t="s">
        <v>2409</v>
      </c>
      <c r="BJ252" s="63"/>
      <c r="BK252" s="64"/>
      <c r="BL252" s="63"/>
      <c r="BM252" s="65"/>
      <c r="BN252" s="66"/>
      <c r="BO252" s="84"/>
      <c r="BP252" s="358">
        <f>(BN252+$O$6)*BC252</f>
        <v>125</v>
      </c>
    </row>
    <row r="253" spans="1:68" s="81" customFormat="1" ht="16.5" thickBot="1">
      <c r="A253" s="78"/>
      <c r="B253" s="79"/>
      <c r="C253" s="70"/>
      <c r="D253" s="58"/>
      <c r="E253" s="59"/>
      <c r="F253" s="59"/>
      <c r="G253" s="60"/>
      <c r="H253" s="71"/>
      <c r="I253" s="72"/>
      <c r="J253" s="89"/>
      <c r="K253" s="74"/>
      <c r="L253" s="73"/>
      <c r="M253" s="74"/>
      <c r="N253" s="75"/>
      <c r="O253" s="84"/>
      <c r="P253" s="76"/>
      <c r="Q253" s="80"/>
      <c r="R253" s="78"/>
      <c r="S253" s="79"/>
      <c r="T253" s="374"/>
      <c r="U253" s="70"/>
      <c r="V253" s="58"/>
      <c r="W253" s="59"/>
      <c r="X253" s="59"/>
      <c r="Y253" s="60"/>
      <c r="Z253" s="71"/>
      <c r="AA253" s="72"/>
      <c r="AB253" s="89"/>
      <c r="AC253" s="74"/>
      <c r="AD253" s="73"/>
      <c r="AE253" s="74"/>
      <c r="AF253" s="75"/>
      <c r="AG253" s="84"/>
      <c r="AH253" s="359"/>
      <c r="AI253" s="78"/>
      <c r="AJ253" s="79"/>
      <c r="AK253" s="374"/>
      <c r="AL253" s="70"/>
      <c r="AM253" s="58"/>
      <c r="AN253" s="59"/>
      <c r="AO253" s="59"/>
      <c r="AP253" s="60"/>
      <c r="AQ253" s="71"/>
      <c r="AR253" s="72"/>
      <c r="AS253" s="89"/>
      <c r="AT253" s="74"/>
      <c r="AU253" s="73"/>
      <c r="AV253" s="74"/>
      <c r="AW253" s="75"/>
      <c r="AX253" s="84"/>
      <c r="AY253" s="359"/>
      <c r="AZ253" s="78"/>
      <c r="BA253" s="79"/>
      <c r="BB253" s="374"/>
      <c r="BC253" s="70"/>
      <c r="BD253" s="58"/>
      <c r="BE253" s="59"/>
      <c r="BF253" s="59"/>
      <c r="BG253" s="60"/>
      <c r="BH253" s="71"/>
      <c r="BI253" s="72"/>
      <c r="BJ253" s="89"/>
      <c r="BK253" s="74"/>
      <c r="BL253" s="73"/>
      <c r="BM253" s="74"/>
      <c r="BN253" s="75"/>
      <c r="BO253" s="84"/>
      <c r="BP253" s="359"/>
    </row>
    <row r="254" spans="1:68" ht="16.5" thickBot="1">
      <c r="A254" s="55" t="s">
        <v>2411</v>
      </c>
      <c r="B254" s="102"/>
      <c r="C254" s="57">
        <v>85</v>
      </c>
      <c r="D254" s="58" t="s">
        <v>2412</v>
      </c>
      <c r="E254" s="59"/>
      <c r="F254" s="59"/>
      <c r="G254" s="60"/>
      <c r="H254" s="61"/>
      <c r="I254" s="116" t="s">
        <v>2413</v>
      </c>
      <c r="J254" s="63" t="s">
        <v>2414</v>
      </c>
      <c r="K254" s="64">
        <v>52780</v>
      </c>
      <c r="L254" s="63" t="s">
        <v>2313</v>
      </c>
      <c r="M254" s="65"/>
      <c r="N254" s="66">
        <v>15.85</v>
      </c>
      <c r="O254" s="84"/>
      <c r="P254" s="67">
        <f>(N254+$O$6)*C254</f>
        <v>1453.5000000000002</v>
      </c>
      <c r="Q254" s="5"/>
      <c r="R254" s="55" t="s">
        <v>2411</v>
      </c>
      <c r="S254" s="102"/>
      <c r="T254" s="377"/>
      <c r="U254" s="57">
        <v>85</v>
      </c>
      <c r="V254" s="58" t="s">
        <v>2412</v>
      </c>
      <c r="W254" s="59"/>
      <c r="X254" s="59"/>
      <c r="Y254" s="60"/>
      <c r="Z254" s="61"/>
      <c r="AA254" s="116" t="s">
        <v>2413</v>
      </c>
      <c r="AB254" s="63" t="s">
        <v>2413</v>
      </c>
      <c r="AC254" s="64">
        <v>8562621</v>
      </c>
      <c r="AD254" s="63" t="s">
        <v>1223</v>
      </c>
      <c r="AE254" s="65"/>
      <c r="AF254" s="66">
        <v>20.64</v>
      </c>
      <c r="AG254" s="84"/>
      <c r="AH254" s="358">
        <f>(AF254+$AG$6)*U254</f>
        <v>1915.8999999999999</v>
      </c>
      <c r="AI254" s="55" t="s">
        <v>2411</v>
      </c>
      <c r="AJ254" s="102"/>
      <c r="AK254" s="377"/>
      <c r="AL254" s="57">
        <v>85</v>
      </c>
      <c r="AM254" s="58" t="s">
        <v>2412</v>
      </c>
      <c r="AN254" s="59"/>
      <c r="AO254" s="59"/>
      <c r="AP254" s="60"/>
      <c r="AQ254" s="61"/>
      <c r="AR254" s="116" t="s">
        <v>2413</v>
      </c>
      <c r="AS254" s="63" t="s">
        <v>1613</v>
      </c>
      <c r="AT254" s="64">
        <v>100800</v>
      </c>
      <c r="AU254" s="63" t="s">
        <v>1612</v>
      </c>
      <c r="AV254" s="65"/>
      <c r="AW254" s="66">
        <v>15.95</v>
      </c>
      <c r="AX254" s="84"/>
      <c r="AY254" s="358">
        <f>(AW254+$AX$6)*AL254</f>
        <v>1521.4999999999998</v>
      </c>
      <c r="AZ254" s="55" t="s">
        <v>2411</v>
      </c>
      <c r="BA254" s="102"/>
      <c r="BB254" s="377"/>
      <c r="BC254" s="57">
        <v>85</v>
      </c>
      <c r="BD254" s="58" t="s">
        <v>2412</v>
      </c>
      <c r="BE254" s="59"/>
      <c r="BF254" s="59"/>
      <c r="BG254" s="60"/>
      <c r="BH254" s="61"/>
      <c r="BI254" s="116" t="s">
        <v>2413</v>
      </c>
      <c r="BJ254" s="63"/>
      <c r="BK254" s="64"/>
      <c r="BL254" s="63"/>
      <c r="BM254" s="65"/>
      <c r="BN254" s="66"/>
      <c r="BO254" s="84"/>
      <c r="BP254" s="358">
        <f>(BN254+$O$6)*BC254</f>
        <v>106.25</v>
      </c>
    </row>
    <row r="255" spans="1:68" ht="16.5" thickBot="1">
      <c r="A255" s="78"/>
      <c r="B255" s="102"/>
      <c r="C255" s="70"/>
      <c r="D255" s="58"/>
      <c r="E255" s="59"/>
      <c r="F255" s="59"/>
      <c r="G255" s="60"/>
      <c r="H255" s="71"/>
      <c r="I255" s="72"/>
      <c r="J255" s="89"/>
      <c r="K255" s="74"/>
      <c r="L255" s="73"/>
      <c r="M255" s="74"/>
      <c r="N255" s="75"/>
      <c r="O255" s="84"/>
      <c r="P255" s="76"/>
      <c r="Q255" s="5"/>
      <c r="R255" s="78"/>
      <c r="S255" s="102"/>
      <c r="T255" s="377"/>
      <c r="U255" s="70"/>
      <c r="V255" s="58"/>
      <c r="W255" s="59"/>
      <c r="X255" s="59"/>
      <c r="Y255" s="60"/>
      <c r="Z255" s="71"/>
      <c r="AA255" s="72"/>
      <c r="AB255" s="89"/>
      <c r="AC255" s="74"/>
      <c r="AD255" s="73"/>
      <c r="AE255" s="74"/>
      <c r="AF255" s="75"/>
      <c r="AG255" s="84"/>
      <c r="AH255" s="359"/>
      <c r="AI255" s="78"/>
      <c r="AJ255" s="102"/>
      <c r="AK255" s="377"/>
      <c r="AL255" s="70"/>
      <c r="AM255" s="58"/>
      <c r="AN255" s="59"/>
      <c r="AO255" s="59"/>
      <c r="AP255" s="60"/>
      <c r="AQ255" s="71"/>
      <c r="AR255" s="72"/>
      <c r="AS255" s="89"/>
      <c r="AT255" s="74"/>
      <c r="AU255" s="73"/>
      <c r="AV255" s="74"/>
      <c r="AW255" s="75"/>
      <c r="AX255" s="84"/>
      <c r="AY255" s="359"/>
      <c r="AZ255" s="78"/>
      <c r="BA255" s="102"/>
      <c r="BB255" s="377"/>
      <c r="BC255" s="70"/>
      <c r="BD255" s="58"/>
      <c r="BE255" s="59"/>
      <c r="BF255" s="59"/>
      <c r="BG255" s="60"/>
      <c r="BH255" s="71"/>
      <c r="BI255" s="72"/>
      <c r="BJ255" s="89"/>
      <c r="BK255" s="74"/>
      <c r="BL255" s="73"/>
      <c r="BM255" s="74"/>
      <c r="BN255" s="75"/>
      <c r="BO255" s="84"/>
      <c r="BP255" s="359"/>
    </row>
    <row r="256" spans="1:68" ht="16.5" thickBot="1">
      <c r="A256" s="55" t="s">
        <v>2415</v>
      </c>
      <c r="B256" s="69" t="s">
        <v>2416</v>
      </c>
      <c r="C256" s="57">
        <v>20</v>
      </c>
      <c r="D256" s="58" t="s">
        <v>2417</v>
      </c>
      <c r="E256" s="59"/>
      <c r="F256" s="59"/>
      <c r="G256" s="60"/>
      <c r="H256" s="61"/>
      <c r="I256" s="85" t="s">
        <v>2338</v>
      </c>
      <c r="J256" s="63" t="s">
        <v>2339</v>
      </c>
      <c r="K256" s="64">
        <v>65060</v>
      </c>
      <c r="L256" s="63" t="s">
        <v>2127</v>
      </c>
      <c r="M256" s="65"/>
      <c r="N256" s="66">
        <v>6.11</v>
      </c>
      <c r="O256" s="84"/>
      <c r="P256" s="67">
        <f>(N256+$O$6)*C256</f>
        <v>147.20000000000002</v>
      </c>
      <c r="Q256" s="77"/>
      <c r="R256" s="55" t="s">
        <v>2415</v>
      </c>
      <c r="S256" s="69" t="s">
        <v>2416</v>
      </c>
      <c r="T256" s="373"/>
      <c r="U256" s="57">
        <v>40</v>
      </c>
      <c r="V256" s="58" t="s">
        <v>2417</v>
      </c>
      <c r="W256" s="59"/>
      <c r="X256" s="59"/>
      <c r="Y256" s="60"/>
      <c r="Z256" s="61"/>
      <c r="AA256" s="85" t="s">
        <v>2338</v>
      </c>
      <c r="AB256" s="63" t="s">
        <v>1152</v>
      </c>
      <c r="AC256" s="64" t="s">
        <v>1224</v>
      </c>
      <c r="AD256" s="63" t="s">
        <v>1147</v>
      </c>
      <c r="AE256" s="65"/>
      <c r="AF256" s="66">
        <v>4</v>
      </c>
      <c r="AG256" s="84"/>
      <c r="AH256" s="358">
        <f>(AF256+$AG$6)*U256</f>
        <v>236</v>
      </c>
      <c r="AI256" s="55" t="s">
        <v>2415</v>
      </c>
      <c r="AJ256" s="69" t="s">
        <v>2416</v>
      </c>
      <c r="AK256" s="373"/>
      <c r="AL256" s="57">
        <v>20</v>
      </c>
      <c r="AM256" s="58" t="s">
        <v>2417</v>
      </c>
      <c r="AN256" s="59"/>
      <c r="AO256" s="59"/>
      <c r="AP256" s="60"/>
      <c r="AQ256" s="61"/>
      <c r="AR256" s="85" t="s">
        <v>2338</v>
      </c>
      <c r="AS256" s="63" t="s">
        <v>2339</v>
      </c>
      <c r="AT256" s="64">
        <v>110949</v>
      </c>
      <c r="AU256" s="63" t="s">
        <v>1597</v>
      </c>
      <c r="AV256" s="65"/>
      <c r="AW256" s="66">
        <v>6.76</v>
      </c>
      <c r="AX256" s="84"/>
      <c r="AY256" s="358">
        <f>(AW256+$AX$6)*AL256</f>
        <v>174.2</v>
      </c>
      <c r="AZ256" s="55" t="s">
        <v>2415</v>
      </c>
      <c r="BA256" s="69" t="s">
        <v>2416</v>
      </c>
      <c r="BB256" s="373"/>
      <c r="BC256" s="57">
        <v>20</v>
      </c>
      <c r="BD256" s="58" t="s">
        <v>2417</v>
      </c>
      <c r="BE256" s="59"/>
      <c r="BF256" s="59"/>
      <c r="BG256" s="60"/>
      <c r="BH256" s="61"/>
      <c r="BI256" s="85" t="s">
        <v>2338</v>
      </c>
      <c r="BJ256" s="63"/>
      <c r="BK256" s="64"/>
      <c r="BL256" s="63"/>
      <c r="BM256" s="65"/>
      <c r="BN256" s="66"/>
      <c r="BO256" s="84"/>
      <c r="BP256" s="358">
        <f>(BN256+$O$6)*BC256</f>
        <v>25</v>
      </c>
    </row>
    <row r="257" spans="1:68" s="81" customFormat="1" ht="16.5" thickBot="1">
      <c r="A257" s="78"/>
      <c r="B257" s="79"/>
      <c r="C257" s="70"/>
      <c r="D257" s="58"/>
      <c r="E257" s="59"/>
      <c r="F257" s="59"/>
      <c r="G257" s="60"/>
      <c r="H257" s="71"/>
      <c r="I257" s="72"/>
      <c r="J257" s="89"/>
      <c r="K257" s="74"/>
      <c r="L257" s="73"/>
      <c r="M257" s="74"/>
      <c r="N257" s="75"/>
      <c r="O257" s="84"/>
      <c r="P257" s="76"/>
      <c r="Q257" s="80"/>
      <c r="R257" s="78"/>
      <c r="S257" s="79"/>
      <c r="T257" s="374"/>
      <c r="U257" s="70"/>
      <c r="V257" s="58"/>
      <c r="W257" s="59"/>
      <c r="X257" s="59"/>
      <c r="Y257" s="60"/>
      <c r="Z257" s="71"/>
      <c r="AA257" s="72"/>
      <c r="AB257" s="89"/>
      <c r="AC257" s="74"/>
      <c r="AD257" s="73"/>
      <c r="AE257" s="74"/>
      <c r="AF257" s="75"/>
      <c r="AG257" s="84"/>
      <c r="AH257" s="359"/>
      <c r="AI257" s="78"/>
      <c r="AJ257" s="79"/>
      <c r="AK257" s="374"/>
      <c r="AL257" s="70"/>
      <c r="AM257" s="58"/>
      <c r="AN257" s="59"/>
      <c r="AO257" s="59"/>
      <c r="AP257" s="60"/>
      <c r="AQ257" s="71"/>
      <c r="AR257" s="72"/>
      <c r="AS257" s="89"/>
      <c r="AT257" s="74"/>
      <c r="AU257" s="73"/>
      <c r="AV257" s="74"/>
      <c r="AW257" s="75"/>
      <c r="AX257" s="84"/>
      <c r="AY257" s="359"/>
      <c r="AZ257" s="78"/>
      <c r="BA257" s="79"/>
      <c r="BB257" s="374"/>
      <c r="BC257" s="70"/>
      <c r="BD257" s="58"/>
      <c r="BE257" s="59"/>
      <c r="BF257" s="59"/>
      <c r="BG257" s="60"/>
      <c r="BH257" s="71"/>
      <c r="BI257" s="72"/>
      <c r="BJ257" s="89"/>
      <c r="BK257" s="74"/>
      <c r="BL257" s="73"/>
      <c r="BM257" s="74"/>
      <c r="BN257" s="75"/>
      <c r="BO257" s="84"/>
      <c r="BP257" s="359"/>
    </row>
    <row r="258" spans="1:68" ht="16.5" thickBot="1">
      <c r="A258" s="55" t="s">
        <v>2418</v>
      </c>
      <c r="B258" s="69" t="s">
        <v>2419</v>
      </c>
      <c r="C258" s="57">
        <v>20</v>
      </c>
      <c r="D258" s="58" t="s">
        <v>2420</v>
      </c>
      <c r="E258" s="59"/>
      <c r="F258" s="59"/>
      <c r="G258" s="60"/>
      <c r="H258" s="61"/>
      <c r="I258" s="85" t="s">
        <v>2338</v>
      </c>
      <c r="J258" s="63" t="s">
        <v>2339</v>
      </c>
      <c r="K258" s="64"/>
      <c r="L258" s="63" t="s">
        <v>2340</v>
      </c>
      <c r="M258" s="65"/>
      <c r="N258" s="66">
        <v>7.11</v>
      </c>
      <c r="O258" s="84"/>
      <c r="P258" s="67">
        <f>(N258+$O$6)*C258</f>
        <v>167.2</v>
      </c>
      <c r="Q258" s="77"/>
      <c r="R258" s="55" t="s">
        <v>2418</v>
      </c>
      <c r="S258" s="69" t="s">
        <v>2419</v>
      </c>
      <c r="T258" s="373"/>
      <c r="U258" s="57">
        <v>40</v>
      </c>
      <c r="V258" s="58" t="s">
        <v>2420</v>
      </c>
      <c r="W258" s="59"/>
      <c r="X258" s="59"/>
      <c r="Y258" s="60"/>
      <c r="Z258" s="61"/>
      <c r="AA258" s="85" t="s">
        <v>2338</v>
      </c>
      <c r="AB258" s="63" t="s">
        <v>1152</v>
      </c>
      <c r="AC258" s="64" t="s">
        <v>1225</v>
      </c>
      <c r="AD258" s="63" t="s">
        <v>1147</v>
      </c>
      <c r="AE258" s="65"/>
      <c r="AF258" s="66">
        <v>4.05</v>
      </c>
      <c r="AG258" s="84"/>
      <c r="AH258" s="358">
        <f>(AF258+$AG$6)*U258</f>
        <v>237.99999999999997</v>
      </c>
      <c r="AI258" s="55" t="s">
        <v>2418</v>
      </c>
      <c r="AJ258" s="69" t="s">
        <v>2419</v>
      </c>
      <c r="AK258" s="373"/>
      <c r="AL258" s="57">
        <v>20</v>
      </c>
      <c r="AM258" s="58" t="s">
        <v>2420</v>
      </c>
      <c r="AN258" s="59"/>
      <c r="AO258" s="59"/>
      <c r="AP258" s="60"/>
      <c r="AQ258" s="61"/>
      <c r="AR258" s="85" t="s">
        <v>2338</v>
      </c>
      <c r="AS258" s="63" t="s">
        <v>2339</v>
      </c>
      <c r="AT258" s="64">
        <v>573051</v>
      </c>
      <c r="AU258" s="63" t="s">
        <v>1597</v>
      </c>
      <c r="AV258" s="65"/>
      <c r="AW258" s="66">
        <v>6.99</v>
      </c>
      <c r="AX258" s="84"/>
      <c r="AY258" s="358">
        <f>(AW258+$AX$6)*AL258</f>
        <v>178.79999999999998</v>
      </c>
      <c r="AZ258" s="55" t="s">
        <v>2418</v>
      </c>
      <c r="BA258" s="69" t="s">
        <v>2419</v>
      </c>
      <c r="BB258" s="373"/>
      <c r="BC258" s="57">
        <v>20</v>
      </c>
      <c r="BD258" s="58" t="s">
        <v>2420</v>
      </c>
      <c r="BE258" s="59"/>
      <c r="BF258" s="59"/>
      <c r="BG258" s="60"/>
      <c r="BH258" s="61"/>
      <c r="BI258" s="85" t="s">
        <v>2338</v>
      </c>
      <c r="BJ258" s="63"/>
      <c r="BK258" s="64"/>
      <c r="BL258" s="63"/>
      <c r="BM258" s="65"/>
      <c r="BN258" s="66"/>
      <c r="BO258" s="84"/>
      <c r="BP258" s="358">
        <f>(BN258+$O$6)*BC258</f>
        <v>25</v>
      </c>
    </row>
    <row r="259" spans="1:68" s="81" customFormat="1" ht="16.5" thickBot="1">
      <c r="A259" s="78"/>
      <c r="B259" s="79"/>
      <c r="C259" s="70"/>
      <c r="D259" s="58"/>
      <c r="E259" s="59"/>
      <c r="F259" s="59"/>
      <c r="G259" s="60"/>
      <c r="H259" s="71"/>
      <c r="I259" s="72"/>
      <c r="J259" s="89"/>
      <c r="K259" s="74"/>
      <c r="L259" s="73"/>
      <c r="M259" s="74"/>
      <c r="N259" s="75"/>
      <c r="O259" s="84"/>
      <c r="P259" s="76"/>
      <c r="Q259" s="80"/>
      <c r="R259" s="78"/>
      <c r="S259" s="79"/>
      <c r="T259" s="374"/>
      <c r="U259" s="70"/>
      <c r="V259" s="58"/>
      <c r="W259" s="59"/>
      <c r="X259" s="59"/>
      <c r="Y259" s="60"/>
      <c r="Z259" s="71"/>
      <c r="AA259" s="72"/>
      <c r="AB259" s="89"/>
      <c r="AC259" s="74"/>
      <c r="AD259" s="73"/>
      <c r="AE259" s="74"/>
      <c r="AF259" s="75"/>
      <c r="AG259" s="84"/>
      <c r="AH259" s="359"/>
      <c r="AI259" s="78"/>
      <c r="AJ259" s="79"/>
      <c r="AK259" s="374"/>
      <c r="AL259" s="70"/>
      <c r="AM259" s="58"/>
      <c r="AN259" s="59"/>
      <c r="AO259" s="59"/>
      <c r="AP259" s="60"/>
      <c r="AQ259" s="71"/>
      <c r="AR259" s="72"/>
      <c r="AS259" s="89"/>
      <c r="AT259" s="74"/>
      <c r="AU259" s="73"/>
      <c r="AV259" s="74"/>
      <c r="AW259" s="75"/>
      <c r="AX259" s="84"/>
      <c r="AY259" s="359"/>
      <c r="AZ259" s="78"/>
      <c r="BA259" s="79"/>
      <c r="BB259" s="374"/>
      <c r="BC259" s="70"/>
      <c r="BD259" s="58"/>
      <c r="BE259" s="59"/>
      <c r="BF259" s="59"/>
      <c r="BG259" s="60"/>
      <c r="BH259" s="71"/>
      <c r="BI259" s="72"/>
      <c r="BJ259" s="89"/>
      <c r="BK259" s="74"/>
      <c r="BL259" s="73"/>
      <c r="BM259" s="74"/>
      <c r="BN259" s="75"/>
      <c r="BO259" s="84"/>
      <c r="BP259" s="359"/>
    </row>
    <row r="260" spans="1:68" ht="16.5" thickBot="1">
      <c r="A260" s="55" t="s">
        <v>2421</v>
      </c>
      <c r="B260" s="69"/>
      <c r="C260" s="57">
        <v>20</v>
      </c>
      <c r="D260" s="58" t="s">
        <v>2422</v>
      </c>
      <c r="E260" s="59"/>
      <c r="F260" s="59"/>
      <c r="G260" s="60"/>
      <c r="H260" s="61"/>
      <c r="I260" s="85" t="s">
        <v>2338</v>
      </c>
      <c r="J260" s="63" t="s">
        <v>2339</v>
      </c>
      <c r="K260" s="64" t="s">
        <v>2423</v>
      </c>
      <c r="L260" s="63" t="s">
        <v>2127</v>
      </c>
      <c r="M260" s="65"/>
      <c r="N260" s="66">
        <v>6.4</v>
      </c>
      <c r="O260" s="84"/>
      <c r="P260" s="67">
        <f>(N260+$O$6)*C260</f>
        <v>153</v>
      </c>
      <c r="Q260" s="77"/>
      <c r="R260" s="55" t="s">
        <v>2421</v>
      </c>
      <c r="S260" s="69"/>
      <c r="T260" s="373"/>
      <c r="U260" s="57">
        <v>6.67</v>
      </c>
      <c r="V260" s="58" t="s">
        <v>2422</v>
      </c>
      <c r="W260" s="59"/>
      <c r="X260" s="59"/>
      <c r="Y260" s="60"/>
      <c r="Z260" s="61"/>
      <c r="AA260" s="85" t="s">
        <v>2338</v>
      </c>
      <c r="AB260" s="63" t="s">
        <v>1226</v>
      </c>
      <c r="AC260" s="64">
        <v>3836566</v>
      </c>
      <c r="AD260" s="63" t="s">
        <v>1168</v>
      </c>
      <c r="AE260" s="65"/>
      <c r="AF260" s="66">
        <v>22.92</v>
      </c>
      <c r="AG260" s="84"/>
      <c r="AH260" s="358">
        <f>(AF260+$AG$6)*U260</f>
        <v>165.5494</v>
      </c>
      <c r="AI260" s="55" t="s">
        <v>2421</v>
      </c>
      <c r="AJ260" s="69"/>
      <c r="AK260" s="373"/>
      <c r="AL260" s="57">
        <v>20</v>
      </c>
      <c r="AM260" s="58" t="s">
        <v>2422</v>
      </c>
      <c r="AN260" s="59"/>
      <c r="AO260" s="59"/>
      <c r="AP260" s="60"/>
      <c r="AQ260" s="61"/>
      <c r="AR260" s="85" t="s">
        <v>2338</v>
      </c>
      <c r="AS260" s="63" t="s">
        <v>2339</v>
      </c>
      <c r="AT260" s="64">
        <v>202110</v>
      </c>
      <c r="AU260" s="63" t="s">
        <v>1597</v>
      </c>
      <c r="AV260" s="65"/>
      <c r="AW260" s="66">
        <v>6.38</v>
      </c>
      <c r="AX260" s="84"/>
      <c r="AY260" s="358">
        <f>(AW260+$AX$6)*AL260</f>
        <v>166.6</v>
      </c>
      <c r="AZ260" s="55" t="s">
        <v>2421</v>
      </c>
      <c r="BA260" s="69"/>
      <c r="BB260" s="373"/>
      <c r="BC260" s="57">
        <v>20</v>
      </c>
      <c r="BD260" s="58" t="s">
        <v>2422</v>
      </c>
      <c r="BE260" s="59"/>
      <c r="BF260" s="59"/>
      <c r="BG260" s="60"/>
      <c r="BH260" s="61"/>
      <c r="BI260" s="85" t="s">
        <v>2338</v>
      </c>
      <c r="BJ260" s="63"/>
      <c r="BK260" s="64"/>
      <c r="BL260" s="63"/>
      <c r="BM260" s="65"/>
      <c r="BN260" s="66"/>
      <c r="BO260" s="84"/>
      <c r="BP260" s="358">
        <f>(BN260+$O$6)*BC260</f>
        <v>25</v>
      </c>
    </row>
    <row r="261" spans="1:68" ht="16.5" thickBot="1">
      <c r="A261" s="78"/>
      <c r="B261" s="102"/>
      <c r="C261" s="70"/>
      <c r="D261" s="58"/>
      <c r="E261" s="59"/>
      <c r="F261" s="59"/>
      <c r="G261" s="60"/>
      <c r="H261" s="71"/>
      <c r="I261" s="72"/>
      <c r="J261" s="89"/>
      <c r="K261" s="74"/>
      <c r="L261" s="73"/>
      <c r="M261" s="74"/>
      <c r="N261" s="75"/>
      <c r="O261" s="84"/>
      <c r="P261" s="76"/>
      <c r="Q261" s="77"/>
      <c r="R261" s="78"/>
      <c r="S261" s="102"/>
      <c r="T261" s="377"/>
      <c r="U261" s="70"/>
      <c r="V261" s="58"/>
      <c r="W261" s="59"/>
      <c r="X261" s="59"/>
      <c r="Y261" s="60"/>
      <c r="Z261" s="71"/>
      <c r="AA261" s="72"/>
      <c r="AB261" s="89"/>
      <c r="AC261" s="74"/>
      <c r="AD261" s="73"/>
      <c r="AE261" s="74"/>
      <c r="AF261" s="75"/>
      <c r="AG261" s="84"/>
      <c r="AH261" s="359"/>
      <c r="AI261" s="78"/>
      <c r="AJ261" s="102"/>
      <c r="AK261" s="377"/>
      <c r="AL261" s="70"/>
      <c r="AM261" s="58"/>
      <c r="AN261" s="59"/>
      <c r="AO261" s="59"/>
      <c r="AP261" s="60"/>
      <c r="AQ261" s="71"/>
      <c r="AR261" s="72"/>
      <c r="AS261" s="89"/>
      <c r="AT261" s="74"/>
      <c r="AU261" s="73"/>
      <c r="AV261" s="74"/>
      <c r="AW261" s="75"/>
      <c r="AX261" s="84"/>
      <c r="AY261" s="359"/>
      <c r="AZ261" s="78"/>
      <c r="BA261" s="102"/>
      <c r="BB261" s="377"/>
      <c r="BC261" s="70"/>
      <c r="BD261" s="58"/>
      <c r="BE261" s="59"/>
      <c r="BF261" s="59"/>
      <c r="BG261" s="60"/>
      <c r="BH261" s="71"/>
      <c r="BI261" s="72"/>
      <c r="BJ261" s="89"/>
      <c r="BK261" s="74"/>
      <c r="BL261" s="73"/>
      <c r="BM261" s="74"/>
      <c r="BN261" s="75"/>
      <c r="BO261" s="84"/>
      <c r="BP261" s="359"/>
    </row>
    <row r="262" spans="1:68" ht="16.5" thickBot="1">
      <c r="A262" s="55" t="s">
        <v>2424</v>
      </c>
      <c r="B262" s="102" t="s">
        <v>2425</v>
      </c>
      <c r="C262" s="57">
        <v>150</v>
      </c>
      <c r="D262" s="58" t="s">
        <v>2426</v>
      </c>
      <c r="E262" s="59"/>
      <c r="F262" s="59"/>
      <c r="G262" s="60"/>
      <c r="H262" s="61"/>
      <c r="I262" s="116" t="s">
        <v>2427</v>
      </c>
      <c r="J262" s="63" t="s">
        <v>2300</v>
      </c>
      <c r="K262" s="64">
        <v>40245</v>
      </c>
      <c r="L262" s="63" t="s">
        <v>1985</v>
      </c>
      <c r="M262" s="65"/>
      <c r="N262" s="66">
        <v>12.15</v>
      </c>
      <c r="O262" s="84"/>
      <c r="P262" s="67">
        <f>(N262+$O$6)*C262</f>
        <v>2010</v>
      </c>
      <c r="Q262" s="5"/>
      <c r="R262" s="55" t="s">
        <v>2424</v>
      </c>
      <c r="S262" s="102" t="s">
        <v>2425</v>
      </c>
      <c r="T262" s="377"/>
      <c r="U262" s="57">
        <v>50</v>
      </c>
      <c r="V262" s="58" t="s">
        <v>2426</v>
      </c>
      <c r="W262" s="59"/>
      <c r="X262" s="59"/>
      <c r="Y262" s="60"/>
      <c r="Z262" s="61"/>
      <c r="AA262" s="116" t="s">
        <v>2427</v>
      </c>
      <c r="AB262" s="63" t="s">
        <v>1227</v>
      </c>
      <c r="AC262" s="64">
        <v>4010807</v>
      </c>
      <c r="AD262" s="63" t="s">
        <v>1119</v>
      </c>
      <c r="AE262" s="65"/>
      <c r="AF262" s="66">
        <v>35.35</v>
      </c>
      <c r="AG262" s="84"/>
      <c r="AH262" s="358">
        <f>(AF262+$AG$6)*U262</f>
        <v>1862.5</v>
      </c>
      <c r="AI262" s="55" t="s">
        <v>2424</v>
      </c>
      <c r="AJ262" s="102" t="s">
        <v>2425</v>
      </c>
      <c r="AK262" s="377"/>
      <c r="AL262" s="57">
        <v>50</v>
      </c>
      <c r="AM262" s="58" t="s">
        <v>2426</v>
      </c>
      <c r="AN262" s="59"/>
      <c r="AO262" s="59"/>
      <c r="AP262" s="60"/>
      <c r="AQ262" s="61"/>
      <c r="AR262" s="116" t="s">
        <v>2427</v>
      </c>
      <c r="AS262" s="63" t="s">
        <v>2427</v>
      </c>
      <c r="AT262" s="64">
        <v>105686</v>
      </c>
      <c r="AU262" s="63" t="s">
        <v>1614</v>
      </c>
      <c r="AV262" s="65"/>
      <c r="AW262" s="66">
        <v>29.37</v>
      </c>
      <c r="AX262" s="84"/>
      <c r="AY262" s="358">
        <f>(AW262+$AX$6)*AL262</f>
        <v>1566</v>
      </c>
      <c r="AZ262" s="55" t="s">
        <v>2424</v>
      </c>
      <c r="BA262" s="102" t="s">
        <v>2425</v>
      </c>
      <c r="BB262" s="377"/>
      <c r="BC262" s="57">
        <v>50</v>
      </c>
      <c r="BD262" s="58" t="s">
        <v>2426</v>
      </c>
      <c r="BE262" s="59"/>
      <c r="BF262" s="59"/>
      <c r="BG262" s="60"/>
      <c r="BH262" s="61"/>
      <c r="BI262" s="116" t="s">
        <v>2427</v>
      </c>
      <c r="BJ262" s="63"/>
      <c r="BK262" s="64"/>
      <c r="BL262" s="63"/>
      <c r="BM262" s="65"/>
      <c r="BN262" s="66"/>
      <c r="BO262" s="84"/>
      <c r="BP262" s="358">
        <f>(BN262+$O$6)*BC262</f>
        <v>62.5</v>
      </c>
    </row>
    <row r="263" spans="1:68" s="81" customFormat="1" ht="16.5" thickBot="1">
      <c r="A263" s="78"/>
      <c r="B263" s="79"/>
      <c r="C263" s="70"/>
      <c r="D263" s="58"/>
      <c r="E263" s="59"/>
      <c r="F263" s="59"/>
      <c r="G263" s="60"/>
      <c r="H263" s="71"/>
      <c r="I263" s="72"/>
      <c r="J263" s="89"/>
      <c r="K263" s="74"/>
      <c r="L263" s="73"/>
      <c r="M263" s="74"/>
      <c r="N263" s="75"/>
      <c r="O263" s="84"/>
      <c r="P263" s="76"/>
      <c r="Q263" s="80"/>
      <c r="R263" s="78"/>
      <c r="S263" s="79"/>
      <c r="T263" s="374"/>
      <c r="U263" s="70"/>
      <c r="V263" s="58"/>
      <c r="W263" s="59"/>
      <c r="X263" s="59"/>
      <c r="Y263" s="60"/>
      <c r="Z263" s="71"/>
      <c r="AA263" s="72"/>
      <c r="AB263" s="89"/>
      <c r="AC263" s="74"/>
      <c r="AD263" s="73"/>
      <c r="AE263" s="74"/>
      <c r="AF263" s="75"/>
      <c r="AG263" s="84"/>
      <c r="AH263" s="359"/>
      <c r="AI263" s="78"/>
      <c r="AJ263" s="79"/>
      <c r="AK263" s="374"/>
      <c r="AL263" s="70"/>
      <c r="AM263" s="58"/>
      <c r="AN263" s="59"/>
      <c r="AO263" s="59"/>
      <c r="AP263" s="60"/>
      <c r="AQ263" s="71"/>
      <c r="AR263" s="72"/>
      <c r="AS263" s="89"/>
      <c r="AT263" s="74"/>
      <c r="AU263" s="73"/>
      <c r="AV263" s="74"/>
      <c r="AW263" s="75"/>
      <c r="AX263" s="84"/>
      <c r="AY263" s="359"/>
      <c r="AZ263" s="78"/>
      <c r="BA263" s="79"/>
      <c r="BB263" s="374"/>
      <c r="BC263" s="70"/>
      <c r="BD263" s="58"/>
      <c r="BE263" s="59"/>
      <c r="BF263" s="59"/>
      <c r="BG263" s="60"/>
      <c r="BH263" s="71"/>
      <c r="BI263" s="72"/>
      <c r="BJ263" s="89"/>
      <c r="BK263" s="74"/>
      <c r="BL263" s="73"/>
      <c r="BM263" s="74"/>
      <c r="BN263" s="75"/>
      <c r="BO263" s="84"/>
      <c r="BP263" s="359"/>
    </row>
    <row r="264" spans="1:68" ht="16.5" thickBot="1">
      <c r="A264" s="55" t="s">
        <v>2428</v>
      </c>
      <c r="B264" s="69"/>
      <c r="C264" s="57">
        <v>170</v>
      </c>
      <c r="D264" s="58" t="s">
        <v>2429</v>
      </c>
      <c r="E264" s="59"/>
      <c r="F264" s="59"/>
      <c r="G264" s="60"/>
      <c r="H264" s="61"/>
      <c r="I264" s="85" t="s">
        <v>2300</v>
      </c>
      <c r="J264" s="63" t="s">
        <v>2301</v>
      </c>
      <c r="K264" s="64" t="s">
        <v>2430</v>
      </c>
      <c r="L264" s="63" t="s">
        <v>1985</v>
      </c>
      <c r="M264" s="65"/>
      <c r="N264" s="66">
        <v>14.15</v>
      </c>
      <c r="O264" s="84"/>
      <c r="P264" s="67">
        <f>(N264+$O$6)*C264</f>
        <v>2618</v>
      </c>
      <c r="Q264" s="77"/>
      <c r="R264" s="55" t="s">
        <v>2428</v>
      </c>
      <c r="S264" s="69"/>
      <c r="T264" s="373"/>
      <c r="U264" s="57">
        <v>85</v>
      </c>
      <c r="V264" s="58" t="s">
        <v>2429</v>
      </c>
      <c r="W264" s="59"/>
      <c r="X264" s="59"/>
      <c r="Y264" s="60"/>
      <c r="Z264" s="61"/>
      <c r="AA264" s="85" t="s">
        <v>2300</v>
      </c>
      <c r="AB264" s="63" t="s">
        <v>1228</v>
      </c>
      <c r="AC264" s="64" t="s">
        <v>1229</v>
      </c>
      <c r="AD264" s="63" t="s">
        <v>1209</v>
      </c>
      <c r="AE264" s="65"/>
      <c r="AF264" s="66">
        <v>8.3</v>
      </c>
      <c r="AG264" s="84"/>
      <c r="AH264" s="358">
        <f>(AF264+$AG$6)*U264</f>
        <v>867.0000000000001</v>
      </c>
      <c r="AI264" s="55" t="s">
        <v>2428</v>
      </c>
      <c r="AJ264" s="69"/>
      <c r="AK264" s="373"/>
      <c r="AL264" s="57">
        <v>54</v>
      </c>
      <c r="AM264" s="58" t="s">
        <v>2429</v>
      </c>
      <c r="AN264" s="59"/>
      <c r="AO264" s="59"/>
      <c r="AP264" s="60"/>
      <c r="AQ264" s="61"/>
      <c r="AR264" s="85" t="s">
        <v>2300</v>
      </c>
      <c r="AS264" s="63" t="s">
        <v>1615</v>
      </c>
      <c r="AT264" s="64">
        <v>283640</v>
      </c>
      <c r="AU264" s="63" t="s">
        <v>1616</v>
      </c>
      <c r="AV264" s="65"/>
      <c r="AW264" s="66">
        <v>32.5</v>
      </c>
      <c r="AX264" s="84"/>
      <c r="AY264" s="358">
        <f>(AW264+$AX$6)*AL264</f>
        <v>1860.3000000000002</v>
      </c>
      <c r="AZ264" s="55" t="s">
        <v>2428</v>
      </c>
      <c r="BA264" s="69"/>
      <c r="BB264" s="373"/>
      <c r="BC264" s="57">
        <v>85</v>
      </c>
      <c r="BD264" s="58" t="s">
        <v>2429</v>
      </c>
      <c r="BE264" s="59"/>
      <c r="BF264" s="59"/>
      <c r="BG264" s="60"/>
      <c r="BH264" s="61"/>
      <c r="BI264" s="85" t="s">
        <v>2300</v>
      </c>
      <c r="BJ264" s="63"/>
      <c r="BK264" s="64"/>
      <c r="BL264" s="63"/>
      <c r="BM264" s="65"/>
      <c r="BN264" s="66"/>
      <c r="BO264" s="84"/>
      <c r="BP264" s="358">
        <f>(BN264+$O$6)*BC264</f>
        <v>106.25</v>
      </c>
    </row>
    <row r="265" spans="1:68" s="81" customFormat="1" ht="16.5" thickBot="1">
      <c r="A265" s="78"/>
      <c r="B265" s="79"/>
      <c r="C265" s="70"/>
      <c r="D265" s="58"/>
      <c r="E265" s="59"/>
      <c r="F265" s="59"/>
      <c r="G265" s="60"/>
      <c r="H265" s="71"/>
      <c r="I265" s="72"/>
      <c r="J265" s="89"/>
      <c r="K265" s="74"/>
      <c r="L265" s="73"/>
      <c r="M265" s="74"/>
      <c r="N265" s="75"/>
      <c r="O265" s="84"/>
      <c r="P265" s="76"/>
      <c r="Q265" s="80"/>
      <c r="R265" s="78"/>
      <c r="S265" s="79"/>
      <c r="T265" s="374"/>
      <c r="U265" s="70"/>
      <c r="V265" s="58"/>
      <c r="W265" s="59"/>
      <c r="X265" s="59"/>
      <c r="Y265" s="60"/>
      <c r="Z265" s="71"/>
      <c r="AA265" s="72"/>
      <c r="AB265" s="89"/>
      <c r="AC265" s="74"/>
      <c r="AD265" s="73"/>
      <c r="AE265" s="74"/>
      <c r="AF265" s="75"/>
      <c r="AG265" s="84"/>
      <c r="AH265" s="359"/>
      <c r="AI265" s="78"/>
      <c r="AJ265" s="79"/>
      <c r="AK265" s="374"/>
      <c r="AL265" s="70"/>
      <c r="AM265" s="58"/>
      <c r="AN265" s="59"/>
      <c r="AO265" s="59"/>
      <c r="AP265" s="60"/>
      <c r="AQ265" s="71"/>
      <c r="AR265" s="72"/>
      <c r="AS265" s="89"/>
      <c r="AT265" s="74"/>
      <c r="AU265" s="73"/>
      <c r="AV265" s="74"/>
      <c r="AW265" s="75"/>
      <c r="AX265" s="84"/>
      <c r="AY265" s="359"/>
      <c r="AZ265" s="78"/>
      <c r="BA265" s="79"/>
      <c r="BB265" s="374"/>
      <c r="BC265" s="70"/>
      <c r="BD265" s="58"/>
      <c r="BE265" s="59"/>
      <c r="BF265" s="59"/>
      <c r="BG265" s="60"/>
      <c r="BH265" s="71"/>
      <c r="BI265" s="72"/>
      <c r="BJ265" s="89"/>
      <c r="BK265" s="74"/>
      <c r="BL265" s="73"/>
      <c r="BM265" s="74"/>
      <c r="BN265" s="75"/>
      <c r="BO265" s="84"/>
      <c r="BP265" s="359"/>
    </row>
    <row r="266" spans="1:68" ht="16.5" thickBot="1">
      <c r="A266" s="55" t="s">
        <v>2431</v>
      </c>
      <c r="B266" s="69"/>
      <c r="C266" s="57">
        <v>100</v>
      </c>
      <c r="D266" s="58" t="s">
        <v>2432</v>
      </c>
      <c r="E266" s="59"/>
      <c r="F266" s="59"/>
      <c r="G266" s="60"/>
      <c r="H266" s="61"/>
      <c r="I266" s="85" t="s">
        <v>2433</v>
      </c>
      <c r="J266" s="63" t="s">
        <v>2301</v>
      </c>
      <c r="K266" s="64">
        <v>58170</v>
      </c>
      <c r="L266" s="63" t="s">
        <v>1921</v>
      </c>
      <c r="M266" s="65"/>
      <c r="N266" s="66">
        <v>11.09</v>
      </c>
      <c r="O266" s="84"/>
      <c r="P266" s="67">
        <f>(N266+$O$6)*C266</f>
        <v>1234</v>
      </c>
      <c r="R266" s="55" t="s">
        <v>2431</v>
      </c>
      <c r="S266" s="69"/>
      <c r="T266" s="373"/>
      <c r="U266" s="57">
        <v>100</v>
      </c>
      <c r="V266" s="58" t="s">
        <v>2432</v>
      </c>
      <c r="W266" s="59"/>
      <c r="X266" s="59"/>
      <c r="Y266" s="60"/>
      <c r="Z266" s="61"/>
      <c r="AA266" s="85" t="s">
        <v>2433</v>
      </c>
      <c r="AB266" s="63" t="s">
        <v>1230</v>
      </c>
      <c r="AC266" s="64" t="s">
        <v>1231</v>
      </c>
      <c r="AD266" s="63" t="s">
        <v>1232</v>
      </c>
      <c r="AE266" s="65"/>
      <c r="AF266" s="66">
        <v>8.51</v>
      </c>
      <c r="AG266" s="84"/>
      <c r="AH266" s="358">
        <f>(AF266+$AG$6)*U266</f>
        <v>1041</v>
      </c>
      <c r="AI266" s="55" t="s">
        <v>2431</v>
      </c>
      <c r="AJ266" s="69"/>
      <c r="AK266" s="373"/>
      <c r="AL266" s="57">
        <v>25</v>
      </c>
      <c r="AM266" s="58" t="s">
        <v>2432</v>
      </c>
      <c r="AN266" s="59"/>
      <c r="AO266" s="59"/>
      <c r="AP266" s="60"/>
      <c r="AQ266" s="61"/>
      <c r="AR266" s="85" t="s">
        <v>2433</v>
      </c>
      <c r="AS266" s="63" t="s">
        <v>1615</v>
      </c>
      <c r="AT266" s="64" t="s">
        <v>1617</v>
      </c>
      <c r="AU266" s="63" t="s">
        <v>1616</v>
      </c>
      <c r="AV266" s="65"/>
      <c r="AW266" s="66">
        <v>31.93</v>
      </c>
      <c r="AX266" s="84"/>
      <c r="AY266" s="358">
        <f>(AW266+$AX$6)*AL266</f>
        <v>847.0000000000001</v>
      </c>
      <c r="AZ266" s="55" t="s">
        <v>2431</v>
      </c>
      <c r="BA266" s="69"/>
      <c r="BB266" s="373"/>
      <c r="BC266" s="57">
        <v>100</v>
      </c>
      <c r="BD266" s="58" t="s">
        <v>2432</v>
      </c>
      <c r="BE266" s="59"/>
      <c r="BF266" s="59"/>
      <c r="BG266" s="60"/>
      <c r="BH266" s="61"/>
      <c r="BI266" s="85" t="s">
        <v>2433</v>
      </c>
      <c r="BJ266" s="63"/>
      <c r="BK266" s="64"/>
      <c r="BL266" s="63"/>
      <c r="BM266" s="65"/>
      <c r="BN266" s="66"/>
      <c r="BO266" s="84"/>
      <c r="BP266" s="358">
        <f>(BN266+$O$6)*BC266</f>
        <v>125</v>
      </c>
    </row>
    <row r="267" spans="1:68" s="81" customFormat="1" ht="16.5" thickBot="1">
      <c r="A267" s="78"/>
      <c r="B267" s="79"/>
      <c r="C267" s="70"/>
      <c r="D267" s="58"/>
      <c r="E267" s="59"/>
      <c r="F267" s="59"/>
      <c r="G267" s="60"/>
      <c r="H267" s="71"/>
      <c r="I267" s="72"/>
      <c r="J267" s="89"/>
      <c r="K267" s="74"/>
      <c r="L267" s="73"/>
      <c r="M267" s="74"/>
      <c r="N267" s="75"/>
      <c r="O267" s="84"/>
      <c r="P267" s="76"/>
      <c r="Q267" s="80"/>
      <c r="R267" s="78"/>
      <c r="S267" s="79"/>
      <c r="T267" s="374"/>
      <c r="U267" s="70"/>
      <c r="V267" s="58"/>
      <c r="W267" s="59"/>
      <c r="X267" s="59"/>
      <c r="Y267" s="60"/>
      <c r="Z267" s="71"/>
      <c r="AA267" s="72"/>
      <c r="AB267" s="89"/>
      <c r="AC267" s="74"/>
      <c r="AD267" s="73"/>
      <c r="AE267" s="74"/>
      <c r="AF267" s="75"/>
      <c r="AG267" s="84"/>
      <c r="AH267" s="359"/>
      <c r="AI267" s="78"/>
      <c r="AJ267" s="79"/>
      <c r="AK267" s="374"/>
      <c r="AL267" s="70"/>
      <c r="AM267" s="58"/>
      <c r="AN267" s="59"/>
      <c r="AO267" s="59"/>
      <c r="AP267" s="60"/>
      <c r="AQ267" s="71"/>
      <c r="AR267" s="72"/>
      <c r="AS267" s="89"/>
      <c r="AT267" s="74"/>
      <c r="AU267" s="73"/>
      <c r="AV267" s="74"/>
      <c r="AW267" s="75"/>
      <c r="AX267" s="84"/>
      <c r="AY267" s="359"/>
      <c r="AZ267" s="78"/>
      <c r="BA267" s="79"/>
      <c r="BB267" s="374"/>
      <c r="BC267" s="70"/>
      <c r="BD267" s="58"/>
      <c r="BE267" s="59"/>
      <c r="BF267" s="59"/>
      <c r="BG267" s="60"/>
      <c r="BH267" s="71"/>
      <c r="BI267" s="72"/>
      <c r="BJ267" s="89"/>
      <c r="BK267" s="74"/>
      <c r="BL267" s="73"/>
      <c r="BM267" s="74"/>
      <c r="BN267" s="75"/>
      <c r="BO267" s="84"/>
      <c r="BP267" s="359"/>
    </row>
    <row r="268" spans="1:68" ht="16.5" thickBot="1">
      <c r="A268" s="55" t="s">
        <v>2434</v>
      </c>
      <c r="B268" s="69" t="s">
        <v>2435</v>
      </c>
      <c r="C268" s="57">
        <v>40</v>
      </c>
      <c r="D268" s="58" t="s">
        <v>2436</v>
      </c>
      <c r="E268" s="59"/>
      <c r="F268" s="59"/>
      <c r="G268" s="60"/>
      <c r="H268" s="61"/>
      <c r="I268" s="85" t="s">
        <v>2437</v>
      </c>
      <c r="J268" s="63" t="s">
        <v>2339</v>
      </c>
      <c r="K268" s="64" t="s">
        <v>2438</v>
      </c>
      <c r="L268" s="63" t="s">
        <v>1921</v>
      </c>
      <c r="M268" s="65"/>
      <c r="N268" s="66">
        <v>4.17</v>
      </c>
      <c r="O268" s="84"/>
      <c r="P268" s="67">
        <f>(N268+$O$6)*C268</f>
        <v>216.8</v>
      </c>
      <c r="R268" s="55" t="s">
        <v>2434</v>
      </c>
      <c r="S268" s="69" t="s">
        <v>2435</v>
      </c>
      <c r="T268" s="373"/>
      <c r="U268" s="57">
        <v>80</v>
      </c>
      <c r="V268" s="58" t="s">
        <v>2436</v>
      </c>
      <c r="W268" s="59"/>
      <c r="X268" s="59"/>
      <c r="Y268" s="60"/>
      <c r="Z268" s="61"/>
      <c r="AA268" s="85" t="s">
        <v>2437</v>
      </c>
      <c r="AB268" s="63" t="s">
        <v>1233</v>
      </c>
      <c r="AC268" s="64" t="s">
        <v>1234</v>
      </c>
      <c r="AD268" s="63" t="s">
        <v>1235</v>
      </c>
      <c r="AE268" s="65"/>
      <c r="AF268" s="66">
        <v>3.44</v>
      </c>
      <c r="AG268" s="84"/>
      <c r="AH268" s="358">
        <f>(AF268+$AG$6)*U268</f>
        <v>427.2</v>
      </c>
      <c r="AI268" s="55" t="s">
        <v>2434</v>
      </c>
      <c r="AJ268" s="69" t="s">
        <v>2435</v>
      </c>
      <c r="AK268" s="373"/>
      <c r="AL268" s="57">
        <v>40</v>
      </c>
      <c r="AM268" s="58" t="s">
        <v>2436</v>
      </c>
      <c r="AN268" s="59"/>
      <c r="AO268" s="59"/>
      <c r="AP268" s="60"/>
      <c r="AQ268" s="61"/>
      <c r="AR268" s="85" t="s">
        <v>2437</v>
      </c>
      <c r="AS268" s="63" t="s">
        <v>2339</v>
      </c>
      <c r="AT268" s="64">
        <v>159727</v>
      </c>
      <c r="AU268" s="63" t="s">
        <v>1597</v>
      </c>
      <c r="AV268" s="65"/>
      <c r="AW268" s="66">
        <v>6.7</v>
      </c>
      <c r="AX268" s="84"/>
      <c r="AY268" s="358">
        <f>(AW268+$AX$6)*AL268</f>
        <v>346</v>
      </c>
      <c r="AZ268" s="55" t="s">
        <v>2434</v>
      </c>
      <c r="BA268" s="69" t="s">
        <v>2435</v>
      </c>
      <c r="BB268" s="373"/>
      <c r="BC268" s="57">
        <v>40</v>
      </c>
      <c r="BD268" s="58" t="s">
        <v>2436</v>
      </c>
      <c r="BE268" s="59"/>
      <c r="BF268" s="59"/>
      <c r="BG268" s="60"/>
      <c r="BH268" s="61"/>
      <c r="BI268" s="85" t="s">
        <v>2437</v>
      </c>
      <c r="BJ268" s="63"/>
      <c r="BK268" s="64"/>
      <c r="BL268" s="63"/>
      <c r="BM268" s="65"/>
      <c r="BN268" s="66"/>
      <c r="BO268" s="84"/>
      <c r="BP268" s="358">
        <f>(BN268+$O$6)*BC268</f>
        <v>50</v>
      </c>
    </row>
    <row r="269" spans="1:68" ht="16.5" thickBot="1">
      <c r="A269" s="78"/>
      <c r="B269" s="102"/>
      <c r="C269" s="70"/>
      <c r="D269" s="58"/>
      <c r="E269" s="59"/>
      <c r="F269" s="59"/>
      <c r="G269" s="60"/>
      <c r="H269" s="143"/>
      <c r="I269" s="72"/>
      <c r="J269" s="89"/>
      <c r="K269" s="74"/>
      <c r="L269" s="73"/>
      <c r="M269" s="74"/>
      <c r="N269" s="75"/>
      <c r="O269" s="84"/>
      <c r="P269" s="76"/>
      <c r="Q269" s="77"/>
      <c r="R269" s="78"/>
      <c r="S269" s="102"/>
      <c r="T269" s="377"/>
      <c r="U269" s="70"/>
      <c r="V269" s="58"/>
      <c r="W269" s="59"/>
      <c r="X269" s="59"/>
      <c r="Y269" s="60"/>
      <c r="Z269" s="143"/>
      <c r="AA269" s="72"/>
      <c r="AB269" s="89"/>
      <c r="AC269" s="74"/>
      <c r="AD269" s="73"/>
      <c r="AE269" s="74"/>
      <c r="AF269" s="75"/>
      <c r="AG269" s="84"/>
      <c r="AH269" s="359"/>
      <c r="AI269" s="78"/>
      <c r="AJ269" s="102"/>
      <c r="AK269" s="377"/>
      <c r="AL269" s="70"/>
      <c r="AM269" s="58"/>
      <c r="AN269" s="59"/>
      <c r="AO269" s="59"/>
      <c r="AP269" s="60"/>
      <c r="AQ269" s="143"/>
      <c r="AR269" s="72"/>
      <c r="AS269" s="89"/>
      <c r="AT269" s="74"/>
      <c r="AU269" s="73"/>
      <c r="AV269" s="74"/>
      <c r="AW269" s="75"/>
      <c r="AX269" s="84"/>
      <c r="AY269" s="359"/>
      <c r="AZ269" s="78"/>
      <c r="BA269" s="102"/>
      <c r="BB269" s="377"/>
      <c r="BC269" s="70"/>
      <c r="BD269" s="58"/>
      <c r="BE269" s="59"/>
      <c r="BF269" s="59"/>
      <c r="BG269" s="60"/>
      <c r="BH269" s="143"/>
      <c r="BI269" s="72"/>
      <c r="BJ269" s="89"/>
      <c r="BK269" s="74"/>
      <c r="BL269" s="73"/>
      <c r="BM269" s="74"/>
      <c r="BN269" s="75"/>
      <c r="BO269" s="84"/>
      <c r="BP269" s="359"/>
    </row>
    <row r="270" spans="1:68" ht="16.5" thickBot="1">
      <c r="A270" s="55" t="s">
        <v>2439</v>
      </c>
      <c r="B270" s="81"/>
      <c r="C270" s="141">
        <v>60</v>
      </c>
      <c r="D270" s="144" t="s">
        <v>2440</v>
      </c>
      <c r="E270" s="114"/>
      <c r="F270" s="114"/>
      <c r="G270" s="145"/>
      <c r="H270" s="146"/>
      <c r="I270" s="147" t="s">
        <v>2264</v>
      </c>
      <c r="J270" s="63" t="s">
        <v>2264</v>
      </c>
      <c r="K270" s="64">
        <v>59350</v>
      </c>
      <c r="L270" s="63" t="s">
        <v>2441</v>
      </c>
      <c r="M270" s="65"/>
      <c r="N270" s="66">
        <v>18.11</v>
      </c>
      <c r="O270" s="84"/>
      <c r="P270" s="67">
        <f>(N270+$O$6)*C270</f>
        <v>1161.6</v>
      </c>
      <c r="R270" s="55" t="s">
        <v>2439</v>
      </c>
      <c r="S270" s="81"/>
      <c r="T270" s="381"/>
      <c r="U270" s="141">
        <v>90</v>
      </c>
      <c r="V270" s="144" t="s">
        <v>2440</v>
      </c>
      <c r="W270" s="114"/>
      <c r="X270" s="114"/>
      <c r="Y270" s="145"/>
      <c r="Z270" s="146"/>
      <c r="AA270" s="147" t="s">
        <v>2264</v>
      </c>
      <c r="AB270" s="63" t="s">
        <v>1236</v>
      </c>
      <c r="AC270" s="64">
        <v>416578</v>
      </c>
      <c r="AD270" s="63" t="s">
        <v>1237</v>
      </c>
      <c r="AE270" s="65"/>
      <c r="AF270" s="66">
        <v>18.49</v>
      </c>
      <c r="AG270" s="84"/>
      <c r="AH270" s="358">
        <f>(AF270+$AG$6)*U270</f>
        <v>1835.0999999999997</v>
      </c>
      <c r="AI270" s="55" t="s">
        <v>2439</v>
      </c>
      <c r="AJ270" s="81"/>
      <c r="AK270" s="381"/>
      <c r="AL270" s="141">
        <v>60</v>
      </c>
      <c r="AM270" s="144" t="s">
        <v>2440</v>
      </c>
      <c r="AN270" s="114"/>
      <c r="AO270" s="114"/>
      <c r="AP270" s="145"/>
      <c r="AQ270" s="146"/>
      <c r="AR270" s="147" t="s">
        <v>2264</v>
      </c>
      <c r="AS270" s="63" t="s">
        <v>1618</v>
      </c>
      <c r="AT270" s="64">
        <v>375055</v>
      </c>
      <c r="AU270" s="63" t="s">
        <v>1612</v>
      </c>
      <c r="AV270" s="65"/>
      <c r="AW270" s="66">
        <v>24.6</v>
      </c>
      <c r="AX270" s="84"/>
      <c r="AY270" s="358">
        <f>(AW270+$AX$6)*AL270</f>
        <v>1593</v>
      </c>
      <c r="AZ270" s="55" t="s">
        <v>2439</v>
      </c>
      <c r="BA270" s="81"/>
      <c r="BB270" s="381"/>
      <c r="BC270" s="141">
        <v>60</v>
      </c>
      <c r="BD270" s="144" t="s">
        <v>2440</v>
      </c>
      <c r="BE270" s="114"/>
      <c r="BF270" s="114"/>
      <c r="BG270" s="145"/>
      <c r="BH270" s="146"/>
      <c r="BI270" s="147" t="s">
        <v>2264</v>
      </c>
      <c r="BJ270" s="63"/>
      <c r="BK270" s="64"/>
      <c r="BL270" s="63"/>
      <c r="BM270" s="65"/>
      <c r="BN270" s="66"/>
      <c r="BO270" s="84"/>
      <c r="BP270" s="358">
        <f>(BN270+$O$6)*BC270</f>
        <v>75</v>
      </c>
    </row>
    <row r="271" spans="1:68" ht="16.5" thickBot="1">
      <c r="A271" s="90"/>
      <c r="B271" s="81"/>
      <c r="C271" s="70"/>
      <c r="D271" s="144"/>
      <c r="E271" s="114"/>
      <c r="F271" s="114"/>
      <c r="G271" s="145"/>
      <c r="H271" s="143"/>
      <c r="I271" s="72"/>
      <c r="J271" s="89"/>
      <c r="K271" s="74"/>
      <c r="L271" s="73"/>
      <c r="M271" s="74"/>
      <c r="N271" s="75"/>
      <c r="O271" s="84"/>
      <c r="P271" s="76"/>
      <c r="R271" s="90"/>
      <c r="S271" s="81"/>
      <c r="T271" s="381"/>
      <c r="U271" s="70"/>
      <c r="V271" s="144"/>
      <c r="W271" s="114"/>
      <c r="X271" s="114"/>
      <c r="Y271" s="145"/>
      <c r="Z271" s="143"/>
      <c r="AA271" s="72"/>
      <c r="AB271" s="89"/>
      <c r="AC271" s="74"/>
      <c r="AD271" s="73"/>
      <c r="AE271" s="74"/>
      <c r="AF271" s="75"/>
      <c r="AG271" s="84"/>
      <c r="AH271" s="359"/>
      <c r="AI271" s="90"/>
      <c r="AJ271" s="81"/>
      <c r="AK271" s="381"/>
      <c r="AL271" s="70"/>
      <c r="AM271" s="144"/>
      <c r="AN271" s="114"/>
      <c r="AO271" s="114"/>
      <c r="AP271" s="145"/>
      <c r="AQ271" s="143"/>
      <c r="AR271" s="72"/>
      <c r="AS271" s="89"/>
      <c r="AT271" s="74"/>
      <c r="AU271" s="73"/>
      <c r="AV271" s="74"/>
      <c r="AW271" s="75"/>
      <c r="AX271" s="84"/>
      <c r="AY271" s="359"/>
      <c r="AZ271" s="90"/>
      <c r="BA271" s="81"/>
      <c r="BB271" s="381"/>
      <c r="BC271" s="70"/>
      <c r="BD271" s="144"/>
      <c r="BE271" s="114"/>
      <c r="BF271" s="114"/>
      <c r="BG271" s="145"/>
      <c r="BH271" s="143"/>
      <c r="BI271" s="72"/>
      <c r="BJ271" s="89"/>
      <c r="BK271" s="74"/>
      <c r="BL271" s="73"/>
      <c r="BM271" s="74"/>
      <c r="BN271" s="75"/>
      <c r="BO271" s="84"/>
      <c r="BP271" s="359"/>
    </row>
    <row r="272" spans="1:68" ht="16.5" thickBot="1">
      <c r="A272" s="55" t="s">
        <v>2442</v>
      </c>
      <c r="B272" s="102" t="s">
        <v>2443</v>
      </c>
      <c r="C272" s="57">
        <v>100</v>
      </c>
      <c r="D272" s="58" t="s">
        <v>2444</v>
      </c>
      <c r="E272" s="59"/>
      <c r="F272" s="59"/>
      <c r="G272" s="60"/>
      <c r="H272" s="61"/>
      <c r="I272" s="116" t="s">
        <v>2445</v>
      </c>
      <c r="J272" s="63" t="s">
        <v>2446</v>
      </c>
      <c r="K272" s="64">
        <v>38700</v>
      </c>
      <c r="L272" s="63" t="s">
        <v>2447</v>
      </c>
      <c r="M272" s="65"/>
      <c r="N272" s="66">
        <v>21.14</v>
      </c>
      <c r="O272" s="84"/>
      <c r="P272" s="67">
        <f>(N272+$O$6)*C272</f>
        <v>2239</v>
      </c>
      <c r="Q272" s="5"/>
      <c r="R272" s="55" t="s">
        <v>2442</v>
      </c>
      <c r="S272" s="102" t="s">
        <v>2443</v>
      </c>
      <c r="T272" s="377"/>
      <c r="U272" s="57">
        <v>100</v>
      </c>
      <c r="V272" s="58" t="s">
        <v>2444</v>
      </c>
      <c r="W272" s="59"/>
      <c r="X272" s="59"/>
      <c r="Y272" s="60"/>
      <c r="Z272" s="61"/>
      <c r="AA272" s="116" t="s">
        <v>2445</v>
      </c>
      <c r="AB272" s="63" t="s">
        <v>1211</v>
      </c>
      <c r="AC272" s="64">
        <v>4087375</v>
      </c>
      <c r="AD272" s="63" t="s">
        <v>1106</v>
      </c>
      <c r="AE272" s="65"/>
      <c r="AF272" s="66">
        <v>30.15</v>
      </c>
      <c r="AG272" s="84"/>
      <c r="AH272" s="358">
        <f>(AF272+$AG$6)*U272</f>
        <v>3204.9999999999995</v>
      </c>
      <c r="AI272" s="55" t="s">
        <v>2442</v>
      </c>
      <c r="AJ272" s="102" t="s">
        <v>2443</v>
      </c>
      <c r="AK272" s="377"/>
      <c r="AL272" s="57">
        <v>100</v>
      </c>
      <c r="AM272" s="58" t="s">
        <v>2444</v>
      </c>
      <c r="AN272" s="59"/>
      <c r="AO272" s="59"/>
      <c r="AP272" s="60"/>
      <c r="AQ272" s="61"/>
      <c r="AR272" s="116" t="s">
        <v>2445</v>
      </c>
      <c r="AS272" s="63" t="s">
        <v>1595</v>
      </c>
      <c r="AT272" s="64">
        <v>292702</v>
      </c>
      <c r="AU272" s="63" t="s">
        <v>1568</v>
      </c>
      <c r="AV272" s="65"/>
      <c r="AW272" s="66">
        <v>23.79</v>
      </c>
      <c r="AX272" s="84"/>
      <c r="AY272" s="358">
        <f>(AW272+$AX$6)*AL272</f>
        <v>2574</v>
      </c>
      <c r="AZ272" s="55" t="s">
        <v>2442</v>
      </c>
      <c r="BA272" s="102" t="s">
        <v>2443</v>
      </c>
      <c r="BB272" s="377"/>
      <c r="BC272" s="57">
        <v>100</v>
      </c>
      <c r="BD272" s="58" t="s">
        <v>2444</v>
      </c>
      <c r="BE272" s="59"/>
      <c r="BF272" s="59"/>
      <c r="BG272" s="60"/>
      <c r="BH272" s="61"/>
      <c r="BI272" s="116" t="s">
        <v>2445</v>
      </c>
      <c r="BJ272" s="63"/>
      <c r="BK272" s="64"/>
      <c r="BL272" s="63"/>
      <c r="BM272" s="65"/>
      <c r="BN272" s="66"/>
      <c r="BO272" s="84"/>
      <c r="BP272" s="358">
        <f>(BN272+$O$6)*BC272</f>
        <v>125</v>
      </c>
    </row>
    <row r="273" spans="1:68" s="81" customFormat="1" ht="16.5" thickBot="1">
      <c r="A273" s="78"/>
      <c r="B273" s="79"/>
      <c r="C273" s="70"/>
      <c r="D273" s="58"/>
      <c r="E273" s="59"/>
      <c r="F273" s="59"/>
      <c r="G273" s="60"/>
      <c r="H273" s="71"/>
      <c r="I273" s="72"/>
      <c r="J273" s="89"/>
      <c r="K273" s="74"/>
      <c r="L273" s="73"/>
      <c r="M273" s="74"/>
      <c r="N273" s="75"/>
      <c r="O273" s="84"/>
      <c r="P273" s="76"/>
      <c r="Q273" s="80"/>
      <c r="R273" s="78"/>
      <c r="S273" s="79"/>
      <c r="T273" s="374"/>
      <c r="U273" s="70"/>
      <c r="V273" s="58"/>
      <c r="W273" s="59"/>
      <c r="X273" s="59"/>
      <c r="Y273" s="60"/>
      <c r="Z273" s="71"/>
      <c r="AA273" s="72"/>
      <c r="AB273" s="89"/>
      <c r="AC273" s="74"/>
      <c r="AD273" s="73"/>
      <c r="AE273" s="74"/>
      <c r="AF273" s="75"/>
      <c r="AG273" s="84"/>
      <c r="AH273" s="359"/>
      <c r="AI273" s="78"/>
      <c r="AJ273" s="79"/>
      <c r="AK273" s="374"/>
      <c r="AL273" s="70"/>
      <c r="AM273" s="58"/>
      <c r="AN273" s="59"/>
      <c r="AO273" s="59"/>
      <c r="AP273" s="60"/>
      <c r="AQ273" s="71"/>
      <c r="AR273" s="72"/>
      <c r="AS273" s="89"/>
      <c r="AT273" s="74"/>
      <c r="AU273" s="73"/>
      <c r="AV273" s="74"/>
      <c r="AW273" s="75"/>
      <c r="AX273" s="84"/>
      <c r="AY273" s="359"/>
      <c r="AZ273" s="78"/>
      <c r="BA273" s="79"/>
      <c r="BB273" s="374"/>
      <c r="BC273" s="70"/>
      <c r="BD273" s="58"/>
      <c r="BE273" s="59"/>
      <c r="BF273" s="59"/>
      <c r="BG273" s="60"/>
      <c r="BH273" s="71"/>
      <c r="BI273" s="72"/>
      <c r="BJ273" s="89"/>
      <c r="BK273" s="74"/>
      <c r="BL273" s="73"/>
      <c r="BM273" s="74"/>
      <c r="BN273" s="75"/>
      <c r="BO273" s="84"/>
      <c r="BP273" s="359"/>
    </row>
    <row r="274" spans="1:68" ht="16.5" thickBot="1">
      <c r="A274" s="55" t="s">
        <v>2448</v>
      </c>
      <c r="B274" s="69" t="s">
        <v>2449</v>
      </c>
      <c r="C274" s="57">
        <v>30</v>
      </c>
      <c r="D274" s="58" t="s">
        <v>2450</v>
      </c>
      <c r="E274" s="59"/>
      <c r="F274" s="59"/>
      <c r="G274" s="60"/>
      <c r="H274" s="61"/>
      <c r="I274" s="85" t="s">
        <v>2451</v>
      </c>
      <c r="J274" s="63" t="s">
        <v>2451</v>
      </c>
      <c r="K274" s="64">
        <v>39130</v>
      </c>
      <c r="L274" s="63" t="s">
        <v>2452</v>
      </c>
      <c r="M274" s="65"/>
      <c r="N274" s="66">
        <v>21.95</v>
      </c>
      <c r="O274" s="84"/>
      <c r="P274" s="67">
        <f>(N274+$O$6)*C274</f>
        <v>696</v>
      </c>
      <c r="R274" s="55" t="s">
        <v>2448</v>
      </c>
      <c r="S274" s="69" t="s">
        <v>2449</v>
      </c>
      <c r="T274" s="373"/>
      <c r="U274" s="57">
        <v>30</v>
      </c>
      <c r="V274" s="58" t="s">
        <v>2450</v>
      </c>
      <c r="W274" s="59"/>
      <c r="X274" s="59"/>
      <c r="Y274" s="60"/>
      <c r="Z274" s="61"/>
      <c r="AA274" s="85" t="s">
        <v>2451</v>
      </c>
      <c r="AB274" s="63" t="s">
        <v>2451</v>
      </c>
      <c r="AC274" s="64">
        <v>5118229</v>
      </c>
      <c r="AD274" s="63" t="s">
        <v>1238</v>
      </c>
      <c r="AE274" s="65"/>
      <c r="AF274" s="66">
        <v>20.04</v>
      </c>
      <c r="AG274" s="84"/>
      <c r="AH274" s="358">
        <f>(AF274+$AG$6)*U274</f>
        <v>658.1999999999999</v>
      </c>
      <c r="AI274" s="55" t="s">
        <v>2448</v>
      </c>
      <c r="AJ274" s="69" t="s">
        <v>2449</v>
      </c>
      <c r="AK274" s="373"/>
      <c r="AL274" s="57">
        <v>30</v>
      </c>
      <c r="AM274" s="58" t="s">
        <v>2450</v>
      </c>
      <c r="AN274" s="59"/>
      <c r="AO274" s="59"/>
      <c r="AP274" s="60"/>
      <c r="AQ274" s="61"/>
      <c r="AR274" s="85" t="s">
        <v>2451</v>
      </c>
      <c r="AS274" s="63" t="s">
        <v>1619</v>
      </c>
      <c r="AT274" s="64">
        <v>335088</v>
      </c>
      <c r="AU274" s="63" t="s">
        <v>1540</v>
      </c>
      <c r="AV274" s="65"/>
      <c r="AW274" s="66">
        <v>19.18</v>
      </c>
      <c r="AX274" s="84"/>
      <c r="AY274" s="358">
        <f>(AW274+$AX$6)*AL274</f>
        <v>633.9</v>
      </c>
      <c r="AZ274" s="55" t="s">
        <v>2448</v>
      </c>
      <c r="BA274" s="69" t="s">
        <v>2449</v>
      </c>
      <c r="BB274" s="373"/>
      <c r="BC274" s="57">
        <v>30</v>
      </c>
      <c r="BD274" s="58" t="s">
        <v>2450</v>
      </c>
      <c r="BE274" s="59"/>
      <c r="BF274" s="59"/>
      <c r="BG274" s="60"/>
      <c r="BH274" s="61"/>
      <c r="BI274" s="85" t="s">
        <v>2451</v>
      </c>
      <c r="BJ274" s="63"/>
      <c r="BK274" s="64"/>
      <c r="BL274" s="63"/>
      <c r="BM274" s="65"/>
      <c r="BN274" s="66"/>
      <c r="BO274" s="84"/>
      <c r="BP274" s="358">
        <f>(BN274+$O$6)*BC274</f>
        <v>37.5</v>
      </c>
    </row>
    <row r="275" spans="1:68" s="81" customFormat="1" ht="16.5" thickBot="1">
      <c r="A275" s="78"/>
      <c r="B275" s="79"/>
      <c r="C275" s="70"/>
      <c r="D275" s="58"/>
      <c r="E275" s="59"/>
      <c r="F275" s="59" t="s">
        <v>2453</v>
      </c>
      <c r="G275" s="60"/>
      <c r="H275" s="71"/>
      <c r="I275" s="72"/>
      <c r="J275" s="89"/>
      <c r="K275" s="74"/>
      <c r="L275" s="73"/>
      <c r="M275" s="74"/>
      <c r="N275" s="75"/>
      <c r="O275" s="84"/>
      <c r="P275" s="76"/>
      <c r="Q275" s="80"/>
      <c r="R275" s="78"/>
      <c r="S275" s="79"/>
      <c r="T275" s="374"/>
      <c r="U275" s="70"/>
      <c r="V275" s="58"/>
      <c r="W275" s="59"/>
      <c r="X275" s="59" t="s">
        <v>2453</v>
      </c>
      <c r="Y275" s="60"/>
      <c r="Z275" s="71"/>
      <c r="AA275" s="72"/>
      <c r="AB275" s="89"/>
      <c r="AC275" s="74"/>
      <c r="AD275" s="73"/>
      <c r="AE275" s="74"/>
      <c r="AF275" s="75"/>
      <c r="AG275" s="84"/>
      <c r="AH275" s="359"/>
      <c r="AI275" s="78"/>
      <c r="AJ275" s="79"/>
      <c r="AK275" s="374"/>
      <c r="AL275" s="70"/>
      <c r="AM275" s="58"/>
      <c r="AN275" s="59"/>
      <c r="AO275" s="59" t="s">
        <v>2453</v>
      </c>
      <c r="AP275" s="60"/>
      <c r="AQ275" s="71"/>
      <c r="AR275" s="72"/>
      <c r="AS275" s="89"/>
      <c r="AT275" s="74"/>
      <c r="AU275" s="73"/>
      <c r="AV275" s="74"/>
      <c r="AW275" s="75"/>
      <c r="AX275" s="84"/>
      <c r="AY275" s="359"/>
      <c r="AZ275" s="78"/>
      <c r="BA275" s="79"/>
      <c r="BB275" s="374"/>
      <c r="BC275" s="70"/>
      <c r="BD275" s="58"/>
      <c r="BE275" s="59"/>
      <c r="BF275" s="59" t="s">
        <v>2453</v>
      </c>
      <c r="BG275" s="60"/>
      <c r="BH275" s="71"/>
      <c r="BI275" s="72"/>
      <c r="BJ275" s="89"/>
      <c r="BK275" s="74"/>
      <c r="BL275" s="73"/>
      <c r="BM275" s="74"/>
      <c r="BN275" s="75"/>
      <c r="BO275" s="84"/>
      <c r="BP275" s="359"/>
    </row>
    <row r="276" spans="1:68" ht="16.5" thickBot="1">
      <c r="A276" s="55" t="s">
        <v>2454</v>
      </c>
      <c r="B276" s="69" t="s">
        <v>2449</v>
      </c>
      <c r="C276" s="57">
        <v>75</v>
      </c>
      <c r="D276" s="58" t="s">
        <v>2450</v>
      </c>
      <c r="E276" s="59"/>
      <c r="F276" s="59"/>
      <c r="G276" s="60"/>
      <c r="H276" s="61"/>
      <c r="I276" s="85" t="s">
        <v>2276</v>
      </c>
      <c r="J276" s="63" t="s">
        <v>2276</v>
      </c>
      <c r="K276" s="64">
        <v>38850</v>
      </c>
      <c r="L276" s="63" t="s">
        <v>1921</v>
      </c>
      <c r="M276" s="65"/>
      <c r="N276" s="66">
        <v>18.75</v>
      </c>
      <c r="O276" s="84"/>
      <c r="P276" s="67">
        <f>(N276+$O$6)*C276</f>
        <v>1500</v>
      </c>
      <c r="R276" s="55" t="s">
        <v>2454</v>
      </c>
      <c r="S276" s="69" t="s">
        <v>2449</v>
      </c>
      <c r="T276" s="373"/>
      <c r="U276" s="57">
        <v>75</v>
      </c>
      <c r="V276" s="58" t="s">
        <v>2450</v>
      </c>
      <c r="W276" s="59"/>
      <c r="X276" s="59"/>
      <c r="Y276" s="60"/>
      <c r="Z276" s="61"/>
      <c r="AA276" s="85" t="s">
        <v>2276</v>
      </c>
      <c r="AB276" s="63" t="s">
        <v>1203</v>
      </c>
      <c r="AC276" s="64">
        <v>4003851</v>
      </c>
      <c r="AD276" s="63" t="s">
        <v>1106</v>
      </c>
      <c r="AE276" s="65"/>
      <c r="AF276" s="66">
        <v>26.03</v>
      </c>
      <c r="AG276" s="84"/>
      <c r="AH276" s="358">
        <f>(AF276+$AG$6)*U276</f>
        <v>2094.75</v>
      </c>
      <c r="AI276" s="55" t="s">
        <v>2454</v>
      </c>
      <c r="AJ276" s="69" t="s">
        <v>2449</v>
      </c>
      <c r="AK276" s="373"/>
      <c r="AL276" s="57">
        <v>75</v>
      </c>
      <c r="AM276" s="58" t="s">
        <v>2450</v>
      </c>
      <c r="AN276" s="59"/>
      <c r="AO276" s="59"/>
      <c r="AP276" s="60"/>
      <c r="AQ276" s="61"/>
      <c r="AR276" s="85" t="s">
        <v>2276</v>
      </c>
      <c r="AS276" s="63" t="s">
        <v>2276</v>
      </c>
      <c r="AT276" s="64">
        <v>107808</v>
      </c>
      <c r="AU276" s="63" t="s">
        <v>1568</v>
      </c>
      <c r="AV276" s="65"/>
      <c r="AW276" s="66">
        <v>19.63</v>
      </c>
      <c r="AX276" s="84"/>
      <c r="AY276" s="358">
        <f>(AW276+$AX$6)*AL276</f>
        <v>1618.4999999999998</v>
      </c>
      <c r="AZ276" s="55" t="s">
        <v>2454</v>
      </c>
      <c r="BA276" s="69" t="s">
        <v>2449</v>
      </c>
      <c r="BB276" s="373"/>
      <c r="BC276" s="57">
        <v>75</v>
      </c>
      <c r="BD276" s="58" t="s">
        <v>2450</v>
      </c>
      <c r="BE276" s="59"/>
      <c r="BF276" s="59"/>
      <c r="BG276" s="60"/>
      <c r="BH276" s="61"/>
      <c r="BI276" s="85" t="s">
        <v>2276</v>
      </c>
      <c r="BJ276" s="63"/>
      <c r="BK276" s="64"/>
      <c r="BL276" s="63"/>
      <c r="BM276" s="65"/>
      <c r="BN276" s="66"/>
      <c r="BO276" s="84"/>
      <c r="BP276" s="358">
        <f>(BN276+$O$6)*BC276</f>
        <v>93.75</v>
      </c>
    </row>
    <row r="277" spans="1:68" s="81" customFormat="1" ht="16.5" thickBot="1">
      <c r="A277" s="78"/>
      <c r="B277" s="79"/>
      <c r="C277" s="70"/>
      <c r="D277" s="58"/>
      <c r="E277" s="59"/>
      <c r="F277" s="59" t="s">
        <v>2453</v>
      </c>
      <c r="G277" s="60"/>
      <c r="H277" s="71"/>
      <c r="I277" s="72"/>
      <c r="J277" s="89"/>
      <c r="K277" s="74"/>
      <c r="L277" s="73"/>
      <c r="M277" s="74"/>
      <c r="N277" s="75"/>
      <c r="O277" s="84"/>
      <c r="P277" s="76"/>
      <c r="Q277" s="80"/>
      <c r="R277" s="78"/>
      <c r="S277" s="79"/>
      <c r="T277" s="374"/>
      <c r="U277" s="70"/>
      <c r="V277" s="58"/>
      <c r="W277" s="59"/>
      <c r="X277" s="59" t="s">
        <v>2453</v>
      </c>
      <c r="Y277" s="60"/>
      <c r="Z277" s="71"/>
      <c r="AA277" s="72"/>
      <c r="AB277" s="89"/>
      <c r="AC277" s="74"/>
      <c r="AD277" s="73"/>
      <c r="AE277" s="74"/>
      <c r="AF277" s="75"/>
      <c r="AG277" s="84"/>
      <c r="AH277" s="359"/>
      <c r="AI277" s="78"/>
      <c r="AJ277" s="79"/>
      <c r="AK277" s="374"/>
      <c r="AL277" s="70"/>
      <c r="AM277" s="58"/>
      <c r="AN277" s="59"/>
      <c r="AO277" s="59" t="s">
        <v>2453</v>
      </c>
      <c r="AP277" s="60"/>
      <c r="AQ277" s="71"/>
      <c r="AR277" s="72"/>
      <c r="AS277" s="89"/>
      <c r="AT277" s="74"/>
      <c r="AU277" s="73"/>
      <c r="AV277" s="74"/>
      <c r="AW277" s="75"/>
      <c r="AX277" s="84"/>
      <c r="AY277" s="359"/>
      <c r="AZ277" s="78"/>
      <c r="BA277" s="79"/>
      <c r="BB277" s="374"/>
      <c r="BC277" s="70"/>
      <c r="BD277" s="58"/>
      <c r="BE277" s="59"/>
      <c r="BF277" s="59" t="s">
        <v>2453</v>
      </c>
      <c r="BG277" s="60"/>
      <c r="BH277" s="71"/>
      <c r="BI277" s="72"/>
      <c r="BJ277" s="89"/>
      <c r="BK277" s="74"/>
      <c r="BL277" s="73"/>
      <c r="BM277" s="74"/>
      <c r="BN277" s="75"/>
      <c r="BO277" s="84"/>
      <c r="BP277" s="359"/>
    </row>
    <row r="278" spans="1:68" ht="16.5" thickBot="1">
      <c r="A278" s="55" t="s">
        <v>2455</v>
      </c>
      <c r="B278" s="69" t="s">
        <v>2456</v>
      </c>
      <c r="C278" s="57">
        <v>20</v>
      </c>
      <c r="D278" s="58" t="s">
        <v>2457</v>
      </c>
      <c r="E278" s="59"/>
      <c r="F278" s="59"/>
      <c r="G278" s="60"/>
      <c r="H278" s="61"/>
      <c r="I278" s="85" t="s">
        <v>1920</v>
      </c>
      <c r="J278" s="63" t="s">
        <v>1920</v>
      </c>
      <c r="K278" s="64">
        <v>26620</v>
      </c>
      <c r="L278" s="63" t="s">
        <v>1921</v>
      </c>
      <c r="M278" s="65"/>
      <c r="N278" s="66">
        <v>19.31</v>
      </c>
      <c r="O278" s="84"/>
      <c r="P278" s="67">
        <f>(N278+$O$6)*C278</f>
        <v>411.2</v>
      </c>
      <c r="R278" s="55" t="s">
        <v>2455</v>
      </c>
      <c r="S278" s="69" t="s">
        <v>2456</v>
      </c>
      <c r="T278" s="373"/>
      <c r="U278" s="57">
        <v>20</v>
      </c>
      <c r="V278" s="58" t="s">
        <v>2457</v>
      </c>
      <c r="W278" s="59"/>
      <c r="X278" s="59"/>
      <c r="Y278" s="60"/>
      <c r="Z278" s="61"/>
      <c r="AA278" s="85" t="s">
        <v>1920</v>
      </c>
      <c r="AB278" s="63" t="s">
        <v>1920</v>
      </c>
      <c r="AC278" s="64">
        <v>6349708</v>
      </c>
      <c r="AD278" s="63" t="s">
        <v>1106</v>
      </c>
      <c r="AE278" s="65"/>
      <c r="AF278" s="66">
        <v>22.84</v>
      </c>
      <c r="AG278" s="84"/>
      <c r="AH278" s="358">
        <f>(AF278+$AG$6)*U278</f>
        <v>494.79999999999995</v>
      </c>
      <c r="AI278" s="55" t="s">
        <v>2455</v>
      </c>
      <c r="AJ278" s="69" t="s">
        <v>2456</v>
      </c>
      <c r="AK278" s="373"/>
      <c r="AL278" s="57">
        <v>20</v>
      </c>
      <c r="AM278" s="58" t="s">
        <v>2457</v>
      </c>
      <c r="AN278" s="59"/>
      <c r="AO278" s="59"/>
      <c r="AP278" s="60"/>
      <c r="AQ278" s="61"/>
      <c r="AR278" s="85" t="s">
        <v>1920</v>
      </c>
      <c r="AS278" s="369" t="s">
        <v>1620</v>
      </c>
      <c r="AT278" s="64">
        <v>149284</v>
      </c>
      <c r="AU278" s="63" t="s">
        <v>1621</v>
      </c>
      <c r="AV278" s="65"/>
      <c r="AW278" s="66">
        <v>20.05</v>
      </c>
      <c r="AX278" s="84"/>
      <c r="AY278" s="358">
        <f>(AW278+$AX$6)*AL278</f>
        <v>440</v>
      </c>
      <c r="AZ278" s="55" t="s">
        <v>2455</v>
      </c>
      <c r="BA278" s="69" t="s">
        <v>2456</v>
      </c>
      <c r="BB278" s="373"/>
      <c r="BC278" s="57">
        <v>20</v>
      </c>
      <c r="BD278" s="58" t="s">
        <v>2457</v>
      </c>
      <c r="BE278" s="59"/>
      <c r="BF278" s="59"/>
      <c r="BG278" s="60"/>
      <c r="BH278" s="61"/>
      <c r="BI278" s="85" t="s">
        <v>1920</v>
      </c>
      <c r="BJ278" s="63"/>
      <c r="BK278" s="64"/>
      <c r="BL278" s="63"/>
      <c r="BM278" s="65"/>
      <c r="BN278" s="66"/>
      <c r="BO278" s="84"/>
      <c r="BP278" s="358">
        <f>(BN278+$O$6)*BC278</f>
        <v>25</v>
      </c>
    </row>
    <row r="279" spans="1:68" s="81" customFormat="1" ht="16.5" thickBot="1">
      <c r="A279" s="78"/>
      <c r="B279" s="79"/>
      <c r="C279" s="70"/>
      <c r="D279" s="58"/>
      <c r="E279" s="59"/>
      <c r="F279" s="59"/>
      <c r="G279" s="60"/>
      <c r="H279" s="119"/>
      <c r="I279" s="72"/>
      <c r="J279" s="89"/>
      <c r="K279" s="74"/>
      <c r="L279" s="73"/>
      <c r="M279" s="74"/>
      <c r="N279" s="75"/>
      <c r="O279" s="84"/>
      <c r="P279" s="76"/>
      <c r="Q279" s="80"/>
      <c r="R279" s="78"/>
      <c r="S279" s="79"/>
      <c r="T279" s="374"/>
      <c r="U279" s="70"/>
      <c r="V279" s="58"/>
      <c r="W279" s="59"/>
      <c r="X279" s="59"/>
      <c r="Y279" s="60"/>
      <c r="Z279" s="119"/>
      <c r="AA279" s="72"/>
      <c r="AB279" s="89"/>
      <c r="AC279" s="74"/>
      <c r="AD279" s="73"/>
      <c r="AE279" s="74"/>
      <c r="AF279" s="75"/>
      <c r="AG279" s="84"/>
      <c r="AH279" s="359"/>
      <c r="AI279" s="78"/>
      <c r="AJ279" s="79"/>
      <c r="AK279" s="374"/>
      <c r="AL279" s="70"/>
      <c r="AM279" s="58"/>
      <c r="AN279" s="59"/>
      <c r="AO279" s="59"/>
      <c r="AP279" s="60"/>
      <c r="AQ279" s="119"/>
      <c r="AR279" s="72"/>
      <c r="AS279" s="89"/>
      <c r="AT279" s="74"/>
      <c r="AU279" s="73"/>
      <c r="AV279" s="74"/>
      <c r="AW279" s="75"/>
      <c r="AX279" s="84"/>
      <c r="AY279" s="359"/>
      <c r="AZ279" s="78"/>
      <c r="BA279" s="79"/>
      <c r="BB279" s="374"/>
      <c r="BC279" s="70"/>
      <c r="BD279" s="58"/>
      <c r="BE279" s="59"/>
      <c r="BF279" s="59"/>
      <c r="BG279" s="60"/>
      <c r="BH279" s="119"/>
      <c r="BI279" s="72"/>
      <c r="BJ279" s="89"/>
      <c r="BK279" s="74"/>
      <c r="BL279" s="73"/>
      <c r="BM279" s="74"/>
      <c r="BN279" s="75"/>
      <c r="BO279" s="84"/>
      <c r="BP279" s="359"/>
    </row>
    <row r="280" spans="1:68" ht="16.5" thickBot="1">
      <c r="A280" s="78"/>
      <c r="B280" s="148"/>
      <c r="C280" s="70"/>
      <c r="D280" s="93" t="s">
        <v>2458</v>
      </c>
      <c r="E280" s="93"/>
      <c r="F280" s="93"/>
      <c r="G280" s="94"/>
      <c r="H280" s="71"/>
      <c r="I280" s="72"/>
      <c r="J280" s="73"/>
      <c r="K280" s="74"/>
      <c r="L280" s="73"/>
      <c r="M280" s="74"/>
      <c r="N280" s="75"/>
      <c r="O280" s="84"/>
      <c r="P280" s="76"/>
      <c r="Q280" s="77"/>
      <c r="R280" s="78"/>
      <c r="S280" s="148"/>
      <c r="T280" s="382"/>
      <c r="U280" s="70"/>
      <c r="V280" s="93" t="s">
        <v>2458</v>
      </c>
      <c r="W280" s="93"/>
      <c r="X280" s="93"/>
      <c r="Y280" s="94"/>
      <c r="Z280" s="71"/>
      <c r="AA280" s="72"/>
      <c r="AB280" s="73"/>
      <c r="AC280" s="74"/>
      <c r="AD280" s="73"/>
      <c r="AE280" s="74"/>
      <c r="AF280" s="75"/>
      <c r="AG280" s="84"/>
      <c r="AH280" s="359"/>
      <c r="AI280" s="78"/>
      <c r="AJ280" s="148"/>
      <c r="AK280" s="382"/>
      <c r="AL280" s="70"/>
      <c r="AM280" s="93" t="s">
        <v>2458</v>
      </c>
      <c r="AN280" s="93"/>
      <c r="AO280" s="93"/>
      <c r="AP280" s="94"/>
      <c r="AQ280" s="71"/>
      <c r="AR280" s="72"/>
      <c r="AS280" s="73"/>
      <c r="AT280" s="74"/>
      <c r="AU280" s="73"/>
      <c r="AV280" s="74"/>
      <c r="AW280" s="75"/>
      <c r="AX280" s="84"/>
      <c r="AY280" s="359"/>
      <c r="AZ280" s="78"/>
      <c r="BA280" s="148"/>
      <c r="BB280" s="382"/>
      <c r="BC280" s="70"/>
      <c r="BD280" s="93" t="s">
        <v>2458</v>
      </c>
      <c r="BE280" s="93"/>
      <c r="BF280" s="93"/>
      <c r="BG280" s="94"/>
      <c r="BH280" s="71"/>
      <c r="BI280" s="72"/>
      <c r="BJ280" s="73"/>
      <c r="BK280" s="74"/>
      <c r="BL280" s="73"/>
      <c r="BM280" s="74"/>
      <c r="BN280" s="75"/>
      <c r="BO280" s="84"/>
      <c r="BP280" s="359"/>
    </row>
    <row r="281" spans="1:68" ht="16.5" thickBot="1">
      <c r="A281" s="55" t="s">
        <v>2459</v>
      </c>
      <c r="B281" s="69" t="s">
        <v>2460</v>
      </c>
      <c r="C281" s="57">
        <v>230</v>
      </c>
      <c r="D281" s="58" t="s">
        <v>2461</v>
      </c>
      <c r="E281" s="59"/>
      <c r="F281" s="59"/>
      <c r="G281" s="60"/>
      <c r="H281" s="61"/>
      <c r="I281" s="85" t="s">
        <v>2362</v>
      </c>
      <c r="J281" s="63" t="s">
        <v>2300</v>
      </c>
      <c r="K281" s="64">
        <v>51750</v>
      </c>
      <c r="L281" s="63" t="s">
        <v>2462</v>
      </c>
      <c r="M281" s="65"/>
      <c r="N281" s="66">
        <v>6.91</v>
      </c>
      <c r="O281" s="84"/>
      <c r="P281" s="67">
        <f>(N281+$O$6)*C281</f>
        <v>1876.8</v>
      </c>
      <c r="Q281" s="77"/>
      <c r="R281" s="55" t="s">
        <v>2459</v>
      </c>
      <c r="S281" s="69" t="s">
        <v>2460</v>
      </c>
      <c r="T281" s="373"/>
      <c r="U281" s="57">
        <v>230</v>
      </c>
      <c r="V281" s="58" t="s">
        <v>2461</v>
      </c>
      <c r="W281" s="59"/>
      <c r="X281" s="59"/>
      <c r="Y281" s="60"/>
      <c r="Z281" s="61"/>
      <c r="AA281" s="85" t="s">
        <v>2362</v>
      </c>
      <c r="AB281" s="63" t="s">
        <v>1220</v>
      </c>
      <c r="AC281" s="64">
        <v>4933164</v>
      </c>
      <c r="AD281" s="63" t="s">
        <v>1239</v>
      </c>
      <c r="AE281" s="65"/>
      <c r="AF281" s="66">
        <v>7.22</v>
      </c>
      <c r="AG281" s="84"/>
      <c r="AH281" s="358">
        <f>(AF281+$AG$6)*U281</f>
        <v>2097.6</v>
      </c>
      <c r="AI281" s="55" t="s">
        <v>2459</v>
      </c>
      <c r="AJ281" s="69" t="s">
        <v>2460</v>
      </c>
      <c r="AK281" s="373"/>
      <c r="AL281" s="57">
        <v>230</v>
      </c>
      <c r="AM281" s="58" t="s">
        <v>2461</v>
      </c>
      <c r="AN281" s="59"/>
      <c r="AO281" s="59"/>
      <c r="AP281" s="60"/>
      <c r="AQ281" s="61"/>
      <c r="AR281" s="85" t="s">
        <v>2362</v>
      </c>
      <c r="AS281" s="63" t="s">
        <v>2300</v>
      </c>
      <c r="AT281" s="64">
        <v>108197</v>
      </c>
      <c r="AU281" s="63" t="s">
        <v>1622</v>
      </c>
      <c r="AV281" s="65"/>
      <c r="AW281" s="66">
        <v>8.75</v>
      </c>
      <c r="AX281" s="84"/>
      <c r="AY281" s="358">
        <f>(AW281+$AX$6)*AL281</f>
        <v>2461</v>
      </c>
      <c r="AZ281" s="55" t="s">
        <v>2459</v>
      </c>
      <c r="BA281" s="69" t="s">
        <v>2460</v>
      </c>
      <c r="BB281" s="373"/>
      <c r="BC281" s="57">
        <v>230</v>
      </c>
      <c r="BD281" s="58" t="s">
        <v>2461</v>
      </c>
      <c r="BE281" s="59"/>
      <c r="BF281" s="59"/>
      <c r="BG281" s="60"/>
      <c r="BH281" s="61"/>
      <c r="BI281" s="85" t="s">
        <v>2362</v>
      </c>
      <c r="BJ281" s="63"/>
      <c r="BK281" s="64"/>
      <c r="BL281" s="63"/>
      <c r="BM281" s="65"/>
      <c r="BN281" s="66"/>
      <c r="BO281" s="84"/>
      <c r="BP281" s="358">
        <f>(BN281+$O$6)*BC281</f>
        <v>287.5</v>
      </c>
    </row>
    <row r="282" spans="1:68" s="81" customFormat="1" ht="16.5" thickBot="1">
      <c r="A282" s="78"/>
      <c r="B282" s="79"/>
      <c r="C282" s="70"/>
      <c r="D282" s="58"/>
      <c r="E282" s="59"/>
      <c r="F282" s="59" t="s">
        <v>2463</v>
      </c>
      <c r="G282" s="60"/>
      <c r="H282" s="71"/>
      <c r="I282" s="72"/>
      <c r="J282" s="73"/>
      <c r="K282" s="74"/>
      <c r="L282" s="73"/>
      <c r="M282" s="74"/>
      <c r="N282" s="75"/>
      <c r="O282" s="84"/>
      <c r="P282" s="76"/>
      <c r="Q282" s="80"/>
      <c r="R282" s="78"/>
      <c r="S282" s="79"/>
      <c r="T282" s="374"/>
      <c r="U282" s="70"/>
      <c r="V282" s="58"/>
      <c r="W282" s="59"/>
      <c r="X282" s="59" t="s">
        <v>2463</v>
      </c>
      <c r="Y282" s="60"/>
      <c r="Z282" s="71"/>
      <c r="AA282" s="72"/>
      <c r="AB282" s="73"/>
      <c r="AC282" s="74"/>
      <c r="AD282" s="73"/>
      <c r="AE282" s="74"/>
      <c r="AF282" s="75"/>
      <c r="AG282" s="84"/>
      <c r="AH282" s="359"/>
      <c r="AI282" s="78"/>
      <c r="AJ282" s="79"/>
      <c r="AK282" s="374"/>
      <c r="AL282" s="70"/>
      <c r="AM282" s="58"/>
      <c r="AN282" s="59"/>
      <c r="AO282" s="59" t="s">
        <v>2463</v>
      </c>
      <c r="AP282" s="60"/>
      <c r="AQ282" s="71"/>
      <c r="AR282" s="72"/>
      <c r="AS282" s="73"/>
      <c r="AT282" s="74"/>
      <c r="AU282" s="73"/>
      <c r="AV282" s="74"/>
      <c r="AW282" s="75"/>
      <c r="AX282" s="84"/>
      <c r="AY282" s="359"/>
      <c r="AZ282" s="78"/>
      <c r="BA282" s="79"/>
      <c r="BB282" s="374"/>
      <c r="BC282" s="70"/>
      <c r="BD282" s="58"/>
      <c r="BE282" s="59"/>
      <c r="BF282" s="59" t="s">
        <v>2463</v>
      </c>
      <c r="BG282" s="60"/>
      <c r="BH282" s="71"/>
      <c r="BI282" s="72"/>
      <c r="BJ282" s="73"/>
      <c r="BK282" s="74"/>
      <c r="BL282" s="73"/>
      <c r="BM282" s="74"/>
      <c r="BN282" s="75"/>
      <c r="BO282" s="84"/>
      <c r="BP282" s="359"/>
    </row>
    <row r="283" spans="1:68" ht="16.5" thickBot="1">
      <c r="A283" s="55" t="s">
        <v>2464</v>
      </c>
      <c r="B283" s="69" t="s">
        <v>2465</v>
      </c>
      <c r="C283" s="57">
        <v>185</v>
      </c>
      <c r="D283" s="58" t="s">
        <v>2466</v>
      </c>
      <c r="E283" s="59"/>
      <c r="F283" s="59"/>
      <c r="G283" s="60"/>
      <c r="H283" s="61"/>
      <c r="I283" s="85" t="s">
        <v>2467</v>
      </c>
      <c r="J283" s="63" t="s">
        <v>2378</v>
      </c>
      <c r="K283" s="64">
        <v>51140</v>
      </c>
      <c r="L283" s="63" t="s">
        <v>2313</v>
      </c>
      <c r="M283" s="65"/>
      <c r="N283" s="66">
        <v>7.05</v>
      </c>
      <c r="O283" s="84"/>
      <c r="P283" s="67">
        <f>(N283+$O$6)*C283</f>
        <v>1535.5000000000002</v>
      </c>
      <c r="Q283" s="77"/>
      <c r="R283" s="55" t="s">
        <v>2464</v>
      </c>
      <c r="S283" s="69" t="s">
        <v>2465</v>
      </c>
      <c r="T283" s="373"/>
      <c r="U283" s="57">
        <v>185</v>
      </c>
      <c r="V283" s="58" t="s">
        <v>2466</v>
      </c>
      <c r="W283" s="59"/>
      <c r="X283" s="59"/>
      <c r="Y283" s="60"/>
      <c r="Z283" s="61"/>
      <c r="AA283" s="85" t="s">
        <v>2467</v>
      </c>
      <c r="AB283" s="63" t="s">
        <v>1240</v>
      </c>
      <c r="AC283" s="64">
        <v>5587936</v>
      </c>
      <c r="AD283" s="63" t="s">
        <v>1241</v>
      </c>
      <c r="AE283" s="65"/>
      <c r="AF283" s="66">
        <v>10.76</v>
      </c>
      <c r="AG283" s="84"/>
      <c r="AH283" s="358">
        <f>(AF283+$AG$6)*U283</f>
        <v>2342.1</v>
      </c>
      <c r="AI283" s="55" t="s">
        <v>2464</v>
      </c>
      <c r="AJ283" s="69" t="s">
        <v>2465</v>
      </c>
      <c r="AK283" s="373"/>
      <c r="AL283" s="57">
        <v>185</v>
      </c>
      <c r="AM283" s="58" t="s">
        <v>2466</v>
      </c>
      <c r="AN283" s="59"/>
      <c r="AO283" s="59"/>
      <c r="AP283" s="60"/>
      <c r="AQ283" s="61"/>
      <c r="AR283" s="85" t="s">
        <v>2467</v>
      </c>
      <c r="AS283" s="63" t="s">
        <v>1623</v>
      </c>
      <c r="AT283" s="64">
        <v>199600</v>
      </c>
      <c r="AU283" s="63" t="s">
        <v>1624</v>
      </c>
      <c r="AV283" s="65"/>
      <c r="AW283" s="66">
        <v>7.52</v>
      </c>
      <c r="AX283" s="84"/>
      <c r="AY283" s="358">
        <f>(AW283+$AX$6)*AL283</f>
        <v>1751.9499999999998</v>
      </c>
      <c r="AZ283" s="55" t="s">
        <v>2464</v>
      </c>
      <c r="BA283" s="69" t="s">
        <v>2465</v>
      </c>
      <c r="BB283" s="373"/>
      <c r="BC283" s="57">
        <v>185</v>
      </c>
      <c r="BD283" s="58" t="s">
        <v>2466</v>
      </c>
      <c r="BE283" s="59"/>
      <c r="BF283" s="59"/>
      <c r="BG283" s="60"/>
      <c r="BH283" s="61"/>
      <c r="BI283" s="85" t="s">
        <v>2467</v>
      </c>
      <c r="BJ283" s="63"/>
      <c r="BK283" s="64"/>
      <c r="BL283" s="63"/>
      <c r="BM283" s="65"/>
      <c r="BN283" s="66"/>
      <c r="BO283" s="84"/>
      <c r="BP283" s="358">
        <f>(BN283+$O$6)*BC283</f>
        <v>231.25</v>
      </c>
    </row>
    <row r="284" spans="1:68" s="81" customFormat="1" ht="16.5" thickBot="1">
      <c r="A284" s="78" t="s">
        <v>1956</v>
      </c>
      <c r="B284" s="79"/>
      <c r="C284" s="70"/>
      <c r="D284" s="58"/>
      <c r="E284" s="59" t="s">
        <v>2468</v>
      </c>
      <c r="F284" s="59"/>
      <c r="G284" s="60"/>
      <c r="H284" s="71"/>
      <c r="I284" s="72"/>
      <c r="J284" s="73"/>
      <c r="K284" s="74"/>
      <c r="L284" s="73"/>
      <c r="M284" s="74"/>
      <c r="N284" s="75"/>
      <c r="O284" s="84"/>
      <c r="P284" s="76"/>
      <c r="Q284" s="80"/>
      <c r="R284" s="78" t="s">
        <v>1956</v>
      </c>
      <c r="S284" s="79"/>
      <c r="T284" s="374"/>
      <c r="U284" s="70"/>
      <c r="V284" s="58"/>
      <c r="W284" s="59" t="s">
        <v>2468</v>
      </c>
      <c r="X284" s="59"/>
      <c r="Y284" s="60"/>
      <c r="Z284" s="71"/>
      <c r="AA284" s="72"/>
      <c r="AB284" s="73"/>
      <c r="AC284" s="74"/>
      <c r="AD284" s="73"/>
      <c r="AE284" s="74"/>
      <c r="AF284" s="75"/>
      <c r="AG284" s="84"/>
      <c r="AH284" s="359"/>
      <c r="AI284" s="78" t="s">
        <v>1956</v>
      </c>
      <c r="AJ284" s="79"/>
      <c r="AK284" s="374"/>
      <c r="AL284" s="70"/>
      <c r="AM284" s="58"/>
      <c r="AN284" s="59" t="s">
        <v>2468</v>
      </c>
      <c r="AO284" s="59"/>
      <c r="AP284" s="60"/>
      <c r="AQ284" s="71"/>
      <c r="AR284" s="72"/>
      <c r="AS284" s="73"/>
      <c r="AT284" s="74"/>
      <c r="AU284" s="73"/>
      <c r="AV284" s="74"/>
      <c r="AW284" s="75"/>
      <c r="AX284" s="84"/>
      <c r="AY284" s="359"/>
      <c r="AZ284" s="78" t="s">
        <v>1956</v>
      </c>
      <c r="BA284" s="79"/>
      <c r="BB284" s="374"/>
      <c r="BC284" s="70"/>
      <c r="BD284" s="58"/>
      <c r="BE284" s="59" t="s">
        <v>2468</v>
      </c>
      <c r="BF284" s="59"/>
      <c r="BG284" s="60"/>
      <c r="BH284" s="71"/>
      <c r="BI284" s="72"/>
      <c r="BJ284" s="73"/>
      <c r="BK284" s="74"/>
      <c r="BL284" s="73"/>
      <c r="BM284" s="74"/>
      <c r="BN284" s="75"/>
      <c r="BO284" s="84"/>
      <c r="BP284" s="359"/>
    </row>
    <row r="285" spans="1:68" ht="16.5" thickBot="1">
      <c r="A285" s="55" t="s">
        <v>2469</v>
      </c>
      <c r="B285" s="69" t="s">
        <v>2470</v>
      </c>
      <c r="C285" s="57">
        <v>83</v>
      </c>
      <c r="D285" s="58" t="s">
        <v>2471</v>
      </c>
      <c r="E285" s="59"/>
      <c r="F285" s="59"/>
      <c r="G285" s="60"/>
      <c r="H285" s="61"/>
      <c r="I285" s="85" t="s">
        <v>2472</v>
      </c>
      <c r="J285" s="63" t="s">
        <v>2300</v>
      </c>
      <c r="K285" s="64">
        <v>51145</v>
      </c>
      <c r="L285" s="63" t="s">
        <v>2118</v>
      </c>
      <c r="M285" s="65"/>
      <c r="N285" s="66">
        <v>5.4</v>
      </c>
      <c r="O285" s="84"/>
      <c r="P285" s="67">
        <f>(N285+$O$6)*C285</f>
        <v>551.95</v>
      </c>
      <c r="Q285" s="77"/>
      <c r="R285" s="55" t="s">
        <v>2469</v>
      </c>
      <c r="S285" s="69" t="s">
        <v>2470</v>
      </c>
      <c r="T285" s="373"/>
      <c r="U285" s="57">
        <v>83</v>
      </c>
      <c r="V285" s="58" t="s">
        <v>2471</v>
      </c>
      <c r="W285" s="59"/>
      <c r="X285" s="59"/>
      <c r="Y285" s="60"/>
      <c r="Z285" s="61"/>
      <c r="AA285" s="85" t="s">
        <v>2472</v>
      </c>
      <c r="AB285" s="63" t="s">
        <v>1242</v>
      </c>
      <c r="AC285" s="64">
        <v>5588033</v>
      </c>
      <c r="AD285" s="63" t="s">
        <v>1241</v>
      </c>
      <c r="AE285" s="65"/>
      <c r="AF285" s="66">
        <v>7.24</v>
      </c>
      <c r="AG285" s="84"/>
      <c r="AH285" s="358">
        <f>(AF285+$AG$6)*U285</f>
        <v>758.62</v>
      </c>
      <c r="AI285" s="55" t="s">
        <v>2469</v>
      </c>
      <c r="AJ285" s="69" t="s">
        <v>2470</v>
      </c>
      <c r="AK285" s="373"/>
      <c r="AL285" s="57">
        <v>83</v>
      </c>
      <c r="AM285" s="58" t="s">
        <v>2471</v>
      </c>
      <c r="AN285" s="59"/>
      <c r="AO285" s="59"/>
      <c r="AP285" s="60"/>
      <c r="AQ285" s="61"/>
      <c r="AR285" s="85" t="s">
        <v>2472</v>
      </c>
      <c r="AS285" s="63" t="s">
        <v>1625</v>
      </c>
      <c r="AT285" s="64">
        <v>292346</v>
      </c>
      <c r="AU285" s="63" t="s">
        <v>1622</v>
      </c>
      <c r="AV285" s="65"/>
      <c r="AW285" s="66">
        <v>8.72</v>
      </c>
      <c r="AX285" s="84"/>
      <c r="AY285" s="358">
        <f>(AW285+$AX$6)*AL285</f>
        <v>885.61</v>
      </c>
      <c r="AZ285" s="55" t="s">
        <v>2469</v>
      </c>
      <c r="BA285" s="69" t="s">
        <v>2470</v>
      </c>
      <c r="BB285" s="373"/>
      <c r="BC285" s="57">
        <v>83</v>
      </c>
      <c r="BD285" s="58" t="s">
        <v>2471</v>
      </c>
      <c r="BE285" s="59"/>
      <c r="BF285" s="59"/>
      <c r="BG285" s="60"/>
      <c r="BH285" s="61"/>
      <c r="BI285" s="85" t="s">
        <v>2472</v>
      </c>
      <c r="BJ285" s="63"/>
      <c r="BK285" s="64"/>
      <c r="BL285" s="63"/>
      <c r="BM285" s="65"/>
      <c r="BN285" s="66"/>
      <c r="BO285" s="84"/>
      <c r="BP285" s="358">
        <f>(BN285+$O$6)*BC285</f>
        <v>103.75</v>
      </c>
    </row>
    <row r="286" spans="1:68" s="81" customFormat="1" ht="16.5" thickBot="1">
      <c r="A286" s="78"/>
      <c r="B286" s="79"/>
      <c r="C286" s="70"/>
      <c r="D286" s="58"/>
      <c r="E286" s="59"/>
      <c r="F286" s="59" t="s">
        <v>2473</v>
      </c>
      <c r="G286" s="60"/>
      <c r="H286" s="71"/>
      <c r="I286" s="72"/>
      <c r="J286" s="73"/>
      <c r="K286" s="74"/>
      <c r="L286" s="73"/>
      <c r="M286" s="74"/>
      <c r="N286" s="75"/>
      <c r="O286" s="84"/>
      <c r="P286" s="76"/>
      <c r="Q286" s="80"/>
      <c r="R286" s="78"/>
      <c r="S286" s="79"/>
      <c r="T286" s="374"/>
      <c r="U286" s="70"/>
      <c r="V286" s="58"/>
      <c r="W286" s="59"/>
      <c r="X286" s="59" t="s">
        <v>2473</v>
      </c>
      <c r="Y286" s="60"/>
      <c r="Z286" s="71"/>
      <c r="AA286" s="72"/>
      <c r="AB286" s="73"/>
      <c r="AC286" s="74"/>
      <c r="AD286" s="73"/>
      <c r="AE286" s="74"/>
      <c r="AF286" s="75"/>
      <c r="AG286" s="84"/>
      <c r="AH286" s="359"/>
      <c r="AI286" s="78"/>
      <c r="AJ286" s="79"/>
      <c r="AK286" s="374"/>
      <c r="AL286" s="70"/>
      <c r="AM286" s="58"/>
      <c r="AN286" s="59"/>
      <c r="AO286" s="59" t="s">
        <v>2473</v>
      </c>
      <c r="AP286" s="60"/>
      <c r="AQ286" s="71"/>
      <c r="AR286" s="72"/>
      <c r="AS286" s="73"/>
      <c r="AT286" s="74"/>
      <c r="AU286" s="73"/>
      <c r="AV286" s="74"/>
      <c r="AW286" s="75"/>
      <c r="AX286" s="84"/>
      <c r="AY286" s="359"/>
      <c r="AZ286" s="78"/>
      <c r="BA286" s="79"/>
      <c r="BB286" s="374"/>
      <c r="BC286" s="70"/>
      <c r="BD286" s="58"/>
      <c r="BE286" s="59"/>
      <c r="BF286" s="59" t="s">
        <v>2473</v>
      </c>
      <c r="BG286" s="60"/>
      <c r="BH286" s="71"/>
      <c r="BI286" s="72"/>
      <c r="BJ286" s="73"/>
      <c r="BK286" s="74"/>
      <c r="BL286" s="73"/>
      <c r="BM286" s="74"/>
      <c r="BN286" s="75"/>
      <c r="BO286" s="84"/>
      <c r="BP286" s="359"/>
    </row>
    <row r="287" spans="1:68" ht="16.5" thickBot="1">
      <c r="A287" s="55" t="s">
        <v>2474</v>
      </c>
      <c r="B287" s="69" t="s">
        <v>2475</v>
      </c>
      <c r="C287" s="57">
        <v>685</v>
      </c>
      <c r="D287" s="58" t="s">
        <v>2476</v>
      </c>
      <c r="E287" s="59"/>
      <c r="F287" s="59"/>
      <c r="G287" s="60"/>
      <c r="H287" s="61"/>
      <c r="I287" s="85" t="s">
        <v>2467</v>
      </c>
      <c r="J287" s="63" t="s">
        <v>2378</v>
      </c>
      <c r="K287" s="64">
        <v>51135</v>
      </c>
      <c r="L287" s="63" t="s">
        <v>2118</v>
      </c>
      <c r="M287" s="65"/>
      <c r="N287" s="66">
        <v>7.05</v>
      </c>
      <c r="O287" s="84"/>
      <c r="P287" s="67">
        <f>(N287+$O$6)*C287</f>
        <v>5685.500000000001</v>
      </c>
      <c r="Q287" s="77"/>
      <c r="R287" s="55" t="s">
        <v>2474</v>
      </c>
      <c r="S287" s="69" t="s">
        <v>2475</v>
      </c>
      <c r="T287" s="373"/>
      <c r="U287" s="57">
        <v>685</v>
      </c>
      <c r="V287" s="58" t="s">
        <v>2476</v>
      </c>
      <c r="W287" s="59"/>
      <c r="X287" s="59"/>
      <c r="Y287" s="60"/>
      <c r="Z287" s="61"/>
      <c r="AA287" s="85" t="s">
        <v>2467</v>
      </c>
      <c r="AB287" s="63" t="s">
        <v>1240</v>
      </c>
      <c r="AC287" s="64">
        <v>5587902</v>
      </c>
      <c r="AD287" s="63" t="s">
        <v>1241</v>
      </c>
      <c r="AE287" s="65"/>
      <c r="AF287" s="66">
        <v>10.75</v>
      </c>
      <c r="AG287" s="84"/>
      <c r="AH287" s="358">
        <f>(AF287+$AG$6)*U287</f>
        <v>8665.25</v>
      </c>
      <c r="AI287" s="55" t="s">
        <v>2474</v>
      </c>
      <c r="AJ287" s="69" t="s">
        <v>2475</v>
      </c>
      <c r="AK287" s="373"/>
      <c r="AL287" s="57">
        <v>685</v>
      </c>
      <c r="AM287" s="58" t="s">
        <v>2476</v>
      </c>
      <c r="AN287" s="59"/>
      <c r="AO287" s="59"/>
      <c r="AP287" s="60"/>
      <c r="AQ287" s="61"/>
      <c r="AR287" s="85" t="s">
        <v>2467</v>
      </c>
      <c r="AS287" s="63" t="s">
        <v>1575</v>
      </c>
      <c r="AT287" s="64">
        <v>413370</v>
      </c>
      <c r="AU287" s="63" t="s">
        <v>1622</v>
      </c>
      <c r="AV287" s="65"/>
      <c r="AW287" s="66">
        <v>13.01</v>
      </c>
      <c r="AX287" s="84"/>
      <c r="AY287" s="358">
        <f>(AW287+$AX$6)*AL287</f>
        <v>10247.599999999999</v>
      </c>
      <c r="AZ287" s="55" t="s">
        <v>2474</v>
      </c>
      <c r="BA287" s="69" t="s">
        <v>2475</v>
      </c>
      <c r="BB287" s="373"/>
      <c r="BC287" s="57">
        <v>685</v>
      </c>
      <c r="BD287" s="58" t="s">
        <v>2476</v>
      </c>
      <c r="BE287" s="59"/>
      <c r="BF287" s="59"/>
      <c r="BG287" s="60"/>
      <c r="BH287" s="61"/>
      <c r="BI287" s="85" t="s">
        <v>2467</v>
      </c>
      <c r="BJ287" s="63"/>
      <c r="BK287" s="64"/>
      <c r="BL287" s="63"/>
      <c r="BM287" s="65"/>
      <c r="BN287" s="66"/>
      <c r="BO287" s="84"/>
      <c r="BP287" s="358">
        <f>(BN287+$O$6)*BC287</f>
        <v>856.25</v>
      </c>
    </row>
    <row r="288" spans="1:68" s="81" customFormat="1" ht="16.5" thickBot="1">
      <c r="A288" s="78"/>
      <c r="B288" s="79"/>
      <c r="C288" s="70"/>
      <c r="D288" s="58"/>
      <c r="E288" s="59"/>
      <c r="F288" s="59" t="s">
        <v>2477</v>
      </c>
      <c r="G288" s="60"/>
      <c r="H288" s="71"/>
      <c r="I288" s="72"/>
      <c r="J288" s="73"/>
      <c r="K288" s="74"/>
      <c r="L288" s="73"/>
      <c r="M288" s="74"/>
      <c r="N288" s="75"/>
      <c r="O288" s="84"/>
      <c r="P288" s="76"/>
      <c r="Q288" s="80"/>
      <c r="R288" s="78"/>
      <c r="S288" s="79"/>
      <c r="T288" s="374"/>
      <c r="U288" s="70"/>
      <c r="V288" s="58"/>
      <c r="W288" s="59"/>
      <c r="X288" s="59" t="s">
        <v>2477</v>
      </c>
      <c r="Y288" s="60"/>
      <c r="Z288" s="71"/>
      <c r="AA288" s="72"/>
      <c r="AB288" s="73"/>
      <c r="AC288" s="74"/>
      <c r="AD288" s="73"/>
      <c r="AE288" s="74"/>
      <c r="AF288" s="75"/>
      <c r="AG288" s="84"/>
      <c r="AH288" s="359"/>
      <c r="AI288" s="78"/>
      <c r="AJ288" s="79"/>
      <c r="AK288" s="374"/>
      <c r="AL288" s="70"/>
      <c r="AM288" s="58"/>
      <c r="AN288" s="59"/>
      <c r="AO288" s="59" t="s">
        <v>2477</v>
      </c>
      <c r="AP288" s="60"/>
      <c r="AQ288" s="71"/>
      <c r="AR288" s="72"/>
      <c r="AS288" s="73"/>
      <c r="AT288" s="74"/>
      <c r="AU288" s="73"/>
      <c r="AV288" s="74"/>
      <c r="AW288" s="75"/>
      <c r="AX288" s="84"/>
      <c r="AY288" s="359"/>
      <c r="AZ288" s="78"/>
      <c r="BA288" s="79"/>
      <c r="BB288" s="374"/>
      <c r="BC288" s="70"/>
      <c r="BD288" s="58"/>
      <c r="BE288" s="59"/>
      <c r="BF288" s="59" t="s">
        <v>2477</v>
      </c>
      <c r="BG288" s="60"/>
      <c r="BH288" s="71"/>
      <c r="BI288" s="72"/>
      <c r="BJ288" s="73"/>
      <c r="BK288" s="74"/>
      <c r="BL288" s="73"/>
      <c r="BM288" s="74"/>
      <c r="BN288" s="75"/>
      <c r="BO288" s="84"/>
      <c r="BP288" s="359"/>
    </row>
    <row r="289" spans="1:68" ht="16.5" thickBot="1">
      <c r="A289" s="55" t="s">
        <v>2478</v>
      </c>
      <c r="B289" s="69" t="s">
        <v>2479</v>
      </c>
      <c r="C289" s="57">
        <v>50</v>
      </c>
      <c r="D289" s="58" t="s">
        <v>2480</v>
      </c>
      <c r="E289" s="59"/>
      <c r="F289" s="59"/>
      <c r="G289" s="60"/>
      <c r="H289" s="61"/>
      <c r="I289" s="85" t="s">
        <v>2300</v>
      </c>
      <c r="J289" s="63" t="s">
        <v>2378</v>
      </c>
      <c r="K289" s="64">
        <v>52940</v>
      </c>
      <c r="L289" s="63" t="s">
        <v>2462</v>
      </c>
      <c r="M289" s="65"/>
      <c r="N289" s="66">
        <v>15.31</v>
      </c>
      <c r="O289" s="84"/>
      <c r="P289" s="67">
        <f>(N289+$O$6)*C289</f>
        <v>828.0000000000001</v>
      </c>
      <c r="Q289" s="77"/>
      <c r="R289" s="55" t="s">
        <v>2478</v>
      </c>
      <c r="S289" s="69" t="s">
        <v>2479</v>
      </c>
      <c r="T289" s="373"/>
      <c r="U289" s="57">
        <v>100</v>
      </c>
      <c r="V289" s="58" t="s">
        <v>2480</v>
      </c>
      <c r="W289" s="59"/>
      <c r="X289" s="59"/>
      <c r="Y289" s="60"/>
      <c r="Z289" s="61"/>
      <c r="AA289" s="85" t="s">
        <v>2300</v>
      </c>
      <c r="AB289" s="63" t="s">
        <v>1240</v>
      </c>
      <c r="AC289" s="64">
        <v>5588017</v>
      </c>
      <c r="AD289" s="63" t="s">
        <v>1241</v>
      </c>
      <c r="AE289" s="65"/>
      <c r="AF289" s="66">
        <v>14.27</v>
      </c>
      <c r="AG289" s="84"/>
      <c r="AH289" s="358">
        <f>(AF289+$AG$6)*U289</f>
        <v>1616.9999999999998</v>
      </c>
      <c r="AI289" s="55" t="s">
        <v>2478</v>
      </c>
      <c r="AJ289" s="69" t="s">
        <v>2479</v>
      </c>
      <c r="AK289" s="373"/>
      <c r="AL289" s="57">
        <v>50</v>
      </c>
      <c r="AM289" s="58" t="s">
        <v>2480</v>
      </c>
      <c r="AN289" s="59"/>
      <c r="AO289" s="59"/>
      <c r="AP289" s="60"/>
      <c r="AQ289" s="61"/>
      <c r="AR289" s="85" t="s">
        <v>2300</v>
      </c>
      <c r="AS289" s="63" t="s">
        <v>1575</v>
      </c>
      <c r="AT289" s="64">
        <v>413340</v>
      </c>
      <c r="AU289" s="63" t="s">
        <v>1622</v>
      </c>
      <c r="AV289" s="65"/>
      <c r="AW289" s="66">
        <v>19.31</v>
      </c>
      <c r="AX289" s="84"/>
      <c r="AY289" s="358">
        <f>(AW289+$AX$6)*AL289</f>
        <v>1063</v>
      </c>
      <c r="AZ289" s="55" t="s">
        <v>2478</v>
      </c>
      <c r="BA289" s="69" t="s">
        <v>2479</v>
      </c>
      <c r="BB289" s="373"/>
      <c r="BC289" s="57">
        <v>100</v>
      </c>
      <c r="BD289" s="58" t="s">
        <v>2480</v>
      </c>
      <c r="BE289" s="59"/>
      <c r="BF289" s="59"/>
      <c r="BG289" s="60"/>
      <c r="BH289" s="61"/>
      <c r="BI289" s="85" t="s">
        <v>2300</v>
      </c>
      <c r="BJ289" s="63"/>
      <c r="BK289" s="64"/>
      <c r="BL289" s="63"/>
      <c r="BM289" s="65"/>
      <c r="BN289" s="66"/>
      <c r="BO289" s="84"/>
      <c r="BP289" s="358">
        <f>(BN289+$O$6)*BC289</f>
        <v>125</v>
      </c>
    </row>
    <row r="290" spans="1:68" s="81" customFormat="1" ht="16.5" thickBot="1">
      <c r="A290" s="78"/>
      <c r="B290" s="79"/>
      <c r="C290" s="70"/>
      <c r="D290" s="58"/>
      <c r="E290" s="59"/>
      <c r="F290" s="59"/>
      <c r="G290" s="60"/>
      <c r="H290" s="71"/>
      <c r="I290" s="72"/>
      <c r="J290" s="73"/>
      <c r="K290" s="74"/>
      <c r="L290" s="73"/>
      <c r="M290" s="74"/>
      <c r="N290" s="75"/>
      <c r="O290" s="84"/>
      <c r="P290" s="76"/>
      <c r="Q290" s="80"/>
      <c r="R290" s="78"/>
      <c r="S290" s="79"/>
      <c r="T290" s="374"/>
      <c r="U290" s="70"/>
      <c r="V290" s="58"/>
      <c r="W290" s="59"/>
      <c r="X290" s="59"/>
      <c r="Y290" s="60"/>
      <c r="Z290" s="71"/>
      <c r="AA290" s="72"/>
      <c r="AB290" s="73"/>
      <c r="AC290" s="74"/>
      <c r="AD290" s="73"/>
      <c r="AE290" s="74"/>
      <c r="AF290" s="75"/>
      <c r="AG290" s="84"/>
      <c r="AH290" s="359"/>
      <c r="AI290" s="78"/>
      <c r="AJ290" s="79"/>
      <c r="AK290" s="374"/>
      <c r="AL290" s="70"/>
      <c r="AM290" s="58"/>
      <c r="AN290" s="59"/>
      <c r="AO290" s="59"/>
      <c r="AP290" s="60"/>
      <c r="AQ290" s="71"/>
      <c r="AR290" s="72"/>
      <c r="AS290" s="73"/>
      <c r="AT290" s="74"/>
      <c r="AU290" s="73"/>
      <c r="AV290" s="74"/>
      <c r="AW290" s="75"/>
      <c r="AX290" s="84"/>
      <c r="AY290" s="359"/>
      <c r="AZ290" s="78"/>
      <c r="BA290" s="79"/>
      <c r="BB290" s="374"/>
      <c r="BC290" s="70"/>
      <c r="BD290" s="58"/>
      <c r="BE290" s="59"/>
      <c r="BF290" s="59"/>
      <c r="BG290" s="60"/>
      <c r="BH290" s="71"/>
      <c r="BI290" s="72"/>
      <c r="BJ290" s="73"/>
      <c r="BK290" s="74"/>
      <c r="BL290" s="73"/>
      <c r="BM290" s="74"/>
      <c r="BN290" s="75"/>
      <c r="BO290" s="84"/>
      <c r="BP290" s="359"/>
    </row>
    <row r="291" spans="1:68" ht="16.5" thickBot="1">
      <c r="A291" s="55" t="s">
        <v>2481</v>
      </c>
      <c r="B291" s="96" t="s">
        <v>2482</v>
      </c>
      <c r="C291" s="57">
        <v>20</v>
      </c>
      <c r="D291" s="58" t="s">
        <v>2483</v>
      </c>
      <c r="E291" s="59"/>
      <c r="F291" s="59"/>
      <c r="G291" s="60"/>
      <c r="H291" s="61"/>
      <c r="I291" s="97" t="s">
        <v>2378</v>
      </c>
      <c r="J291" s="63" t="s">
        <v>2378</v>
      </c>
      <c r="K291" s="64" t="s">
        <v>2484</v>
      </c>
      <c r="L291" s="63" t="s">
        <v>2462</v>
      </c>
      <c r="M291" s="65"/>
      <c r="N291" s="66">
        <v>11.07</v>
      </c>
      <c r="O291" s="84"/>
      <c r="P291" s="67">
        <f>(N291+$O$6)*C291</f>
        <v>246.4</v>
      </c>
      <c r="Q291" s="77"/>
      <c r="R291" s="55" t="s">
        <v>2481</v>
      </c>
      <c r="S291" s="96" t="s">
        <v>2482</v>
      </c>
      <c r="T291" s="375"/>
      <c r="U291" s="57">
        <v>20</v>
      </c>
      <c r="V291" s="58" t="s">
        <v>2483</v>
      </c>
      <c r="W291" s="59"/>
      <c r="X291" s="59"/>
      <c r="Y291" s="60"/>
      <c r="Z291" s="61"/>
      <c r="AA291" s="97" t="s">
        <v>2378</v>
      </c>
      <c r="AB291" s="63" t="s">
        <v>173</v>
      </c>
      <c r="AC291" s="64">
        <v>4862843</v>
      </c>
      <c r="AD291" s="63" t="s">
        <v>1239</v>
      </c>
      <c r="AE291" s="65"/>
      <c r="AF291" s="66">
        <v>13.05</v>
      </c>
      <c r="AG291" s="84"/>
      <c r="AH291" s="358">
        <f>(AF291+$AG$6)*U291</f>
        <v>299</v>
      </c>
      <c r="AI291" s="55" t="s">
        <v>2481</v>
      </c>
      <c r="AJ291" s="96" t="s">
        <v>2482</v>
      </c>
      <c r="AK291" s="375"/>
      <c r="AL291" s="57">
        <v>20</v>
      </c>
      <c r="AM291" s="58" t="s">
        <v>2483</v>
      </c>
      <c r="AN291" s="59"/>
      <c r="AO291" s="59"/>
      <c r="AP291" s="60"/>
      <c r="AQ291" s="61"/>
      <c r="AR291" s="97" t="s">
        <v>2378</v>
      </c>
      <c r="AS291" s="63" t="s">
        <v>1626</v>
      </c>
      <c r="AT291" s="64">
        <v>721344</v>
      </c>
      <c r="AU291" s="63" t="s">
        <v>1627</v>
      </c>
      <c r="AV291" s="65"/>
      <c r="AW291" s="66">
        <v>16.06</v>
      </c>
      <c r="AX291" s="84"/>
      <c r="AY291" s="358">
        <f>(AW291+$AX$6)*AL291</f>
        <v>360.19999999999993</v>
      </c>
      <c r="AZ291" s="55" t="s">
        <v>2481</v>
      </c>
      <c r="BA291" s="96" t="s">
        <v>2482</v>
      </c>
      <c r="BB291" s="375"/>
      <c r="BC291" s="57">
        <v>20</v>
      </c>
      <c r="BD291" s="58" t="s">
        <v>2483</v>
      </c>
      <c r="BE291" s="59"/>
      <c r="BF291" s="59"/>
      <c r="BG291" s="60"/>
      <c r="BH291" s="61"/>
      <c r="BI291" s="97" t="s">
        <v>2378</v>
      </c>
      <c r="BJ291" s="63"/>
      <c r="BK291" s="64"/>
      <c r="BL291" s="63"/>
      <c r="BM291" s="65"/>
      <c r="BN291" s="66"/>
      <c r="BO291" s="84"/>
      <c r="BP291" s="358">
        <f>(BN291+$O$6)*BC291</f>
        <v>25</v>
      </c>
    </row>
    <row r="292" spans="1:68" s="81" customFormat="1" ht="16.5" thickBot="1">
      <c r="A292" s="78"/>
      <c r="B292" s="79"/>
      <c r="C292" s="70"/>
      <c r="D292" s="58"/>
      <c r="E292" s="59"/>
      <c r="F292" s="59"/>
      <c r="G292" s="60"/>
      <c r="H292" s="71"/>
      <c r="I292" s="72"/>
      <c r="J292" s="73"/>
      <c r="K292" s="74"/>
      <c r="L292" s="73"/>
      <c r="M292" s="74"/>
      <c r="N292" s="75"/>
      <c r="O292" s="84"/>
      <c r="P292" s="76"/>
      <c r="Q292" s="80"/>
      <c r="R292" s="78"/>
      <c r="S292" s="79"/>
      <c r="T292" s="374"/>
      <c r="U292" s="70"/>
      <c r="V292" s="58"/>
      <c r="W292" s="59"/>
      <c r="X292" s="59"/>
      <c r="Y292" s="60"/>
      <c r="Z292" s="71"/>
      <c r="AA292" s="72"/>
      <c r="AB292" s="73"/>
      <c r="AC292" s="74"/>
      <c r="AD292" s="73"/>
      <c r="AE292" s="74"/>
      <c r="AF292" s="75"/>
      <c r="AG292" s="84"/>
      <c r="AH292" s="359"/>
      <c r="AI292" s="78"/>
      <c r="AJ292" s="79"/>
      <c r="AK292" s="374"/>
      <c r="AL292" s="70"/>
      <c r="AM292" s="58"/>
      <c r="AN292" s="59"/>
      <c r="AO292" s="59"/>
      <c r="AP292" s="60"/>
      <c r="AQ292" s="71"/>
      <c r="AR292" s="72"/>
      <c r="AS292" s="73"/>
      <c r="AT292" s="74"/>
      <c r="AU292" s="73"/>
      <c r="AV292" s="74"/>
      <c r="AW292" s="75"/>
      <c r="AX292" s="84"/>
      <c r="AY292" s="359"/>
      <c r="AZ292" s="78"/>
      <c r="BA292" s="79"/>
      <c r="BB292" s="374"/>
      <c r="BC292" s="70"/>
      <c r="BD292" s="58"/>
      <c r="BE292" s="59"/>
      <c r="BF292" s="59"/>
      <c r="BG292" s="60"/>
      <c r="BH292" s="71"/>
      <c r="BI292" s="72"/>
      <c r="BJ292" s="73"/>
      <c r="BK292" s="74"/>
      <c r="BL292" s="73"/>
      <c r="BM292" s="74"/>
      <c r="BN292" s="75"/>
      <c r="BO292" s="84"/>
      <c r="BP292" s="359"/>
    </row>
    <row r="293" spans="1:68" ht="16.5" thickBot="1">
      <c r="A293" s="55" t="s">
        <v>2485</v>
      </c>
      <c r="B293" s="96" t="s">
        <v>2486</v>
      </c>
      <c r="C293" s="57">
        <v>50</v>
      </c>
      <c r="D293" s="58" t="s">
        <v>2487</v>
      </c>
      <c r="E293" s="59"/>
      <c r="F293" s="59"/>
      <c r="G293" s="60"/>
      <c r="H293" s="149"/>
      <c r="I293" s="97" t="s">
        <v>2378</v>
      </c>
      <c r="J293" s="63" t="s">
        <v>2378</v>
      </c>
      <c r="K293" s="64" t="s">
        <v>2488</v>
      </c>
      <c r="L293" s="63" t="s">
        <v>2462</v>
      </c>
      <c r="M293" s="65"/>
      <c r="N293" s="66">
        <v>10.11</v>
      </c>
      <c r="O293" s="84"/>
      <c r="P293" s="67">
        <f>(N293+$O$6)*C293</f>
        <v>568</v>
      </c>
      <c r="Q293" s="77"/>
      <c r="R293" s="55" t="s">
        <v>2485</v>
      </c>
      <c r="S293" s="96" t="s">
        <v>2486</v>
      </c>
      <c r="T293" s="375"/>
      <c r="U293" s="57">
        <v>50</v>
      </c>
      <c r="V293" s="58" t="s">
        <v>2487</v>
      </c>
      <c r="W293" s="59"/>
      <c r="X293" s="59"/>
      <c r="Y293" s="60"/>
      <c r="Z293" s="149"/>
      <c r="AA293" s="97" t="s">
        <v>2378</v>
      </c>
      <c r="AB293" s="63" t="s">
        <v>1243</v>
      </c>
      <c r="AC293" s="64">
        <v>4862835</v>
      </c>
      <c r="AD293" s="63" t="s">
        <v>1239</v>
      </c>
      <c r="AE293" s="65"/>
      <c r="AF293" s="66">
        <v>12.88</v>
      </c>
      <c r="AG293" s="84"/>
      <c r="AH293" s="358">
        <f>(AF293+$AG$6)*U293</f>
        <v>739</v>
      </c>
      <c r="AI293" s="55" t="s">
        <v>2485</v>
      </c>
      <c r="AJ293" s="96" t="s">
        <v>2486</v>
      </c>
      <c r="AK293" s="375"/>
      <c r="AL293" s="57">
        <v>50</v>
      </c>
      <c r="AM293" s="58" t="s">
        <v>2487</v>
      </c>
      <c r="AN293" s="59"/>
      <c r="AO293" s="59"/>
      <c r="AP293" s="60"/>
      <c r="AQ293" s="149"/>
      <c r="AR293" s="97" t="s">
        <v>2378</v>
      </c>
      <c r="AS293" s="63" t="s">
        <v>1623</v>
      </c>
      <c r="AT293" s="64">
        <v>582549</v>
      </c>
      <c r="AU293" s="63" t="s">
        <v>1622</v>
      </c>
      <c r="AV293" s="65"/>
      <c r="AW293" s="66">
        <v>13.77</v>
      </c>
      <c r="AX293" s="84"/>
      <c r="AY293" s="358">
        <f>(AW293+$AX$6)*AL293</f>
        <v>786</v>
      </c>
      <c r="AZ293" s="55" t="s">
        <v>2485</v>
      </c>
      <c r="BA293" s="96" t="s">
        <v>2486</v>
      </c>
      <c r="BB293" s="375"/>
      <c r="BC293" s="57">
        <v>50</v>
      </c>
      <c r="BD293" s="58" t="s">
        <v>2487</v>
      </c>
      <c r="BE293" s="59"/>
      <c r="BF293" s="59"/>
      <c r="BG293" s="60"/>
      <c r="BH293" s="149"/>
      <c r="BI293" s="97" t="s">
        <v>2378</v>
      </c>
      <c r="BJ293" s="63"/>
      <c r="BK293" s="64"/>
      <c r="BL293" s="63"/>
      <c r="BM293" s="65"/>
      <c r="BN293" s="66"/>
      <c r="BO293" s="84"/>
      <c r="BP293" s="358">
        <f>(BN293+$O$6)*BC293</f>
        <v>62.5</v>
      </c>
    </row>
    <row r="294" spans="1:68" s="81" customFormat="1" ht="16.5" thickBot="1">
      <c r="A294" s="78"/>
      <c r="B294" s="79"/>
      <c r="C294" s="70"/>
      <c r="D294" s="58"/>
      <c r="E294" s="59"/>
      <c r="F294" s="59"/>
      <c r="G294" s="60"/>
      <c r="H294" s="71"/>
      <c r="I294" s="72"/>
      <c r="J294" s="73"/>
      <c r="K294" s="74"/>
      <c r="L294" s="73"/>
      <c r="M294" s="74"/>
      <c r="N294" s="75"/>
      <c r="O294" s="84"/>
      <c r="P294" s="76"/>
      <c r="Q294" s="80"/>
      <c r="R294" s="78"/>
      <c r="S294" s="79"/>
      <c r="T294" s="374"/>
      <c r="U294" s="70"/>
      <c r="V294" s="58"/>
      <c r="W294" s="59"/>
      <c r="X294" s="59"/>
      <c r="Y294" s="60"/>
      <c r="Z294" s="71"/>
      <c r="AA294" s="72"/>
      <c r="AB294" s="73"/>
      <c r="AC294" s="74"/>
      <c r="AD294" s="73"/>
      <c r="AE294" s="74"/>
      <c r="AF294" s="75"/>
      <c r="AG294" s="84"/>
      <c r="AH294" s="359"/>
      <c r="AI294" s="78"/>
      <c r="AJ294" s="79"/>
      <c r="AK294" s="374"/>
      <c r="AL294" s="70"/>
      <c r="AM294" s="58"/>
      <c r="AN294" s="59"/>
      <c r="AO294" s="59"/>
      <c r="AP294" s="60"/>
      <c r="AQ294" s="71"/>
      <c r="AR294" s="72"/>
      <c r="AS294" s="73"/>
      <c r="AT294" s="74"/>
      <c r="AU294" s="73"/>
      <c r="AV294" s="74"/>
      <c r="AW294" s="75"/>
      <c r="AX294" s="84"/>
      <c r="AY294" s="359"/>
      <c r="AZ294" s="78"/>
      <c r="BA294" s="79"/>
      <c r="BB294" s="374"/>
      <c r="BC294" s="70"/>
      <c r="BD294" s="58"/>
      <c r="BE294" s="59"/>
      <c r="BF294" s="59"/>
      <c r="BG294" s="60"/>
      <c r="BH294" s="71"/>
      <c r="BI294" s="72"/>
      <c r="BJ294" s="73"/>
      <c r="BK294" s="74"/>
      <c r="BL294" s="73"/>
      <c r="BM294" s="74"/>
      <c r="BN294" s="75"/>
      <c r="BO294" s="84"/>
      <c r="BP294" s="359"/>
    </row>
    <row r="295" spans="1:68" ht="16.5" thickBot="1">
      <c r="A295" s="55" t="s">
        <v>2489</v>
      </c>
      <c r="B295" s="96">
        <v>838</v>
      </c>
      <c r="C295" s="57">
        <v>50</v>
      </c>
      <c r="D295" s="58" t="s">
        <v>2490</v>
      </c>
      <c r="E295" s="59"/>
      <c r="F295" s="59"/>
      <c r="G295" s="60"/>
      <c r="H295" s="149"/>
      <c r="I295" s="97" t="s">
        <v>2378</v>
      </c>
      <c r="J295" s="63" t="s">
        <v>2378</v>
      </c>
      <c r="K295" s="64">
        <v>51775</v>
      </c>
      <c r="L295" s="63" t="s">
        <v>2462</v>
      </c>
      <c r="M295" s="65"/>
      <c r="N295" s="66">
        <v>10.67</v>
      </c>
      <c r="O295" s="84"/>
      <c r="P295" s="67">
        <f>(N295+$O$6)*C295</f>
        <v>596</v>
      </c>
      <c r="Q295" s="77"/>
      <c r="R295" s="55" t="s">
        <v>2489</v>
      </c>
      <c r="S295" s="96">
        <v>838</v>
      </c>
      <c r="T295" s="375"/>
      <c r="U295" s="57">
        <v>50</v>
      </c>
      <c r="V295" s="58" t="s">
        <v>2490</v>
      </c>
      <c r="W295" s="59"/>
      <c r="X295" s="59"/>
      <c r="Y295" s="60"/>
      <c r="Z295" s="149"/>
      <c r="AA295" s="97" t="s">
        <v>2378</v>
      </c>
      <c r="AB295" s="63" t="s">
        <v>1243</v>
      </c>
      <c r="AC295" s="64">
        <v>5776893</v>
      </c>
      <c r="AD295" s="63" t="s">
        <v>1241</v>
      </c>
      <c r="AE295" s="65"/>
      <c r="AF295" s="66">
        <v>10.76</v>
      </c>
      <c r="AG295" s="84"/>
      <c r="AH295" s="358">
        <f>(AF295+$AG$6)*U295</f>
        <v>633</v>
      </c>
      <c r="AI295" s="55" t="s">
        <v>2489</v>
      </c>
      <c r="AJ295" s="96">
        <v>838</v>
      </c>
      <c r="AK295" s="375"/>
      <c r="AL295" s="57">
        <v>50</v>
      </c>
      <c r="AM295" s="58" t="s">
        <v>2490</v>
      </c>
      <c r="AN295" s="59"/>
      <c r="AO295" s="59"/>
      <c r="AP295" s="60"/>
      <c r="AQ295" s="149"/>
      <c r="AR295" s="97" t="s">
        <v>2378</v>
      </c>
      <c r="AS295" s="63" t="s">
        <v>1626</v>
      </c>
      <c r="AT295" s="64">
        <v>721379</v>
      </c>
      <c r="AU295" s="63" t="s">
        <v>1627</v>
      </c>
      <c r="AV295" s="65"/>
      <c r="AW295" s="66">
        <v>15.81</v>
      </c>
      <c r="AX295" s="84"/>
      <c r="AY295" s="358">
        <f>(AW295+$AX$6)*AL295</f>
        <v>888.0000000000001</v>
      </c>
      <c r="AZ295" s="55" t="s">
        <v>2489</v>
      </c>
      <c r="BA295" s="96">
        <v>838</v>
      </c>
      <c r="BB295" s="375"/>
      <c r="BC295" s="57">
        <v>50</v>
      </c>
      <c r="BD295" s="58" t="s">
        <v>2490</v>
      </c>
      <c r="BE295" s="59"/>
      <c r="BF295" s="59"/>
      <c r="BG295" s="60"/>
      <c r="BH295" s="149"/>
      <c r="BI295" s="97" t="s">
        <v>2378</v>
      </c>
      <c r="BJ295" s="63"/>
      <c r="BK295" s="64"/>
      <c r="BL295" s="63"/>
      <c r="BM295" s="65"/>
      <c r="BN295" s="66"/>
      <c r="BO295" s="84"/>
      <c r="BP295" s="358">
        <f>(BN295+$O$6)*BC295</f>
        <v>62.5</v>
      </c>
    </row>
    <row r="296" spans="1:68" s="81" customFormat="1" ht="16.5" thickBot="1">
      <c r="A296" s="78"/>
      <c r="B296" s="79"/>
      <c r="C296" s="70"/>
      <c r="D296" s="58"/>
      <c r="E296" s="59"/>
      <c r="F296" s="59"/>
      <c r="G296" s="60"/>
      <c r="H296" s="71"/>
      <c r="I296" s="72"/>
      <c r="J296" s="73"/>
      <c r="K296" s="74"/>
      <c r="L296" s="73"/>
      <c r="M296" s="74"/>
      <c r="N296" s="75"/>
      <c r="O296" s="84"/>
      <c r="P296" s="76"/>
      <c r="Q296" s="80"/>
      <c r="R296" s="78"/>
      <c r="S296" s="79"/>
      <c r="T296" s="374"/>
      <c r="U296" s="70"/>
      <c r="V296" s="58"/>
      <c r="W296" s="59"/>
      <c r="X296" s="59"/>
      <c r="Y296" s="60"/>
      <c r="Z296" s="71"/>
      <c r="AA296" s="72"/>
      <c r="AB296" s="73"/>
      <c r="AC296" s="74"/>
      <c r="AD296" s="73"/>
      <c r="AE296" s="74"/>
      <c r="AF296" s="75"/>
      <c r="AG296" s="84"/>
      <c r="AH296" s="359"/>
      <c r="AI296" s="78"/>
      <c r="AJ296" s="79"/>
      <c r="AK296" s="374"/>
      <c r="AL296" s="70"/>
      <c r="AM296" s="58"/>
      <c r="AN296" s="59"/>
      <c r="AO296" s="59"/>
      <c r="AP296" s="60"/>
      <c r="AQ296" s="71"/>
      <c r="AR296" s="72"/>
      <c r="AS296" s="73"/>
      <c r="AT296" s="74"/>
      <c r="AU296" s="73"/>
      <c r="AV296" s="74"/>
      <c r="AW296" s="75"/>
      <c r="AX296" s="84"/>
      <c r="AY296" s="359"/>
      <c r="AZ296" s="78"/>
      <c r="BA296" s="79"/>
      <c r="BB296" s="374"/>
      <c r="BC296" s="70"/>
      <c r="BD296" s="58"/>
      <c r="BE296" s="59"/>
      <c r="BF296" s="59"/>
      <c r="BG296" s="60"/>
      <c r="BH296" s="71"/>
      <c r="BI296" s="72"/>
      <c r="BJ296" s="73"/>
      <c r="BK296" s="74"/>
      <c r="BL296" s="73"/>
      <c r="BM296" s="74"/>
      <c r="BN296" s="75"/>
      <c r="BO296" s="84"/>
      <c r="BP296" s="359"/>
    </row>
    <row r="297" spans="1:68" ht="16.5" thickBot="1">
      <c r="A297" s="55" t="s">
        <v>2491</v>
      </c>
      <c r="B297" s="96">
        <v>860</v>
      </c>
      <c r="C297" s="57">
        <v>120</v>
      </c>
      <c r="D297" s="58" t="s">
        <v>2492</v>
      </c>
      <c r="E297" s="59"/>
      <c r="F297" s="59"/>
      <c r="G297" s="60"/>
      <c r="H297" s="149"/>
      <c r="I297" s="97" t="s">
        <v>2378</v>
      </c>
      <c r="J297" s="63" t="s">
        <v>2493</v>
      </c>
      <c r="K297" s="64" t="s">
        <v>2494</v>
      </c>
      <c r="L297" s="63" t="s">
        <v>2495</v>
      </c>
      <c r="M297" s="65"/>
      <c r="N297" s="66">
        <v>8.4</v>
      </c>
      <c r="O297" s="84"/>
      <c r="P297" s="67">
        <f>(N297+$O$6)*C297</f>
        <v>1158</v>
      </c>
      <c r="Q297" s="77"/>
      <c r="R297" s="55" t="s">
        <v>2491</v>
      </c>
      <c r="S297" s="96">
        <v>860</v>
      </c>
      <c r="T297" s="375"/>
      <c r="U297" s="57">
        <v>120</v>
      </c>
      <c r="V297" s="58" t="s">
        <v>2492</v>
      </c>
      <c r="W297" s="59"/>
      <c r="X297" s="59"/>
      <c r="Y297" s="60"/>
      <c r="Z297" s="149"/>
      <c r="AA297" s="97" t="s">
        <v>2378</v>
      </c>
      <c r="AB297" s="63" t="s">
        <v>2493</v>
      </c>
      <c r="AC297" s="64">
        <v>5309547</v>
      </c>
      <c r="AD297" s="63" t="s">
        <v>1239</v>
      </c>
      <c r="AE297" s="65"/>
      <c r="AF297" s="66">
        <v>8.67</v>
      </c>
      <c r="AG297" s="84"/>
      <c r="AH297" s="358">
        <f>(AF297+$AG$6)*U297</f>
        <v>1268.4</v>
      </c>
      <c r="AI297" s="55" t="s">
        <v>2491</v>
      </c>
      <c r="AJ297" s="96">
        <v>860</v>
      </c>
      <c r="AK297" s="375"/>
      <c r="AL297" s="57">
        <v>120</v>
      </c>
      <c r="AM297" s="58" t="s">
        <v>2492</v>
      </c>
      <c r="AN297" s="59"/>
      <c r="AO297" s="59"/>
      <c r="AP297" s="60"/>
      <c r="AQ297" s="149"/>
      <c r="AR297" s="97" t="s">
        <v>2378</v>
      </c>
      <c r="AS297" s="63" t="s">
        <v>2300</v>
      </c>
      <c r="AT297" s="64">
        <v>528501</v>
      </c>
      <c r="AU297" s="63" t="s">
        <v>1622</v>
      </c>
      <c r="AV297" s="65"/>
      <c r="AW297" s="66">
        <v>11.09</v>
      </c>
      <c r="AX297" s="84"/>
      <c r="AY297" s="358">
        <f>(AW297+$AX$6)*AL297</f>
        <v>1564.8</v>
      </c>
      <c r="AZ297" s="55" t="s">
        <v>2491</v>
      </c>
      <c r="BA297" s="96">
        <v>860</v>
      </c>
      <c r="BB297" s="375"/>
      <c r="BC297" s="57">
        <v>60</v>
      </c>
      <c r="BD297" s="58" t="s">
        <v>2492</v>
      </c>
      <c r="BE297" s="59"/>
      <c r="BF297" s="59"/>
      <c r="BG297" s="60"/>
      <c r="BH297" s="149"/>
      <c r="BI297" s="97" t="s">
        <v>2378</v>
      </c>
      <c r="BJ297" s="63"/>
      <c r="BK297" s="64"/>
      <c r="BL297" s="63"/>
      <c r="BM297" s="65"/>
      <c r="BN297" s="66"/>
      <c r="BO297" s="84"/>
      <c r="BP297" s="358">
        <f>(BN297+$O$6)*BC297</f>
        <v>75</v>
      </c>
    </row>
    <row r="298" spans="1:68" s="81" customFormat="1" ht="16.5" thickBot="1">
      <c r="A298" s="78"/>
      <c r="B298" s="79"/>
      <c r="C298" s="70"/>
      <c r="D298" s="58"/>
      <c r="E298" s="59"/>
      <c r="F298" s="59"/>
      <c r="G298" s="60"/>
      <c r="H298" s="71"/>
      <c r="I298" s="72"/>
      <c r="J298" s="73"/>
      <c r="K298" s="74"/>
      <c r="L298" s="73"/>
      <c r="M298" s="74"/>
      <c r="N298" s="75"/>
      <c r="O298" s="84"/>
      <c r="P298" s="76"/>
      <c r="Q298" s="80"/>
      <c r="R298" s="78"/>
      <c r="S298" s="79"/>
      <c r="T298" s="374"/>
      <c r="U298" s="70"/>
      <c r="V298" s="58"/>
      <c r="W298" s="59"/>
      <c r="X298" s="59"/>
      <c r="Y298" s="60"/>
      <c r="Z298" s="71"/>
      <c r="AA298" s="72"/>
      <c r="AB298" s="73"/>
      <c r="AC298" s="74"/>
      <c r="AD298" s="73"/>
      <c r="AE298" s="74"/>
      <c r="AF298" s="75"/>
      <c r="AG298" s="84"/>
      <c r="AH298" s="359"/>
      <c r="AI298" s="78"/>
      <c r="AJ298" s="79"/>
      <c r="AK298" s="374"/>
      <c r="AL298" s="70"/>
      <c r="AM298" s="58"/>
      <c r="AN298" s="59"/>
      <c r="AO298" s="59"/>
      <c r="AP298" s="60"/>
      <c r="AQ298" s="71"/>
      <c r="AR298" s="72"/>
      <c r="AS298" s="73"/>
      <c r="AT298" s="74"/>
      <c r="AU298" s="73"/>
      <c r="AV298" s="74"/>
      <c r="AW298" s="75"/>
      <c r="AX298" s="84"/>
      <c r="AY298" s="359"/>
      <c r="AZ298" s="78"/>
      <c r="BA298" s="79"/>
      <c r="BB298" s="374"/>
      <c r="BC298" s="70"/>
      <c r="BD298" s="58"/>
      <c r="BE298" s="59"/>
      <c r="BF298" s="59"/>
      <c r="BG298" s="60"/>
      <c r="BH298" s="71"/>
      <c r="BI298" s="72"/>
      <c r="BJ298" s="73"/>
      <c r="BK298" s="74"/>
      <c r="BL298" s="73"/>
      <c r="BM298" s="74"/>
      <c r="BN298" s="75"/>
      <c r="BO298" s="84"/>
      <c r="BP298" s="359"/>
    </row>
    <row r="299" spans="1:68" ht="16.5" thickBot="1">
      <c r="A299" s="55" t="s">
        <v>2496</v>
      </c>
      <c r="B299" s="69" t="s">
        <v>2497</v>
      </c>
      <c r="C299" s="57">
        <v>300</v>
      </c>
      <c r="D299" s="58" t="s">
        <v>1059</v>
      </c>
      <c r="E299" s="59"/>
      <c r="F299" s="59"/>
      <c r="G299" s="60"/>
      <c r="H299" s="61"/>
      <c r="I299" s="85" t="s">
        <v>2498</v>
      </c>
      <c r="J299" s="63" t="s">
        <v>2499</v>
      </c>
      <c r="K299" s="64">
        <v>58525</v>
      </c>
      <c r="L299" s="63" t="s">
        <v>2500</v>
      </c>
      <c r="M299" s="65"/>
      <c r="N299" s="66">
        <v>6.5</v>
      </c>
      <c r="O299" s="84"/>
      <c r="P299" s="67">
        <f>(N299+$O$6)*C299</f>
        <v>2325</v>
      </c>
      <c r="Q299" s="77"/>
      <c r="R299" s="55" t="s">
        <v>2496</v>
      </c>
      <c r="S299" s="69" t="s">
        <v>2497</v>
      </c>
      <c r="T299" s="373"/>
      <c r="U299" s="57">
        <v>300</v>
      </c>
      <c r="V299" s="58" t="s">
        <v>1059</v>
      </c>
      <c r="W299" s="59"/>
      <c r="X299" s="59"/>
      <c r="Y299" s="60"/>
      <c r="Z299" s="61"/>
      <c r="AA299" s="85" t="s">
        <v>2498</v>
      </c>
      <c r="AB299" s="63" t="s">
        <v>1244</v>
      </c>
      <c r="AC299" s="64">
        <v>4092755</v>
      </c>
      <c r="AD299" s="63" t="s">
        <v>1245</v>
      </c>
      <c r="AE299" s="65"/>
      <c r="AF299" s="66">
        <v>7.26</v>
      </c>
      <c r="AG299" s="84"/>
      <c r="AH299" s="358">
        <f>(AF299+$AG$6)*U299</f>
        <v>2748</v>
      </c>
      <c r="AI299" s="55" t="s">
        <v>2496</v>
      </c>
      <c r="AJ299" s="69" t="s">
        <v>2497</v>
      </c>
      <c r="AK299" s="373"/>
      <c r="AL299" s="57">
        <v>150</v>
      </c>
      <c r="AM299" s="58" t="s">
        <v>1059</v>
      </c>
      <c r="AN299" s="59"/>
      <c r="AO299" s="59"/>
      <c r="AP299" s="60"/>
      <c r="AQ299" s="61"/>
      <c r="AR299" s="85" t="s">
        <v>2498</v>
      </c>
      <c r="AS299" s="63" t="s">
        <v>1628</v>
      </c>
      <c r="AT299" s="64">
        <v>356510</v>
      </c>
      <c r="AU299" s="63" t="s">
        <v>1629</v>
      </c>
      <c r="AV299" s="65"/>
      <c r="AW299" s="66">
        <v>11.41</v>
      </c>
      <c r="AX299" s="84"/>
      <c r="AY299" s="358">
        <f>(AW299+$AX$6)*AL299</f>
        <v>2004</v>
      </c>
      <c r="AZ299" s="55" t="s">
        <v>2496</v>
      </c>
      <c r="BA299" s="69" t="s">
        <v>2497</v>
      </c>
      <c r="BB299" s="373"/>
      <c r="BC299" s="57">
        <v>300</v>
      </c>
      <c r="BD299" s="58" t="s">
        <v>1059</v>
      </c>
      <c r="BE299" s="59"/>
      <c r="BF299" s="59"/>
      <c r="BG299" s="60"/>
      <c r="BH299" s="61"/>
      <c r="BI299" s="85" t="s">
        <v>2498</v>
      </c>
      <c r="BJ299" s="63"/>
      <c r="BK299" s="64"/>
      <c r="BL299" s="63"/>
      <c r="BM299" s="65"/>
      <c r="BN299" s="66"/>
      <c r="BO299" s="84"/>
      <c r="BP299" s="358">
        <f>(BN299+$O$6)*BC299</f>
        <v>375</v>
      </c>
    </row>
    <row r="300" spans="1:68" s="81" customFormat="1" ht="16.5" thickBot="1">
      <c r="A300" s="78"/>
      <c r="B300" s="79"/>
      <c r="C300" s="70"/>
      <c r="D300" s="58"/>
      <c r="E300" s="59" t="s">
        <v>2501</v>
      </c>
      <c r="F300" s="59"/>
      <c r="G300" s="60"/>
      <c r="H300" s="119"/>
      <c r="I300" s="72"/>
      <c r="J300" s="73"/>
      <c r="K300" s="74"/>
      <c r="L300" s="73"/>
      <c r="M300" s="74"/>
      <c r="N300" s="75"/>
      <c r="O300" s="84"/>
      <c r="P300" s="76"/>
      <c r="Q300" s="80"/>
      <c r="R300" s="78"/>
      <c r="S300" s="79"/>
      <c r="T300" s="374"/>
      <c r="U300" s="70"/>
      <c r="V300" s="58"/>
      <c r="W300" s="59" t="s">
        <v>2501</v>
      </c>
      <c r="X300" s="59"/>
      <c r="Y300" s="60"/>
      <c r="Z300" s="119"/>
      <c r="AA300" s="72"/>
      <c r="AB300" s="73"/>
      <c r="AC300" s="74"/>
      <c r="AD300" s="73"/>
      <c r="AE300" s="74"/>
      <c r="AF300" s="75"/>
      <c r="AG300" s="84"/>
      <c r="AH300" s="359"/>
      <c r="AI300" s="78"/>
      <c r="AJ300" s="79"/>
      <c r="AK300" s="374"/>
      <c r="AL300" s="70"/>
      <c r="AM300" s="58"/>
      <c r="AN300" s="59" t="s">
        <v>2501</v>
      </c>
      <c r="AO300" s="59"/>
      <c r="AP300" s="60"/>
      <c r="AQ300" s="119"/>
      <c r="AR300" s="72"/>
      <c r="AS300" s="73"/>
      <c r="AT300" s="74"/>
      <c r="AU300" s="73"/>
      <c r="AV300" s="74"/>
      <c r="AW300" s="75"/>
      <c r="AX300" s="84"/>
      <c r="AY300" s="359"/>
      <c r="AZ300" s="78"/>
      <c r="BA300" s="79"/>
      <c r="BB300" s="374"/>
      <c r="BC300" s="70"/>
      <c r="BD300" s="58"/>
      <c r="BE300" s="59" t="s">
        <v>2501</v>
      </c>
      <c r="BF300" s="59"/>
      <c r="BG300" s="60"/>
      <c r="BH300" s="119"/>
      <c r="BI300" s="72"/>
      <c r="BJ300" s="73"/>
      <c r="BK300" s="74"/>
      <c r="BL300" s="73"/>
      <c r="BM300" s="74"/>
      <c r="BN300" s="75"/>
      <c r="BO300" s="84"/>
      <c r="BP300" s="359"/>
    </row>
    <row r="301" spans="1:68" s="81" customFormat="1" ht="16.5" thickBot="1">
      <c r="A301" s="78"/>
      <c r="B301" s="79"/>
      <c r="C301" s="70"/>
      <c r="D301" s="58"/>
      <c r="E301" s="59"/>
      <c r="F301" s="59" t="s">
        <v>1956</v>
      </c>
      <c r="G301" s="60"/>
      <c r="H301" s="119"/>
      <c r="I301" s="72"/>
      <c r="J301" s="89"/>
      <c r="K301" s="74"/>
      <c r="L301" s="73"/>
      <c r="M301" s="74"/>
      <c r="N301" s="75"/>
      <c r="O301" s="84"/>
      <c r="P301" s="76"/>
      <c r="Q301" s="80"/>
      <c r="R301" s="78"/>
      <c r="S301" s="79"/>
      <c r="T301" s="374"/>
      <c r="U301" s="70"/>
      <c r="V301" s="58"/>
      <c r="W301" s="59"/>
      <c r="X301" s="59" t="s">
        <v>1956</v>
      </c>
      <c r="Y301" s="60"/>
      <c r="Z301" s="119"/>
      <c r="AA301" s="72"/>
      <c r="AB301" s="89"/>
      <c r="AC301" s="74"/>
      <c r="AD301" s="73"/>
      <c r="AE301" s="74"/>
      <c r="AF301" s="75"/>
      <c r="AG301" s="84"/>
      <c r="AH301" s="359"/>
      <c r="AI301" s="78"/>
      <c r="AJ301" s="79"/>
      <c r="AK301" s="374"/>
      <c r="AL301" s="70"/>
      <c r="AM301" s="58"/>
      <c r="AN301" s="59"/>
      <c r="AO301" s="59" t="s">
        <v>1956</v>
      </c>
      <c r="AP301" s="60"/>
      <c r="AQ301" s="119"/>
      <c r="AR301" s="72"/>
      <c r="AS301" s="89"/>
      <c r="AT301" s="74"/>
      <c r="AU301" s="73"/>
      <c r="AV301" s="74"/>
      <c r="AW301" s="75"/>
      <c r="AX301" s="84"/>
      <c r="AY301" s="359"/>
      <c r="AZ301" s="78"/>
      <c r="BA301" s="79"/>
      <c r="BB301" s="374"/>
      <c r="BC301" s="70"/>
      <c r="BD301" s="58"/>
      <c r="BE301" s="59"/>
      <c r="BF301" s="59" t="s">
        <v>1956</v>
      </c>
      <c r="BG301" s="60"/>
      <c r="BH301" s="119"/>
      <c r="BI301" s="72"/>
      <c r="BJ301" s="89"/>
      <c r="BK301" s="74"/>
      <c r="BL301" s="73"/>
      <c r="BM301" s="74"/>
      <c r="BN301" s="75"/>
      <c r="BO301" s="84"/>
      <c r="BP301" s="359"/>
    </row>
    <row r="302" spans="1:68" ht="16.5" thickBot="1">
      <c r="A302" s="55" t="s">
        <v>2502</v>
      </c>
      <c r="B302" s="69" t="s">
        <v>2503</v>
      </c>
      <c r="C302" s="57">
        <v>2400</v>
      </c>
      <c r="D302" s="58" t="s">
        <v>2504</v>
      </c>
      <c r="E302" s="59"/>
      <c r="F302" s="59"/>
      <c r="G302" s="60"/>
      <c r="H302" s="61"/>
      <c r="I302" s="85" t="s">
        <v>2505</v>
      </c>
      <c r="J302" s="63" t="s">
        <v>2506</v>
      </c>
      <c r="K302" s="64">
        <v>59510</v>
      </c>
      <c r="L302" s="63" t="s">
        <v>2507</v>
      </c>
      <c r="M302" s="65"/>
      <c r="N302" s="66">
        <v>9.78</v>
      </c>
      <c r="O302" s="84"/>
      <c r="P302" s="67">
        <f>(N302+$O$6)*C302</f>
        <v>26472</v>
      </c>
      <c r="Q302" s="77"/>
      <c r="R302" s="55" t="s">
        <v>2502</v>
      </c>
      <c r="S302" s="69" t="s">
        <v>2503</v>
      </c>
      <c r="T302" s="373"/>
      <c r="U302" s="57">
        <v>3600</v>
      </c>
      <c r="V302" s="58" t="s">
        <v>2504</v>
      </c>
      <c r="W302" s="59"/>
      <c r="X302" s="59"/>
      <c r="Y302" s="60"/>
      <c r="Z302" s="61"/>
      <c r="AA302" s="85" t="s">
        <v>2505</v>
      </c>
      <c r="AB302" s="63" t="s">
        <v>1246</v>
      </c>
      <c r="AC302" s="64">
        <v>6920409</v>
      </c>
      <c r="AD302" s="63" t="s">
        <v>1247</v>
      </c>
      <c r="AE302" s="65"/>
      <c r="AF302" s="66">
        <v>6.43</v>
      </c>
      <c r="AG302" s="84"/>
      <c r="AH302" s="358">
        <f>(AF302+$AG$6)*U302</f>
        <v>29988</v>
      </c>
      <c r="AI302" s="55" t="s">
        <v>2502</v>
      </c>
      <c r="AJ302" s="69" t="s">
        <v>2503</v>
      </c>
      <c r="AK302" s="373"/>
      <c r="AL302" s="57">
        <v>3840</v>
      </c>
      <c r="AM302" s="58" t="s">
        <v>2504</v>
      </c>
      <c r="AN302" s="59"/>
      <c r="AO302" s="59"/>
      <c r="AP302" s="60"/>
      <c r="AQ302" s="61"/>
      <c r="AR302" s="85" t="s">
        <v>2505</v>
      </c>
      <c r="AS302" s="63" t="s">
        <v>1630</v>
      </c>
      <c r="AT302" s="64">
        <v>163020</v>
      </c>
      <c r="AU302" s="63" t="s">
        <v>1631</v>
      </c>
      <c r="AV302" s="65"/>
      <c r="AW302" s="66">
        <v>4.65</v>
      </c>
      <c r="AX302" s="84"/>
      <c r="AY302" s="358">
        <f>(AW302+$AX$6)*AL302</f>
        <v>25344.000000000004</v>
      </c>
      <c r="AZ302" s="55" t="s">
        <v>2502</v>
      </c>
      <c r="BA302" s="69" t="s">
        <v>2503</v>
      </c>
      <c r="BB302" s="373"/>
      <c r="BC302" s="57">
        <v>4800</v>
      </c>
      <c r="BD302" s="58" t="s">
        <v>2504</v>
      </c>
      <c r="BE302" s="59"/>
      <c r="BF302" s="59"/>
      <c r="BG302" s="60"/>
      <c r="BH302" s="61"/>
      <c r="BI302" s="85" t="s">
        <v>2505</v>
      </c>
      <c r="BJ302" s="63"/>
      <c r="BK302" s="64"/>
      <c r="BL302" s="63"/>
      <c r="BM302" s="65"/>
      <c r="BN302" s="66"/>
      <c r="BO302" s="84"/>
      <c r="BP302" s="358">
        <f>(BN302+$O$6)*BC302</f>
        <v>6000</v>
      </c>
    </row>
    <row r="303" spans="1:68" s="81" customFormat="1" ht="16.5" thickBot="1">
      <c r="A303" s="78"/>
      <c r="B303" s="79"/>
      <c r="C303" s="70"/>
      <c r="D303" s="58"/>
      <c r="E303" s="59" t="s">
        <v>2501</v>
      </c>
      <c r="F303" s="59"/>
      <c r="G303" s="60"/>
      <c r="H303" s="119"/>
      <c r="I303" s="72"/>
      <c r="J303" s="89"/>
      <c r="K303" s="74"/>
      <c r="L303" s="73"/>
      <c r="M303" s="74"/>
      <c r="N303" s="75"/>
      <c r="O303" s="84"/>
      <c r="P303" s="76"/>
      <c r="Q303" s="80"/>
      <c r="R303" s="78"/>
      <c r="S303" s="79"/>
      <c r="T303" s="374"/>
      <c r="U303" s="70"/>
      <c r="V303" s="58"/>
      <c r="W303" s="59" t="s">
        <v>2501</v>
      </c>
      <c r="X303" s="59"/>
      <c r="Y303" s="60"/>
      <c r="Z303" s="119"/>
      <c r="AA303" s="72"/>
      <c r="AB303" s="89"/>
      <c r="AC303" s="74"/>
      <c r="AD303" s="73"/>
      <c r="AE303" s="74"/>
      <c r="AF303" s="75"/>
      <c r="AG303" s="84"/>
      <c r="AH303" s="359"/>
      <c r="AI303" s="78"/>
      <c r="AJ303" s="79"/>
      <c r="AK303" s="374"/>
      <c r="AL303" s="70"/>
      <c r="AM303" s="58"/>
      <c r="AN303" s="59" t="s">
        <v>2501</v>
      </c>
      <c r="AO303" s="59"/>
      <c r="AP303" s="60"/>
      <c r="AQ303" s="119"/>
      <c r="AR303" s="72"/>
      <c r="AS303" s="89"/>
      <c r="AT303" s="74"/>
      <c r="AU303" s="73"/>
      <c r="AV303" s="74"/>
      <c r="AW303" s="75"/>
      <c r="AX303" s="84"/>
      <c r="AY303" s="359"/>
      <c r="AZ303" s="78"/>
      <c r="BA303" s="79"/>
      <c r="BB303" s="374"/>
      <c r="BC303" s="70"/>
      <c r="BD303" s="58"/>
      <c r="BE303" s="59" t="s">
        <v>2501</v>
      </c>
      <c r="BF303" s="59"/>
      <c r="BG303" s="60"/>
      <c r="BH303" s="119"/>
      <c r="BI303" s="72"/>
      <c r="BJ303" s="89"/>
      <c r="BK303" s="74"/>
      <c r="BL303" s="73"/>
      <c r="BM303" s="74"/>
      <c r="BN303" s="75"/>
      <c r="BO303" s="84"/>
      <c r="BP303" s="359"/>
    </row>
    <row r="304" spans="1:68" s="81" customFormat="1" ht="16.5" thickBot="1">
      <c r="A304" s="78"/>
      <c r="B304" s="79"/>
      <c r="C304" s="70"/>
      <c r="D304" s="58"/>
      <c r="E304" s="59"/>
      <c r="F304" s="59" t="s">
        <v>1956</v>
      </c>
      <c r="G304" s="60"/>
      <c r="H304" s="119"/>
      <c r="I304" s="72"/>
      <c r="J304" s="89"/>
      <c r="K304" s="74"/>
      <c r="L304" s="73"/>
      <c r="M304" s="74"/>
      <c r="N304" s="75"/>
      <c r="O304" s="84"/>
      <c r="P304" s="76"/>
      <c r="Q304" s="80"/>
      <c r="R304" s="78"/>
      <c r="S304" s="79"/>
      <c r="T304" s="374"/>
      <c r="U304" s="70"/>
      <c r="V304" s="58"/>
      <c r="W304" s="59"/>
      <c r="X304" s="59" t="s">
        <v>1956</v>
      </c>
      <c r="Y304" s="60"/>
      <c r="Z304" s="119"/>
      <c r="AA304" s="72"/>
      <c r="AB304" s="89"/>
      <c r="AC304" s="74"/>
      <c r="AD304" s="73"/>
      <c r="AE304" s="74"/>
      <c r="AF304" s="75"/>
      <c r="AG304" s="84"/>
      <c r="AH304" s="359"/>
      <c r="AI304" s="78"/>
      <c r="AJ304" s="79"/>
      <c r="AK304" s="374"/>
      <c r="AL304" s="70"/>
      <c r="AM304" s="58"/>
      <c r="AN304" s="59"/>
      <c r="AO304" s="59" t="s">
        <v>1956</v>
      </c>
      <c r="AP304" s="60"/>
      <c r="AQ304" s="119"/>
      <c r="AR304" s="72"/>
      <c r="AS304" s="89"/>
      <c r="AT304" s="74"/>
      <c r="AU304" s="73"/>
      <c r="AV304" s="74"/>
      <c r="AW304" s="75"/>
      <c r="AX304" s="84"/>
      <c r="AY304" s="359"/>
      <c r="AZ304" s="78"/>
      <c r="BA304" s="79"/>
      <c r="BB304" s="374"/>
      <c r="BC304" s="70"/>
      <c r="BD304" s="58"/>
      <c r="BE304" s="59"/>
      <c r="BF304" s="59" t="s">
        <v>1956</v>
      </c>
      <c r="BG304" s="60"/>
      <c r="BH304" s="119"/>
      <c r="BI304" s="72"/>
      <c r="BJ304" s="89"/>
      <c r="BK304" s="74"/>
      <c r="BL304" s="73"/>
      <c r="BM304" s="74"/>
      <c r="BN304" s="75"/>
      <c r="BO304" s="84"/>
      <c r="BP304" s="359"/>
    </row>
    <row r="305" spans="1:68" ht="16.5" thickBot="1">
      <c r="A305" s="55" t="s">
        <v>2508</v>
      </c>
      <c r="B305" s="69">
        <v>855</v>
      </c>
      <c r="C305" s="57">
        <v>215</v>
      </c>
      <c r="D305" s="58" t="s">
        <v>2509</v>
      </c>
      <c r="E305" s="110"/>
      <c r="F305" s="110"/>
      <c r="G305" s="111"/>
      <c r="H305" s="61"/>
      <c r="I305" s="85" t="s">
        <v>2510</v>
      </c>
      <c r="J305" s="63" t="s">
        <v>2511</v>
      </c>
      <c r="K305" s="64"/>
      <c r="L305" s="63" t="s">
        <v>2512</v>
      </c>
      <c r="M305" s="65"/>
      <c r="N305" s="66">
        <v>18.45</v>
      </c>
      <c r="O305" s="84"/>
      <c r="P305" s="67">
        <f>(N305+$O$6)*C305</f>
        <v>4235.5</v>
      </c>
      <c r="Q305" s="150"/>
      <c r="R305" s="55" t="s">
        <v>2508</v>
      </c>
      <c r="S305" s="69">
        <v>855</v>
      </c>
      <c r="T305" s="373"/>
      <c r="U305" s="57">
        <v>516</v>
      </c>
      <c r="V305" s="58" t="s">
        <v>2509</v>
      </c>
      <c r="W305" s="110"/>
      <c r="X305" s="110"/>
      <c r="Y305" s="111"/>
      <c r="Z305" s="61"/>
      <c r="AA305" s="85" t="s">
        <v>2510</v>
      </c>
      <c r="AB305" s="63" t="s">
        <v>1248</v>
      </c>
      <c r="AC305" s="64" t="s">
        <v>1249</v>
      </c>
      <c r="AD305" s="63" t="s">
        <v>1250</v>
      </c>
      <c r="AE305" s="65"/>
      <c r="AF305" s="66">
        <v>10.5</v>
      </c>
      <c r="AG305" s="84"/>
      <c r="AH305" s="358">
        <f>(AF305+$AG$6)*U305</f>
        <v>6398.400000000001</v>
      </c>
      <c r="AI305" s="55" t="s">
        <v>2508</v>
      </c>
      <c r="AJ305" s="69">
        <v>855</v>
      </c>
      <c r="AK305" s="373"/>
      <c r="AL305" s="57">
        <v>430</v>
      </c>
      <c r="AM305" s="58" t="s">
        <v>2509</v>
      </c>
      <c r="AN305" s="110"/>
      <c r="AO305" s="110"/>
      <c r="AP305" s="111"/>
      <c r="AQ305" s="61"/>
      <c r="AR305" s="85" t="s">
        <v>2510</v>
      </c>
      <c r="AS305" s="63" t="s">
        <v>1632</v>
      </c>
      <c r="AT305" s="64">
        <v>702668</v>
      </c>
      <c r="AU305" s="63" t="s">
        <v>1633</v>
      </c>
      <c r="AV305" s="65"/>
      <c r="AW305" s="66">
        <v>14.91</v>
      </c>
      <c r="AX305" s="84"/>
      <c r="AY305" s="358">
        <f>(AW305+$AX$6)*AL305</f>
        <v>7249.8</v>
      </c>
      <c r="AZ305" s="55" t="s">
        <v>2508</v>
      </c>
      <c r="BA305" s="69">
        <v>855</v>
      </c>
      <c r="BB305" s="373"/>
      <c r="BC305" s="57">
        <v>430</v>
      </c>
      <c r="BD305" s="58" t="s">
        <v>2509</v>
      </c>
      <c r="BE305" s="110"/>
      <c r="BF305" s="110"/>
      <c r="BG305" s="111"/>
      <c r="BH305" s="61"/>
      <c r="BI305" s="85" t="s">
        <v>2510</v>
      </c>
      <c r="BJ305" s="63"/>
      <c r="BK305" s="64"/>
      <c r="BL305" s="63"/>
      <c r="BM305" s="65"/>
      <c r="BN305" s="66"/>
      <c r="BO305" s="84"/>
      <c r="BP305" s="358">
        <f>(BN305+$O$6)*BC305</f>
        <v>537.5</v>
      </c>
    </row>
    <row r="306" spans="1:68" s="81" customFormat="1" ht="16.5" thickBot="1">
      <c r="A306" s="78"/>
      <c r="B306" s="79"/>
      <c r="C306" s="70"/>
      <c r="D306" s="58"/>
      <c r="E306" s="59"/>
      <c r="F306" s="59"/>
      <c r="G306" s="60"/>
      <c r="H306" s="71"/>
      <c r="I306" s="72"/>
      <c r="J306" s="89"/>
      <c r="K306" s="74"/>
      <c r="L306" s="73"/>
      <c r="M306" s="74"/>
      <c r="N306" s="75"/>
      <c r="O306" s="84"/>
      <c r="P306" s="76"/>
      <c r="Q306" s="80"/>
      <c r="R306" s="78"/>
      <c r="S306" s="79"/>
      <c r="T306" s="374"/>
      <c r="U306" s="70"/>
      <c r="V306" s="58"/>
      <c r="W306" s="59"/>
      <c r="X306" s="59"/>
      <c r="Y306" s="60"/>
      <c r="Z306" s="71"/>
      <c r="AA306" s="72"/>
      <c r="AB306" s="89"/>
      <c r="AC306" s="74"/>
      <c r="AD306" s="73"/>
      <c r="AE306" s="74"/>
      <c r="AF306" s="75"/>
      <c r="AG306" s="84"/>
      <c r="AH306" s="359"/>
      <c r="AI306" s="78"/>
      <c r="AJ306" s="79"/>
      <c r="AK306" s="374"/>
      <c r="AL306" s="70"/>
      <c r="AM306" s="58"/>
      <c r="AN306" s="59"/>
      <c r="AO306" s="59"/>
      <c r="AP306" s="60"/>
      <c r="AQ306" s="71"/>
      <c r="AR306" s="72"/>
      <c r="AS306" s="89"/>
      <c r="AT306" s="74"/>
      <c r="AU306" s="73"/>
      <c r="AV306" s="74"/>
      <c r="AW306" s="75"/>
      <c r="AX306" s="84"/>
      <c r="AY306" s="359"/>
      <c r="AZ306" s="78"/>
      <c r="BA306" s="79"/>
      <c r="BB306" s="374"/>
      <c r="BC306" s="70"/>
      <c r="BD306" s="58"/>
      <c r="BE306" s="59"/>
      <c r="BF306" s="59"/>
      <c r="BG306" s="60"/>
      <c r="BH306" s="71"/>
      <c r="BI306" s="72"/>
      <c r="BJ306" s="89"/>
      <c r="BK306" s="74"/>
      <c r="BL306" s="73"/>
      <c r="BM306" s="74"/>
      <c r="BN306" s="75"/>
      <c r="BO306" s="84"/>
      <c r="BP306" s="359"/>
    </row>
    <row r="307" spans="1:68" ht="16.5" thickBot="1">
      <c r="A307" s="55" t="s">
        <v>2513</v>
      </c>
      <c r="B307" s="69">
        <v>855</v>
      </c>
      <c r="C307" s="57">
        <v>200</v>
      </c>
      <c r="D307" s="58" t="s">
        <v>1060</v>
      </c>
      <c r="E307" s="110"/>
      <c r="F307" s="110"/>
      <c r="G307" s="111"/>
      <c r="H307" s="131" t="s">
        <v>2514</v>
      </c>
      <c r="I307" s="85" t="s">
        <v>2515</v>
      </c>
      <c r="J307" s="63" t="s">
        <v>2516</v>
      </c>
      <c r="K307" s="64"/>
      <c r="L307" s="63" t="s">
        <v>2512</v>
      </c>
      <c r="M307" s="65"/>
      <c r="N307" s="66">
        <v>25</v>
      </c>
      <c r="O307" s="84"/>
      <c r="P307" s="67">
        <f>(N307+$O$6)*C307</f>
        <v>5250</v>
      </c>
      <c r="Q307" s="150"/>
      <c r="R307" s="55" t="s">
        <v>2513</v>
      </c>
      <c r="S307" s="69">
        <v>855</v>
      </c>
      <c r="T307" s="373"/>
      <c r="U307" s="57">
        <v>100</v>
      </c>
      <c r="V307" s="58" t="s">
        <v>1060</v>
      </c>
      <c r="W307" s="110"/>
      <c r="X307" s="110"/>
      <c r="Y307" s="111"/>
      <c r="Z307" s="131" t="s">
        <v>2514</v>
      </c>
      <c r="AA307" s="85" t="s">
        <v>2515</v>
      </c>
      <c r="AB307" s="63" t="s">
        <v>139</v>
      </c>
      <c r="AC307" s="64" t="s">
        <v>1251</v>
      </c>
      <c r="AD307" s="63" t="s">
        <v>1252</v>
      </c>
      <c r="AE307" s="65"/>
      <c r="AF307" s="66">
        <v>25</v>
      </c>
      <c r="AG307" s="84"/>
      <c r="AH307" s="358">
        <f>(AF307+$AG$6)*U307</f>
        <v>2690</v>
      </c>
      <c r="AI307" s="55" t="s">
        <v>2513</v>
      </c>
      <c r="AJ307" s="69">
        <v>855</v>
      </c>
      <c r="AK307" s="373"/>
      <c r="AL307" s="57">
        <v>200</v>
      </c>
      <c r="AM307" s="58" t="s">
        <v>1060</v>
      </c>
      <c r="AN307" s="110"/>
      <c r="AO307" s="110"/>
      <c r="AP307" s="111"/>
      <c r="AQ307" s="131" t="s">
        <v>2514</v>
      </c>
      <c r="AR307" s="85" t="s">
        <v>2515</v>
      </c>
      <c r="AS307" s="63" t="s">
        <v>1634</v>
      </c>
      <c r="AT307" s="64">
        <v>769037</v>
      </c>
      <c r="AU307" s="63" t="s">
        <v>1499</v>
      </c>
      <c r="AV307" s="65"/>
      <c r="AW307" s="66">
        <v>12</v>
      </c>
      <c r="AX307" s="84"/>
      <c r="AY307" s="358">
        <f>(AW307+$AX$6)*AL307</f>
        <v>2790</v>
      </c>
      <c r="AZ307" s="55" t="s">
        <v>2513</v>
      </c>
      <c r="BA307" s="69">
        <v>855</v>
      </c>
      <c r="BB307" s="373"/>
      <c r="BC307" s="57">
        <v>200</v>
      </c>
      <c r="BD307" s="58" t="s">
        <v>1060</v>
      </c>
      <c r="BE307" s="110"/>
      <c r="BF307" s="110"/>
      <c r="BG307" s="111"/>
      <c r="BH307" s="131" t="s">
        <v>2514</v>
      </c>
      <c r="BI307" s="85" t="s">
        <v>2515</v>
      </c>
      <c r="BJ307" s="63"/>
      <c r="BK307" s="64"/>
      <c r="BL307" s="63"/>
      <c r="BM307" s="65"/>
      <c r="BN307" s="66"/>
      <c r="BO307" s="84"/>
      <c r="BP307" s="358">
        <f>(BN307+$O$6)*BC307</f>
        <v>250</v>
      </c>
    </row>
    <row r="308" spans="1:68" s="81" customFormat="1" ht="16.5" thickBot="1">
      <c r="A308" s="78"/>
      <c r="B308" s="79"/>
      <c r="C308" s="70"/>
      <c r="D308" s="58"/>
      <c r="E308" s="59"/>
      <c r="F308" s="59"/>
      <c r="G308" s="60"/>
      <c r="H308" s="71"/>
      <c r="I308" s="72"/>
      <c r="J308" s="89"/>
      <c r="K308" s="74"/>
      <c r="L308" s="73"/>
      <c r="M308" s="74"/>
      <c r="N308" s="75"/>
      <c r="O308" s="84"/>
      <c r="P308" s="76"/>
      <c r="Q308" s="80"/>
      <c r="R308" s="78"/>
      <c r="S308" s="79"/>
      <c r="T308" s="374"/>
      <c r="U308" s="70"/>
      <c r="V308" s="58"/>
      <c r="W308" s="59"/>
      <c r="X308" s="59"/>
      <c r="Y308" s="60"/>
      <c r="Z308" s="71"/>
      <c r="AA308" s="72"/>
      <c r="AB308" s="89"/>
      <c r="AC308" s="74"/>
      <c r="AD308" s="73"/>
      <c r="AE308" s="74"/>
      <c r="AF308" s="75"/>
      <c r="AG308" s="84"/>
      <c r="AH308" s="359"/>
      <c r="AI308" s="78"/>
      <c r="AJ308" s="79"/>
      <c r="AK308" s="374"/>
      <c r="AL308" s="70"/>
      <c r="AM308" s="58"/>
      <c r="AN308" s="59"/>
      <c r="AO308" s="59"/>
      <c r="AP308" s="60"/>
      <c r="AQ308" s="71"/>
      <c r="AR308" s="72"/>
      <c r="AS308" s="89"/>
      <c r="AT308" s="74"/>
      <c r="AU308" s="73"/>
      <c r="AV308" s="74"/>
      <c r="AW308" s="75"/>
      <c r="AX308" s="84"/>
      <c r="AY308" s="359"/>
      <c r="AZ308" s="78"/>
      <c r="BA308" s="79"/>
      <c r="BB308" s="374"/>
      <c r="BC308" s="70"/>
      <c r="BD308" s="58"/>
      <c r="BE308" s="59"/>
      <c r="BF308" s="59"/>
      <c r="BG308" s="60"/>
      <c r="BH308" s="71"/>
      <c r="BI308" s="72"/>
      <c r="BJ308" s="89"/>
      <c r="BK308" s="74"/>
      <c r="BL308" s="73"/>
      <c r="BM308" s="74"/>
      <c r="BN308" s="75"/>
      <c r="BO308" s="84"/>
      <c r="BP308" s="359"/>
    </row>
    <row r="309" spans="1:68" s="81" customFormat="1" ht="16.5" thickBot="1">
      <c r="A309" s="55" t="s">
        <v>2513</v>
      </c>
      <c r="B309" s="79"/>
      <c r="C309" s="82">
        <v>400</v>
      </c>
      <c r="D309" s="58" t="s">
        <v>1061</v>
      </c>
      <c r="E309" s="110"/>
      <c r="F309" s="110"/>
      <c r="G309" s="111"/>
      <c r="H309" s="61" t="s">
        <v>2514</v>
      </c>
      <c r="I309" s="85" t="s">
        <v>2515</v>
      </c>
      <c r="J309" s="63" t="s">
        <v>2516</v>
      </c>
      <c r="K309" s="64"/>
      <c r="L309" s="63" t="s">
        <v>2512</v>
      </c>
      <c r="M309" s="65"/>
      <c r="N309" s="66">
        <v>12</v>
      </c>
      <c r="O309" s="84"/>
      <c r="P309" s="67">
        <f>(N309+$O$6)*C309</f>
        <v>5300</v>
      </c>
      <c r="Q309" s="80"/>
      <c r="R309" s="55" t="s">
        <v>2513</v>
      </c>
      <c r="S309" s="79"/>
      <c r="T309" s="374"/>
      <c r="U309" s="82">
        <v>400</v>
      </c>
      <c r="V309" s="58" t="s">
        <v>1061</v>
      </c>
      <c r="W309" s="110"/>
      <c r="X309" s="110"/>
      <c r="Y309" s="111"/>
      <c r="Z309" s="61" t="s">
        <v>2514</v>
      </c>
      <c r="AA309" s="85" t="s">
        <v>2515</v>
      </c>
      <c r="AB309" s="63" t="s">
        <v>1253</v>
      </c>
      <c r="AC309" s="64">
        <v>7657620</v>
      </c>
      <c r="AD309" s="63" t="s">
        <v>1254</v>
      </c>
      <c r="AE309" s="65"/>
      <c r="AF309" s="66">
        <v>12</v>
      </c>
      <c r="AG309" s="84"/>
      <c r="AH309" s="358">
        <f>(AF309+$AG$6)*U309</f>
        <v>5560</v>
      </c>
      <c r="AI309" s="55" t="s">
        <v>2513</v>
      </c>
      <c r="AJ309" s="79"/>
      <c r="AK309" s="374"/>
      <c r="AL309" s="82">
        <v>400</v>
      </c>
      <c r="AM309" s="58" t="s">
        <v>1061</v>
      </c>
      <c r="AN309" s="110"/>
      <c r="AO309" s="110"/>
      <c r="AP309" s="111"/>
      <c r="AQ309" s="61" t="s">
        <v>2514</v>
      </c>
      <c r="AR309" s="85" t="s">
        <v>2515</v>
      </c>
      <c r="AS309" s="63" t="s">
        <v>1634</v>
      </c>
      <c r="AT309" s="64">
        <v>769002</v>
      </c>
      <c r="AU309" s="63" t="s">
        <v>1499</v>
      </c>
      <c r="AV309" s="65"/>
      <c r="AW309" s="66">
        <v>12</v>
      </c>
      <c r="AX309" s="84"/>
      <c r="AY309" s="358">
        <f>(AW309+$AX$6)*AL309</f>
        <v>5580</v>
      </c>
      <c r="AZ309" s="55" t="s">
        <v>2513</v>
      </c>
      <c r="BA309" s="79"/>
      <c r="BB309" s="374"/>
      <c r="BC309" s="82">
        <v>400</v>
      </c>
      <c r="BD309" s="58" t="s">
        <v>1061</v>
      </c>
      <c r="BE309" s="110"/>
      <c r="BF309" s="110"/>
      <c r="BG309" s="111"/>
      <c r="BH309" s="61" t="s">
        <v>2514</v>
      </c>
      <c r="BI309" s="85" t="s">
        <v>2515</v>
      </c>
      <c r="BJ309" s="63"/>
      <c r="BK309" s="64"/>
      <c r="BL309" s="63"/>
      <c r="BM309" s="65"/>
      <c r="BN309" s="66"/>
      <c r="BO309" s="84"/>
      <c r="BP309" s="358">
        <f>(BN309+$O$6)*BC309</f>
        <v>500</v>
      </c>
    </row>
    <row r="310" spans="1:68" s="81" customFormat="1" ht="16.5" thickBot="1">
      <c r="A310" s="78"/>
      <c r="B310" s="79"/>
      <c r="C310" s="70"/>
      <c r="D310" s="58"/>
      <c r="E310" s="59"/>
      <c r="F310" s="59"/>
      <c r="G310" s="60"/>
      <c r="H310" s="71"/>
      <c r="I310" s="72"/>
      <c r="J310" s="89"/>
      <c r="K310" s="74"/>
      <c r="L310" s="73"/>
      <c r="M310" s="74"/>
      <c r="N310" s="75"/>
      <c r="O310" s="84"/>
      <c r="P310" s="76"/>
      <c r="Q310" s="80"/>
      <c r="R310" s="78"/>
      <c r="S310" s="79"/>
      <c r="T310" s="374"/>
      <c r="U310" s="70"/>
      <c r="V310" s="58"/>
      <c r="W310" s="59"/>
      <c r="X310" s="59"/>
      <c r="Y310" s="60"/>
      <c r="Z310" s="71"/>
      <c r="AA310" s="72"/>
      <c r="AB310" s="89"/>
      <c r="AC310" s="74"/>
      <c r="AD310" s="73"/>
      <c r="AE310" s="74"/>
      <c r="AF310" s="75"/>
      <c r="AG310" s="84"/>
      <c r="AH310" s="359"/>
      <c r="AI310" s="78"/>
      <c r="AJ310" s="79"/>
      <c r="AK310" s="374"/>
      <c r="AL310" s="70"/>
      <c r="AM310" s="58"/>
      <c r="AN310" s="59"/>
      <c r="AO310" s="59"/>
      <c r="AP310" s="60"/>
      <c r="AQ310" s="71"/>
      <c r="AR310" s="72"/>
      <c r="AS310" s="89"/>
      <c r="AT310" s="74"/>
      <c r="AU310" s="73"/>
      <c r="AV310" s="74"/>
      <c r="AW310" s="75"/>
      <c r="AX310" s="84"/>
      <c r="AY310" s="359"/>
      <c r="AZ310" s="78"/>
      <c r="BA310" s="79"/>
      <c r="BB310" s="374"/>
      <c r="BC310" s="70"/>
      <c r="BD310" s="58"/>
      <c r="BE310" s="59"/>
      <c r="BF310" s="59"/>
      <c r="BG310" s="60"/>
      <c r="BH310" s="71"/>
      <c r="BI310" s="72"/>
      <c r="BJ310" s="89"/>
      <c r="BK310" s="74"/>
      <c r="BL310" s="73"/>
      <c r="BM310" s="74"/>
      <c r="BN310" s="75"/>
      <c r="BO310" s="84"/>
      <c r="BP310" s="359"/>
    </row>
    <row r="311" spans="1:68" s="81" customFormat="1" ht="16.5" thickBot="1">
      <c r="A311" s="55" t="s">
        <v>2517</v>
      </c>
      <c r="B311" s="79"/>
      <c r="C311" s="82">
        <v>50</v>
      </c>
      <c r="D311" s="58" t="s">
        <v>1062</v>
      </c>
      <c r="E311" s="110"/>
      <c r="F311" s="110"/>
      <c r="G311" s="111"/>
      <c r="H311" s="61" t="s">
        <v>2514</v>
      </c>
      <c r="I311" s="85" t="s">
        <v>2515</v>
      </c>
      <c r="J311" s="63" t="s">
        <v>2516</v>
      </c>
      <c r="K311" s="64"/>
      <c r="L311" s="63" t="s">
        <v>2512</v>
      </c>
      <c r="M311" s="65"/>
      <c r="N311" s="66">
        <v>17</v>
      </c>
      <c r="O311" s="84"/>
      <c r="P311" s="67">
        <f>(N311+$O$6)*C311</f>
        <v>912.5</v>
      </c>
      <c r="Q311" s="80"/>
      <c r="R311" s="55" t="s">
        <v>2517</v>
      </c>
      <c r="S311" s="79"/>
      <c r="T311" s="374"/>
      <c r="U311" s="82">
        <v>25</v>
      </c>
      <c r="V311" s="58" t="s">
        <v>1062</v>
      </c>
      <c r="W311" s="110"/>
      <c r="X311" s="110"/>
      <c r="Y311" s="111"/>
      <c r="Z311" s="61" t="s">
        <v>2514</v>
      </c>
      <c r="AA311" s="85" t="s">
        <v>2515</v>
      </c>
      <c r="AB311" s="63" t="s">
        <v>139</v>
      </c>
      <c r="AC311" s="64">
        <v>4640645</v>
      </c>
      <c r="AD311" s="63" t="s">
        <v>1252</v>
      </c>
      <c r="AE311" s="65"/>
      <c r="AF311" s="66">
        <v>17</v>
      </c>
      <c r="AG311" s="84"/>
      <c r="AH311" s="358">
        <f>(AF311+$AG$6)*U311</f>
        <v>472.49999999999994</v>
      </c>
      <c r="AI311" s="55" t="s">
        <v>2517</v>
      </c>
      <c r="AJ311" s="79"/>
      <c r="AK311" s="374"/>
      <c r="AL311" s="82">
        <v>50</v>
      </c>
      <c r="AM311" s="58" t="s">
        <v>1062</v>
      </c>
      <c r="AN311" s="110"/>
      <c r="AO311" s="110"/>
      <c r="AP311" s="111"/>
      <c r="AQ311" s="61" t="s">
        <v>2514</v>
      </c>
      <c r="AR311" s="85" t="s">
        <v>2515</v>
      </c>
      <c r="AS311" s="63" t="s">
        <v>1634</v>
      </c>
      <c r="AT311" s="64">
        <v>769045</v>
      </c>
      <c r="AU311" s="63" t="s">
        <v>1499</v>
      </c>
      <c r="AV311" s="65"/>
      <c r="AW311" s="66">
        <v>9.75</v>
      </c>
      <c r="AX311" s="84"/>
      <c r="AY311" s="358">
        <f>(AW311+$AX$6)*AL311</f>
        <v>585</v>
      </c>
      <c r="AZ311" s="55" t="s">
        <v>2517</v>
      </c>
      <c r="BA311" s="79"/>
      <c r="BB311" s="374"/>
      <c r="BC311" s="82">
        <v>50</v>
      </c>
      <c r="BD311" s="58" t="s">
        <v>1062</v>
      </c>
      <c r="BE311" s="110"/>
      <c r="BF311" s="110"/>
      <c r="BG311" s="111"/>
      <c r="BH311" s="61" t="s">
        <v>2514</v>
      </c>
      <c r="BI311" s="85" t="s">
        <v>2515</v>
      </c>
      <c r="BJ311" s="63"/>
      <c r="BK311" s="64"/>
      <c r="BL311" s="63"/>
      <c r="BM311" s="65"/>
      <c r="BN311" s="66"/>
      <c r="BO311" s="84"/>
      <c r="BP311" s="358">
        <f>(BN311+$O$6)*BC311</f>
        <v>62.5</v>
      </c>
    </row>
    <row r="312" spans="2:68" ht="16.5" thickBot="1">
      <c r="B312" s="102"/>
      <c r="C312" s="70"/>
      <c r="D312" s="58"/>
      <c r="E312" s="110"/>
      <c r="F312" s="110"/>
      <c r="G312" s="111"/>
      <c r="H312" s="151"/>
      <c r="I312" s="72"/>
      <c r="J312" s="89"/>
      <c r="K312" s="74"/>
      <c r="L312" s="73"/>
      <c r="M312" s="74"/>
      <c r="N312" s="75"/>
      <c r="O312" s="84"/>
      <c r="P312" s="76"/>
      <c r="Q312" s="77"/>
      <c r="R312" s="68"/>
      <c r="S312" s="102"/>
      <c r="T312" s="377"/>
      <c r="U312" s="70"/>
      <c r="V312" s="58"/>
      <c r="W312" s="110"/>
      <c r="X312" s="110"/>
      <c r="Y312" s="111"/>
      <c r="Z312" s="151"/>
      <c r="AA312" s="72"/>
      <c r="AB312" s="89"/>
      <c r="AC312" s="74"/>
      <c r="AD312" s="73"/>
      <c r="AE312" s="74"/>
      <c r="AF312" s="75"/>
      <c r="AG312" s="84"/>
      <c r="AH312" s="359"/>
      <c r="AI312" s="68"/>
      <c r="AJ312" s="102"/>
      <c r="AK312" s="377"/>
      <c r="AL312" s="70"/>
      <c r="AM312" s="58"/>
      <c r="AN312" s="110"/>
      <c r="AO312" s="110"/>
      <c r="AP312" s="111"/>
      <c r="AQ312" s="151"/>
      <c r="AR312" s="72"/>
      <c r="AS312" s="89"/>
      <c r="AT312" s="74"/>
      <c r="AU312" s="73"/>
      <c r="AV312" s="74"/>
      <c r="AW312" s="75"/>
      <c r="AX312" s="84"/>
      <c r="AY312" s="359"/>
      <c r="AZ312" s="68"/>
      <c r="BA312" s="102"/>
      <c r="BB312" s="377"/>
      <c r="BC312" s="70"/>
      <c r="BD312" s="58"/>
      <c r="BE312" s="110"/>
      <c r="BF312" s="110"/>
      <c r="BG312" s="111"/>
      <c r="BH312" s="151"/>
      <c r="BI312" s="72"/>
      <c r="BJ312" s="89"/>
      <c r="BK312" s="74"/>
      <c r="BL312" s="73"/>
      <c r="BM312" s="74"/>
      <c r="BN312" s="75"/>
      <c r="BO312" s="84"/>
      <c r="BP312" s="359"/>
    </row>
    <row r="313" spans="1:68" ht="16.5" thickBot="1">
      <c r="A313" s="90"/>
      <c r="C313" s="70"/>
      <c r="D313" s="93" t="s">
        <v>2518</v>
      </c>
      <c r="E313" s="93"/>
      <c r="F313" s="93"/>
      <c r="G313" s="94"/>
      <c r="H313" s="71"/>
      <c r="I313" s="72"/>
      <c r="J313" s="73"/>
      <c r="K313" s="74"/>
      <c r="L313" s="73"/>
      <c r="M313" s="74"/>
      <c r="N313" s="75"/>
      <c r="O313" s="84"/>
      <c r="P313" s="76"/>
      <c r="R313" s="90"/>
      <c r="S313" s="91"/>
      <c r="T313" s="372"/>
      <c r="U313" s="70"/>
      <c r="V313" s="93" t="s">
        <v>2518</v>
      </c>
      <c r="W313" s="93"/>
      <c r="X313" s="93"/>
      <c r="Y313" s="94"/>
      <c r="Z313" s="71"/>
      <c r="AA313" s="72"/>
      <c r="AB313" s="73"/>
      <c r="AC313" s="74"/>
      <c r="AD313" s="73"/>
      <c r="AE313" s="74"/>
      <c r="AF313" s="75"/>
      <c r="AG313" s="84"/>
      <c r="AH313" s="359"/>
      <c r="AI313" s="90"/>
      <c r="AJ313" s="91"/>
      <c r="AK313" s="372"/>
      <c r="AL313" s="70"/>
      <c r="AM313" s="93" t="s">
        <v>2518</v>
      </c>
      <c r="AN313" s="93"/>
      <c r="AO313" s="93"/>
      <c r="AP313" s="94"/>
      <c r="AQ313" s="71"/>
      <c r="AR313" s="72"/>
      <c r="AS313" s="73"/>
      <c r="AT313" s="74"/>
      <c r="AU313" s="73"/>
      <c r="AV313" s="74"/>
      <c r="AW313" s="75"/>
      <c r="AX313" s="84"/>
      <c r="AY313" s="359"/>
      <c r="AZ313" s="90"/>
      <c r="BA313" s="91"/>
      <c r="BB313" s="372"/>
      <c r="BC313" s="70"/>
      <c r="BD313" s="93" t="s">
        <v>2518</v>
      </c>
      <c r="BE313" s="93"/>
      <c r="BF313" s="93"/>
      <c r="BG313" s="94"/>
      <c r="BH313" s="71"/>
      <c r="BI313" s="72"/>
      <c r="BJ313" s="73"/>
      <c r="BK313" s="74"/>
      <c r="BL313" s="73"/>
      <c r="BM313" s="74"/>
      <c r="BN313" s="75"/>
      <c r="BO313" s="84"/>
      <c r="BP313" s="359"/>
    </row>
    <row r="314" spans="1:68" s="81" customFormat="1" ht="16.5" thickBot="1">
      <c r="A314" s="78"/>
      <c r="B314" s="79"/>
      <c r="C314" s="70"/>
      <c r="D314" s="58"/>
      <c r="E314" s="59"/>
      <c r="F314" s="59"/>
      <c r="G314" s="60"/>
      <c r="H314" s="71"/>
      <c r="I314" s="72"/>
      <c r="J314" s="89"/>
      <c r="K314" s="74"/>
      <c r="L314" s="73"/>
      <c r="M314" s="74"/>
      <c r="N314" s="75"/>
      <c r="O314" s="84"/>
      <c r="P314" s="76"/>
      <c r="Q314" s="80"/>
      <c r="R314" s="78"/>
      <c r="S314" s="79"/>
      <c r="T314" s="374"/>
      <c r="U314" s="70"/>
      <c r="V314" s="58"/>
      <c r="W314" s="59"/>
      <c r="X314" s="59"/>
      <c r="Y314" s="60"/>
      <c r="Z314" s="71"/>
      <c r="AA314" s="72"/>
      <c r="AB314" s="89"/>
      <c r="AC314" s="74"/>
      <c r="AD314" s="73"/>
      <c r="AE314" s="74"/>
      <c r="AF314" s="75"/>
      <c r="AG314" s="84"/>
      <c r="AH314" s="359"/>
      <c r="AI314" s="78"/>
      <c r="AJ314" s="79"/>
      <c r="AK314" s="374"/>
      <c r="AL314" s="70"/>
      <c r="AM314" s="58"/>
      <c r="AN314" s="59"/>
      <c r="AO314" s="59"/>
      <c r="AP314" s="60"/>
      <c r="AQ314" s="71"/>
      <c r="AR314" s="72"/>
      <c r="AS314" s="89"/>
      <c r="AT314" s="74"/>
      <c r="AU314" s="73"/>
      <c r="AV314" s="74"/>
      <c r="AW314" s="75"/>
      <c r="AX314" s="84"/>
      <c r="AY314" s="359"/>
      <c r="AZ314" s="78"/>
      <c r="BA314" s="79"/>
      <c r="BB314" s="374"/>
      <c r="BC314" s="70"/>
      <c r="BD314" s="58"/>
      <c r="BE314" s="59"/>
      <c r="BF314" s="59"/>
      <c r="BG314" s="60"/>
      <c r="BH314" s="71"/>
      <c r="BI314" s="72"/>
      <c r="BJ314" s="89"/>
      <c r="BK314" s="74"/>
      <c r="BL314" s="73"/>
      <c r="BM314" s="74"/>
      <c r="BN314" s="75"/>
      <c r="BO314" s="84"/>
      <c r="BP314" s="359"/>
    </row>
    <row r="315" spans="1:68" ht="16.5" thickBot="1">
      <c r="A315" s="55" t="s">
        <v>2519</v>
      </c>
      <c r="B315" s="69" t="s">
        <v>2520</v>
      </c>
      <c r="C315" s="57">
        <v>700</v>
      </c>
      <c r="D315" s="58" t="s">
        <v>2521</v>
      </c>
      <c r="E315" s="59"/>
      <c r="F315" s="59"/>
      <c r="G315" s="60"/>
      <c r="H315" s="152" t="s">
        <v>2522</v>
      </c>
      <c r="I315" s="85" t="s">
        <v>2523</v>
      </c>
      <c r="J315" s="63" t="s">
        <v>2331</v>
      </c>
      <c r="K315" s="64">
        <v>52070</v>
      </c>
      <c r="L315" s="63" t="s">
        <v>2524</v>
      </c>
      <c r="M315" s="65"/>
      <c r="N315" s="66">
        <v>36.34</v>
      </c>
      <c r="O315" s="84"/>
      <c r="P315" s="67">
        <f>(N315+$O$6)*C315</f>
        <v>26313.000000000004</v>
      </c>
      <c r="Q315" s="77"/>
      <c r="R315" s="55" t="s">
        <v>2519</v>
      </c>
      <c r="S315" s="69" t="s">
        <v>2520</v>
      </c>
      <c r="T315" s="373"/>
      <c r="U315" s="57">
        <v>700</v>
      </c>
      <c r="V315" s="58" t="s">
        <v>2521</v>
      </c>
      <c r="W315" s="59"/>
      <c r="X315" s="59"/>
      <c r="Y315" s="60"/>
      <c r="Z315" s="152" t="s">
        <v>2522</v>
      </c>
      <c r="AA315" s="85" t="s">
        <v>2523</v>
      </c>
      <c r="AB315" s="63" t="s">
        <v>1215</v>
      </c>
      <c r="AC315" s="64">
        <v>4069076</v>
      </c>
      <c r="AD315" s="63" t="s">
        <v>1255</v>
      </c>
      <c r="AE315" s="65"/>
      <c r="AF315" s="66">
        <v>36.34</v>
      </c>
      <c r="AG315" s="84"/>
      <c r="AH315" s="358">
        <f>(AF315+$AG$6)*U315</f>
        <v>26768</v>
      </c>
      <c r="AI315" s="55" t="s">
        <v>2519</v>
      </c>
      <c r="AJ315" s="69" t="s">
        <v>2520</v>
      </c>
      <c r="AK315" s="373"/>
      <c r="AL315" s="57">
        <v>700</v>
      </c>
      <c r="AM315" s="58" t="s">
        <v>2521</v>
      </c>
      <c r="AN315" s="59"/>
      <c r="AO315" s="59"/>
      <c r="AP315" s="60"/>
      <c r="AQ315" s="152" t="s">
        <v>2522</v>
      </c>
      <c r="AR315" s="85" t="s">
        <v>2523</v>
      </c>
      <c r="AS315" s="63" t="s">
        <v>1599</v>
      </c>
      <c r="AT315" s="64">
        <v>106933</v>
      </c>
      <c r="AU315" s="63" t="s">
        <v>1635</v>
      </c>
      <c r="AV315" s="65"/>
      <c r="AW315" s="66">
        <v>37.09</v>
      </c>
      <c r="AX315" s="84"/>
      <c r="AY315" s="358">
        <f>(AW315+$AX$6)*AL315</f>
        <v>27328.000000000004</v>
      </c>
      <c r="AZ315" s="55" t="s">
        <v>2519</v>
      </c>
      <c r="BA315" s="69" t="s">
        <v>2520</v>
      </c>
      <c r="BB315" s="373"/>
      <c r="BC315" s="57">
        <v>700</v>
      </c>
      <c r="BD315" s="58" t="s">
        <v>2521</v>
      </c>
      <c r="BE315" s="59"/>
      <c r="BF315" s="59"/>
      <c r="BG315" s="60"/>
      <c r="BH315" s="152" t="s">
        <v>2522</v>
      </c>
      <c r="BI315" s="85" t="s">
        <v>2523</v>
      </c>
      <c r="BJ315" s="63"/>
      <c r="BK315" s="64"/>
      <c r="BL315" s="63"/>
      <c r="BM315" s="65"/>
      <c r="BN315" s="66"/>
      <c r="BO315" s="84"/>
      <c r="BP315" s="358">
        <f>(BN315+$O$6)*BC315</f>
        <v>875</v>
      </c>
    </row>
    <row r="316" spans="1:68" ht="16.5" thickBot="1">
      <c r="A316" s="78"/>
      <c r="B316" s="69"/>
      <c r="C316" s="70"/>
      <c r="D316" s="58"/>
      <c r="E316" s="153" t="s">
        <v>2525</v>
      </c>
      <c r="F316" s="59"/>
      <c r="G316" s="60"/>
      <c r="H316" s="71"/>
      <c r="I316" s="72"/>
      <c r="J316" s="89"/>
      <c r="K316" s="74"/>
      <c r="L316" s="73"/>
      <c r="M316" s="74"/>
      <c r="N316" s="75"/>
      <c r="O316" s="84"/>
      <c r="P316" s="76"/>
      <c r="Q316" s="5"/>
      <c r="R316" s="78"/>
      <c r="S316" s="69"/>
      <c r="T316" s="373"/>
      <c r="U316" s="70"/>
      <c r="V316" s="58"/>
      <c r="W316" s="153" t="s">
        <v>2525</v>
      </c>
      <c r="X316" s="59"/>
      <c r="Y316" s="60"/>
      <c r="Z316" s="71"/>
      <c r="AA316" s="72"/>
      <c r="AB316" s="89"/>
      <c r="AC316" s="74"/>
      <c r="AD316" s="73"/>
      <c r="AE316" s="74"/>
      <c r="AF316" s="75"/>
      <c r="AG316" s="84"/>
      <c r="AH316" s="359"/>
      <c r="AI316" s="78"/>
      <c r="AJ316" s="69"/>
      <c r="AK316" s="373"/>
      <c r="AL316" s="70"/>
      <c r="AM316" s="58"/>
      <c r="AN316" s="153" t="s">
        <v>2525</v>
      </c>
      <c r="AO316" s="59"/>
      <c r="AP316" s="60"/>
      <c r="AQ316" s="71"/>
      <c r="AR316" s="72"/>
      <c r="AS316" s="89"/>
      <c r="AT316" s="74"/>
      <c r="AU316" s="73"/>
      <c r="AV316" s="74"/>
      <c r="AW316" s="75"/>
      <c r="AX316" s="84"/>
      <c r="AY316" s="359"/>
      <c r="AZ316" s="78"/>
      <c r="BA316" s="69"/>
      <c r="BB316" s="373"/>
      <c r="BC316" s="70"/>
      <c r="BD316" s="58"/>
      <c r="BE316" s="153" t="s">
        <v>2525</v>
      </c>
      <c r="BF316" s="59"/>
      <c r="BG316" s="60"/>
      <c r="BH316" s="71"/>
      <c r="BI316" s="72"/>
      <c r="BJ316" s="89"/>
      <c r="BK316" s="74"/>
      <c r="BL316" s="73"/>
      <c r="BM316" s="74"/>
      <c r="BN316" s="75"/>
      <c r="BO316" s="84"/>
      <c r="BP316" s="359"/>
    </row>
    <row r="317" spans="1:68" ht="16.5" thickBot="1">
      <c r="A317" s="55" t="s">
        <v>2526</v>
      </c>
      <c r="B317" s="69"/>
      <c r="C317" s="57">
        <v>125</v>
      </c>
      <c r="D317" s="58" t="s">
        <v>2527</v>
      </c>
      <c r="E317" s="59"/>
      <c r="F317" s="59"/>
      <c r="G317" s="60"/>
      <c r="H317" s="108" t="s">
        <v>2528</v>
      </c>
      <c r="I317" s="85" t="s">
        <v>2529</v>
      </c>
      <c r="J317" s="63" t="s">
        <v>2331</v>
      </c>
      <c r="K317" s="64">
        <v>80089</v>
      </c>
      <c r="L317" s="63" t="s">
        <v>2530</v>
      </c>
      <c r="M317" s="65"/>
      <c r="N317" s="66">
        <v>22.54</v>
      </c>
      <c r="O317" s="84"/>
      <c r="P317" s="67">
        <f>(N317+$O$6)*C317</f>
        <v>2973.75</v>
      </c>
      <c r="Q317" s="5"/>
      <c r="R317" s="55" t="s">
        <v>2526</v>
      </c>
      <c r="S317" s="69"/>
      <c r="T317" s="373"/>
      <c r="U317" s="57">
        <v>125</v>
      </c>
      <c r="V317" s="58" t="s">
        <v>2527</v>
      </c>
      <c r="W317" s="59"/>
      <c r="X317" s="59"/>
      <c r="Y317" s="60"/>
      <c r="Z317" s="108" t="s">
        <v>2528</v>
      </c>
      <c r="AA317" s="85" t="s">
        <v>2529</v>
      </c>
      <c r="AB317" s="63" t="s">
        <v>1215</v>
      </c>
      <c r="AC317" s="64">
        <v>5528609</v>
      </c>
      <c r="AD317" s="63" t="s">
        <v>2536</v>
      </c>
      <c r="AE317" s="65"/>
      <c r="AF317" s="66">
        <v>17.11</v>
      </c>
      <c r="AG317" s="84"/>
      <c r="AH317" s="358">
        <f>(AF317+$AG$6)*U317</f>
        <v>2376.2499999999995</v>
      </c>
      <c r="AI317" s="55" t="s">
        <v>2526</v>
      </c>
      <c r="AJ317" s="69"/>
      <c r="AK317" s="373"/>
      <c r="AL317" s="57">
        <v>125</v>
      </c>
      <c r="AM317" s="58" t="s">
        <v>2527</v>
      </c>
      <c r="AN317" s="59"/>
      <c r="AO317" s="59"/>
      <c r="AP317" s="60"/>
      <c r="AQ317" s="108" t="s">
        <v>2528</v>
      </c>
      <c r="AR317" s="85" t="s">
        <v>2529</v>
      </c>
      <c r="AS317" s="63" t="s">
        <v>1599</v>
      </c>
      <c r="AT317" s="64">
        <v>583197</v>
      </c>
      <c r="AU317" s="63" t="s">
        <v>1636</v>
      </c>
      <c r="AV317" s="65"/>
      <c r="AW317" s="66">
        <v>17.51</v>
      </c>
      <c r="AX317" s="84"/>
      <c r="AY317" s="358">
        <f>(AW317+$AX$6)*AL317</f>
        <v>2432.5</v>
      </c>
      <c r="AZ317" s="55" t="s">
        <v>2526</v>
      </c>
      <c r="BA317" s="69"/>
      <c r="BB317" s="373"/>
      <c r="BC317" s="57">
        <v>125</v>
      </c>
      <c r="BD317" s="58" t="s">
        <v>2527</v>
      </c>
      <c r="BE317" s="59"/>
      <c r="BF317" s="59"/>
      <c r="BG317" s="60"/>
      <c r="BH317" s="108" t="s">
        <v>2528</v>
      </c>
      <c r="BI317" s="85" t="s">
        <v>2529</v>
      </c>
      <c r="BJ317" s="63"/>
      <c r="BK317" s="64"/>
      <c r="BL317" s="63"/>
      <c r="BM317" s="65"/>
      <c r="BN317" s="66"/>
      <c r="BO317" s="84"/>
      <c r="BP317" s="358">
        <f>(BN317+$O$6)*BC317</f>
        <v>156.25</v>
      </c>
    </row>
    <row r="318" spans="1:68" ht="16.5" thickBot="1">
      <c r="A318" s="78"/>
      <c r="B318" s="69"/>
      <c r="C318" s="70"/>
      <c r="D318" s="58"/>
      <c r="E318" s="59"/>
      <c r="F318" s="59"/>
      <c r="G318" s="60"/>
      <c r="H318" s="71"/>
      <c r="I318" s="72"/>
      <c r="J318" s="89"/>
      <c r="K318" s="74"/>
      <c r="L318" s="73"/>
      <c r="M318" s="74"/>
      <c r="N318" s="75"/>
      <c r="O318" s="84"/>
      <c r="P318" s="76"/>
      <c r="Q318" s="5"/>
      <c r="R318" s="78"/>
      <c r="S318" s="69"/>
      <c r="T318" s="373"/>
      <c r="U318" s="70"/>
      <c r="V318" s="58"/>
      <c r="W318" s="59"/>
      <c r="X318" s="59"/>
      <c r="Y318" s="60"/>
      <c r="Z318" s="71"/>
      <c r="AA318" s="72"/>
      <c r="AB318" s="89"/>
      <c r="AC318" s="74"/>
      <c r="AD318" s="73"/>
      <c r="AE318" s="74"/>
      <c r="AF318" s="75"/>
      <c r="AG318" s="84"/>
      <c r="AH318" s="359"/>
      <c r="AI318" s="78"/>
      <c r="AJ318" s="69"/>
      <c r="AK318" s="373"/>
      <c r="AL318" s="70"/>
      <c r="AM318" s="58"/>
      <c r="AN318" s="59"/>
      <c r="AO318" s="59"/>
      <c r="AP318" s="60"/>
      <c r="AQ318" s="71"/>
      <c r="AR318" s="72"/>
      <c r="AS318" s="89"/>
      <c r="AT318" s="74"/>
      <c r="AU318" s="73"/>
      <c r="AV318" s="74"/>
      <c r="AW318" s="75"/>
      <c r="AX318" s="84"/>
      <c r="AY318" s="359"/>
      <c r="AZ318" s="78"/>
      <c r="BA318" s="69"/>
      <c r="BB318" s="373"/>
      <c r="BC318" s="70"/>
      <c r="BD318" s="58"/>
      <c r="BE318" s="59"/>
      <c r="BF318" s="59"/>
      <c r="BG318" s="60"/>
      <c r="BH318" s="71"/>
      <c r="BI318" s="72"/>
      <c r="BJ318" s="89"/>
      <c r="BK318" s="74"/>
      <c r="BL318" s="73"/>
      <c r="BM318" s="74"/>
      <c r="BN318" s="75"/>
      <c r="BO318" s="84"/>
      <c r="BP318" s="359"/>
    </row>
    <row r="319" spans="1:68" ht="16.5" thickBot="1">
      <c r="A319" s="55" t="s">
        <v>2531</v>
      </c>
      <c r="B319" s="69"/>
      <c r="C319" s="57">
        <v>175</v>
      </c>
      <c r="D319" s="58" t="s">
        <v>2532</v>
      </c>
      <c r="E319" s="59"/>
      <c r="F319" s="59"/>
      <c r="G319" s="60"/>
      <c r="H319" s="152" t="s">
        <v>2522</v>
      </c>
      <c r="I319" s="85"/>
      <c r="J319" s="63" t="s">
        <v>2331</v>
      </c>
      <c r="K319" s="64" t="s">
        <v>2533</v>
      </c>
      <c r="L319" s="63" t="s">
        <v>2524</v>
      </c>
      <c r="M319" s="65"/>
      <c r="N319" s="66">
        <v>36.69</v>
      </c>
      <c r="O319" s="84"/>
      <c r="P319" s="67">
        <f>(N319+$O$6)*C319</f>
        <v>6639.5</v>
      </c>
      <c r="Q319" s="5"/>
      <c r="R319" s="55" t="s">
        <v>2531</v>
      </c>
      <c r="S319" s="69"/>
      <c r="T319" s="373"/>
      <c r="U319" s="57">
        <v>175</v>
      </c>
      <c r="V319" s="58" t="s">
        <v>2532</v>
      </c>
      <c r="W319" s="59"/>
      <c r="X319" s="59"/>
      <c r="Y319" s="60"/>
      <c r="Z319" s="152" t="s">
        <v>2522</v>
      </c>
      <c r="AA319" s="85"/>
      <c r="AB319" s="63" t="s">
        <v>1215</v>
      </c>
      <c r="AC319" s="64">
        <v>6118830</v>
      </c>
      <c r="AD319" s="63" t="s">
        <v>1255</v>
      </c>
      <c r="AE319" s="65"/>
      <c r="AF319" s="66">
        <v>36.69</v>
      </c>
      <c r="AG319" s="84"/>
      <c r="AH319" s="358">
        <f>(AF319+$AG$6)*U319</f>
        <v>6753.249999999999</v>
      </c>
      <c r="AI319" s="55" t="s">
        <v>2531</v>
      </c>
      <c r="AJ319" s="69"/>
      <c r="AK319" s="373"/>
      <c r="AL319" s="57">
        <v>175</v>
      </c>
      <c r="AM319" s="58" t="s">
        <v>2532</v>
      </c>
      <c r="AN319" s="59"/>
      <c r="AO319" s="59"/>
      <c r="AP319" s="60"/>
      <c r="AQ319" s="152" t="s">
        <v>2522</v>
      </c>
      <c r="AR319" s="85"/>
      <c r="AS319" s="63" t="s">
        <v>1599</v>
      </c>
      <c r="AT319" s="64">
        <v>659932</v>
      </c>
      <c r="AU319" s="63" t="s">
        <v>1635</v>
      </c>
      <c r="AV319" s="65"/>
      <c r="AW319" s="66">
        <v>37.36</v>
      </c>
      <c r="AX319" s="84"/>
      <c r="AY319" s="358">
        <f>(AW319+$AX$6)*AL319</f>
        <v>6879.25</v>
      </c>
      <c r="AZ319" s="55" t="s">
        <v>2531</v>
      </c>
      <c r="BA319" s="69"/>
      <c r="BB319" s="373"/>
      <c r="BC319" s="57">
        <v>175</v>
      </c>
      <c r="BD319" s="58" t="s">
        <v>2532</v>
      </c>
      <c r="BE319" s="59"/>
      <c r="BF319" s="59"/>
      <c r="BG319" s="60"/>
      <c r="BH319" s="152" t="s">
        <v>2522</v>
      </c>
      <c r="BI319" s="85"/>
      <c r="BJ319" s="63"/>
      <c r="BK319" s="64"/>
      <c r="BL319" s="63"/>
      <c r="BM319" s="65"/>
      <c r="BN319" s="66"/>
      <c r="BO319" s="84"/>
      <c r="BP319" s="358">
        <f>(BN319+$O$6)*BC319</f>
        <v>218.75</v>
      </c>
    </row>
    <row r="320" spans="1:68" ht="16.5" thickBot="1">
      <c r="A320" s="78"/>
      <c r="B320" s="69"/>
      <c r="C320" s="70"/>
      <c r="D320" s="58"/>
      <c r="E320" s="59"/>
      <c r="F320" s="59"/>
      <c r="G320" s="60"/>
      <c r="H320" s="71"/>
      <c r="I320" s="72"/>
      <c r="J320" s="89"/>
      <c r="K320" s="74"/>
      <c r="L320" s="73"/>
      <c r="M320" s="74"/>
      <c r="N320" s="75"/>
      <c r="O320" s="84"/>
      <c r="P320" s="76"/>
      <c r="Q320" s="5"/>
      <c r="R320" s="78"/>
      <c r="S320" s="69"/>
      <c r="T320" s="373"/>
      <c r="U320" s="70"/>
      <c r="V320" s="58"/>
      <c r="W320" s="59"/>
      <c r="X320" s="59"/>
      <c r="Y320" s="60"/>
      <c r="Z320" s="71"/>
      <c r="AA320" s="72"/>
      <c r="AB320" s="89"/>
      <c r="AC320" s="74"/>
      <c r="AD320" s="73"/>
      <c r="AE320" s="74"/>
      <c r="AF320" s="75"/>
      <c r="AG320" s="84"/>
      <c r="AH320" s="359"/>
      <c r="AI320" s="78"/>
      <c r="AJ320" s="69"/>
      <c r="AK320" s="373"/>
      <c r="AL320" s="70"/>
      <c r="AM320" s="58"/>
      <c r="AN320" s="59"/>
      <c r="AO320" s="59"/>
      <c r="AP320" s="60"/>
      <c r="AQ320" s="71"/>
      <c r="AR320" s="72"/>
      <c r="AS320" s="89"/>
      <c r="AT320" s="74"/>
      <c r="AU320" s="73"/>
      <c r="AV320" s="74"/>
      <c r="AW320" s="75"/>
      <c r="AX320" s="84"/>
      <c r="AY320" s="359"/>
      <c r="AZ320" s="78"/>
      <c r="BA320" s="69"/>
      <c r="BB320" s="373"/>
      <c r="BC320" s="70"/>
      <c r="BD320" s="58"/>
      <c r="BE320" s="59"/>
      <c r="BF320" s="59"/>
      <c r="BG320" s="60"/>
      <c r="BH320" s="71"/>
      <c r="BI320" s="72"/>
      <c r="BJ320" s="89"/>
      <c r="BK320" s="74"/>
      <c r="BL320" s="73"/>
      <c r="BM320" s="74"/>
      <c r="BN320" s="75"/>
      <c r="BO320" s="84"/>
      <c r="BP320" s="359"/>
    </row>
    <row r="321" spans="1:68" ht="16.5" thickBot="1">
      <c r="A321" s="55" t="s">
        <v>2534</v>
      </c>
      <c r="B321" s="69"/>
      <c r="C321" s="57">
        <v>100</v>
      </c>
      <c r="D321" s="58" t="s">
        <v>2535</v>
      </c>
      <c r="E321" s="59"/>
      <c r="F321" s="59"/>
      <c r="G321" s="60"/>
      <c r="H321" s="152" t="s">
        <v>2536</v>
      </c>
      <c r="I321" s="85" t="s">
        <v>2529</v>
      </c>
      <c r="J321" s="63" t="s">
        <v>2331</v>
      </c>
      <c r="K321" s="64">
        <v>80066</v>
      </c>
      <c r="L321" s="63" t="s">
        <v>2530</v>
      </c>
      <c r="M321" s="65"/>
      <c r="N321" s="66">
        <v>31.45</v>
      </c>
      <c r="O321" s="84"/>
      <c r="P321" s="67">
        <f>(N321+$O$6)*C321</f>
        <v>3270.0000000000005</v>
      </c>
      <c r="Q321" s="5"/>
      <c r="R321" s="55" t="s">
        <v>2534</v>
      </c>
      <c r="S321" s="69"/>
      <c r="T321" s="373"/>
      <c r="U321" s="57">
        <v>100</v>
      </c>
      <c r="V321" s="58" t="s">
        <v>2535</v>
      </c>
      <c r="W321" s="59"/>
      <c r="X321" s="59"/>
      <c r="Y321" s="60"/>
      <c r="Z321" s="152" t="s">
        <v>2536</v>
      </c>
      <c r="AA321" s="85" t="s">
        <v>2529</v>
      </c>
      <c r="AB321" s="63" t="s">
        <v>1215</v>
      </c>
      <c r="AC321" s="64">
        <v>4919387</v>
      </c>
      <c r="AD321" s="63" t="s">
        <v>2536</v>
      </c>
      <c r="AE321" s="65"/>
      <c r="AF321" s="66">
        <v>24.24</v>
      </c>
      <c r="AG321" s="84"/>
      <c r="AH321" s="358">
        <f>(AF321+$AG$6)*U321</f>
        <v>2613.9999999999995</v>
      </c>
      <c r="AI321" s="55" t="s">
        <v>2534</v>
      </c>
      <c r="AJ321" s="69"/>
      <c r="AK321" s="373"/>
      <c r="AL321" s="57">
        <v>100</v>
      </c>
      <c r="AM321" s="58" t="s">
        <v>2535</v>
      </c>
      <c r="AN321" s="59"/>
      <c r="AO321" s="59"/>
      <c r="AP321" s="60"/>
      <c r="AQ321" s="152" t="s">
        <v>2536</v>
      </c>
      <c r="AR321" s="85" t="s">
        <v>2529</v>
      </c>
      <c r="AS321" s="63" t="s">
        <v>1599</v>
      </c>
      <c r="AT321" s="64">
        <v>506443</v>
      </c>
      <c r="AU321" s="63" t="s">
        <v>1636</v>
      </c>
      <c r="AV321" s="65"/>
      <c r="AW321" s="66">
        <v>23.39</v>
      </c>
      <c r="AX321" s="84"/>
      <c r="AY321" s="358">
        <f>(AW321+$AX$6)*AL321</f>
        <v>2534</v>
      </c>
      <c r="AZ321" s="55" t="s">
        <v>2534</v>
      </c>
      <c r="BA321" s="69"/>
      <c r="BB321" s="373"/>
      <c r="BC321" s="57">
        <v>100</v>
      </c>
      <c r="BD321" s="58" t="s">
        <v>2535</v>
      </c>
      <c r="BE321" s="59"/>
      <c r="BF321" s="59"/>
      <c r="BG321" s="60"/>
      <c r="BH321" s="152" t="s">
        <v>2536</v>
      </c>
      <c r="BI321" s="85" t="s">
        <v>2529</v>
      </c>
      <c r="BJ321" s="63"/>
      <c r="BK321" s="64"/>
      <c r="BL321" s="63"/>
      <c r="BM321" s="65"/>
      <c r="BN321" s="66"/>
      <c r="BO321" s="84"/>
      <c r="BP321" s="358">
        <f>(BN321+$O$6)*BC321</f>
        <v>125</v>
      </c>
    </row>
    <row r="322" spans="1:68" s="81" customFormat="1" ht="16.5" thickBot="1">
      <c r="A322" s="78"/>
      <c r="B322" s="79"/>
      <c r="C322" s="70"/>
      <c r="D322" s="59"/>
      <c r="E322" s="59"/>
      <c r="F322" s="59"/>
      <c r="G322" s="60"/>
      <c r="H322" s="71"/>
      <c r="I322" s="72"/>
      <c r="J322" s="89"/>
      <c r="K322" s="74"/>
      <c r="L322" s="73"/>
      <c r="M322" s="74"/>
      <c r="N322" s="75"/>
      <c r="O322" s="84"/>
      <c r="P322" s="76"/>
      <c r="Q322" s="80"/>
      <c r="R322" s="78"/>
      <c r="S322" s="79"/>
      <c r="T322" s="374"/>
      <c r="U322" s="70"/>
      <c r="V322" s="59"/>
      <c r="W322" s="59"/>
      <c r="X322" s="59"/>
      <c r="Y322" s="60"/>
      <c r="Z322" s="71"/>
      <c r="AA322" s="72"/>
      <c r="AB322" s="89"/>
      <c r="AC322" s="74"/>
      <c r="AD322" s="73"/>
      <c r="AE322" s="74"/>
      <c r="AF322" s="75"/>
      <c r="AG322" s="84"/>
      <c r="AH322" s="359"/>
      <c r="AI322" s="78"/>
      <c r="AJ322" s="79"/>
      <c r="AK322" s="374"/>
      <c r="AL322" s="70"/>
      <c r="AM322" s="59"/>
      <c r="AN322" s="59"/>
      <c r="AO322" s="59"/>
      <c r="AP322" s="60"/>
      <c r="AQ322" s="71"/>
      <c r="AR322" s="72"/>
      <c r="AS322" s="89"/>
      <c r="AT322" s="74"/>
      <c r="AU322" s="73"/>
      <c r="AV322" s="74"/>
      <c r="AW322" s="75"/>
      <c r="AX322" s="84"/>
      <c r="AY322" s="359"/>
      <c r="AZ322" s="78"/>
      <c r="BA322" s="79"/>
      <c r="BB322" s="374"/>
      <c r="BC322" s="70"/>
      <c r="BD322" s="59"/>
      <c r="BE322" s="59"/>
      <c r="BF322" s="59"/>
      <c r="BG322" s="60"/>
      <c r="BH322" s="71"/>
      <c r="BI322" s="72"/>
      <c r="BJ322" s="89"/>
      <c r="BK322" s="74"/>
      <c r="BL322" s="73"/>
      <c r="BM322" s="74"/>
      <c r="BN322" s="75"/>
      <c r="BO322" s="84"/>
      <c r="BP322" s="359"/>
    </row>
    <row r="323" spans="1:68" s="81" customFormat="1" ht="16.5" thickBot="1">
      <c r="A323" s="55" t="s">
        <v>2537</v>
      </c>
      <c r="B323" s="79"/>
      <c r="C323" s="57">
        <v>75</v>
      </c>
      <c r="D323" s="58" t="s">
        <v>2538</v>
      </c>
      <c r="E323" s="59"/>
      <c r="F323" s="59"/>
      <c r="G323" s="60"/>
      <c r="H323" s="152" t="s">
        <v>2536</v>
      </c>
      <c r="I323" s="85" t="s">
        <v>2529</v>
      </c>
      <c r="J323" s="63" t="s">
        <v>2331</v>
      </c>
      <c r="K323" s="64">
        <v>80087</v>
      </c>
      <c r="L323" s="63" t="s">
        <v>2530</v>
      </c>
      <c r="M323" s="65"/>
      <c r="N323" s="66">
        <v>17.32</v>
      </c>
      <c r="O323" s="84"/>
      <c r="P323" s="67">
        <f>(N323+$O$6)*C323</f>
        <v>1392.75</v>
      </c>
      <c r="Q323" s="80"/>
      <c r="R323" s="55" t="s">
        <v>2537</v>
      </c>
      <c r="S323" s="79"/>
      <c r="T323" s="374"/>
      <c r="U323" s="57">
        <v>75</v>
      </c>
      <c r="V323" s="58" t="s">
        <v>2538</v>
      </c>
      <c r="W323" s="59"/>
      <c r="X323" s="59"/>
      <c r="Y323" s="60"/>
      <c r="Z323" s="152" t="s">
        <v>2536</v>
      </c>
      <c r="AA323" s="85" t="s">
        <v>2529</v>
      </c>
      <c r="AB323" s="63" t="s">
        <v>1215</v>
      </c>
      <c r="AC323" s="64">
        <v>5449012</v>
      </c>
      <c r="AD323" s="63" t="s">
        <v>2536</v>
      </c>
      <c r="AE323" s="65"/>
      <c r="AF323" s="66">
        <v>12.94</v>
      </c>
      <c r="AG323" s="84"/>
      <c r="AH323" s="358">
        <f>(AF323+$AG$6)*U323</f>
        <v>1113</v>
      </c>
      <c r="AI323" s="55" t="s">
        <v>2537</v>
      </c>
      <c r="AJ323" s="79"/>
      <c r="AK323" s="374"/>
      <c r="AL323" s="57">
        <v>75</v>
      </c>
      <c r="AM323" s="58" t="s">
        <v>2538</v>
      </c>
      <c r="AN323" s="59"/>
      <c r="AO323" s="59"/>
      <c r="AP323" s="60"/>
      <c r="AQ323" s="152" t="s">
        <v>2536</v>
      </c>
      <c r="AR323" s="85" t="s">
        <v>2529</v>
      </c>
      <c r="AS323" s="63" t="s">
        <v>1599</v>
      </c>
      <c r="AT323" s="64">
        <v>549592</v>
      </c>
      <c r="AU323" s="63" t="s">
        <v>1637</v>
      </c>
      <c r="AV323" s="65"/>
      <c r="AW323" s="66">
        <v>12.09</v>
      </c>
      <c r="AX323" s="84"/>
      <c r="AY323" s="358">
        <f>(AW323+$AX$6)*AL323</f>
        <v>1053</v>
      </c>
      <c r="AZ323" s="55" t="s">
        <v>2537</v>
      </c>
      <c r="BA323" s="79"/>
      <c r="BB323" s="374"/>
      <c r="BC323" s="57">
        <v>75</v>
      </c>
      <c r="BD323" s="58" t="s">
        <v>2538</v>
      </c>
      <c r="BE323" s="59"/>
      <c r="BF323" s="59"/>
      <c r="BG323" s="60"/>
      <c r="BH323" s="152" t="s">
        <v>2536</v>
      </c>
      <c r="BI323" s="85" t="s">
        <v>2529</v>
      </c>
      <c r="BJ323" s="63"/>
      <c r="BK323" s="64"/>
      <c r="BL323" s="63"/>
      <c r="BM323" s="65"/>
      <c r="BN323" s="66"/>
      <c r="BO323" s="84"/>
      <c r="BP323" s="358">
        <f>(BN323+$O$6)*BC323</f>
        <v>93.75</v>
      </c>
    </row>
    <row r="324" spans="1:68" s="81" customFormat="1" ht="16.5" thickBot="1">
      <c r="A324" s="78"/>
      <c r="B324" s="79"/>
      <c r="C324" s="70"/>
      <c r="D324" s="59"/>
      <c r="E324" s="59"/>
      <c r="F324" s="59"/>
      <c r="G324" s="60"/>
      <c r="H324" s="71"/>
      <c r="I324" s="72"/>
      <c r="J324" s="89"/>
      <c r="K324" s="74"/>
      <c r="L324" s="73"/>
      <c r="M324" s="74"/>
      <c r="N324" s="75"/>
      <c r="O324" s="84"/>
      <c r="P324" s="76"/>
      <c r="Q324" s="80"/>
      <c r="R324" s="78"/>
      <c r="S324" s="79"/>
      <c r="T324" s="374"/>
      <c r="U324" s="70"/>
      <c r="V324" s="59"/>
      <c r="W324" s="59"/>
      <c r="X324" s="59"/>
      <c r="Y324" s="60"/>
      <c r="Z324" s="71"/>
      <c r="AA324" s="72"/>
      <c r="AB324" s="89"/>
      <c r="AC324" s="74"/>
      <c r="AD324" s="73"/>
      <c r="AE324" s="74"/>
      <c r="AF324" s="75"/>
      <c r="AG324" s="84"/>
      <c r="AH324" s="359"/>
      <c r="AI324" s="78"/>
      <c r="AJ324" s="79"/>
      <c r="AK324" s="374"/>
      <c r="AL324" s="70"/>
      <c r="AM324" s="59"/>
      <c r="AN324" s="59"/>
      <c r="AO324" s="59"/>
      <c r="AP324" s="60"/>
      <c r="AQ324" s="71"/>
      <c r="AR324" s="72"/>
      <c r="AS324" s="89"/>
      <c r="AT324" s="74"/>
      <c r="AU324" s="73"/>
      <c r="AV324" s="74"/>
      <c r="AW324" s="75"/>
      <c r="AX324" s="84"/>
      <c r="AY324" s="359"/>
      <c r="AZ324" s="78"/>
      <c r="BA324" s="79"/>
      <c r="BB324" s="374"/>
      <c r="BC324" s="70"/>
      <c r="BD324" s="59"/>
      <c r="BE324" s="59"/>
      <c r="BF324" s="59"/>
      <c r="BG324" s="60"/>
      <c r="BH324" s="71"/>
      <c r="BI324" s="72"/>
      <c r="BJ324" s="89"/>
      <c r="BK324" s="74"/>
      <c r="BL324" s="73"/>
      <c r="BM324" s="74"/>
      <c r="BN324" s="75"/>
      <c r="BO324" s="84"/>
      <c r="BP324" s="359"/>
    </row>
    <row r="325" spans="1:68" s="81" customFormat="1" ht="16.5" thickBot="1">
      <c r="A325" s="55" t="s">
        <v>2539</v>
      </c>
      <c r="B325" s="79"/>
      <c r="C325" s="57">
        <v>75</v>
      </c>
      <c r="D325" s="58" t="s">
        <v>2540</v>
      </c>
      <c r="E325" s="59"/>
      <c r="F325" s="59"/>
      <c r="G325" s="60"/>
      <c r="H325" s="152"/>
      <c r="I325" s="85" t="s">
        <v>2529</v>
      </c>
      <c r="J325" s="63" t="s">
        <v>2331</v>
      </c>
      <c r="K325" s="64"/>
      <c r="L325" s="63" t="s">
        <v>2541</v>
      </c>
      <c r="M325" s="65"/>
      <c r="N325" s="66">
        <v>21.15</v>
      </c>
      <c r="O325" s="84"/>
      <c r="P325" s="67">
        <f>(N325+$O$6)*C325</f>
        <v>1680</v>
      </c>
      <c r="Q325" s="80"/>
      <c r="R325" s="55" t="s">
        <v>2539</v>
      </c>
      <c r="S325" s="79"/>
      <c r="T325" s="374"/>
      <c r="U325" s="57">
        <v>75</v>
      </c>
      <c r="V325" s="58" t="s">
        <v>2540</v>
      </c>
      <c r="W325" s="59"/>
      <c r="X325" s="59"/>
      <c r="Y325" s="60"/>
      <c r="Z325" s="152"/>
      <c r="AA325" s="85" t="s">
        <v>2529</v>
      </c>
      <c r="AB325" s="63" t="s">
        <v>1215</v>
      </c>
      <c r="AC325" s="64">
        <v>6246615</v>
      </c>
      <c r="AD325" s="63" t="s">
        <v>1106</v>
      </c>
      <c r="AE325" s="65"/>
      <c r="AF325" s="66">
        <v>29.99</v>
      </c>
      <c r="AG325" s="84"/>
      <c r="AH325" s="358">
        <f>(AF325+$AG$6)*U325</f>
        <v>2391.75</v>
      </c>
      <c r="AI325" s="55" t="s">
        <v>2539</v>
      </c>
      <c r="AJ325" s="79"/>
      <c r="AK325" s="374"/>
      <c r="AL325" s="57">
        <v>75</v>
      </c>
      <c r="AM325" s="58" t="s">
        <v>2540</v>
      </c>
      <c r="AN325" s="59"/>
      <c r="AO325" s="59"/>
      <c r="AP325" s="60"/>
      <c r="AQ325" s="152"/>
      <c r="AR325" s="85" t="s">
        <v>2529</v>
      </c>
      <c r="AS325" s="63" t="s">
        <v>1595</v>
      </c>
      <c r="AT325" s="64">
        <v>272051</v>
      </c>
      <c r="AU325" s="63" t="s">
        <v>1637</v>
      </c>
      <c r="AV325" s="65"/>
      <c r="AW325" s="66">
        <v>18.09</v>
      </c>
      <c r="AX325" s="84"/>
      <c r="AY325" s="358">
        <f>(AW325+$AX$6)*AL325</f>
        <v>1503</v>
      </c>
      <c r="AZ325" s="55" t="s">
        <v>2539</v>
      </c>
      <c r="BA325" s="79"/>
      <c r="BB325" s="374"/>
      <c r="BC325" s="57">
        <v>75</v>
      </c>
      <c r="BD325" s="58" t="s">
        <v>2540</v>
      </c>
      <c r="BE325" s="59"/>
      <c r="BF325" s="59"/>
      <c r="BG325" s="60"/>
      <c r="BH325" s="152"/>
      <c r="BI325" s="85" t="s">
        <v>2529</v>
      </c>
      <c r="BJ325" s="63"/>
      <c r="BK325" s="64"/>
      <c r="BL325" s="63"/>
      <c r="BM325" s="65"/>
      <c r="BN325" s="66"/>
      <c r="BO325" s="84"/>
      <c r="BP325" s="358">
        <f>(BN325+$O$6)*BC325</f>
        <v>93.75</v>
      </c>
    </row>
    <row r="326" spans="1:68" s="81" customFormat="1" ht="16.5" thickBot="1">
      <c r="A326" s="78"/>
      <c r="B326" s="79"/>
      <c r="C326" s="70"/>
      <c r="D326" s="59"/>
      <c r="E326" s="59"/>
      <c r="F326" s="59"/>
      <c r="G326" s="60"/>
      <c r="H326" s="71"/>
      <c r="I326" s="72"/>
      <c r="J326" s="89"/>
      <c r="K326" s="74"/>
      <c r="L326" s="73"/>
      <c r="M326" s="74"/>
      <c r="N326" s="75"/>
      <c r="O326" s="84"/>
      <c r="P326" s="76"/>
      <c r="Q326" s="80"/>
      <c r="R326" s="78"/>
      <c r="S326" s="79"/>
      <c r="T326" s="374"/>
      <c r="U326" s="70"/>
      <c r="V326" s="59"/>
      <c r="W326" s="59"/>
      <c r="X326" s="59"/>
      <c r="Y326" s="60"/>
      <c r="Z326" s="71"/>
      <c r="AA326" s="72"/>
      <c r="AB326" s="89"/>
      <c r="AC326" s="74"/>
      <c r="AD326" s="73"/>
      <c r="AE326" s="74"/>
      <c r="AF326" s="75"/>
      <c r="AG326" s="84"/>
      <c r="AH326" s="359"/>
      <c r="AI326" s="78"/>
      <c r="AJ326" s="79"/>
      <c r="AK326" s="374"/>
      <c r="AL326" s="70"/>
      <c r="AM326" s="59"/>
      <c r="AN326" s="59"/>
      <c r="AO326" s="59"/>
      <c r="AP326" s="60"/>
      <c r="AQ326" s="71"/>
      <c r="AR326" s="72"/>
      <c r="AS326" s="89"/>
      <c r="AT326" s="74"/>
      <c r="AU326" s="73"/>
      <c r="AV326" s="74"/>
      <c r="AW326" s="75"/>
      <c r="AX326" s="84"/>
      <c r="AY326" s="359"/>
      <c r="AZ326" s="78"/>
      <c r="BA326" s="79"/>
      <c r="BB326" s="374"/>
      <c r="BC326" s="70"/>
      <c r="BD326" s="59"/>
      <c r="BE326" s="59"/>
      <c r="BF326" s="59"/>
      <c r="BG326" s="60"/>
      <c r="BH326" s="71"/>
      <c r="BI326" s="72"/>
      <c r="BJ326" s="89"/>
      <c r="BK326" s="74"/>
      <c r="BL326" s="73"/>
      <c r="BM326" s="74"/>
      <c r="BN326" s="75"/>
      <c r="BO326" s="84"/>
      <c r="BP326" s="359"/>
    </row>
    <row r="327" spans="1:68" ht="16.5" thickBot="1">
      <c r="A327" s="55" t="s">
        <v>2542</v>
      </c>
      <c r="B327" s="69" t="s">
        <v>2543</v>
      </c>
      <c r="C327" s="57">
        <v>130</v>
      </c>
      <c r="D327" s="58" t="s">
        <v>2544</v>
      </c>
      <c r="E327" s="59"/>
      <c r="F327" s="59"/>
      <c r="G327" s="60"/>
      <c r="H327" s="61"/>
      <c r="I327" s="85" t="s">
        <v>2523</v>
      </c>
      <c r="J327" s="63" t="s">
        <v>2331</v>
      </c>
      <c r="K327" s="64">
        <v>52325</v>
      </c>
      <c r="L327" s="63" t="s">
        <v>1921</v>
      </c>
      <c r="M327" s="65"/>
      <c r="N327" s="66">
        <v>7.72</v>
      </c>
      <c r="O327" s="84"/>
      <c r="P327" s="67">
        <f>(N327+$O$6)*C327</f>
        <v>1166.1</v>
      </c>
      <c r="Q327" s="77"/>
      <c r="R327" s="55" t="s">
        <v>2542</v>
      </c>
      <c r="S327" s="69" t="s">
        <v>2543</v>
      </c>
      <c r="T327" s="373"/>
      <c r="U327" s="57">
        <v>130</v>
      </c>
      <c r="V327" s="58" t="s">
        <v>2544</v>
      </c>
      <c r="W327" s="59"/>
      <c r="X327" s="59"/>
      <c r="Y327" s="60"/>
      <c r="Z327" s="61"/>
      <c r="AA327" s="85" t="s">
        <v>2523</v>
      </c>
      <c r="AB327" s="63" t="s">
        <v>1215</v>
      </c>
      <c r="AC327" s="64">
        <v>4006797</v>
      </c>
      <c r="AD327" s="63" t="s">
        <v>1106</v>
      </c>
      <c r="AE327" s="65"/>
      <c r="AF327" s="66">
        <v>7.75</v>
      </c>
      <c r="AG327" s="84"/>
      <c r="AH327" s="358">
        <f>(AF327+$AG$6)*U327</f>
        <v>1254.5</v>
      </c>
      <c r="AI327" s="55" t="s">
        <v>2542</v>
      </c>
      <c r="AJ327" s="69" t="s">
        <v>2543</v>
      </c>
      <c r="AK327" s="373"/>
      <c r="AL327" s="57">
        <v>87</v>
      </c>
      <c r="AM327" s="58" t="s">
        <v>2544</v>
      </c>
      <c r="AN327" s="59"/>
      <c r="AO327" s="59"/>
      <c r="AP327" s="60"/>
      <c r="AQ327" s="61"/>
      <c r="AR327" s="85" t="s">
        <v>2523</v>
      </c>
      <c r="AS327" s="63" t="s">
        <v>1595</v>
      </c>
      <c r="AT327" s="64">
        <v>266256</v>
      </c>
      <c r="AU327" s="63" t="s">
        <v>1596</v>
      </c>
      <c r="AV327" s="65"/>
      <c r="AW327" s="66">
        <v>12.15</v>
      </c>
      <c r="AX327" s="84"/>
      <c r="AY327" s="358">
        <f>(AW327+$AX$6)*AL327</f>
        <v>1226.7</v>
      </c>
      <c r="AZ327" s="55" t="s">
        <v>2542</v>
      </c>
      <c r="BA327" s="69" t="s">
        <v>2543</v>
      </c>
      <c r="BB327" s="373"/>
      <c r="BC327" s="57">
        <v>130</v>
      </c>
      <c r="BD327" s="58" t="s">
        <v>2544</v>
      </c>
      <c r="BE327" s="59"/>
      <c r="BF327" s="59"/>
      <c r="BG327" s="60"/>
      <c r="BH327" s="61"/>
      <c r="BI327" s="85" t="s">
        <v>2523</v>
      </c>
      <c r="BJ327" s="63"/>
      <c r="BK327" s="64"/>
      <c r="BL327" s="63"/>
      <c r="BM327" s="65"/>
      <c r="BN327" s="66"/>
      <c r="BO327" s="84"/>
      <c r="BP327" s="358">
        <f>(BN327+$O$6)*BC327</f>
        <v>162.5</v>
      </c>
    </row>
    <row r="328" spans="1:68" s="81" customFormat="1" ht="16.5" thickBot="1">
      <c r="A328" s="78"/>
      <c r="B328" s="79"/>
      <c r="C328" s="70"/>
      <c r="D328" s="58"/>
      <c r="E328" s="59"/>
      <c r="F328" s="59"/>
      <c r="G328" s="60"/>
      <c r="H328" s="71"/>
      <c r="I328" s="72"/>
      <c r="J328" s="89"/>
      <c r="K328" s="74"/>
      <c r="L328" s="73"/>
      <c r="M328" s="74"/>
      <c r="N328" s="75"/>
      <c r="O328" s="84"/>
      <c r="P328" s="76"/>
      <c r="Q328" s="80"/>
      <c r="R328" s="78"/>
      <c r="S328" s="79"/>
      <c r="T328" s="374"/>
      <c r="U328" s="70"/>
      <c r="V328" s="58"/>
      <c r="W328" s="59"/>
      <c r="X328" s="59"/>
      <c r="Y328" s="60"/>
      <c r="Z328" s="71"/>
      <c r="AA328" s="72"/>
      <c r="AB328" s="89"/>
      <c r="AC328" s="74"/>
      <c r="AD328" s="73"/>
      <c r="AE328" s="74"/>
      <c r="AF328" s="75"/>
      <c r="AG328" s="84"/>
      <c r="AH328" s="359"/>
      <c r="AI328" s="78"/>
      <c r="AJ328" s="79"/>
      <c r="AK328" s="374"/>
      <c r="AL328" s="70"/>
      <c r="AM328" s="58"/>
      <c r="AN328" s="59"/>
      <c r="AO328" s="59"/>
      <c r="AP328" s="60"/>
      <c r="AQ328" s="71"/>
      <c r="AR328" s="72"/>
      <c r="AS328" s="89"/>
      <c r="AT328" s="74"/>
      <c r="AU328" s="73"/>
      <c r="AV328" s="74"/>
      <c r="AW328" s="75"/>
      <c r="AX328" s="84"/>
      <c r="AY328" s="359"/>
      <c r="AZ328" s="78"/>
      <c r="BA328" s="79"/>
      <c r="BB328" s="374"/>
      <c r="BC328" s="70"/>
      <c r="BD328" s="58"/>
      <c r="BE328" s="59"/>
      <c r="BF328" s="59"/>
      <c r="BG328" s="60"/>
      <c r="BH328" s="71"/>
      <c r="BI328" s="72"/>
      <c r="BJ328" s="89"/>
      <c r="BK328" s="74"/>
      <c r="BL328" s="73"/>
      <c r="BM328" s="74"/>
      <c r="BN328" s="75"/>
      <c r="BO328" s="84"/>
      <c r="BP328" s="359"/>
    </row>
    <row r="329" spans="1:68" s="158" customFormat="1" ht="16.5" thickBot="1">
      <c r="A329" s="55" t="s">
        <v>2545</v>
      </c>
      <c r="B329" s="154"/>
      <c r="C329" s="57">
        <v>170</v>
      </c>
      <c r="D329" s="113" t="s">
        <v>2546</v>
      </c>
      <c r="E329" s="155"/>
      <c r="F329" s="110"/>
      <c r="G329" s="111"/>
      <c r="H329" s="152"/>
      <c r="I329" s="156" t="s">
        <v>2547</v>
      </c>
      <c r="J329" s="63" t="s">
        <v>2331</v>
      </c>
      <c r="K329" s="64">
        <v>20915</v>
      </c>
      <c r="L329" s="63" t="s">
        <v>2447</v>
      </c>
      <c r="M329" s="65"/>
      <c r="N329" s="66">
        <v>17.7</v>
      </c>
      <c r="O329" s="84"/>
      <c r="P329" s="67">
        <f>(N329+$O$6)*C329</f>
        <v>3221.5</v>
      </c>
      <c r="Q329" s="157"/>
      <c r="R329" s="55" t="s">
        <v>2545</v>
      </c>
      <c r="S329" s="154"/>
      <c r="T329" s="373"/>
      <c r="U329" s="57">
        <v>170</v>
      </c>
      <c r="V329" s="113" t="s">
        <v>2546</v>
      </c>
      <c r="W329" s="155"/>
      <c r="X329" s="110"/>
      <c r="Y329" s="111"/>
      <c r="Z329" s="152"/>
      <c r="AA329" s="156" t="s">
        <v>2547</v>
      </c>
      <c r="AB329" s="63" t="s">
        <v>1215</v>
      </c>
      <c r="AC329" s="64">
        <v>5740642</v>
      </c>
      <c r="AD329" s="63" t="s">
        <v>1108</v>
      </c>
      <c r="AE329" s="65"/>
      <c r="AF329" s="66">
        <v>18.51</v>
      </c>
      <c r="AG329" s="84"/>
      <c r="AH329" s="358">
        <f>(AF329+$AG$6)*U329</f>
        <v>3469.7</v>
      </c>
      <c r="AI329" s="55" t="s">
        <v>2545</v>
      </c>
      <c r="AJ329" s="154"/>
      <c r="AK329" s="373"/>
      <c r="AL329" s="57">
        <v>170</v>
      </c>
      <c r="AM329" s="113" t="s">
        <v>2546</v>
      </c>
      <c r="AN329" s="155"/>
      <c r="AO329" s="110"/>
      <c r="AP329" s="111"/>
      <c r="AQ329" s="152"/>
      <c r="AR329" s="156" t="s">
        <v>2547</v>
      </c>
      <c r="AS329" s="63" t="s">
        <v>1599</v>
      </c>
      <c r="AT329" s="64">
        <v>183237</v>
      </c>
      <c r="AU329" s="63" t="s">
        <v>1637</v>
      </c>
      <c r="AV329" s="65"/>
      <c r="AW329" s="66">
        <v>17.27</v>
      </c>
      <c r="AX329" s="84"/>
      <c r="AY329" s="358">
        <f>(AW329+$AX$6)*AL329</f>
        <v>3267.3999999999996</v>
      </c>
      <c r="AZ329" s="55" t="s">
        <v>2545</v>
      </c>
      <c r="BA329" s="154"/>
      <c r="BB329" s="373"/>
      <c r="BC329" s="57">
        <v>170</v>
      </c>
      <c r="BD329" s="113" t="s">
        <v>2546</v>
      </c>
      <c r="BE329" s="155"/>
      <c r="BF329" s="110"/>
      <c r="BG329" s="111"/>
      <c r="BH329" s="152"/>
      <c r="BI329" s="156" t="s">
        <v>2547</v>
      </c>
      <c r="BJ329" s="63"/>
      <c r="BK329" s="64"/>
      <c r="BL329" s="63"/>
      <c r="BM329" s="65"/>
      <c r="BN329" s="66"/>
      <c r="BO329" s="84"/>
      <c r="BP329" s="358">
        <f>(BN329+$O$6)*BC329</f>
        <v>212.5</v>
      </c>
    </row>
    <row r="330" spans="1:68" s="158" customFormat="1" ht="16.5" thickBot="1">
      <c r="A330" s="159"/>
      <c r="B330" s="160"/>
      <c r="C330" s="70"/>
      <c r="D330" s="113"/>
      <c r="E330" s="155"/>
      <c r="F330" s="110"/>
      <c r="G330" s="111"/>
      <c r="H330" s="161"/>
      <c r="I330" s="72"/>
      <c r="J330" s="89"/>
      <c r="K330" s="74"/>
      <c r="L330" s="73"/>
      <c r="M330" s="74"/>
      <c r="N330" s="75"/>
      <c r="O330" s="84"/>
      <c r="P330" s="76"/>
      <c r="Q330" s="157"/>
      <c r="R330" s="159"/>
      <c r="S330" s="160"/>
      <c r="T330" s="377"/>
      <c r="U330" s="70"/>
      <c r="V330" s="113"/>
      <c r="W330" s="155"/>
      <c r="X330" s="110"/>
      <c r="Y330" s="111"/>
      <c r="Z330" s="161"/>
      <c r="AA330" s="72"/>
      <c r="AB330" s="89"/>
      <c r="AC330" s="74"/>
      <c r="AD330" s="73"/>
      <c r="AE330" s="74"/>
      <c r="AF330" s="75"/>
      <c r="AG330" s="84"/>
      <c r="AH330" s="359"/>
      <c r="AI330" s="159"/>
      <c r="AJ330" s="160"/>
      <c r="AK330" s="377"/>
      <c r="AL330" s="70"/>
      <c r="AM330" s="113"/>
      <c r="AN330" s="155"/>
      <c r="AO330" s="110"/>
      <c r="AP330" s="111"/>
      <c r="AQ330" s="161"/>
      <c r="AR330" s="72"/>
      <c r="AS330" s="89"/>
      <c r="AT330" s="74"/>
      <c r="AU330" s="73"/>
      <c r="AV330" s="74"/>
      <c r="AW330" s="75"/>
      <c r="AX330" s="84"/>
      <c r="AY330" s="359"/>
      <c r="AZ330" s="159"/>
      <c r="BA330" s="160"/>
      <c r="BB330" s="377"/>
      <c r="BC330" s="70"/>
      <c r="BD330" s="113"/>
      <c r="BE330" s="155"/>
      <c r="BF330" s="110"/>
      <c r="BG330" s="111"/>
      <c r="BH330" s="161"/>
      <c r="BI330" s="72"/>
      <c r="BJ330" s="89"/>
      <c r="BK330" s="74"/>
      <c r="BL330" s="73"/>
      <c r="BM330" s="74"/>
      <c r="BN330" s="75"/>
      <c r="BO330" s="84"/>
      <c r="BP330" s="359"/>
    </row>
    <row r="331" spans="1:68" ht="16.5" thickBot="1">
      <c r="A331" s="55" t="s">
        <v>2548</v>
      </c>
      <c r="B331" s="96" t="s">
        <v>2549</v>
      </c>
      <c r="C331" s="57">
        <v>870</v>
      </c>
      <c r="D331" s="58" t="s">
        <v>2550</v>
      </c>
      <c r="E331" s="59"/>
      <c r="F331" s="59"/>
      <c r="G331" s="60"/>
      <c r="H331" s="61"/>
      <c r="I331" s="97" t="s">
        <v>2551</v>
      </c>
      <c r="J331" s="63" t="s">
        <v>2552</v>
      </c>
      <c r="K331" s="64">
        <v>31550</v>
      </c>
      <c r="L331" s="63" t="s">
        <v>1921</v>
      </c>
      <c r="M331" s="65"/>
      <c r="N331" s="66">
        <v>12.07</v>
      </c>
      <c r="O331" s="84"/>
      <c r="P331" s="67">
        <f>(N331+$O$6)*C331</f>
        <v>11588.4</v>
      </c>
      <c r="Q331" s="77"/>
      <c r="R331" s="55" t="s">
        <v>2548</v>
      </c>
      <c r="S331" s="96" t="s">
        <v>2549</v>
      </c>
      <c r="T331" s="375"/>
      <c r="U331" s="57">
        <v>870</v>
      </c>
      <c r="V331" s="58" t="s">
        <v>2550</v>
      </c>
      <c r="W331" s="59"/>
      <c r="X331" s="59"/>
      <c r="Y331" s="60"/>
      <c r="Z331" s="61"/>
      <c r="AA331" s="97" t="s">
        <v>2551</v>
      </c>
      <c r="AB331" s="63" t="s">
        <v>1256</v>
      </c>
      <c r="AC331" s="64">
        <v>7469992</v>
      </c>
      <c r="AD331" s="63" t="s">
        <v>1257</v>
      </c>
      <c r="AE331" s="65"/>
      <c r="AF331" s="66">
        <v>13.54</v>
      </c>
      <c r="AG331" s="84"/>
      <c r="AH331" s="358">
        <f>(AF331+$AG$6)*U331</f>
        <v>13432.8</v>
      </c>
      <c r="AI331" s="55" t="s">
        <v>2548</v>
      </c>
      <c r="AJ331" s="96" t="s">
        <v>2549</v>
      </c>
      <c r="AK331" s="375"/>
      <c r="AL331" s="57">
        <v>870</v>
      </c>
      <c r="AM331" s="58" t="s">
        <v>2550</v>
      </c>
      <c r="AN331" s="59"/>
      <c r="AO331" s="59"/>
      <c r="AP331" s="60"/>
      <c r="AQ331" s="61"/>
      <c r="AR331" s="97" t="s">
        <v>2551</v>
      </c>
      <c r="AS331" s="63" t="s">
        <v>2561</v>
      </c>
      <c r="AT331" s="64">
        <v>149209</v>
      </c>
      <c r="AU331" s="63" t="s">
        <v>1638</v>
      </c>
      <c r="AV331" s="65"/>
      <c r="AW331" s="66">
        <v>16.11</v>
      </c>
      <c r="AX331" s="84"/>
      <c r="AY331" s="358">
        <f>(AW331+$AX$6)*AL331</f>
        <v>15712.199999999999</v>
      </c>
      <c r="AZ331" s="55" t="s">
        <v>2548</v>
      </c>
      <c r="BA331" s="96" t="s">
        <v>2549</v>
      </c>
      <c r="BB331" s="375"/>
      <c r="BC331" s="57">
        <v>870</v>
      </c>
      <c r="BD331" s="58" t="s">
        <v>2550</v>
      </c>
      <c r="BE331" s="59"/>
      <c r="BF331" s="59"/>
      <c r="BG331" s="60"/>
      <c r="BH331" s="61"/>
      <c r="BI331" s="97" t="s">
        <v>2551</v>
      </c>
      <c r="BJ331" s="63"/>
      <c r="BK331" s="64"/>
      <c r="BL331" s="63"/>
      <c r="BM331" s="65"/>
      <c r="BN331" s="66"/>
      <c r="BO331" s="84"/>
      <c r="BP331" s="358">
        <f>(BN331+$O$6)*BC331</f>
        <v>1087.5</v>
      </c>
    </row>
    <row r="332" spans="1:68" s="81" customFormat="1" ht="16.5" thickBot="1">
      <c r="A332" s="78"/>
      <c r="B332" s="79"/>
      <c r="C332" s="70"/>
      <c r="D332" s="58"/>
      <c r="E332" s="59"/>
      <c r="F332" s="59" t="s">
        <v>2553</v>
      </c>
      <c r="G332" s="60"/>
      <c r="H332" s="71"/>
      <c r="I332" s="72"/>
      <c r="J332" s="89"/>
      <c r="K332" s="74"/>
      <c r="L332" s="73"/>
      <c r="M332" s="74"/>
      <c r="N332" s="75"/>
      <c r="O332" s="84"/>
      <c r="P332" s="76"/>
      <c r="Q332" s="80"/>
      <c r="R332" s="78"/>
      <c r="S332" s="79"/>
      <c r="T332" s="374"/>
      <c r="U332" s="70"/>
      <c r="V332" s="58"/>
      <c r="W332" s="59"/>
      <c r="X332" s="59" t="s">
        <v>2553</v>
      </c>
      <c r="Y332" s="60"/>
      <c r="Z332" s="71"/>
      <c r="AA332" s="72"/>
      <c r="AB332" s="89"/>
      <c r="AC332" s="74"/>
      <c r="AD332" s="73"/>
      <c r="AE332" s="74"/>
      <c r="AF332" s="75"/>
      <c r="AG332" s="84"/>
      <c r="AH332" s="359"/>
      <c r="AI332" s="78"/>
      <c r="AJ332" s="79"/>
      <c r="AK332" s="374"/>
      <c r="AL332" s="70"/>
      <c r="AM332" s="58"/>
      <c r="AN332" s="59"/>
      <c r="AO332" s="59" t="s">
        <v>2553</v>
      </c>
      <c r="AP332" s="60"/>
      <c r="AQ332" s="71"/>
      <c r="AR332" s="72"/>
      <c r="AS332" s="89"/>
      <c r="AT332" s="74"/>
      <c r="AU332" s="73"/>
      <c r="AV332" s="74"/>
      <c r="AW332" s="75"/>
      <c r="AX332" s="84"/>
      <c r="AY332" s="359"/>
      <c r="AZ332" s="78"/>
      <c r="BA332" s="79"/>
      <c r="BB332" s="374"/>
      <c r="BC332" s="70"/>
      <c r="BD332" s="58"/>
      <c r="BE332" s="59"/>
      <c r="BF332" s="59" t="s">
        <v>2553</v>
      </c>
      <c r="BG332" s="60"/>
      <c r="BH332" s="71"/>
      <c r="BI332" s="72"/>
      <c r="BJ332" s="89"/>
      <c r="BK332" s="74"/>
      <c r="BL332" s="73"/>
      <c r="BM332" s="74"/>
      <c r="BN332" s="75"/>
      <c r="BO332" s="84"/>
      <c r="BP332" s="359"/>
    </row>
    <row r="333" spans="1:68" ht="16.5" thickBot="1">
      <c r="A333" s="55" t="s">
        <v>2554</v>
      </c>
      <c r="B333" s="96" t="s">
        <v>2555</v>
      </c>
      <c r="C333" s="57">
        <v>255</v>
      </c>
      <c r="D333" s="58" t="s">
        <v>2556</v>
      </c>
      <c r="E333" s="59"/>
      <c r="F333" s="59"/>
      <c r="G333" s="60"/>
      <c r="H333" s="61"/>
      <c r="I333" s="97" t="s">
        <v>1920</v>
      </c>
      <c r="J333" s="63" t="s">
        <v>2331</v>
      </c>
      <c r="K333" s="64">
        <v>31515</v>
      </c>
      <c r="L333" s="63" t="s">
        <v>1921</v>
      </c>
      <c r="M333" s="65"/>
      <c r="N333" s="66">
        <v>17.62</v>
      </c>
      <c r="O333" s="84"/>
      <c r="P333" s="67">
        <f>(N333+$O$6)*C333</f>
        <v>4811.85</v>
      </c>
      <c r="Q333" s="77"/>
      <c r="R333" s="55" t="s">
        <v>2554</v>
      </c>
      <c r="S333" s="96" t="s">
        <v>2555</v>
      </c>
      <c r="T333" s="375"/>
      <c r="U333" s="57">
        <v>170</v>
      </c>
      <c r="V333" s="58" t="s">
        <v>2556</v>
      </c>
      <c r="W333" s="59"/>
      <c r="X333" s="59"/>
      <c r="Y333" s="60"/>
      <c r="Z333" s="61"/>
      <c r="AA333" s="97" t="s">
        <v>1920</v>
      </c>
      <c r="AB333" s="63" t="s">
        <v>1920</v>
      </c>
      <c r="AC333" s="64">
        <v>8640641</v>
      </c>
      <c r="AD333" s="63" t="s">
        <v>1258</v>
      </c>
      <c r="AE333" s="65"/>
      <c r="AF333" s="66">
        <v>22.02</v>
      </c>
      <c r="AG333" s="84"/>
      <c r="AH333" s="358">
        <f>(AF333+$AG$6)*U333</f>
        <v>4066.3999999999996</v>
      </c>
      <c r="AI333" s="55" t="s">
        <v>2554</v>
      </c>
      <c r="AJ333" s="96" t="s">
        <v>2555</v>
      </c>
      <c r="AK333" s="375"/>
      <c r="AL333" s="57">
        <v>170</v>
      </c>
      <c r="AM333" s="58" t="s">
        <v>2556</v>
      </c>
      <c r="AN333" s="59"/>
      <c r="AO333" s="59"/>
      <c r="AP333" s="60"/>
      <c r="AQ333" s="61"/>
      <c r="AR333" s="97" t="s">
        <v>1920</v>
      </c>
      <c r="AS333" s="63" t="s">
        <v>1620</v>
      </c>
      <c r="AT333" s="64">
        <v>107352</v>
      </c>
      <c r="AU333" s="63" t="s">
        <v>1638</v>
      </c>
      <c r="AV333" s="65"/>
      <c r="AW333" s="66">
        <v>23.52</v>
      </c>
      <c r="AX333" s="84"/>
      <c r="AY333" s="358">
        <f>(AW333+$AX$6)*AL333</f>
        <v>4329.9</v>
      </c>
      <c r="AZ333" s="55" t="s">
        <v>2554</v>
      </c>
      <c r="BA333" s="96" t="s">
        <v>2555</v>
      </c>
      <c r="BB333" s="375"/>
      <c r="BC333" s="57">
        <v>170</v>
      </c>
      <c r="BD333" s="58" t="s">
        <v>2556</v>
      </c>
      <c r="BE333" s="59"/>
      <c r="BF333" s="59"/>
      <c r="BG333" s="60"/>
      <c r="BH333" s="61"/>
      <c r="BI333" s="97" t="s">
        <v>1920</v>
      </c>
      <c r="BJ333" s="63"/>
      <c r="BK333" s="64"/>
      <c r="BL333" s="63"/>
      <c r="BM333" s="65"/>
      <c r="BN333" s="66"/>
      <c r="BO333" s="84"/>
      <c r="BP333" s="358">
        <f>(BN333+$O$6)*BC333</f>
        <v>212.5</v>
      </c>
    </row>
    <row r="334" spans="1:68" s="81" customFormat="1" ht="16.5" thickBot="1">
      <c r="A334" s="78"/>
      <c r="B334" s="79"/>
      <c r="C334" s="70"/>
      <c r="D334" s="58"/>
      <c r="E334" s="59"/>
      <c r="F334" s="59"/>
      <c r="G334" s="60"/>
      <c r="H334" s="71"/>
      <c r="I334" s="72"/>
      <c r="J334" s="89"/>
      <c r="K334" s="74"/>
      <c r="L334" s="73"/>
      <c r="M334" s="74"/>
      <c r="N334" s="75"/>
      <c r="O334" s="84"/>
      <c r="P334" s="76"/>
      <c r="Q334" s="80"/>
      <c r="R334" s="78"/>
      <c r="S334" s="79"/>
      <c r="T334" s="374"/>
      <c r="U334" s="70"/>
      <c r="V334" s="58"/>
      <c r="W334" s="59"/>
      <c r="X334" s="59"/>
      <c r="Y334" s="60"/>
      <c r="Z334" s="71"/>
      <c r="AA334" s="72"/>
      <c r="AB334" s="89"/>
      <c r="AC334" s="74"/>
      <c r="AD334" s="73"/>
      <c r="AE334" s="74"/>
      <c r="AF334" s="75"/>
      <c r="AG334" s="84"/>
      <c r="AH334" s="359"/>
      <c r="AI334" s="78"/>
      <c r="AJ334" s="79"/>
      <c r="AK334" s="374"/>
      <c r="AL334" s="70"/>
      <c r="AM334" s="58"/>
      <c r="AN334" s="59"/>
      <c r="AO334" s="59"/>
      <c r="AP334" s="60"/>
      <c r="AQ334" s="71"/>
      <c r="AR334" s="72"/>
      <c r="AS334" s="89"/>
      <c r="AT334" s="74"/>
      <c r="AU334" s="73"/>
      <c r="AV334" s="74"/>
      <c r="AW334" s="75"/>
      <c r="AX334" s="84"/>
      <c r="AY334" s="359"/>
      <c r="AZ334" s="78"/>
      <c r="BA334" s="79"/>
      <c r="BB334" s="374"/>
      <c r="BC334" s="70"/>
      <c r="BD334" s="58"/>
      <c r="BE334" s="59"/>
      <c r="BF334" s="59"/>
      <c r="BG334" s="60"/>
      <c r="BH334" s="71"/>
      <c r="BI334" s="72"/>
      <c r="BJ334" s="89"/>
      <c r="BK334" s="74"/>
      <c r="BL334" s="73"/>
      <c r="BM334" s="74"/>
      <c r="BN334" s="75"/>
      <c r="BO334" s="84"/>
      <c r="BP334" s="359"/>
    </row>
    <row r="335" spans="1:68" ht="16.5" thickBot="1">
      <c r="A335" s="55" t="s">
        <v>2557</v>
      </c>
      <c r="B335" s="69" t="s">
        <v>2558</v>
      </c>
      <c r="C335" s="57">
        <v>350</v>
      </c>
      <c r="D335" s="58" t="s">
        <v>2559</v>
      </c>
      <c r="E335" s="59"/>
      <c r="F335" s="59"/>
      <c r="G335" s="60"/>
      <c r="H335" s="61"/>
      <c r="I335" s="85" t="s">
        <v>2560</v>
      </c>
      <c r="J335" s="63" t="s">
        <v>2561</v>
      </c>
      <c r="K335" s="64">
        <v>31545</v>
      </c>
      <c r="L335" s="63" t="s">
        <v>1921</v>
      </c>
      <c r="M335" s="65"/>
      <c r="N335" s="66">
        <v>15.27</v>
      </c>
      <c r="O335" s="84"/>
      <c r="P335" s="67">
        <f>(N335+$O$6)*C335</f>
        <v>5782</v>
      </c>
      <c r="Q335" s="77"/>
      <c r="R335" s="55" t="s">
        <v>2557</v>
      </c>
      <c r="S335" s="69" t="s">
        <v>2558</v>
      </c>
      <c r="T335" s="373"/>
      <c r="U335" s="57">
        <v>350</v>
      </c>
      <c r="V335" s="58" t="s">
        <v>2559</v>
      </c>
      <c r="W335" s="59"/>
      <c r="X335" s="59"/>
      <c r="Y335" s="60"/>
      <c r="Z335" s="61"/>
      <c r="AA335" s="85" t="s">
        <v>2560</v>
      </c>
      <c r="AB335" s="63" t="s">
        <v>1256</v>
      </c>
      <c r="AC335" s="64">
        <v>7470289</v>
      </c>
      <c r="AD335" s="63" t="s">
        <v>1257</v>
      </c>
      <c r="AE335" s="65"/>
      <c r="AF335" s="66">
        <v>19.09</v>
      </c>
      <c r="AG335" s="84"/>
      <c r="AH335" s="358">
        <f>(AF335+$AG$6)*U335</f>
        <v>7346.499999999999</v>
      </c>
      <c r="AI335" s="55" t="s">
        <v>2557</v>
      </c>
      <c r="AJ335" s="69" t="s">
        <v>2558</v>
      </c>
      <c r="AK335" s="373"/>
      <c r="AL335" s="57">
        <v>438</v>
      </c>
      <c r="AM335" s="58" t="s">
        <v>2559</v>
      </c>
      <c r="AN335" s="59"/>
      <c r="AO335" s="59"/>
      <c r="AP335" s="60"/>
      <c r="AQ335" s="61"/>
      <c r="AR335" s="85" t="s">
        <v>2560</v>
      </c>
      <c r="AS335" s="63" t="s">
        <v>1599</v>
      </c>
      <c r="AT335" s="64">
        <v>157945</v>
      </c>
      <c r="AU335" s="63" t="s">
        <v>1638</v>
      </c>
      <c r="AV335" s="65"/>
      <c r="AW335" s="66">
        <v>14.75</v>
      </c>
      <c r="AX335" s="84"/>
      <c r="AY335" s="358">
        <f>(AW335+$AX$6)*AL335</f>
        <v>7314.599999999999</v>
      </c>
      <c r="AZ335" s="55" t="s">
        <v>2557</v>
      </c>
      <c r="BA335" s="69" t="s">
        <v>2558</v>
      </c>
      <c r="BB335" s="373"/>
      <c r="BC335" s="57">
        <v>350</v>
      </c>
      <c r="BD335" s="58" t="s">
        <v>2559</v>
      </c>
      <c r="BE335" s="59"/>
      <c r="BF335" s="59"/>
      <c r="BG335" s="60"/>
      <c r="BH335" s="61"/>
      <c r="BI335" s="85" t="s">
        <v>2560</v>
      </c>
      <c r="BJ335" s="63"/>
      <c r="BK335" s="64"/>
      <c r="BL335" s="63"/>
      <c r="BM335" s="65"/>
      <c r="BN335" s="66"/>
      <c r="BO335" s="84"/>
      <c r="BP335" s="358">
        <f>(BN335+$O$6)*BC335</f>
        <v>437.5</v>
      </c>
    </row>
    <row r="336" spans="1:68" s="81" customFormat="1" ht="16.5" thickBot="1">
      <c r="A336" s="78"/>
      <c r="B336" s="79"/>
      <c r="C336" s="70"/>
      <c r="D336" s="58"/>
      <c r="E336" s="59" t="s">
        <v>2562</v>
      </c>
      <c r="F336" s="59"/>
      <c r="G336" s="60"/>
      <c r="H336" s="71"/>
      <c r="I336" s="72"/>
      <c r="J336" s="73"/>
      <c r="K336" s="74"/>
      <c r="L336" s="73"/>
      <c r="M336" s="74"/>
      <c r="N336" s="75"/>
      <c r="O336" s="84"/>
      <c r="P336" s="76"/>
      <c r="Q336" s="80"/>
      <c r="R336" s="78"/>
      <c r="S336" s="79"/>
      <c r="T336" s="374"/>
      <c r="U336" s="70"/>
      <c r="V336" s="58"/>
      <c r="W336" s="59" t="s">
        <v>2562</v>
      </c>
      <c r="X336" s="59"/>
      <c r="Y336" s="60"/>
      <c r="Z336" s="71"/>
      <c r="AA336" s="72"/>
      <c r="AB336" s="73"/>
      <c r="AC336" s="74"/>
      <c r="AD336" s="73"/>
      <c r="AE336" s="74"/>
      <c r="AF336" s="75"/>
      <c r="AG336" s="84"/>
      <c r="AH336" s="359"/>
      <c r="AI336" s="78"/>
      <c r="AJ336" s="79"/>
      <c r="AK336" s="374"/>
      <c r="AL336" s="70"/>
      <c r="AM336" s="58"/>
      <c r="AN336" s="59" t="s">
        <v>2562</v>
      </c>
      <c r="AO336" s="59"/>
      <c r="AP336" s="60"/>
      <c r="AQ336" s="71"/>
      <c r="AR336" s="72"/>
      <c r="AS336" s="73"/>
      <c r="AT336" s="74"/>
      <c r="AU336" s="73"/>
      <c r="AV336" s="74"/>
      <c r="AW336" s="75"/>
      <c r="AX336" s="84"/>
      <c r="AY336" s="359"/>
      <c r="AZ336" s="78"/>
      <c r="BA336" s="79"/>
      <c r="BB336" s="374"/>
      <c r="BC336" s="70"/>
      <c r="BD336" s="58"/>
      <c r="BE336" s="59" t="s">
        <v>2562</v>
      </c>
      <c r="BF336" s="59"/>
      <c r="BG336" s="60"/>
      <c r="BH336" s="71"/>
      <c r="BI336" s="72"/>
      <c r="BJ336" s="73"/>
      <c r="BK336" s="74"/>
      <c r="BL336" s="73"/>
      <c r="BM336" s="74"/>
      <c r="BN336" s="75"/>
      <c r="BO336" s="84"/>
      <c r="BP336" s="359"/>
    </row>
    <row r="337" spans="1:68" ht="15.75" customHeight="1" thickBot="1">
      <c r="A337" s="55" t="s">
        <v>2563</v>
      </c>
      <c r="B337" s="69" t="s">
        <v>2564</v>
      </c>
      <c r="C337" s="57">
        <v>70</v>
      </c>
      <c r="D337" s="58" t="s">
        <v>2565</v>
      </c>
      <c r="E337" s="59"/>
      <c r="F337" s="59"/>
      <c r="G337" s="60"/>
      <c r="H337" s="61"/>
      <c r="I337" s="85" t="s">
        <v>2523</v>
      </c>
      <c r="J337" s="63" t="s">
        <v>2331</v>
      </c>
      <c r="K337" s="64">
        <v>32490</v>
      </c>
      <c r="L337" s="63" t="s">
        <v>1921</v>
      </c>
      <c r="M337" s="65"/>
      <c r="N337" s="66">
        <v>15.47</v>
      </c>
      <c r="O337" s="84"/>
      <c r="P337" s="67">
        <f>(N337+$O$6)*C337</f>
        <v>1170.3999999999999</v>
      </c>
      <c r="Q337" s="77"/>
      <c r="R337" s="55" t="s">
        <v>2563</v>
      </c>
      <c r="S337" s="69" t="s">
        <v>2564</v>
      </c>
      <c r="T337" s="373"/>
      <c r="U337" s="57">
        <v>70</v>
      </c>
      <c r="V337" s="58" t="s">
        <v>2565</v>
      </c>
      <c r="W337" s="59"/>
      <c r="X337" s="59"/>
      <c r="Y337" s="60"/>
      <c r="Z337" s="61"/>
      <c r="AA337" s="85" t="s">
        <v>2523</v>
      </c>
      <c r="AB337" s="63" t="s">
        <v>1215</v>
      </c>
      <c r="AC337" s="64">
        <v>7482516</v>
      </c>
      <c r="AD337" s="63" t="s">
        <v>1257</v>
      </c>
      <c r="AE337" s="65"/>
      <c r="AF337" s="66">
        <v>17.46</v>
      </c>
      <c r="AG337" s="84"/>
      <c r="AH337" s="358">
        <f>(AF337+$AG$6)*U337</f>
        <v>1355.2</v>
      </c>
      <c r="AI337" s="55" t="s">
        <v>2563</v>
      </c>
      <c r="AJ337" s="69" t="s">
        <v>2564</v>
      </c>
      <c r="AK337" s="373"/>
      <c r="AL337" s="57">
        <v>70</v>
      </c>
      <c r="AM337" s="58" t="s">
        <v>2565</v>
      </c>
      <c r="AN337" s="59"/>
      <c r="AO337" s="59"/>
      <c r="AP337" s="60"/>
      <c r="AQ337" s="61"/>
      <c r="AR337" s="85" t="s">
        <v>2523</v>
      </c>
      <c r="AS337" s="63" t="s">
        <v>1599</v>
      </c>
      <c r="AT337" s="64">
        <v>517186</v>
      </c>
      <c r="AU337" s="63" t="s">
        <v>1638</v>
      </c>
      <c r="AV337" s="65"/>
      <c r="AW337" s="66">
        <v>18.85</v>
      </c>
      <c r="AX337" s="84"/>
      <c r="AY337" s="358">
        <f>(AW337+$AX$6)*AL337</f>
        <v>1456</v>
      </c>
      <c r="AZ337" s="55" t="s">
        <v>2563</v>
      </c>
      <c r="BA337" s="69" t="s">
        <v>2564</v>
      </c>
      <c r="BB337" s="373"/>
      <c r="BC337" s="57">
        <v>70</v>
      </c>
      <c r="BD337" s="58" t="s">
        <v>2565</v>
      </c>
      <c r="BE337" s="59"/>
      <c r="BF337" s="59"/>
      <c r="BG337" s="60"/>
      <c r="BH337" s="61"/>
      <c r="BI337" s="85" t="s">
        <v>2523</v>
      </c>
      <c r="BJ337" s="63"/>
      <c r="BK337" s="64"/>
      <c r="BL337" s="63"/>
      <c r="BM337" s="65"/>
      <c r="BN337" s="66"/>
      <c r="BO337" s="84"/>
      <c r="BP337" s="358">
        <f>(BN337+$O$6)*BC337</f>
        <v>87.5</v>
      </c>
    </row>
    <row r="338" spans="1:68" ht="15.75" customHeight="1" thickBot="1">
      <c r="A338" s="78"/>
      <c r="B338" s="102"/>
      <c r="C338" s="70"/>
      <c r="D338" s="58"/>
      <c r="E338" s="59"/>
      <c r="F338" s="59"/>
      <c r="G338" s="60"/>
      <c r="H338" s="71"/>
      <c r="I338" s="72"/>
      <c r="J338" s="89"/>
      <c r="K338" s="74"/>
      <c r="L338" s="73"/>
      <c r="M338" s="74"/>
      <c r="N338" s="75"/>
      <c r="O338" s="84"/>
      <c r="P338" s="76"/>
      <c r="Q338" s="5"/>
      <c r="R338" s="78"/>
      <c r="S338" s="102"/>
      <c r="T338" s="377"/>
      <c r="U338" s="70"/>
      <c r="V338" s="58"/>
      <c r="W338" s="59"/>
      <c r="X338" s="59"/>
      <c r="Y338" s="60"/>
      <c r="Z338" s="71"/>
      <c r="AA338" s="72"/>
      <c r="AB338" s="89"/>
      <c r="AC338" s="74"/>
      <c r="AD338" s="73"/>
      <c r="AE338" s="74"/>
      <c r="AF338" s="75"/>
      <c r="AG338" s="84"/>
      <c r="AH338" s="359"/>
      <c r="AI338" s="78"/>
      <c r="AJ338" s="102"/>
      <c r="AK338" s="377"/>
      <c r="AL338" s="70"/>
      <c r="AM338" s="58"/>
      <c r="AN338" s="59"/>
      <c r="AO338" s="59"/>
      <c r="AP338" s="60"/>
      <c r="AQ338" s="71"/>
      <c r="AR338" s="72"/>
      <c r="AS338" s="89"/>
      <c r="AT338" s="74"/>
      <c r="AU338" s="73"/>
      <c r="AV338" s="74"/>
      <c r="AW338" s="75"/>
      <c r="AX338" s="84"/>
      <c r="AY338" s="359"/>
      <c r="AZ338" s="78"/>
      <c r="BA338" s="102"/>
      <c r="BB338" s="377"/>
      <c r="BC338" s="70"/>
      <c r="BD338" s="58"/>
      <c r="BE338" s="59"/>
      <c r="BF338" s="59"/>
      <c r="BG338" s="60"/>
      <c r="BH338" s="71"/>
      <c r="BI338" s="72"/>
      <c r="BJ338" s="89"/>
      <c r="BK338" s="74"/>
      <c r="BL338" s="73"/>
      <c r="BM338" s="74"/>
      <c r="BN338" s="75"/>
      <c r="BO338" s="84"/>
      <c r="BP338" s="359"/>
    </row>
    <row r="339" spans="1:68" ht="16.5" thickBot="1">
      <c r="A339" s="55" t="s">
        <v>2566</v>
      </c>
      <c r="B339" s="102" t="s">
        <v>2567</v>
      </c>
      <c r="C339" s="57">
        <v>130</v>
      </c>
      <c r="D339" s="58" t="s">
        <v>2568</v>
      </c>
      <c r="E339" s="59"/>
      <c r="F339" s="59"/>
      <c r="G339" s="60"/>
      <c r="H339" s="61"/>
      <c r="I339" s="116" t="s">
        <v>2569</v>
      </c>
      <c r="J339" s="63" t="s">
        <v>1920</v>
      </c>
      <c r="K339" s="64">
        <v>30460</v>
      </c>
      <c r="L339" s="63" t="s">
        <v>1985</v>
      </c>
      <c r="M339" s="65"/>
      <c r="N339" s="66">
        <v>28.71</v>
      </c>
      <c r="O339" s="84"/>
      <c r="P339" s="67">
        <f>(N339+$O$6)*C339</f>
        <v>3894.8</v>
      </c>
      <c r="Q339" s="5"/>
      <c r="R339" s="55" t="s">
        <v>2566</v>
      </c>
      <c r="S339" s="102" t="s">
        <v>2567</v>
      </c>
      <c r="T339" s="377"/>
      <c r="U339" s="57">
        <v>130</v>
      </c>
      <c r="V339" s="58" t="s">
        <v>2568</v>
      </c>
      <c r="W339" s="59"/>
      <c r="X339" s="59"/>
      <c r="Y339" s="60"/>
      <c r="Z339" s="61"/>
      <c r="AA339" s="116" t="s">
        <v>2569</v>
      </c>
      <c r="AB339" s="63" t="s">
        <v>1920</v>
      </c>
      <c r="AC339" s="64">
        <v>4111886</v>
      </c>
      <c r="AD339" s="63" t="s">
        <v>1119</v>
      </c>
      <c r="AE339" s="65"/>
      <c r="AF339" s="66">
        <v>39.72</v>
      </c>
      <c r="AG339" s="84"/>
      <c r="AH339" s="358">
        <f>(AF339+$AG$6)*U339</f>
        <v>5410.599999999999</v>
      </c>
      <c r="AI339" s="55" t="s">
        <v>2566</v>
      </c>
      <c r="AJ339" s="102" t="s">
        <v>2567</v>
      </c>
      <c r="AK339" s="377"/>
      <c r="AL339" s="57">
        <v>130</v>
      </c>
      <c r="AM339" s="58" t="s">
        <v>2568</v>
      </c>
      <c r="AN339" s="59"/>
      <c r="AO339" s="59"/>
      <c r="AP339" s="60"/>
      <c r="AQ339" s="61"/>
      <c r="AR339" s="116" t="s">
        <v>2569</v>
      </c>
      <c r="AS339" s="63" t="s">
        <v>1620</v>
      </c>
      <c r="AT339" s="64">
        <v>440809</v>
      </c>
      <c r="AU339" s="63" t="s">
        <v>1530</v>
      </c>
      <c r="AV339" s="65"/>
      <c r="AW339" s="66">
        <v>30.81</v>
      </c>
      <c r="AX339" s="84"/>
      <c r="AY339" s="358">
        <f>(AW339+$AX$6)*AL339</f>
        <v>4258.8</v>
      </c>
      <c r="AZ339" s="55" t="s">
        <v>2566</v>
      </c>
      <c r="BA339" s="102" t="s">
        <v>2567</v>
      </c>
      <c r="BB339" s="377"/>
      <c r="BC339" s="57">
        <v>130</v>
      </c>
      <c r="BD339" s="58" t="s">
        <v>2568</v>
      </c>
      <c r="BE339" s="59"/>
      <c r="BF339" s="59"/>
      <c r="BG339" s="60"/>
      <c r="BH339" s="61"/>
      <c r="BI339" s="116" t="s">
        <v>2569</v>
      </c>
      <c r="BJ339" s="63"/>
      <c r="BK339" s="64"/>
      <c r="BL339" s="63"/>
      <c r="BM339" s="65"/>
      <c r="BN339" s="66"/>
      <c r="BO339" s="84"/>
      <c r="BP339" s="358">
        <f>(BN339+$O$6)*BC339</f>
        <v>162.5</v>
      </c>
    </row>
    <row r="340" spans="1:68" s="81" customFormat="1" ht="16.5" thickBot="1">
      <c r="A340" s="78"/>
      <c r="B340" s="79"/>
      <c r="C340" s="70"/>
      <c r="D340" s="58"/>
      <c r="E340" s="59"/>
      <c r="F340" s="59"/>
      <c r="G340" s="60"/>
      <c r="H340" s="71"/>
      <c r="I340" s="72"/>
      <c r="J340" s="89"/>
      <c r="K340" s="74"/>
      <c r="L340" s="73"/>
      <c r="M340" s="74"/>
      <c r="N340" s="75"/>
      <c r="O340" s="84"/>
      <c r="P340" s="76"/>
      <c r="Q340" s="80"/>
      <c r="R340" s="78"/>
      <c r="S340" s="79"/>
      <c r="T340" s="374"/>
      <c r="U340" s="70"/>
      <c r="V340" s="58"/>
      <c r="W340" s="59"/>
      <c r="X340" s="59"/>
      <c r="Y340" s="60"/>
      <c r="Z340" s="71"/>
      <c r="AA340" s="72"/>
      <c r="AB340" s="89"/>
      <c r="AC340" s="74"/>
      <c r="AD340" s="73"/>
      <c r="AE340" s="74"/>
      <c r="AF340" s="75"/>
      <c r="AG340" s="84"/>
      <c r="AH340" s="359"/>
      <c r="AI340" s="78"/>
      <c r="AJ340" s="79"/>
      <c r="AK340" s="374"/>
      <c r="AL340" s="70"/>
      <c r="AM340" s="58"/>
      <c r="AN340" s="59"/>
      <c r="AO340" s="59"/>
      <c r="AP340" s="60"/>
      <c r="AQ340" s="71"/>
      <c r="AR340" s="72"/>
      <c r="AS340" s="89"/>
      <c r="AT340" s="74"/>
      <c r="AU340" s="73"/>
      <c r="AV340" s="74"/>
      <c r="AW340" s="75"/>
      <c r="AX340" s="84"/>
      <c r="AY340" s="359"/>
      <c r="AZ340" s="78"/>
      <c r="BA340" s="79"/>
      <c r="BB340" s="374"/>
      <c r="BC340" s="70"/>
      <c r="BD340" s="58"/>
      <c r="BE340" s="59"/>
      <c r="BF340" s="59"/>
      <c r="BG340" s="60"/>
      <c r="BH340" s="71"/>
      <c r="BI340" s="72"/>
      <c r="BJ340" s="89"/>
      <c r="BK340" s="74"/>
      <c r="BL340" s="73"/>
      <c r="BM340" s="74"/>
      <c r="BN340" s="75"/>
      <c r="BO340" s="84"/>
      <c r="BP340" s="359"/>
    </row>
    <row r="341" spans="1:68" ht="16.5" thickBot="1">
      <c r="A341" s="55" t="s">
        <v>2570</v>
      </c>
      <c r="B341" s="69" t="s">
        <v>2571</v>
      </c>
      <c r="C341" s="57">
        <v>30</v>
      </c>
      <c r="D341" s="58" t="s">
        <v>2572</v>
      </c>
      <c r="E341" s="59"/>
      <c r="F341" s="59"/>
      <c r="G341" s="60"/>
      <c r="H341" s="61"/>
      <c r="I341" s="85" t="s">
        <v>2573</v>
      </c>
      <c r="J341" s="63" t="s">
        <v>2331</v>
      </c>
      <c r="K341" s="64">
        <v>30525</v>
      </c>
      <c r="L341" s="63" t="s">
        <v>1985</v>
      </c>
      <c r="M341" s="65"/>
      <c r="N341" s="66">
        <v>28.33</v>
      </c>
      <c r="O341" s="84"/>
      <c r="P341" s="67">
        <f>(N341+$O$6)*C341</f>
        <v>887.4</v>
      </c>
      <c r="Q341" s="77"/>
      <c r="R341" s="55" t="s">
        <v>2570</v>
      </c>
      <c r="S341" s="69" t="s">
        <v>2571</v>
      </c>
      <c r="T341" s="373"/>
      <c r="U341" s="57">
        <v>30</v>
      </c>
      <c r="V341" s="58" t="s">
        <v>2572</v>
      </c>
      <c r="W341" s="59"/>
      <c r="X341" s="59"/>
      <c r="Y341" s="60"/>
      <c r="Z341" s="61"/>
      <c r="AA341" s="85" t="s">
        <v>2573</v>
      </c>
      <c r="AB341" s="63" t="s">
        <v>1215</v>
      </c>
      <c r="AC341" s="64">
        <v>3590817</v>
      </c>
      <c r="AD341" s="63" t="s">
        <v>1259</v>
      </c>
      <c r="AE341" s="65"/>
      <c r="AF341" s="66">
        <v>35.56</v>
      </c>
      <c r="AG341" s="84"/>
      <c r="AH341" s="358">
        <f>(AF341+$AG$6)*U341</f>
        <v>1123.8</v>
      </c>
      <c r="AI341" s="55" t="s">
        <v>2570</v>
      </c>
      <c r="AJ341" s="69" t="s">
        <v>2571</v>
      </c>
      <c r="AK341" s="373"/>
      <c r="AL341" s="57">
        <v>30</v>
      </c>
      <c r="AM341" s="58" t="s">
        <v>2572</v>
      </c>
      <c r="AN341" s="59"/>
      <c r="AO341" s="59"/>
      <c r="AP341" s="60"/>
      <c r="AQ341" s="61"/>
      <c r="AR341" s="85" t="s">
        <v>2573</v>
      </c>
      <c r="AS341" s="63" t="s">
        <v>1599</v>
      </c>
      <c r="AT341" s="64">
        <v>107549</v>
      </c>
      <c r="AU341" s="63" t="s">
        <v>1530</v>
      </c>
      <c r="AV341" s="65"/>
      <c r="AW341" s="66">
        <v>31.56</v>
      </c>
      <c r="AX341" s="84"/>
      <c r="AY341" s="358">
        <f>(AW341+$AX$6)*AL341</f>
        <v>1005.3</v>
      </c>
      <c r="AZ341" s="55" t="s">
        <v>2570</v>
      </c>
      <c r="BA341" s="69" t="s">
        <v>2571</v>
      </c>
      <c r="BB341" s="373"/>
      <c r="BC341" s="57">
        <v>30</v>
      </c>
      <c r="BD341" s="58" t="s">
        <v>2572</v>
      </c>
      <c r="BE341" s="59"/>
      <c r="BF341" s="59"/>
      <c r="BG341" s="60"/>
      <c r="BH341" s="61"/>
      <c r="BI341" s="85" t="s">
        <v>2573</v>
      </c>
      <c r="BJ341" s="63"/>
      <c r="BK341" s="64"/>
      <c r="BL341" s="63"/>
      <c r="BM341" s="65"/>
      <c r="BN341" s="66"/>
      <c r="BO341" s="84"/>
      <c r="BP341" s="358">
        <f>(BN341+$O$6)*BC341</f>
        <v>37.5</v>
      </c>
    </row>
    <row r="342" spans="1:68" s="81" customFormat="1" ht="16.5" thickBot="1">
      <c r="A342" s="78"/>
      <c r="B342" s="79"/>
      <c r="C342" s="70"/>
      <c r="D342" s="58"/>
      <c r="E342" s="59"/>
      <c r="F342" s="59"/>
      <c r="G342" s="60"/>
      <c r="H342" s="71"/>
      <c r="I342" s="72"/>
      <c r="J342" s="89"/>
      <c r="K342" s="74"/>
      <c r="L342" s="73"/>
      <c r="M342" s="74"/>
      <c r="N342" s="75"/>
      <c r="O342" s="84"/>
      <c r="P342" s="76"/>
      <c r="Q342" s="80"/>
      <c r="R342" s="78"/>
      <c r="S342" s="79"/>
      <c r="T342" s="374"/>
      <c r="U342" s="70"/>
      <c r="V342" s="58"/>
      <c r="W342" s="59"/>
      <c r="X342" s="59"/>
      <c r="Y342" s="60"/>
      <c r="Z342" s="71"/>
      <c r="AA342" s="72"/>
      <c r="AB342" s="89"/>
      <c r="AC342" s="74"/>
      <c r="AD342" s="73"/>
      <c r="AE342" s="74"/>
      <c r="AF342" s="75"/>
      <c r="AG342" s="84"/>
      <c r="AH342" s="359"/>
      <c r="AI342" s="78"/>
      <c r="AJ342" s="79"/>
      <c r="AK342" s="374"/>
      <c r="AL342" s="70"/>
      <c r="AM342" s="58"/>
      <c r="AN342" s="59"/>
      <c r="AO342" s="59"/>
      <c r="AP342" s="60"/>
      <c r="AQ342" s="71"/>
      <c r="AR342" s="72"/>
      <c r="AS342" s="89"/>
      <c r="AT342" s="74"/>
      <c r="AU342" s="73"/>
      <c r="AV342" s="74"/>
      <c r="AW342" s="75"/>
      <c r="AX342" s="84"/>
      <c r="AY342" s="359"/>
      <c r="AZ342" s="78"/>
      <c r="BA342" s="79"/>
      <c r="BB342" s="374"/>
      <c r="BC342" s="70"/>
      <c r="BD342" s="58"/>
      <c r="BE342" s="59"/>
      <c r="BF342" s="59"/>
      <c r="BG342" s="60"/>
      <c r="BH342" s="71"/>
      <c r="BI342" s="72"/>
      <c r="BJ342" s="89"/>
      <c r="BK342" s="74"/>
      <c r="BL342" s="73"/>
      <c r="BM342" s="74"/>
      <c r="BN342" s="75"/>
      <c r="BO342" s="84"/>
      <c r="BP342" s="359"/>
    </row>
    <row r="343" spans="1:68" ht="16.5" thickBot="1">
      <c r="A343" s="115" t="s">
        <v>2574</v>
      </c>
      <c r="B343" s="102" t="s">
        <v>2575</v>
      </c>
      <c r="C343" s="57">
        <v>165</v>
      </c>
      <c r="D343" s="58" t="s">
        <v>2576</v>
      </c>
      <c r="E343" s="59"/>
      <c r="F343" s="59"/>
      <c r="G343" s="60"/>
      <c r="H343" s="61"/>
      <c r="I343" s="116" t="s">
        <v>1920</v>
      </c>
      <c r="J343" s="63" t="s">
        <v>2331</v>
      </c>
      <c r="K343" s="64">
        <v>31460</v>
      </c>
      <c r="L343" s="63" t="s">
        <v>1921</v>
      </c>
      <c r="M343" s="65"/>
      <c r="N343" s="66">
        <v>19.75</v>
      </c>
      <c r="O343" s="84"/>
      <c r="P343" s="67">
        <f>(N343+$O$6)*C343</f>
        <v>3465</v>
      </c>
      <c r="Q343" s="5"/>
      <c r="R343" s="115" t="s">
        <v>2574</v>
      </c>
      <c r="S343" s="102" t="s">
        <v>2575</v>
      </c>
      <c r="T343" s="377"/>
      <c r="U343" s="57">
        <v>110</v>
      </c>
      <c r="V343" s="58" t="s">
        <v>2576</v>
      </c>
      <c r="W343" s="59"/>
      <c r="X343" s="59"/>
      <c r="Y343" s="60"/>
      <c r="Z343" s="61"/>
      <c r="AA343" s="116" t="s">
        <v>1920</v>
      </c>
      <c r="AB343" s="63" t="s">
        <v>1920</v>
      </c>
      <c r="AC343" s="64">
        <v>4091419</v>
      </c>
      <c r="AD343" s="63" t="s">
        <v>1260</v>
      </c>
      <c r="AE343" s="65"/>
      <c r="AF343" s="66">
        <v>30.44</v>
      </c>
      <c r="AG343" s="84"/>
      <c r="AH343" s="358">
        <f>(AF343+$AG$6)*U343</f>
        <v>3557.4000000000005</v>
      </c>
      <c r="AI343" s="115" t="s">
        <v>2574</v>
      </c>
      <c r="AJ343" s="102" t="s">
        <v>2575</v>
      </c>
      <c r="AK343" s="377"/>
      <c r="AL343" s="57">
        <v>110</v>
      </c>
      <c r="AM343" s="58" t="s">
        <v>2576</v>
      </c>
      <c r="AN343" s="59"/>
      <c r="AO343" s="59"/>
      <c r="AP343" s="60"/>
      <c r="AQ343" s="61"/>
      <c r="AR343" s="116" t="s">
        <v>1920</v>
      </c>
      <c r="AS343" s="63" t="s">
        <v>1599</v>
      </c>
      <c r="AT343" s="64">
        <v>466240</v>
      </c>
      <c r="AU343" s="63" t="s">
        <v>1639</v>
      </c>
      <c r="AV343" s="65"/>
      <c r="AW343" s="66">
        <v>25.3</v>
      </c>
      <c r="AX343" s="84"/>
      <c r="AY343" s="358">
        <f>(AW343+$AX$6)*AL343</f>
        <v>2997.5</v>
      </c>
      <c r="AZ343" s="115" t="s">
        <v>2574</v>
      </c>
      <c r="BA343" s="102" t="s">
        <v>2575</v>
      </c>
      <c r="BB343" s="377"/>
      <c r="BC343" s="57">
        <v>110</v>
      </c>
      <c r="BD343" s="58" t="s">
        <v>2576</v>
      </c>
      <c r="BE343" s="59"/>
      <c r="BF343" s="59"/>
      <c r="BG343" s="60"/>
      <c r="BH343" s="61"/>
      <c r="BI343" s="116" t="s">
        <v>1920</v>
      </c>
      <c r="BJ343" s="63"/>
      <c r="BK343" s="64"/>
      <c r="BL343" s="63"/>
      <c r="BM343" s="65"/>
      <c r="BN343" s="66"/>
      <c r="BO343" s="84"/>
      <c r="BP343" s="358">
        <f>(BN343+$O$6)*BC343</f>
        <v>137.5</v>
      </c>
    </row>
    <row r="344" spans="1:68" ht="15.75" customHeight="1" thickBot="1">
      <c r="A344" s="78"/>
      <c r="B344" s="102"/>
      <c r="C344" s="70"/>
      <c r="D344" s="58"/>
      <c r="E344" s="59"/>
      <c r="F344" s="59"/>
      <c r="G344" s="60"/>
      <c r="H344" s="71"/>
      <c r="I344" s="72"/>
      <c r="J344" s="89"/>
      <c r="K344" s="74"/>
      <c r="L344" s="73"/>
      <c r="M344" s="74"/>
      <c r="N344" s="75"/>
      <c r="O344" s="84"/>
      <c r="P344" s="76"/>
      <c r="Q344" s="5"/>
      <c r="R344" s="78"/>
      <c r="S344" s="102"/>
      <c r="T344" s="377"/>
      <c r="U344" s="70"/>
      <c r="V344" s="58"/>
      <c r="W344" s="59"/>
      <c r="X344" s="59"/>
      <c r="Y344" s="60"/>
      <c r="Z344" s="71"/>
      <c r="AA344" s="72"/>
      <c r="AB344" s="89"/>
      <c r="AC344" s="74"/>
      <c r="AD344" s="73"/>
      <c r="AE344" s="74"/>
      <c r="AF344" s="75"/>
      <c r="AG344" s="84"/>
      <c r="AH344" s="359"/>
      <c r="AI344" s="78"/>
      <c r="AJ344" s="102"/>
      <c r="AK344" s="377"/>
      <c r="AL344" s="70"/>
      <c r="AM344" s="58"/>
      <c r="AN344" s="59"/>
      <c r="AO344" s="59"/>
      <c r="AP344" s="60"/>
      <c r="AQ344" s="71"/>
      <c r="AR344" s="72"/>
      <c r="AS344" s="89"/>
      <c r="AT344" s="74"/>
      <c r="AU344" s="73"/>
      <c r="AV344" s="74"/>
      <c r="AW344" s="75"/>
      <c r="AX344" s="84"/>
      <c r="AY344" s="359"/>
      <c r="AZ344" s="78"/>
      <c r="BA344" s="102"/>
      <c r="BB344" s="377"/>
      <c r="BC344" s="70"/>
      <c r="BD344" s="58"/>
      <c r="BE344" s="59"/>
      <c r="BF344" s="59"/>
      <c r="BG344" s="60"/>
      <c r="BH344" s="71"/>
      <c r="BI344" s="72"/>
      <c r="BJ344" s="89"/>
      <c r="BK344" s="74"/>
      <c r="BL344" s="73"/>
      <c r="BM344" s="74"/>
      <c r="BN344" s="75"/>
      <c r="BO344" s="84"/>
      <c r="BP344" s="359"/>
    </row>
    <row r="345" spans="1:68" ht="16.5" thickBot="1">
      <c r="A345" s="55" t="s">
        <v>2577</v>
      </c>
      <c r="B345" s="69" t="s">
        <v>2578</v>
      </c>
      <c r="C345" s="57">
        <v>140</v>
      </c>
      <c r="D345" s="58" t="s">
        <v>2579</v>
      </c>
      <c r="E345" s="59"/>
      <c r="F345" s="59"/>
      <c r="G345" s="60"/>
      <c r="H345" s="61"/>
      <c r="I345" s="85" t="s">
        <v>2580</v>
      </c>
      <c r="J345" s="63" t="s">
        <v>2580</v>
      </c>
      <c r="K345" s="64">
        <v>31900</v>
      </c>
      <c r="L345" s="63" t="s">
        <v>1985</v>
      </c>
      <c r="M345" s="65"/>
      <c r="N345" s="66">
        <v>34.45</v>
      </c>
      <c r="O345" s="84"/>
      <c r="P345" s="67">
        <f>(N345+$O$6)*C345</f>
        <v>4998</v>
      </c>
      <c r="Q345" s="77"/>
      <c r="R345" s="55" t="s">
        <v>2577</v>
      </c>
      <c r="S345" s="69" t="s">
        <v>2578</v>
      </c>
      <c r="T345" s="373"/>
      <c r="U345" s="57">
        <v>140</v>
      </c>
      <c r="V345" s="58" t="s">
        <v>2579</v>
      </c>
      <c r="W345" s="59"/>
      <c r="X345" s="59"/>
      <c r="Y345" s="60"/>
      <c r="Z345" s="61"/>
      <c r="AA345" s="85" t="s">
        <v>2580</v>
      </c>
      <c r="AB345" s="63" t="s">
        <v>2580</v>
      </c>
      <c r="AC345" s="64" t="s">
        <v>1261</v>
      </c>
      <c r="AD345" s="63" t="s">
        <v>1119</v>
      </c>
      <c r="AE345" s="65"/>
      <c r="AF345" s="66">
        <v>50.96</v>
      </c>
      <c r="AG345" s="84"/>
      <c r="AH345" s="358">
        <f>(AF345+$AG$6)*U345</f>
        <v>7400.4</v>
      </c>
      <c r="AI345" s="55" t="s">
        <v>2577</v>
      </c>
      <c r="AJ345" s="69" t="s">
        <v>2578</v>
      </c>
      <c r="AK345" s="373"/>
      <c r="AL345" s="57">
        <v>140</v>
      </c>
      <c r="AM345" s="58" t="s">
        <v>2579</v>
      </c>
      <c r="AN345" s="59"/>
      <c r="AO345" s="59"/>
      <c r="AP345" s="60"/>
      <c r="AQ345" s="61"/>
      <c r="AR345" s="85" t="s">
        <v>2580</v>
      </c>
      <c r="AS345" s="63" t="s">
        <v>1640</v>
      </c>
      <c r="AT345" s="64">
        <v>286672</v>
      </c>
      <c r="AU345" s="63" t="s">
        <v>1641</v>
      </c>
      <c r="AV345" s="65"/>
      <c r="AW345" s="66">
        <v>33.95</v>
      </c>
      <c r="AX345" s="84"/>
      <c r="AY345" s="358">
        <f>(AW345+$AX$6)*AL345</f>
        <v>5026.000000000001</v>
      </c>
      <c r="AZ345" s="55" t="s">
        <v>2577</v>
      </c>
      <c r="BA345" s="69" t="s">
        <v>2578</v>
      </c>
      <c r="BB345" s="373"/>
      <c r="BC345" s="57">
        <v>140</v>
      </c>
      <c r="BD345" s="58" t="s">
        <v>2579</v>
      </c>
      <c r="BE345" s="59"/>
      <c r="BF345" s="59"/>
      <c r="BG345" s="60"/>
      <c r="BH345" s="61"/>
      <c r="BI345" s="85" t="s">
        <v>2580</v>
      </c>
      <c r="BJ345" s="63"/>
      <c r="BK345" s="64"/>
      <c r="BL345" s="63"/>
      <c r="BM345" s="65"/>
      <c r="BN345" s="66"/>
      <c r="BO345" s="84"/>
      <c r="BP345" s="358">
        <f>(BN345+$O$6)*BC345</f>
        <v>175</v>
      </c>
    </row>
    <row r="346" spans="1:68" ht="15.75" customHeight="1" thickBot="1">
      <c r="A346" s="78"/>
      <c r="B346" s="102"/>
      <c r="C346" s="70"/>
      <c r="D346" s="58"/>
      <c r="E346" s="59"/>
      <c r="F346" s="59"/>
      <c r="G346" s="60"/>
      <c r="H346" s="71"/>
      <c r="I346" s="72"/>
      <c r="J346" s="89"/>
      <c r="K346" s="74"/>
      <c r="L346" s="73"/>
      <c r="M346" s="74"/>
      <c r="N346" s="75"/>
      <c r="O346" s="84"/>
      <c r="P346" s="76"/>
      <c r="Q346" s="5"/>
      <c r="R346" s="78"/>
      <c r="S346" s="102"/>
      <c r="T346" s="377"/>
      <c r="U346" s="70"/>
      <c r="V346" s="58"/>
      <c r="W346" s="59"/>
      <c r="X346" s="59"/>
      <c r="Y346" s="60"/>
      <c r="Z346" s="71"/>
      <c r="AA346" s="72"/>
      <c r="AB346" s="89"/>
      <c r="AC346" s="74"/>
      <c r="AD346" s="73"/>
      <c r="AE346" s="74"/>
      <c r="AF346" s="75"/>
      <c r="AG346" s="84"/>
      <c r="AH346" s="359"/>
      <c r="AI346" s="78"/>
      <c r="AJ346" s="102"/>
      <c r="AK346" s="377"/>
      <c r="AL346" s="70"/>
      <c r="AM346" s="58"/>
      <c r="AN346" s="59"/>
      <c r="AO346" s="59"/>
      <c r="AP346" s="60"/>
      <c r="AQ346" s="71"/>
      <c r="AR346" s="72"/>
      <c r="AS346" s="89"/>
      <c r="AT346" s="74"/>
      <c r="AU346" s="73"/>
      <c r="AV346" s="74"/>
      <c r="AW346" s="75"/>
      <c r="AX346" s="84"/>
      <c r="AY346" s="359"/>
      <c r="AZ346" s="78"/>
      <c r="BA346" s="102"/>
      <c r="BB346" s="377"/>
      <c r="BC346" s="70"/>
      <c r="BD346" s="58"/>
      <c r="BE346" s="59"/>
      <c r="BF346" s="59"/>
      <c r="BG346" s="60"/>
      <c r="BH346" s="71"/>
      <c r="BI346" s="72"/>
      <c r="BJ346" s="89"/>
      <c r="BK346" s="74"/>
      <c r="BL346" s="73"/>
      <c r="BM346" s="74"/>
      <c r="BN346" s="75"/>
      <c r="BO346" s="84"/>
      <c r="BP346" s="359"/>
    </row>
    <row r="347" spans="1:68" ht="16.5" thickBot="1">
      <c r="A347" s="90"/>
      <c r="C347" s="70"/>
      <c r="D347" s="92" t="s">
        <v>2581</v>
      </c>
      <c r="E347" s="93"/>
      <c r="F347" s="93"/>
      <c r="G347" s="94"/>
      <c r="H347" s="71"/>
      <c r="I347" s="72"/>
      <c r="J347" s="73"/>
      <c r="K347" s="74"/>
      <c r="L347" s="73"/>
      <c r="M347" s="74"/>
      <c r="N347" s="75"/>
      <c r="O347" s="84"/>
      <c r="P347" s="76"/>
      <c r="R347" s="90"/>
      <c r="S347" s="91"/>
      <c r="T347" s="372"/>
      <c r="U347" s="70"/>
      <c r="V347" s="92" t="s">
        <v>2581</v>
      </c>
      <c r="W347" s="93"/>
      <c r="X347" s="93"/>
      <c r="Y347" s="94"/>
      <c r="Z347" s="71"/>
      <c r="AA347" s="72"/>
      <c r="AB347" s="73"/>
      <c r="AC347" s="74"/>
      <c r="AD347" s="73"/>
      <c r="AE347" s="74"/>
      <c r="AF347" s="75"/>
      <c r="AG347" s="84"/>
      <c r="AH347" s="359"/>
      <c r="AI347" s="90"/>
      <c r="AJ347" s="91"/>
      <c r="AK347" s="372"/>
      <c r="AL347" s="70"/>
      <c r="AM347" s="92" t="s">
        <v>2581</v>
      </c>
      <c r="AN347" s="93"/>
      <c r="AO347" s="93"/>
      <c r="AP347" s="94"/>
      <c r="AQ347" s="71"/>
      <c r="AR347" s="72"/>
      <c r="AS347" s="73"/>
      <c r="AT347" s="74"/>
      <c r="AU347" s="73"/>
      <c r="AV347" s="74"/>
      <c r="AW347" s="75"/>
      <c r="AX347" s="84"/>
      <c r="AY347" s="359"/>
      <c r="AZ347" s="90"/>
      <c r="BA347" s="91"/>
      <c r="BB347" s="372"/>
      <c r="BC347" s="70"/>
      <c r="BD347" s="92" t="s">
        <v>2581</v>
      </c>
      <c r="BE347" s="93"/>
      <c r="BF347" s="93"/>
      <c r="BG347" s="94"/>
      <c r="BH347" s="71"/>
      <c r="BI347" s="72"/>
      <c r="BJ347" s="73"/>
      <c r="BK347" s="74"/>
      <c r="BL347" s="73"/>
      <c r="BM347" s="74"/>
      <c r="BN347" s="75"/>
      <c r="BO347" s="84"/>
      <c r="BP347" s="359"/>
    </row>
    <row r="348" spans="1:68" s="81" customFormat="1" ht="16.5" thickBot="1">
      <c r="A348" s="55" t="s">
        <v>2582</v>
      </c>
      <c r="B348" s="79"/>
      <c r="C348" s="57">
        <v>1200</v>
      </c>
      <c r="D348" s="58" t="s">
        <v>2583</v>
      </c>
      <c r="E348" s="59"/>
      <c r="F348" s="59"/>
      <c r="G348" s="60"/>
      <c r="H348" s="61" t="s">
        <v>2584</v>
      </c>
      <c r="I348" s="72"/>
      <c r="J348" s="73"/>
      <c r="K348" s="74"/>
      <c r="L348" s="73"/>
      <c r="M348" s="74"/>
      <c r="N348" s="75"/>
      <c r="O348" s="84"/>
      <c r="P348" s="67"/>
      <c r="Q348" s="80"/>
      <c r="R348" s="55" t="s">
        <v>2582</v>
      </c>
      <c r="S348" s="79"/>
      <c r="T348" s="374"/>
      <c r="U348" s="57">
        <v>1200</v>
      </c>
      <c r="V348" s="58" t="s">
        <v>2583</v>
      </c>
      <c r="W348" s="59"/>
      <c r="X348" s="59"/>
      <c r="Y348" s="60"/>
      <c r="Z348" s="61" t="s">
        <v>2584</v>
      </c>
      <c r="AA348" s="72"/>
      <c r="AB348" s="73"/>
      <c r="AC348" s="74"/>
      <c r="AD348" s="73"/>
      <c r="AE348" s="74"/>
      <c r="AF348" s="75"/>
      <c r="AG348" s="84"/>
      <c r="AH348" s="396">
        <f>(AF349+$AG$6)*U348</f>
        <v>44496</v>
      </c>
      <c r="AI348" s="55" t="s">
        <v>2582</v>
      </c>
      <c r="AJ348" s="79"/>
      <c r="AK348" s="374"/>
      <c r="AL348" s="57">
        <v>1200</v>
      </c>
      <c r="AM348" s="58" t="s">
        <v>2583</v>
      </c>
      <c r="AN348" s="59"/>
      <c r="AO348" s="59"/>
      <c r="AP348" s="60"/>
      <c r="AQ348" s="61" t="s">
        <v>2584</v>
      </c>
      <c r="AR348" s="72"/>
      <c r="AS348" s="73"/>
      <c r="AT348" s="74"/>
      <c r="AU348" s="73"/>
      <c r="AV348" s="74"/>
      <c r="AW348" s="75"/>
      <c r="AX348" s="84"/>
      <c r="AY348" s="358">
        <f>(AW349+$AX$6)*AL348</f>
        <v>44772</v>
      </c>
      <c r="AZ348" s="55" t="s">
        <v>2582</v>
      </c>
      <c r="BA348" s="79"/>
      <c r="BB348" s="374"/>
      <c r="BC348" s="57">
        <v>1200</v>
      </c>
      <c r="BD348" s="58" t="s">
        <v>2583</v>
      </c>
      <c r="BE348" s="59"/>
      <c r="BF348" s="59"/>
      <c r="BG348" s="60"/>
      <c r="BH348" s="61" t="s">
        <v>2584</v>
      </c>
      <c r="BI348" s="72"/>
      <c r="BJ348" s="73"/>
      <c r="BK348" s="74"/>
      <c r="BL348" s="73"/>
      <c r="BM348" s="74"/>
      <c r="BN348" s="75"/>
      <c r="BO348" s="84"/>
      <c r="BP348" s="358">
        <f>(BN348+$O$6)*BC348</f>
        <v>1500</v>
      </c>
    </row>
    <row r="349" spans="1:68" ht="16.5" thickBot="1">
      <c r="A349" s="90"/>
      <c r="B349" s="69" t="s">
        <v>2585</v>
      </c>
      <c r="C349" s="70"/>
      <c r="D349" s="58"/>
      <c r="E349" s="58" t="s">
        <v>2586</v>
      </c>
      <c r="F349" s="59"/>
      <c r="G349" s="59"/>
      <c r="H349" s="162"/>
      <c r="I349" s="85" t="s">
        <v>2587</v>
      </c>
      <c r="J349" s="63" t="s">
        <v>2587</v>
      </c>
      <c r="K349" s="64"/>
      <c r="L349" s="63" t="s">
        <v>2584</v>
      </c>
      <c r="M349" s="65"/>
      <c r="N349" s="66">
        <v>40.09</v>
      </c>
      <c r="O349" s="84"/>
      <c r="P349" s="67">
        <f>(N349+$O$6)*C348</f>
        <v>49608.00000000001</v>
      </c>
      <c r="Q349" s="77"/>
      <c r="R349" s="90"/>
      <c r="S349" s="69" t="s">
        <v>2585</v>
      </c>
      <c r="T349" s="373"/>
      <c r="U349" s="70"/>
      <c r="V349" s="58"/>
      <c r="W349" s="58" t="s">
        <v>2586</v>
      </c>
      <c r="X349" s="59"/>
      <c r="Y349" s="59"/>
      <c r="Z349" s="162"/>
      <c r="AA349" s="85" t="s">
        <v>2587</v>
      </c>
      <c r="AB349" s="63" t="s">
        <v>2587</v>
      </c>
      <c r="AC349" s="64">
        <v>3327848</v>
      </c>
      <c r="AD349" s="63" t="s">
        <v>1262</v>
      </c>
      <c r="AE349" s="65"/>
      <c r="AF349" s="66">
        <v>35.18</v>
      </c>
      <c r="AG349" s="84"/>
      <c r="AH349" s="358">
        <f>(AF349+$AG$6)*U349</f>
        <v>0</v>
      </c>
      <c r="AI349" s="90"/>
      <c r="AJ349" s="69" t="s">
        <v>2585</v>
      </c>
      <c r="AK349" s="373"/>
      <c r="AL349" s="70"/>
      <c r="AM349" s="58"/>
      <c r="AN349" s="58" t="s">
        <v>2586</v>
      </c>
      <c r="AO349" s="59"/>
      <c r="AP349" s="59"/>
      <c r="AQ349" s="162"/>
      <c r="AR349" s="85" t="s">
        <v>2587</v>
      </c>
      <c r="AS349" s="63" t="s">
        <v>1642</v>
      </c>
      <c r="AT349" s="64">
        <v>613738</v>
      </c>
      <c r="AU349" s="63" t="s">
        <v>1643</v>
      </c>
      <c r="AV349" s="65"/>
      <c r="AW349" s="66">
        <v>35.36</v>
      </c>
      <c r="AX349" s="84"/>
      <c r="AY349" s="359"/>
      <c r="AZ349" s="90"/>
      <c r="BA349" s="69" t="s">
        <v>2585</v>
      </c>
      <c r="BB349" s="373"/>
      <c r="BC349" s="70"/>
      <c r="BD349" s="58"/>
      <c r="BE349" s="58" t="s">
        <v>2586</v>
      </c>
      <c r="BF349" s="59"/>
      <c r="BG349" s="59"/>
      <c r="BH349" s="162"/>
      <c r="BI349" s="85" t="s">
        <v>2587</v>
      </c>
      <c r="BJ349" s="63"/>
      <c r="BK349" s="64"/>
      <c r="BL349" s="63"/>
      <c r="BM349" s="65"/>
      <c r="BN349" s="66"/>
      <c r="BO349" s="84"/>
      <c r="BP349" s="359"/>
    </row>
    <row r="350" spans="1:68" s="81" customFormat="1" ht="16.5" thickBot="1">
      <c r="A350" s="90"/>
      <c r="B350" s="79"/>
      <c r="C350" s="70"/>
      <c r="D350" s="58"/>
      <c r="E350" s="59"/>
      <c r="F350" s="59"/>
      <c r="G350" s="60"/>
      <c r="H350" s="71"/>
      <c r="I350" s="72"/>
      <c r="J350" s="73"/>
      <c r="K350" s="74"/>
      <c r="L350" s="73"/>
      <c r="M350" s="74"/>
      <c r="N350" s="75"/>
      <c r="O350" s="84"/>
      <c r="P350" s="76"/>
      <c r="Q350" s="80"/>
      <c r="R350" s="90"/>
      <c r="S350" s="79"/>
      <c r="T350" s="374"/>
      <c r="U350" s="70"/>
      <c r="V350" s="58"/>
      <c r="W350" s="59"/>
      <c r="X350" s="59"/>
      <c r="Y350" s="60"/>
      <c r="Z350" s="71"/>
      <c r="AA350" s="72"/>
      <c r="AB350" s="73"/>
      <c r="AC350" s="74"/>
      <c r="AD350" s="73"/>
      <c r="AE350" s="74"/>
      <c r="AF350" s="75"/>
      <c r="AG350" s="84"/>
      <c r="AH350" s="359"/>
      <c r="AI350" s="90"/>
      <c r="AJ350" s="79"/>
      <c r="AK350" s="374"/>
      <c r="AL350" s="70"/>
      <c r="AM350" s="58"/>
      <c r="AN350" s="59"/>
      <c r="AO350" s="59"/>
      <c r="AP350" s="60"/>
      <c r="AQ350" s="71"/>
      <c r="AR350" s="72"/>
      <c r="AS350" s="73"/>
      <c r="AT350" s="74"/>
      <c r="AU350" s="73"/>
      <c r="AV350" s="74"/>
      <c r="AW350" s="75"/>
      <c r="AX350" s="84"/>
      <c r="AY350" s="359"/>
      <c r="AZ350" s="90"/>
      <c r="BA350" s="79"/>
      <c r="BB350" s="374"/>
      <c r="BC350" s="70"/>
      <c r="BD350" s="58"/>
      <c r="BE350" s="59"/>
      <c r="BF350" s="59"/>
      <c r="BG350" s="60"/>
      <c r="BH350" s="71"/>
      <c r="BI350" s="72"/>
      <c r="BJ350" s="73"/>
      <c r="BK350" s="74"/>
      <c r="BL350" s="73"/>
      <c r="BM350" s="74"/>
      <c r="BN350" s="75"/>
      <c r="BO350" s="84"/>
      <c r="BP350" s="359"/>
    </row>
    <row r="351" spans="1:68" s="81" customFormat="1" ht="16.5" thickBot="1">
      <c r="A351" s="163" t="s">
        <v>2588</v>
      </c>
      <c r="B351" s="79"/>
      <c r="C351" s="57">
        <v>200</v>
      </c>
      <c r="D351" s="58" t="s">
        <v>1063</v>
      </c>
      <c r="E351" s="59"/>
      <c r="F351" s="59"/>
      <c r="G351" s="60"/>
      <c r="H351" s="61"/>
      <c r="I351" s="85" t="s">
        <v>2589</v>
      </c>
      <c r="J351" s="63" t="s">
        <v>2590</v>
      </c>
      <c r="K351" s="64"/>
      <c r="L351" s="63" t="s">
        <v>2584</v>
      </c>
      <c r="M351" s="65"/>
      <c r="N351" s="66">
        <v>32.22</v>
      </c>
      <c r="O351" s="84"/>
      <c r="P351" s="67">
        <f>(N351+$O$6)*C351</f>
        <v>6694</v>
      </c>
      <c r="Q351" s="80"/>
      <c r="R351" s="163" t="s">
        <v>2588</v>
      </c>
      <c r="S351" s="79"/>
      <c r="T351" s="374"/>
      <c r="U351" s="57">
        <v>200</v>
      </c>
      <c r="V351" s="58" t="s">
        <v>1063</v>
      </c>
      <c r="W351" s="59"/>
      <c r="X351" s="59"/>
      <c r="Y351" s="60"/>
      <c r="Z351" s="61"/>
      <c r="AA351" s="85" t="s">
        <v>2589</v>
      </c>
      <c r="AB351" s="63" t="s">
        <v>2589</v>
      </c>
      <c r="AC351" s="64">
        <v>4703575</v>
      </c>
      <c r="AD351" s="63" t="s">
        <v>1262</v>
      </c>
      <c r="AE351" s="65"/>
      <c r="AF351" s="66">
        <v>33.25</v>
      </c>
      <c r="AG351" s="84"/>
      <c r="AH351" s="358">
        <f>(AF351+$AG$6)*U351</f>
        <v>7030</v>
      </c>
      <c r="AI351" s="163" t="s">
        <v>2588</v>
      </c>
      <c r="AJ351" s="79"/>
      <c r="AK351" s="374"/>
      <c r="AL351" s="57">
        <v>200</v>
      </c>
      <c r="AM351" s="58" t="s">
        <v>1063</v>
      </c>
      <c r="AN351" s="59"/>
      <c r="AO351" s="59"/>
      <c r="AP351" s="60"/>
      <c r="AQ351" s="61"/>
      <c r="AR351" s="85" t="s">
        <v>2589</v>
      </c>
      <c r="AS351" s="63" t="s">
        <v>1644</v>
      </c>
      <c r="AT351" s="64">
        <v>118567</v>
      </c>
      <c r="AU351" s="63" t="s">
        <v>1645</v>
      </c>
      <c r="AV351" s="65"/>
      <c r="AW351" s="66">
        <v>33.42</v>
      </c>
      <c r="AX351" s="84"/>
      <c r="AY351" s="358">
        <f>(AW351+$AX$6)*AL351</f>
        <v>7074.000000000001</v>
      </c>
      <c r="AZ351" s="163" t="s">
        <v>2588</v>
      </c>
      <c r="BA351" s="79"/>
      <c r="BB351" s="374"/>
      <c r="BC351" s="57">
        <v>200</v>
      </c>
      <c r="BD351" s="58" t="s">
        <v>1063</v>
      </c>
      <c r="BE351" s="59"/>
      <c r="BF351" s="59"/>
      <c r="BG351" s="60"/>
      <c r="BH351" s="61"/>
      <c r="BI351" s="85" t="s">
        <v>2589</v>
      </c>
      <c r="BJ351" s="63"/>
      <c r="BK351" s="64"/>
      <c r="BL351" s="63"/>
      <c r="BM351" s="65"/>
      <c r="BN351" s="66"/>
      <c r="BO351" s="84"/>
      <c r="BP351" s="358">
        <f>(BN351+$O$6)*BC351</f>
        <v>250</v>
      </c>
    </row>
    <row r="352" spans="1:68" ht="16.5" thickBot="1">
      <c r="A352" s="90"/>
      <c r="B352" s="69" t="s">
        <v>2591</v>
      </c>
      <c r="C352" s="70"/>
      <c r="D352" s="59"/>
      <c r="E352" s="59" t="s">
        <v>2592</v>
      </c>
      <c r="F352" s="59"/>
      <c r="G352" s="60"/>
      <c r="H352" s="71"/>
      <c r="I352" s="72"/>
      <c r="J352" s="73"/>
      <c r="K352" s="74"/>
      <c r="L352" s="73"/>
      <c r="M352" s="74"/>
      <c r="N352" s="75"/>
      <c r="O352" s="84"/>
      <c r="P352" s="76"/>
      <c r="Q352" s="77"/>
      <c r="R352" s="90"/>
      <c r="S352" s="69" t="s">
        <v>2591</v>
      </c>
      <c r="T352" s="373"/>
      <c r="U352" s="70"/>
      <c r="V352" s="59"/>
      <c r="W352" s="59" t="s">
        <v>2592</v>
      </c>
      <c r="X352" s="59"/>
      <c r="Y352" s="60"/>
      <c r="Z352" s="71"/>
      <c r="AA352" s="72"/>
      <c r="AB352" s="73"/>
      <c r="AC352" s="74"/>
      <c r="AD352" s="73"/>
      <c r="AE352" s="74"/>
      <c r="AF352" s="75"/>
      <c r="AG352" s="84"/>
      <c r="AH352" s="359"/>
      <c r="AI352" s="90"/>
      <c r="AJ352" s="69" t="s">
        <v>2591</v>
      </c>
      <c r="AK352" s="373"/>
      <c r="AL352" s="70"/>
      <c r="AM352" s="59"/>
      <c r="AN352" s="59" t="s">
        <v>2592</v>
      </c>
      <c r="AO352" s="59"/>
      <c r="AP352" s="60"/>
      <c r="AQ352" s="71"/>
      <c r="AR352" s="72"/>
      <c r="AS352" s="73"/>
      <c r="AT352" s="74"/>
      <c r="AU352" s="73"/>
      <c r="AV352" s="74"/>
      <c r="AW352" s="75"/>
      <c r="AX352" s="84"/>
      <c r="AY352" s="359"/>
      <c r="AZ352" s="90"/>
      <c r="BA352" s="69" t="s">
        <v>2591</v>
      </c>
      <c r="BB352" s="373"/>
      <c r="BC352" s="70"/>
      <c r="BD352" s="59"/>
      <c r="BE352" s="59" t="s">
        <v>2592</v>
      </c>
      <c r="BF352" s="59"/>
      <c r="BG352" s="60"/>
      <c r="BH352" s="71"/>
      <c r="BI352" s="72"/>
      <c r="BJ352" s="73"/>
      <c r="BK352" s="74"/>
      <c r="BL352" s="73"/>
      <c r="BM352" s="74"/>
      <c r="BN352" s="75"/>
      <c r="BO352" s="84"/>
      <c r="BP352" s="359"/>
    </row>
    <row r="353" spans="1:68" s="81" customFormat="1" ht="16.5" thickBot="1">
      <c r="A353" s="90"/>
      <c r="B353" s="79"/>
      <c r="C353" s="70"/>
      <c r="D353" s="58"/>
      <c r="E353" s="59"/>
      <c r="F353" s="59" t="s">
        <v>2593</v>
      </c>
      <c r="G353" s="60"/>
      <c r="H353" s="71"/>
      <c r="I353" s="72"/>
      <c r="J353" s="89"/>
      <c r="K353" s="74"/>
      <c r="L353" s="73"/>
      <c r="M353" s="74"/>
      <c r="N353" s="75"/>
      <c r="O353" s="84"/>
      <c r="P353" s="76"/>
      <c r="Q353" s="80"/>
      <c r="R353" s="90"/>
      <c r="S353" s="79"/>
      <c r="T353" s="374"/>
      <c r="U353" s="70"/>
      <c r="V353" s="58"/>
      <c r="W353" s="59"/>
      <c r="X353" s="59" t="s">
        <v>2593</v>
      </c>
      <c r="Y353" s="60"/>
      <c r="Z353" s="71"/>
      <c r="AA353" s="72"/>
      <c r="AB353" s="89"/>
      <c r="AC353" s="74"/>
      <c r="AD353" s="73"/>
      <c r="AE353" s="74"/>
      <c r="AF353" s="75"/>
      <c r="AG353" s="84"/>
      <c r="AH353" s="359"/>
      <c r="AI353" s="90"/>
      <c r="AJ353" s="79"/>
      <c r="AK353" s="374"/>
      <c r="AL353" s="70"/>
      <c r="AM353" s="58"/>
      <c r="AN353" s="59"/>
      <c r="AO353" s="59" t="s">
        <v>2593</v>
      </c>
      <c r="AP353" s="60"/>
      <c r="AQ353" s="71"/>
      <c r="AR353" s="72"/>
      <c r="AS353" s="89"/>
      <c r="AT353" s="74"/>
      <c r="AU353" s="73"/>
      <c r="AV353" s="74"/>
      <c r="AW353" s="75"/>
      <c r="AX353" s="84"/>
      <c r="AY353" s="359"/>
      <c r="AZ353" s="90"/>
      <c r="BA353" s="79"/>
      <c r="BB353" s="374"/>
      <c r="BC353" s="70"/>
      <c r="BD353" s="58"/>
      <c r="BE353" s="59"/>
      <c r="BF353" s="59" t="s">
        <v>2593</v>
      </c>
      <c r="BG353" s="60"/>
      <c r="BH353" s="71"/>
      <c r="BI353" s="72"/>
      <c r="BJ353" s="89"/>
      <c r="BK353" s="74"/>
      <c r="BL353" s="73"/>
      <c r="BM353" s="74"/>
      <c r="BN353" s="75"/>
      <c r="BO353" s="84"/>
      <c r="BP353" s="359"/>
    </row>
    <row r="354" spans="1:68" ht="16.5" thickBot="1">
      <c r="A354" s="90"/>
      <c r="B354" s="102"/>
      <c r="C354" s="70"/>
      <c r="D354" s="164"/>
      <c r="E354" s="165"/>
      <c r="F354" s="165"/>
      <c r="G354" s="166"/>
      <c r="H354" s="112"/>
      <c r="I354" s="72"/>
      <c r="J354" s="89"/>
      <c r="K354" s="74"/>
      <c r="L354" s="73"/>
      <c r="M354" s="74"/>
      <c r="N354" s="75"/>
      <c r="O354" s="84"/>
      <c r="P354" s="76"/>
      <c r="Q354" s="77"/>
      <c r="R354" s="90"/>
      <c r="S354" s="102"/>
      <c r="T354" s="377"/>
      <c r="U354" s="70"/>
      <c r="V354" s="164"/>
      <c r="W354" s="165"/>
      <c r="X354" s="165"/>
      <c r="Y354" s="166"/>
      <c r="Z354" s="112"/>
      <c r="AA354" s="72"/>
      <c r="AB354" s="89"/>
      <c r="AC354" s="74"/>
      <c r="AD354" s="73"/>
      <c r="AE354" s="74"/>
      <c r="AF354" s="75"/>
      <c r="AG354" s="84"/>
      <c r="AH354" s="359"/>
      <c r="AI354" s="90"/>
      <c r="AJ354" s="102"/>
      <c r="AK354" s="377"/>
      <c r="AL354" s="70"/>
      <c r="AM354" s="164"/>
      <c r="AN354" s="165"/>
      <c r="AO354" s="165"/>
      <c r="AP354" s="166"/>
      <c r="AQ354" s="112"/>
      <c r="AR354" s="72"/>
      <c r="AS354" s="89"/>
      <c r="AT354" s="74"/>
      <c r="AU354" s="73"/>
      <c r="AV354" s="74"/>
      <c r="AW354" s="75"/>
      <c r="AX354" s="84"/>
      <c r="AY354" s="359"/>
      <c r="AZ354" s="90"/>
      <c r="BA354" s="102"/>
      <c r="BB354" s="377"/>
      <c r="BC354" s="70"/>
      <c r="BD354" s="164"/>
      <c r="BE354" s="165"/>
      <c r="BF354" s="165"/>
      <c r="BG354" s="166"/>
      <c r="BH354" s="112"/>
      <c r="BI354" s="72"/>
      <c r="BJ354" s="89"/>
      <c r="BK354" s="74"/>
      <c r="BL354" s="73"/>
      <c r="BM354" s="74"/>
      <c r="BN354" s="75"/>
      <c r="BO354" s="84"/>
      <c r="BP354" s="359"/>
    </row>
    <row r="355" spans="1:68" s="81" customFormat="1" ht="16.5" thickBot="1">
      <c r="A355" s="78"/>
      <c r="B355" s="79"/>
      <c r="C355" s="70"/>
      <c r="D355" s="411" t="s">
        <v>2594</v>
      </c>
      <c r="E355" s="412"/>
      <c r="F355" s="412"/>
      <c r="G355" s="413"/>
      <c r="H355" s="71">
        <f>H386</f>
        <v>0</v>
      </c>
      <c r="I355" s="72"/>
      <c r="J355" s="89"/>
      <c r="K355" s="74"/>
      <c r="L355" s="73"/>
      <c r="M355" s="74"/>
      <c r="N355" s="75"/>
      <c r="O355" s="84"/>
      <c r="P355" s="76"/>
      <c r="Q355" s="80"/>
      <c r="R355" s="78"/>
      <c r="S355" s="79"/>
      <c r="T355" s="374"/>
      <c r="U355" s="70"/>
      <c r="V355" s="411" t="s">
        <v>2594</v>
      </c>
      <c r="W355" s="412"/>
      <c r="X355" s="412"/>
      <c r="Y355" s="413"/>
      <c r="Z355" s="71">
        <f>Z386</f>
        <v>0</v>
      </c>
      <c r="AA355" s="72"/>
      <c r="AB355" s="89"/>
      <c r="AC355" s="74"/>
      <c r="AD355" s="73"/>
      <c r="AE355" s="74"/>
      <c r="AF355" s="75"/>
      <c r="AG355" s="84"/>
      <c r="AH355" s="359"/>
      <c r="AI355" s="78"/>
      <c r="AJ355" s="79"/>
      <c r="AK355" s="374"/>
      <c r="AL355" s="70"/>
      <c r="AM355" s="411" t="s">
        <v>2594</v>
      </c>
      <c r="AN355" s="412"/>
      <c r="AO355" s="412"/>
      <c r="AP355" s="413"/>
      <c r="AQ355" s="71">
        <f>AQ386</f>
        <v>0</v>
      </c>
      <c r="AR355" s="72"/>
      <c r="AS355" s="89"/>
      <c r="AT355" s="74"/>
      <c r="AU355" s="73"/>
      <c r="AV355" s="74"/>
      <c r="AW355" s="75"/>
      <c r="AX355" s="84"/>
      <c r="AY355" s="359"/>
      <c r="AZ355" s="78"/>
      <c r="BA355" s="79"/>
      <c r="BB355" s="374"/>
      <c r="BC355" s="70"/>
      <c r="BD355" s="411" t="s">
        <v>2594</v>
      </c>
      <c r="BE355" s="412"/>
      <c r="BF355" s="412"/>
      <c r="BG355" s="413"/>
      <c r="BH355" s="71">
        <f>BH386</f>
        <v>0</v>
      </c>
      <c r="BI355" s="72"/>
      <c r="BJ355" s="89"/>
      <c r="BK355" s="74"/>
      <c r="BL355" s="73"/>
      <c r="BM355" s="74"/>
      <c r="BN355" s="75"/>
      <c r="BO355" s="84"/>
      <c r="BP355" s="359"/>
    </row>
    <row r="356" spans="1:68" ht="16.5" thickBot="1">
      <c r="A356" s="55" t="s">
        <v>2595</v>
      </c>
      <c r="B356" s="69" t="s">
        <v>2596</v>
      </c>
      <c r="C356" s="57">
        <v>600</v>
      </c>
      <c r="D356" s="58" t="s">
        <v>2597</v>
      </c>
      <c r="E356" s="59"/>
      <c r="F356" s="59"/>
      <c r="G356" s="60"/>
      <c r="H356" s="61" t="s">
        <v>2598</v>
      </c>
      <c r="I356" s="85" t="s">
        <v>2529</v>
      </c>
      <c r="J356" s="63" t="s">
        <v>2331</v>
      </c>
      <c r="K356" s="64">
        <v>60670</v>
      </c>
      <c r="L356" s="63" t="s">
        <v>2599</v>
      </c>
      <c r="M356" s="65"/>
      <c r="N356" s="66">
        <v>28.37</v>
      </c>
      <c r="O356" s="84"/>
      <c r="P356" s="67">
        <f>(N356+$O$6)*C356</f>
        <v>17772</v>
      </c>
      <c r="Q356" s="77"/>
      <c r="R356" s="55" t="s">
        <v>2595</v>
      </c>
      <c r="S356" s="69" t="s">
        <v>2596</v>
      </c>
      <c r="T356" s="373"/>
      <c r="U356" s="57">
        <v>600</v>
      </c>
      <c r="V356" s="58" t="s">
        <v>2597</v>
      </c>
      <c r="W356" s="59"/>
      <c r="X356" s="59"/>
      <c r="Y356" s="60"/>
      <c r="Z356" s="61" t="s">
        <v>2598</v>
      </c>
      <c r="AA356" s="85" t="s">
        <v>2529</v>
      </c>
      <c r="AB356" s="63" t="s">
        <v>1215</v>
      </c>
      <c r="AC356" s="64">
        <v>4005526</v>
      </c>
      <c r="AD356" s="63" t="s">
        <v>1263</v>
      </c>
      <c r="AE356" s="65"/>
      <c r="AF356" s="66">
        <v>28.2</v>
      </c>
      <c r="AG356" s="84"/>
      <c r="AH356" s="358">
        <f>(AF356+$AG$6)*U356</f>
        <v>18060</v>
      </c>
      <c r="AI356" s="55" t="s">
        <v>2595</v>
      </c>
      <c r="AJ356" s="69" t="s">
        <v>2596</v>
      </c>
      <c r="AK356" s="373"/>
      <c r="AL356" s="57">
        <v>600</v>
      </c>
      <c r="AM356" s="58" t="s">
        <v>2597</v>
      </c>
      <c r="AN356" s="59"/>
      <c r="AO356" s="59"/>
      <c r="AP356" s="60"/>
      <c r="AQ356" s="61" t="s">
        <v>2598</v>
      </c>
      <c r="AR356" s="85" t="s">
        <v>2529</v>
      </c>
      <c r="AS356" s="63" t="s">
        <v>1599</v>
      </c>
      <c r="AT356" s="64">
        <v>265543</v>
      </c>
      <c r="AU356" s="63" t="s">
        <v>1646</v>
      </c>
      <c r="AV356" s="65"/>
      <c r="AW356" s="66">
        <v>30.6</v>
      </c>
      <c r="AX356" s="84"/>
      <c r="AY356" s="358">
        <f>(AW356+$AX$6)*AL356</f>
        <v>19530.000000000004</v>
      </c>
      <c r="AZ356" s="55" t="s">
        <v>2595</v>
      </c>
      <c r="BA356" s="69" t="s">
        <v>2596</v>
      </c>
      <c r="BB356" s="373"/>
      <c r="BC356" s="57">
        <v>600</v>
      </c>
      <c r="BD356" s="58" t="s">
        <v>2597</v>
      </c>
      <c r="BE356" s="59"/>
      <c r="BF356" s="59"/>
      <c r="BG356" s="60"/>
      <c r="BH356" s="61" t="s">
        <v>2598</v>
      </c>
      <c r="BI356" s="85" t="s">
        <v>2529</v>
      </c>
      <c r="BJ356" s="63"/>
      <c r="BK356" s="64"/>
      <c r="BL356" s="63"/>
      <c r="BM356" s="65"/>
      <c r="BN356" s="66"/>
      <c r="BO356" s="84"/>
      <c r="BP356" s="358">
        <f>(BN356+$O$6)*BC356</f>
        <v>750</v>
      </c>
    </row>
    <row r="357" spans="1:68" s="81" customFormat="1" ht="16.5" thickBot="1">
      <c r="A357" s="78"/>
      <c r="B357" s="79"/>
      <c r="C357" s="70"/>
      <c r="D357" s="58"/>
      <c r="E357" s="59"/>
      <c r="F357" s="59"/>
      <c r="G357" s="60"/>
      <c r="H357" s="71" t="s">
        <v>2600</v>
      </c>
      <c r="I357" s="72"/>
      <c r="J357" s="73"/>
      <c r="K357" s="74"/>
      <c r="L357" s="73"/>
      <c r="M357" s="74"/>
      <c r="N357" s="75"/>
      <c r="O357" s="84"/>
      <c r="P357" s="76"/>
      <c r="Q357" s="80"/>
      <c r="R357" s="78"/>
      <c r="S357" s="79"/>
      <c r="T357" s="374"/>
      <c r="U357" s="70"/>
      <c r="V357" s="58"/>
      <c r="W357" s="59"/>
      <c r="X357" s="59"/>
      <c r="Y357" s="60"/>
      <c r="Z357" s="71" t="s">
        <v>2600</v>
      </c>
      <c r="AA357" s="72"/>
      <c r="AB357" s="73"/>
      <c r="AC357" s="74"/>
      <c r="AD357" s="73"/>
      <c r="AE357" s="74"/>
      <c r="AF357" s="75"/>
      <c r="AG357" s="84"/>
      <c r="AH357" s="359"/>
      <c r="AI357" s="78"/>
      <c r="AJ357" s="79"/>
      <c r="AK357" s="374"/>
      <c r="AL357" s="70"/>
      <c r="AM357" s="58"/>
      <c r="AN357" s="59"/>
      <c r="AO357" s="59"/>
      <c r="AP357" s="60"/>
      <c r="AQ357" s="71" t="s">
        <v>2600</v>
      </c>
      <c r="AR357" s="72"/>
      <c r="AS357" s="73"/>
      <c r="AT357" s="74"/>
      <c r="AU357" s="73"/>
      <c r="AV357" s="74"/>
      <c r="AW357" s="75"/>
      <c r="AX357" s="84"/>
      <c r="AY357" s="359"/>
      <c r="AZ357" s="78"/>
      <c r="BA357" s="79"/>
      <c r="BB357" s="374"/>
      <c r="BC357" s="70"/>
      <c r="BD357" s="58"/>
      <c r="BE357" s="59"/>
      <c r="BF357" s="59"/>
      <c r="BG357" s="60"/>
      <c r="BH357" s="71" t="s">
        <v>2600</v>
      </c>
      <c r="BI357" s="72"/>
      <c r="BJ357" s="73"/>
      <c r="BK357" s="74"/>
      <c r="BL357" s="73"/>
      <c r="BM357" s="74"/>
      <c r="BN357" s="75"/>
      <c r="BO357" s="84"/>
      <c r="BP357" s="359"/>
    </row>
    <row r="358" spans="1:68" ht="16.5" thickBot="1">
      <c r="A358" s="55" t="s">
        <v>2601</v>
      </c>
      <c r="B358" s="69" t="s">
        <v>2602</v>
      </c>
      <c r="C358" s="57">
        <v>240</v>
      </c>
      <c r="D358" s="58" t="s">
        <v>2603</v>
      </c>
      <c r="E358" s="59"/>
      <c r="F358" s="59"/>
      <c r="G358" s="60"/>
      <c r="H358" s="61"/>
      <c r="I358" s="85" t="s">
        <v>2529</v>
      </c>
      <c r="J358" s="63" t="s">
        <v>2353</v>
      </c>
      <c r="K358" s="64">
        <v>25605</v>
      </c>
      <c r="L358" s="63" t="s">
        <v>2604</v>
      </c>
      <c r="M358" s="65"/>
      <c r="N358" s="66">
        <v>11.18</v>
      </c>
      <c r="O358" s="84"/>
      <c r="P358" s="67">
        <f>(N358+$O$6)*C358</f>
        <v>2983.2</v>
      </c>
      <c r="Q358" s="77"/>
      <c r="R358" s="55" t="s">
        <v>2601</v>
      </c>
      <c r="S358" s="69" t="s">
        <v>2602</v>
      </c>
      <c r="T358" s="373"/>
      <c r="U358" s="57">
        <v>80</v>
      </c>
      <c r="V358" s="58" t="s">
        <v>2603</v>
      </c>
      <c r="W358" s="59"/>
      <c r="X358" s="59"/>
      <c r="Y358" s="60"/>
      <c r="Z358" s="61"/>
      <c r="AA358" s="85" t="s">
        <v>2529</v>
      </c>
      <c r="AB358" s="63" t="s">
        <v>1264</v>
      </c>
      <c r="AC358" s="64">
        <v>3802147</v>
      </c>
      <c r="AD358" s="63" t="s">
        <v>1265</v>
      </c>
      <c r="AE358" s="65"/>
      <c r="AF358" s="66">
        <v>28.46</v>
      </c>
      <c r="AG358" s="84"/>
      <c r="AH358" s="358">
        <f>(AF358+$AG$6)*U358</f>
        <v>2428.8</v>
      </c>
      <c r="AI358" s="55" t="s">
        <v>2601</v>
      </c>
      <c r="AJ358" s="69" t="s">
        <v>2602</v>
      </c>
      <c r="AK358" s="373"/>
      <c r="AL358" s="57">
        <v>60</v>
      </c>
      <c r="AM358" s="58" t="s">
        <v>2603</v>
      </c>
      <c r="AN358" s="59"/>
      <c r="AO358" s="59"/>
      <c r="AP358" s="60"/>
      <c r="AQ358" s="61"/>
      <c r="AR358" s="85" t="s">
        <v>2529</v>
      </c>
      <c r="AS358" s="63" t="s">
        <v>1599</v>
      </c>
      <c r="AT358" s="64">
        <v>242292</v>
      </c>
      <c r="AU358" s="63" t="s">
        <v>1647</v>
      </c>
      <c r="AV358" s="65"/>
      <c r="AW358" s="66">
        <v>34</v>
      </c>
      <c r="AX358" s="84"/>
      <c r="AY358" s="358">
        <f>(AW358+$AX$6)*AL358</f>
        <v>2157</v>
      </c>
      <c r="AZ358" s="55" t="s">
        <v>2601</v>
      </c>
      <c r="BA358" s="69" t="s">
        <v>2602</v>
      </c>
      <c r="BB358" s="373"/>
      <c r="BC358" s="57">
        <v>60</v>
      </c>
      <c r="BD358" s="58" t="s">
        <v>2603</v>
      </c>
      <c r="BE358" s="59"/>
      <c r="BF358" s="59"/>
      <c r="BG358" s="60"/>
      <c r="BH358" s="61"/>
      <c r="BI358" s="85" t="s">
        <v>2529</v>
      </c>
      <c r="BJ358" s="63"/>
      <c r="BK358" s="64"/>
      <c r="BL358" s="63"/>
      <c r="BM358" s="65"/>
      <c r="BN358" s="66"/>
      <c r="BO358" s="84"/>
      <c r="BP358" s="358">
        <f>(BN358+$O$6)*BC358</f>
        <v>75</v>
      </c>
    </row>
    <row r="359" spans="1:68" s="81" customFormat="1" ht="16.5" thickBot="1">
      <c r="A359" s="78"/>
      <c r="B359" s="79"/>
      <c r="C359" s="70"/>
      <c r="D359" s="58"/>
      <c r="E359" s="59"/>
      <c r="F359" s="59"/>
      <c r="G359" s="60"/>
      <c r="H359" s="71"/>
      <c r="I359" s="72"/>
      <c r="J359" s="73"/>
      <c r="K359" s="74"/>
      <c r="L359" s="73"/>
      <c r="M359" s="74"/>
      <c r="N359" s="75"/>
      <c r="O359" s="84"/>
      <c r="P359" s="76"/>
      <c r="Q359" s="80"/>
      <c r="R359" s="78"/>
      <c r="S359" s="79"/>
      <c r="T359" s="374"/>
      <c r="U359" s="70"/>
      <c r="V359" s="58"/>
      <c r="W359" s="59"/>
      <c r="X359" s="59"/>
      <c r="Y359" s="60"/>
      <c r="Z359" s="71"/>
      <c r="AA359" s="72"/>
      <c r="AB359" s="73"/>
      <c r="AC359" s="74"/>
      <c r="AD359" s="73"/>
      <c r="AE359" s="74"/>
      <c r="AF359" s="75"/>
      <c r="AG359" s="84"/>
      <c r="AH359" s="359"/>
      <c r="AI359" s="78"/>
      <c r="AJ359" s="79"/>
      <c r="AK359" s="374"/>
      <c r="AL359" s="70"/>
      <c r="AM359" s="58"/>
      <c r="AN359" s="59"/>
      <c r="AO359" s="59"/>
      <c r="AP359" s="60"/>
      <c r="AQ359" s="71"/>
      <c r="AR359" s="72"/>
      <c r="AS359" s="73"/>
      <c r="AT359" s="74"/>
      <c r="AU359" s="73"/>
      <c r="AV359" s="74"/>
      <c r="AW359" s="75"/>
      <c r="AX359" s="84"/>
      <c r="AY359" s="359"/>
      <c r="AZ359" s="78"/>
      <c r="BA359" s="79"/>
      <c r="BB359" s="374"/>
      <c r="BC359" s="70"/>
      <c r="BD359" s="58"/>
      <c r="BE359" s="59"/>
      <c r="BF359" s="59"/>
      <c r="BG359" s="60"/>
      <c r="BH359" s="71"/>
      <c r="BI359" s="72"/>
      <c r="BJ359" s="73"/>
      <c r="BK359" s="74"/>
      <c r="BL359" s="73"/>
      <c r="BM359" s="74"/>
      <c r="BN359" s="75"/>
      <c r="BO359" s="84"/>
      <c r="BP359" s="359"/>
    </row>
    <row r="360" spans="1:68" ht="16.5" thickBot="1">
      <c r="A360" s="55" t="s">
        <v>2605</v>
      </c>
      <c r="B360" s="69" t="s">
        <v>2606</v>
      </c>
      <c r="C360" s="57">
        <v>55</v>
      </c>
      <c r="D360" s="58" t="s">
        <v>2607</v>
      </c>
      <c r="E360" s="59"/>
      <c r="F360" s="59"/>
      <c r="G360" s="60"/>
      <c r="H360" s="61"/>
      <c r="I360" s="85" t="s">
        <v>2608</v>
      </c>
      <c r="J360" s="63" t="s">
        <v>2353</v>
      </c>
      <c r="K360" s="64">
        <v>56250</v>
      </c>
      <c r="L360" s="63" t="s">
        <v>1921</v>
      </c>
      <c r="M360" s="65"/>
      <c r="N360" s="66">
        <v>3.27</v>
      </c>
      <c r="O360" s="84"/>
      <c r="P360" s="67">
        <f>(N360+$O$6)*C360</f>
        <v>248.59999999999997</v>
      </c>
      <c r="Q360" s="77"/>
      <c r="R360" s="55" t="s">
        <v>2605</v>
      </c>
      <c r="S360" s="69" t="s">
        <v>2606</v>
      </c>
      <c r="T360" s="373"/>
      <c r="U360" s="57">
        <v>13.75</v>
      </c>
      <c r="V360" s="58" t="s">
        <v>2607</v>
      </c>
      <c r="W360" s="59"/>
      <c r="X360" s="59"/>
      <c r="Y360" s="60"/>
      <c r="Z360" s="61"/>
      <c r="AA360" s="85" t="s">
        <v>2608</v>
      </c>
      <c r="AB360" s="63" t="s">
        <v>1266</v>
      </c>
      <c r="AC360" s="64">
        <v>5556535</v>
      </c>
      <c r="AD360" s="63" t="s">
        <v>1267</v>
      </c>
      <c r="AE360" s="65"/>
      <c r="AF360" s="66">
        <v>11.58</v>
      </c>
      <c r="AG360" s="84"/>
      <c r="AH360" s="358">
        <f>(AF360+$AG$6)*U360</f>
        <v>185.35</v>
      </c>
      <c r="AI360" s="55" t="s">
        <v>2605</v>
      </c>
      <c r="AJ360" s="69" t="s">
        <v>2606</v>
      </c>
      <c r="AK360" s="373"/>
      <c r="AL360" s="57">
        <v>14</v>
      </c>
      <c r="AM360" s="58" t="s">
        <v>2607</v>
      </c>
      <c r="AN360" s="59"/>
      <c r="AO360" s="59"/>
      <c r="AP360" s="60"/>
      <c r="AQ360" s="61"/>
      <c r="AR360" s="85" t="s">
        <v>2608</v>
      </c>
      <c r="AS360" s="63" t="s">
        <v>1599</v>
      </c>
      <c r="AT360" s="64">
        <v>109843</v>
      </c>
      <c r="AU360" s="63" t="s">
        <v>1648</v>
      </c>
      <c r="AV360" s="65"/>
      <c r="AW360" s="66">
        <v>21.08</v>
      </c>
      <c r="AX360" s="84"/>
      <c r="AY360" s="358">
        <f>(AW360+$AX$6)*AL360</f>
        <v>322.41999999999996</v>
      </c>
      <c r="AZ360" s="55" t="s">
        <v>2605</v>
      </c>
      <c r="BA360" s="69" t="s">
        <v>2606</v>
      </c>
      <c r="BB360" s="373"/>
      <c r="BC360" s="57">
        <v>55</v>
      </c>
      <c r="BD360" s="58" t="s">
        <v>2607</v>
      </c>
      <c r="BE360" s="59"/>
      <c r="BF360" s="59"/>
      <c r="BG360" s="60"/>
      <c r="BH360" s="61"/>
      <c r="BI360" s="85" t="s">
        <v>2608</v>
      </c>
      <c r="BJ360" s="63"/>
      <c r="BK360" s="64"/>
      <c r="BL360" s="63"/>
      <c r="BM360" s="65"/>
      <c r="BN360" s="66"/>
      <c r="BO360" s="84"/>
      <c r="BP360" s="358">
        <f>(BN360+$O$6)*BC360</f>
        <v>68.75</v>
      </c>
    </row>
    <row r="361" spans="1:68" s="81" customFormat="1" ht="16.5" thickBot="1">
      <c r="A361" s="78"/>
      <c r="B361" s="79"/>
      <c r="C361" s="70"/>
      <c r="D361" s="58"/>
      <c r="E361" s="59"/>
      <c r="F361" s="59"/>
      <c r="G361" s="60"/>
      <c r="H361" s="71"/>
      <c r="I361" s="72"/>
      <c r="J361" s="73"/>
      <c r="K361" s="74"/>
      <c r="L361" s="73"/>
      <c r="M361" s="74"/>
      <c r="N361" s="75"/>
      <c r="O361" s="84"/>
      <c r="P361" s="76"/>
      <c r="Q361" s="80"/>
      <c r="R361" s="78"/>
      <c r="S361" s="79"/>
      <c r="T361" s="374"/>
      <c r="U361" s="70"/>
      <c r="V361" s="58"/>
      <c r="W361" s="59"/>
      <c r="X361" s="59"/>
      <c r="Y361" s="60"/>
      <c r="Z361" s="71"/>
      <c r="AA361" s="72"/>
      <c r="AB361" s="73"/>
      <c r="AC361" s="74"/>
      <c r="AD361" s="73"/>
      <c r="AE361" s="74"/>
      <c r="AF361" s="75"/>
      <c r="AG361" s="84"/>
      <c r="AH361" s="359"/>
      <c r="AI361" s="78"/>
      <c r="AJ361" s="79"/>
      <c r="AK361" s="374"/>
      <c r="AL361" s="70"/>
      <c r="AM361" s="58"/>
      <c r="AN361" s="59"/>
      <c r="AO361" s="59"/>
      <c r="AP361" s="60"/>
      <c r="AQ361" s="71"/>
      <c r="AR361" s="72"/>
      <c r="AS361" s="73"/>
      <c r="AT361" s="74"/>
      <c r="AU361" s="73"/>
      <c r="AV361" s="74"/>
      <c r="AW361" s="75"/>
      <c r="AX361" s="84"/>
      <c r="AY361" s="359"/>
      <c r="AZ361" s="78"/>
      <c r="BA361" s="79"/>
      <c r="BB361" s="374"/>
      <c r="BC361" s="70"/>
      <c r="BD361" s="58"/>
      <c r="BE361" s="59"/>
      <c r="BF361" s="59"/>
      <c r="BG361" s="60"/>
      <c r="BH361" s="71"/>
      <c r="BI361" s="72"/>
      <c r="BJ361" s="73"/>
      <c r="BK361" s="74"/>
      <c r="BL361" s="73"/>
      <c r="BM361" s="74"/>
      <c r="BN361" s="75"/>
      <c r="BO361" s="84"/>
      <c r="BP361" s="359"/>
    </row>
    <row r="362" spans="1:68" ht="16.5" thickBot="1">
      <c r="A362" s="55" t="s">
        <v>2609</v>
      </c>
      <c r="B362" s="69" t="s">
        <v>2610</v>
      </c>
      <c r="C362" s="57">
        <v>13</v>
      </c>
      <c r="D362" s="58" t="s">
        <v>2611</v>
      </c>
      <c r="E362" s="59"/>
      <c r="F362" s="59"/>
      <c r="G362" s="60"/>
      <c r="H362" s="61"/>
      <c r="I362" s="85" t="s">
        <v>2612</v>
      </c>
      <c r="J362" s="63" t="s">
        <v>2331</v>
      </c>
      <c r="K362" s="64">
        <v>60855</v>
      </c>
      <c r="L362" s="63" t="s">
        <v>2613</v>
      </c>
      <c r="M362" s="65"/>
      <c r="N362" s="66">
        <v>23.97</v>
      </c>
      <c r="O362" s="84"/>
      <c r="P362" s="67">
        <f>(N362+$O$6)*C362</f>
        <v>327.86</v>
      </c>
      <c r="Q362" s="77"/>
      <c r="R362" s="55" t="s">
        <v>2609</v>
      </c>
      <c r="S362" s="69" t="s">
        <v>2610</v>
      </c>
      <c r="T362" s="373"/>
      <c r="U362" s="57">
        <v>50</v>
      </c>
      <c r="V362" s="58" t="s">
        <v>2611</v>
      </c>
      <c r="W362" s="59"/>
      <c r="X362" s="59"/>
      <c r="Y362" s="60"/>
      <c r="Z362" s="61"/>
      <c r="AA362" s="85" t="s">
        <v>2612</v>
      </c>
      <c r="AB362" s="63" t="s">
        <v>1215</v>
      </c>
      <c r="AC362" s="64">
        <v>7524051</v>
      </c>
      <c r="AD362" s="63" t="s">
        <v>1268</v>
      </c>
      <c r="AE362" s="65"/>
      <c r="AF362" s="66">
        <v>32.13</v>
      </c>
      <c r="AG362" s="84"/>
      <c r="AH362" s="358">
        <f>(AF362+$AG$6)*U362</f>
        <v>1701.5</v>
      </c>
      <c r="AI362" s="55" t="s">
        <v>2609</v>
      </c>
      <c r="AJ362" s="69" t="s">
        <v>2610</v>
      </c>
      <c r="AK362" s="373"/>
      <c r="AL362" s="57">
        <v>13</v>
      </c>
      <c r="AM362" s="58" t="s">
        <v>2611</v>
      </c>
      <c r="AN362" s="59"/>
      <c r="AO362" s="59"/>
      <c r="AP362" s="60"/>
      <c r="AQ362" s="61"/>
      <c r="AR362" s="85" t="s">
        <v>2612</v>
      </c>
      <c r="AS362" s="63" t="s">
        <v>1599</v>
      </c>
      <c r="AT362" s="64">
        <v>259945</v>
      </c>
      <c r="AU362" s="63" t="s">
        <v>1649</v>
      </c>
      <c r="AV362" s="65"/>
      <c r="AW362" s="66">
        <v>26.39</v>
      </c>
      <c r="AX362" s="84"/>
      <c r="AY362" s="358">
        <f>(AW362+$AX$6)*AL362</f>
        <v>368.42</v>
      </c>
      <c r="AZ362" s="55" t="s">
        <v>2609</v>
      </c>
      <c r="BA362" s="69" t="s">
        <v>2610</v>
      </c>
      <c r="BB362" s="373"/>
      <c r="BC362" s="57">
        <v>50</v>
      </c>
      <c r="BD362" s="58" t="s">
        <v>2611</v>
      </c>
      <c r="BE362" s="59"/>
      <c r="BF362" s="59"/>
      <c r="BG362" s="60"/>
      <c r="BH362" s="61"/>
      <c r="BI362" s="85" t="s">
        <v>2612</v>
      </c>
      <c r="BJ362" s="63"/>
      <c r="BK362" s="64"/>
      <c r="BL362" s="63"/>
      <c r="BM362" s="65"/>
      <c r="BN362" s="66"/>
      <c r="BO362" s="84"/>
      <c r="BP362" s="358">
        <f>(BN362+$O$6)*BC362</f>
        <v>62.5</v>
      </c>
    </row>
    <row r="363" spans="1:68" s="81" customFormat="1" ht="16.5" thickBot="1">
      <c r="A363" s="78"/>
      <c r="B363" s="79"/>
      <c r="C363" s="70"/>
      <c r="D363" s="58"/>
      <c r="E363" s="59"/>
      <c r="F363" s="59"/>
      <c r="G363" s="60"/>
      <c r="H363" s="71"/>
      <c r="I363" s="72"/>
      <c r="J363" s="73"/>
      <c r="K363" s="74"/>
      <c r="L363" s="73"/>
      <c r="M363" s="74"/>
      <c r="N363" s="75"/>
      <c r="O363" s="84"/>
      <c r="P363" s="76"/>
      <c r="Q363" s="80"/>
      <c r="R363" s="78"/>
      <c r="S363" s="79"/>
      <c r="T363" s="374"/>
      <c r="U363" s="70"/>
      <c r="V363" s="58"/>
      <c r="W363" s="59"/>
      <c r="X363" s="59"/>
      <c r="Y363" s="60"/>
      <c r="Z363" s="71"/>
      <c r="AA363" s="72"/>
      <c r="AB363" s="73"/>
      <c r="AC363" s="74"/>
      <c r="AD363" s="73"/>
      <c r="AE363" s="74"/>
      <c r="AF363" s="75"/>
      <c r="AG363" s="84"/>
      <c r="AH363" s="359"/>
      <c r="AI363" s="78"/>
      <c r="AJ363" s="79"/>
      <c r="AK363" s="374"/>
      <c r="AL363" s="70"/>
      <c r="AM363" s="58"/>
      <c r="AN363" s="59"/>
      <c r="AO363" s="59"/>
      <c r="AP363" s="60"/>
      <c r="AQ363" s="71"/>
      <c r="AR363" s="72"/>
      <c r="AS363" s="73"/>
      <c r="AT363" s="74"/>
      <c r="AU363" s="73"/>
      <c r="AV363" s="74"/>
      <c r="AW363" s="75"/>
      <c r="AX363" s="84"/>
      <c r="AY363" s="359"/>
      <c r="AZ363" s="78"/>
      <c r="BA363" s="79"/>
      <c r="BB363" s="374"/>
      <c r="BC363" s="70"/>
      <c r="BD363" s="58"/>
      <c r="BE363" s="59"/>
      <c r="BF363" s="59"/>
      <c r="BG363" s="60"/>
      <c r="BH363" s="71"/>
      <c r="BI363" s="72"/>
      <c r="BJ363" s="73"/>
      <c r="BK363" s="74"/>
      <c r="BL363" s="73"/>
      <c r="BM363" s="74"/>
      <c r="BN363" s="75"/>
      <c r="BO363" s="84"/>
      <c r="BP363" s="359"/>
    </row>
    <row r="364" spans="1:68" ht="16.5" thickBot="1">
      <c r="A364" s="55" t="s">
        <v>2614</v>
      </c>
      <c r="B364" s="69" t="s">
        <v>2615</v>
      </c>
      <c r="C364" s="57">
        <v>50</v>
      </c>
      <c r="D364" s="58" t="s">
        <v>2616</v>
      </c>
      <c r="E364" s="59"/>
      <c r="F364" s="59"/>
      <c r="G364" s="60"/>
      <c r="H364" s="61"/>
      <c r="I364" s="85" t="s">
        <v>2573</v>
      </c>
      <c r="J364" s="63" t="s">
        <v>2331</v>
      </c>
      <c r="K364" s="64">
        <v>62085</v>
      </c>
      <c r="L364" s="63" t="s">
        <v>2617</v>
      </c>
      <c r="M364" s="65"/>
      <c r="N364" s="66">
        <v>32.18</v>
      </c>
      <c r="O364" s="84"/>
      <c r="P364" s="67">
        <f>(N364+$O$6)*C364</f>
        <v>1671.5</v>
      </c>
      <c r="Q364" s="77"/>
      <c r="R364" s="55" t="s">
        <v>2614</v>
      </c>
      <c r="S364" s="69" t="s">
        <v>2615</v>
      </c>
      <c r="T364" s="373"/>
      <c r="U364" s="57">
        <v>50</v>
      </c>
      <c r="V364" s="58" t="s">
        <v>2616</v>
      </c>
      <c r="W364" s="59"/>
      <c r="X364" s="59"/>
      <c r="Y364" s="60"/>
      <c r="Z364" s="61"/>
      <c r="AA364" s="85" t="s">
        <v>2573</v>
      </c>
      <c r="AB364" s="63" t="s">
        <v>1215</v>
      </c>
      <c r="AC364" s="64">
        <v>4005617</v>
      </c>
      <c r="AD364" s="63" t="s">
        <v>1269</v>
      </c>
      <c r="AE364" s="65"/>
      <c r="AF364" s="66">
        <v>32.18</v>
      </c>
      <c r="AG364" s="84"/>
      <c r="AH364" s="358">
        <f>(AF364+$AG$6)*U364</f>
        <v>1704</v>
      </c>
      <c r="AI364" s="55" t="s">
        <v>2614</v>
      </c>
      <c r="AJ364" s="69" t="s">
        <v>2615</v>
      </c>
      <c r="AK364" s="373"/>
      <c r="AL364" s="57">
        <v>50</v>
      </c>
      <c r="AM364" s="58" t="s">
        <v>2616</v>
      </c>
      <c r="AN364" s="59"/>
      <c r="AO364" s="59"/>
      <c r="AP364" s="60"/>
      <c r="AQ364" s="61"/>
      <c r="AR364" s="85" t="s">
        <v>2573</v>
      </c>
      <c r="AS364" s="63" t="s">
        <v>1599</v>
      </c>
      <c r="AT364" s="64">
        <v>246506</v>
      </c>
      <c r="AU364" s="63" t="s">
        <v>1269</v>
      </c>
      <c r="AV364" s="65"/>
      <c r="AW364" s="66">
        <v>30.65</v>
      </c>
      <c r="AX364" s="84"/>
      <c r="AY364" s="358">
        <f>(AW364+$AX$6)*AL364</f>
        <v>1630</v>
      </c>
      <c r="AZ364" s="55" t="s">
        <v>2614</v>
      </c>
      <c r="BA364" s="69" t="s">
        <v>2615</v>
      </c>
      <c r="BB364" s="373"/>
      <c r="BC364" s="57">
        <v>50</v>
      </c>
      <c r="BD364" s="58" t="s">
        <v>2616</v>
      </c>
      <c r="BE364" s="59"/>
      <c r="BF364" s="59"/>
      <c r="BG364" s="60"/>
      <c r="BH364" s="61"/>
      <c r="BI364" s="85" t="s">
        <v>2573</v>
      </c>
      <c r="BJ364" s="63"/>
      <c r="BK364" s="64"/>
      <c r="BL364" s="63"/>
      <c r="BM364" s="65"/>
      <c r="BN364" s="66"/>
      <c r="BO364" s="84"/>
      <c r="BP364" s="358">
        <f>(BN364+$O$6)*BC364</f>
        <v>62.5</v>
      </c>
    </row>
    <row r="365" spans="1:68" s="81" customFormat="1" ht="16.5" thickBot="1">
      <c r="A365" s="78"/>
      <c r="B365" s="79"/>
      <c r="C365" s="70"/>
      <c r="D365" s="58"/>
      <c r="E365" s="59"/>
      <c r="F365" s="59"/>
      <c r="G365" s="60"/>
      <c r="H365" s="71"/>
      <c r="I365" s="72"/>
      <c r="J365" s="73"/>
      <c r="K365" s="74"/>
      <c r="L365" s="73"/>
      <c r="M365" s="74"/>
      <c r="N365" s="75"/>
      <c r="O365" s="84"/>
      <c r="P365" s="76"/>
      <c r="Q365" s="80"/>
      <c r="R365" s="78"/>
      <c r="S365" s="79"/>
      <c r="T365" s="374"/>
      <c r="U365" s="70"/>
      <c r="V365" s="58"/>
      <c r="W365" s="59"/>
      <c r="X365" s="59"/>
      <c r="Y365" s="60"/>
      <c r="Z365" s="71"/>
      <c r="AA365" s="72"/>
      <c r="AB365" s="73"/>
      <c r="AC365" s="74"/>
      <c r="AD365" s="73"/>
      <c r="AE365" s="74"/>
      <c r="AF365" s="75"/>
      <c r="AG365" s="84"/>
      <c r="AH365" s="359"/>
      <c r="AI365" s="78"/>
      <c r="AJ365" s="79"/>
      <c r="AK365" s="374"/>
      <c r="AL365" s="70"/>
      <c r="AM365" s="58"/>
      <c r="AN365" s="59"/>
      <c r="AO365" s="59"/>
      <c r="AP365" s="60"/>
      <c r="AQ365" s="71"/>
      <c r="AR365" s="72"/>
      <c r="AS365" s="73"/>
      <c r="AT365" s="74"/>
      <c r="AU365" s="73"/>
      <c r="AV365" s="74"/>
      <c r="AW365" s="75"/>
      <c r="AX365" s="84"/>
      <c r="AY365" s="359"/>
      <c r="AZ365" s="78"/>
      <c r="BA365" s="79"/>
      <c r="BB365" s="374"/>
      <c r="BC365" s="70"/>
      <c r="BD365" s="58"/>
      <c r="BE365" s="59"/>
      <c r="BF365" s="59"/>
      <c r="BG365" s="60"/>
      <c r="BH365" s="71"/>
      <c r="BI365" s="72"/>
      <c r="BJ365" s="73"/>
      <c r="BK365" s="74"/>
      <c r="BL365" s="73"/>
      <c r="BM365" s="74"/>
      <c r="BN365" s="75"/>
      <c r="BO365" s="84"/>
      <c r="BP365" s="359"/>
    </row>
    <row r="366" spans="1:68" s="81" customFormat="1" ht="16.5" thickBot="1">
      <c r="A366" s="55" t="s">
        <v>2618</v>
      </c>
      <c r="B366" s="79"/>
      <c r="C366" s="82">
        <v>300</v>
      </c>
      <c r="D366" s="58" t="s">
        <v>2619</v>
      </c>
      <c r="E366" s="59"/>
      <c r="F366" s="59"/>
      <c r="G366" s="60"/>
      <c r="H366" s="61" t="s">
        <v>2620</v>
      </c>
      <c r="I366" s="83" t="s">
        <v>1920</v>
      </c>
      <c r="J366" s="63" t="s">
        <v>1920</v>
      </c>
      <c r="K366" s="64">
        <v>55545</v>
      </c>
      <c r="L366" s="63" t="s">
        <v>2621</v>
      </c>
      <c r="M366" s="65"/>
      <c r="N366" s="66">
        <v>12.75</v>
      </c>
      <c r="O366" s="84"/>
      <c r="P366" s="67">
        <f>(N366+$O$6)*C366</f>
        <v>4200</v>
      </c>
      <c r="Q366" s="80"/>
      <c r="R366" s="55" t="s">
        <v>2618</v>
      </c>
      <c r="S366" s="79"/>
      <c r="T366" s="374"/>
      <c r="U366" s="82">
        <v>300</v>
      </c>
      <c r="V366" s="58" t="s">
        <v>2619</v>
      </c>
      <c r="W366" s="59"/>
      <c r="X366" s="59"/>
      <c r="Y366" s="60"/>
      <c r="Z366" s="61" t="s">
        <v>2620</v>
      </c>
      <c r="AA366" s="83" t="s">
        <v>1920</v>
      </c>
      <c r="AB366" s="63" t="s">
        <v>1920</v>
      </c>
      <c r="AC366" s="64">
        <v>5102660</v>
      </c>
      <c r="AD366" s="63" t="s">
        <v>1270</v>
      </c>
      <c r="AE366" s="65"/>
      <c r="AF366" s="360">
        <v>18</v>
      </c>
      <c r="AG366" s="84"/>
      <c r="AH366" s="358">
        <f>(AF366+$AG$6)*U366</f>
        <v>5970</v>
      </c>
      <c r="AI366" s="55" t="s">
        <v>2618</v>
      </c>
      <c r="AJ366" s="79"/>
      <c r="AK366" s="374"/>
      <c r="AL366" s="82">
        <v>300</v>
      </c>
      <c r="AM366" s="58" t="s">
        <v>2619</v>
      </c>
      <c r="AN366" s="59"/>
      <c r="AO366" s="59"/>
      <c r="AP366" s="60"/>
      <c r="AQ366" s="61" t="s">
        <v>2620</v>
      </c>
      <c r="AR366" s="83" t="s">
        <v>1920</v>
      </c>
      <c r="AS366" s="63" t="s">
        <v>1620</v>
      </c>
      <c r="AT366" s="64">
        <v>444545</v>
      </c>
      <c r="AU366" s="63" t="s">
        <v>1650</v>
      </c>
      <c r="AV366" s="65"/>
      <c r="AW366" s="66">
        <v>18</v>
      </c>
      <c r="AX366" s="84"/>
      <c r="AY366" s="358">
        <f>(AW366+$AX$6)*AL366</f>
        <v>5985</v>
      </c>
      <c r="AZ366" s="55" t="s">
        <v>2618</v>
      </c>
      <c r="BA366" s="79"/>
      <c r="BB366" s="374"/>
      <c r="BC366" s="82">
        <v>300</v>
      </c>
      <c r="BD366" s="58" t="s">
        <v>2619</v>
      </c>
      <c r="BE366" s="59"/>
      <c r="BF366" s="59"/>
      <c r="BG366" s="60"/>
      <c r="BH366" s="61" t="s">
        <v>2620</v>
      </c>
      <c r="BI366" s="83" t="s">
        <v>1920</v>
      </c>
      <c r="BJ366" s="63"/>
      <c r="BK366" s="64"/>
      <c r="BL366" s="63"/>
      <c r="BM366" s="65"/>
      <c r="BN366" s="66"/>
      <c r="BO366" s="84"/>
      <c r="BP366" s="358">
        <f>(BN366+$O$6)*BC366</f>
        <v>375</v>
      </c>
    </row>
    <row r="367" spans="1:68" s="81" customFormat="1" ht="16.5" thickBot="1">
      <c r="A367" s="78"/>
      <c r="B367" s="79"/>
      <c r="C367" s="70"/>
      <c r="D367" s="58"/>
      <c r="E367" s="59"/>
      <c r="F367" s="59"/>
      <c r="G367" s="60"/>
      <c r="H367" s="71"/>
      <c r="I367" s="72"/>
      <c r="J367" s="89"/>
      <c r="K367" s="74"/>
      <c r="L367" s="73"/>
      <c r="M367" s="74"/>
      <c r="N367" s="75"/>
      <c r="O367" s="84"/>
      <c r="P367" s="76"/>
      <c r="Q367" s="80"/>
      <c r="R367" s="78"/>
      <c r="S367" s="79"/>
      <c r="T367" s="374"/>
      <c r="U367" s="70"/>
      <c r="V367" s="58"/>
      <c r="W367" s="59"/>
      <c r="X367" s="59"/>
      <c r="Y367" s="60"/>
      <c r="Z367" s="71"/>
      <c r="AA367" s="72"/>
      <c r="AB367" s="89"/>
      <c r="AC367" s="74"/>
      <c r="AD367" s="73"/>
      <c r="AE367" s="74"/>
      <c r="AF367" s="75"/>
      <c r="AG367" s="84"/>
      <c r="AH367" s="359"/>
      <c r="AI367" s="78"/>
      <c r="AJ367" s="79"/>
      <c r="AK367" s="374"/>
      <c r="AL367" s="70"/>
      <c r="AM367" s="58"/>
      <c r="AN367" s="59"/>
      <c r="AO367" s="59"/>
      <c r="AP367" s="60"/>
      <c r="AQ367" s="71"/>
      <c r="AR367" s="72"/>
      <c r="AS367" s="89"/>
      <c r="AT367" s="74"/>
      <c r="AU367" s="73"/>
      <c r="AV367" s="74"/>
      <c r="AW367" s="75"/>
      <c r="AX367" s="84"/>
      <c r="AY367" s="359"/>
      <c r="AZ367" s="78"/>
      <c r="BA367" s="79"/>
      <c r="BB367" s="374"/>
      <c r="BC367" s="70"/>
      <c r="BD367" s="58"/>
      <c r="BE367" s="59"/>
      <c r="BF367" s="59"/>
      <c r="BG367" s="60"/>
      <c r="BH367" s="71"/>
      <c r="BI367" s="72"/>
      <c r="BJ367" s="89"/>
      <c r="BK367" s="74"/>
      <c r="BL367" s="73"/>
      <c r="BM367" s="74"/>
      <c r="BN367" s="75"/>
      <c r="BO367" s="84"/>
      <c r="BP367" s="359"/>
    </row>
    <row r="368" spans="1:68" ht="16.5" thickBot="1">
      <c r="A368" s="55" t="s">
        <v>2622</v>
      </c>
      <c r="B368" s="96" t="s">
        <v>2623</v>
      </c>
      <c r="C368" s="57">
        <v>120</v>
      </c>
      <c r="D368" s="58" t="s">
        <v>2624</v>
      </c>
      <c r="E368" s="59"/>
      <c r="F368" s="59"/>
      <c r="G368" s="60"/>
      <c r="H368" s="61">
        <v>7</v>
      </c>
      <c r="I368" s="97" t="s">
        <v>2573</v>
      </c>
      <c r="J368" s="63" t="s">
        <v>2331</v>
      </c>
      <c r="K368" s="64">
        <v>55730</v>
      </c>
      <c r="L368" s="63" t="s">
        <v>2604</v>
      </c>
      <c r="M368" s="65"/>
      <c r="N368" s="66">
        <v>23.5</v>
      </c>
      <c r="O368" s="84"/>
      <c r="P368" s="67">
        <f>(N368+$O$6)*C368</f>
        <v>2970</v>
      </c>
      <c r="Q368" s="77"/>
      <c r="R368" s="55" t="s">
        <v>2622</v>
      </c>
      <c r="S368" s="96" t="s">
        <v>2623</v>
      </c>
      <c r="T368" s="375"/>
      <c r="U368" s="57">
        <v>120</v>
      </c>
      <c r="V368" s="58" t="s">
        <v>2624</v>
      </c>
      <c r="W368" s="59"/>
      <c r="X368" s="59"/>
      <c r="Y368" s="60"/>
      <c r="Z368" s="61">
        <v>7</v>
      </c>
      <c r="AA368" s="97" t="s">
        <v>2573</v>
      </c>
      <c r="AB368" s="63" t="s">
        <v>1215</v>
      </c>
      <c r="AC368" s="64">
        <v>4092706</v>
      </c>
      <c r="AD368" s="63" t="s">
        <v>1271</v>
      </c>
      <c r="AE368" s="65"/>
      <c r="AF368" s="66">
        <v>25.67</v>
      </c>
      <c r="AG368" s="84"/>
      <c r="AH368" s="358">
        <f>(AF368+$AG$6)*U368</f>
        <v>3308.4</v>
      </c>
      <c r="AI368" s="55" t="s">
        <v>2622</v>
      </c>
      <c r="AJ368" s="96" t="s">
        <v>2623</v>
      </c>
      <c r="AK368" s="375"/>
      <c r="AL368" s="57">
        <v>120</v>
      </c>
      <c r="AM368" s="58" t="s">
        <v>2624</v>
      </c>
      <c r="AN368" s="59"/>
      <c r="AO368" s="59"/>
      <c r="AP368" s="60"/>
      <c r="AQ368" s="61">
        <v>7</v>
      </c>
      <c r="AR368" s="97" t="s">
        <v>2573</v>
      </c>
      <c r="AS368" s="63" t="s">
        <v>1599</v>
      </c>
      <c r="AT368" s="64">
        <v>124524</v>
      </c>
      <c r="AU368" s="63" t="s">
        <v>1651</v>
      </c>
      <c r="AV368" s="65"/>
      <c r="AW368" s="66">
        <v>26.02</v>
      </c>
      <c r="AX368" s="84"/>
      <c r="AY368" s="358">
        <f>(AW368+$AX$6)*AL368</f>
        <v>3356.3999999999996</v>
      </c>
      <c r="AZ368" s="55" t="s">
        <v>2622</v>
      </c>
      <c r="BA368" s="96" t="s">
        <v>2623</v>
      </c>
      <c r="BB368" s="375"/>
      <c r="BC368" s="57">
        <v>120</v>
      </c>
      <c r="BD368" s="58" t="s">
        <v>2624</v>
      </c>
      <c r="BE368" s="59"/>
      <c r="BF368" s="59"/>
      <c r="BG368" s="60"/>
      <c r="BH368" s="61">
        <v>7</v>
      </c>
      <c r="BI368" s="97" t="s">
        <v>2573</v>
      </c>
      <c r="BJ368" s="63"/>
      <c r="BK368" s="64"/>
      <c r="BL368" s="63"/>
      <c r="BM368" s="65"/>
      <c r="BN368" s="66"/>
      <c r="BO368" s="84"/>
      <c r="BP368" s="358">
        <f>(BN368+$O$6)*BC368</f>
        <v>150</v>
      </c>
    </row>
    <row r="369" spans="1:68" s="81" customFormat="1" ht="16.5" thickBot="1">
      <c r="A369" s="78"/>
      <c r="B369" s="79"/>
      <c r="C369" s="70"/>
      <c r="D369" s="58"/>
      <c r="E369" s="59"/>
      <c r="F369" s="59"/>
      <c r="G369" s="60"/>
      <c r="H369" s="71"/>
      <c r="I369" s="72"/>
      <c r="J369" s="73"/>
      <c r="K369" s="74"/>
      <c r="L369" s="73"/>
      <c r="M369" s="74"/>
      <c r="N369" s="75"/>
      <c r="O369" s="84"/>
      <c r="P369" s="76"/>
      <c r="Q369" s="80"/>
      <c r="R369" s="78"/>
      <c r="S369" s="79"/>
      <c r="T369" s="374"/>
      <c r="U369" s="70"/>
      <c r="V369" s="58"/>
      <c r="W369" s="59"/>
      <c r="X369" s="59"/>
      <c r="Y369" s="60"/>
      <c r="Z369" s="71"/>
      <c r="AA369" s="72"/>
      <c r="AB369" s="73"/>
      <c r="AC369" s="74"/>
      <c r="AD369" s="73"/>
      <c r="AE369" s="74"/>
      <c r="AF369" s="75"/>
      <c r="AG369" s="84"/>
      <c r="AH369" s="359"/>
      <c r="AI369" s="78"/>
      <c r="AJ369" s="79"/>
      <c r="AK369" s="374"/>
      <c r="AL369" s="70"/>
      <c r="AM369" s="58"/>
      <c r="AN369" s="59"/>
      <c r="AO369" s="59"/>
      <c r="AP369" s="60"/>
      <c r="AQ369" s="71"/>
      <c r="AR369" s="72"/>
      <c r="AS369" s="73"/>
      <c r="AT369" s="74"/>
      <c r="AU369" s="73"/>
      <c r="AV369" s="74"/>
      <c r="AW369" s="75"/>
      <c r="AX369" s="84"/>
      <c r="AY369" s="359"/>
      <c r="AZ369" s="78"/>
      <c r="BA369" s="79"/>
      <c r="BB369" s="374"/>
      <c r="BC369" s="70"/>
      <c r="BD369" s="58"/>
      <c r="BE369" s="59"/>
      <c r="BF369" s="59"/>
      <c r="BG369" s="60"/>
      <c r="BH369" s="71"/>
      <c r="BI369" s="72"/>
      <c r="BJ369" s="73"/>
      <c r="BK369" s="74"/>
      <c r="BL369" s="73"/>
      <c r="BM369" s="74"/>
      <c r="BN369" s="75"/>
      <c r="BO369" s="84"/>
      <c r="BP369" s="359"/>
    </row>
    <row r="370" spans="1:68" ht="16.5" thickBot="1">
      <c r="A370" s="55" t="s">
        <v>2625</v>
      </c>
      <c r="B370" s="69">
        <v>131</v>
      </c>
      <c r="C370" s="57">
        <v>50</v>
      </c>
      <c r="D370" s="58" t="s">
        <v>2626</v>
      </c>
      <c r="E370" s="59"/>
      <c r="F370" s="59"/>
      <c r="G370" s="60"/>
      <c r="H370" s="61"/>
      <c r="I370" s="85" t="s">
        <v>2523</v>
      </c>
      <c r="J370" s="63" t="s">
        <v>2331</v>
      </c>
      <c r="K370" s="64">
        <v>56005</v>
      </c>
      <c r="L370" s="63" t="s">
        <v>1985</v>
      </c>
      <c r="M370" s="65"/>
      <c r="N370" s="66">
        <v>22.5</v>
      </c>
      <c r="O370" s="84"/>
      <c r="P370" s="67">
        <f>(N370+$O$6)*C370</f>
        <v>1187.5</v>
      </c>
      <c r="Q370" s="77"/>
      <c r="R370" s="55" t="s">
        <v>2625</v>
      </c>
      <c r="S370" s="69">
        <v>131</v>
      </c>
      <c r="T370" s="373"/>
      <c r="U370" s="57">
        <v>50</v>
      </c>
      <c r="V370" s="58" t="s">
        <v>2626</v>
      </c>
      <c r="W370" s="59"/>
      <c r="X370" s="59"/>
      <c r="Y370" s="60"/>
      <c r="Z370" s="61"/>
      <c r="AA370" s="85" t="s">
        <v>2523</v>
      </c>
      <c r="AB370" s="63" t="s">
        <v>1215</v>
      </c>
      <c r="AC370" s="64">
        <v>4219143</v>
      </c>
      <c r="AD370" s="63" t="s">
        <v>1245</v>
      </c>
      <c r="AE370" s="65"/>
      <c r="AF370" s="66">
        <v>28.48</v>
      </c>
      <c r="AG370" s="84"/>
      <c r="AH370" s="358">
        <f>(AF370+$AG$6)*U370</f>
        <v>1519</v>
      </c>
      <c r="AI370" s="55" t="s">
        <v>2625</v>
      </c>
      <c r="AJ370" s="69">
        <v>131</v>
      </c>
      <c r="AK370" s="373"/>
      <c r="AL370" s="57">
        <v>50</v>
      </c>
      <c r="AM370" s="58" t="s">
        <v>2626</v>
      </c>
      <c r="AN370" s="59"/>
      <c r="AO370" s="59"/>
      <c r="AP370" s="60"/>
      <c r="AQ370" s="61"/>
      <c r="AR370" s="85" t="s">
        <v>2523</v>
      </c>
      <c r="AS370" s="63" t="s">
        <v>1599</v>
      </c>
      <c r="AT370" s="64">
        <v>222321</v>
      </c>
      <c r="AU370" s="63" t="s">
        <v>1520</v>
      </c>
      <c r="AV370" s="65"/>
      <c r="AW370" s="66">
        <v>27.73</v>
      </c>
      <c r="AX370" s="84"/>
      <c r="AY370" s="358">
        <f>(AW370+$AX$6)*AL370</f>
        <v>1484</v>
      </c>
      <c r="AZ370" s="55" t="s">
        <v>2625</v>
      </c>
      <c r="BA370" s="69">
        <v>131</v>
      </c>
      <c r="BB370" s="373"/>
      <c r="BC370" s="57">
        <v>50</v>
      </c>
      <c r="BD370" s="58" t="s">
        <v>2626</v>
      </c>
      <c r="BE370" s="59"/>
      <c r="BF370" s="59"/>
      <c r="BG370" s="60"/>
      <c r="BH370" s="61"/>
      <c r="BI370" s="85" t="s">
        <v>2523</v>
      </c>
      <c r="BJ370" s="63"/>
      <c r="BK370" s="64"/>
      <c r="BL370" s="63"/>
      <c r="BM370" s="65"/>
      <c r="BN370" s="66"/>
      <c r="BO370" s="84"/>
      <c r="BP370" s="358">
        <f>(BN370+$O$6)*BC370</f>
        <v>62.5</v>
      </c>
    </row>
    <row r="371" spans="1:68" s="81" customFormat="1" ht="16.5" thickBot="1">
      <c r="A371" s="78"/>
      <c r="B371" s="79"/>
      <c r="C371" s="70"/>
      <c r="D371" s="58"/>
      <c r="E371" s="59"/>
      <c r="F371" s="59"/>
      <c r="G371" s="60"/>
      <c r="H371" s="71"/>
      <c r="I371" s="72"/>
      <c r="J371" s="73"/>
      <c r="K371" s="74"/>
      <c r="L371" s="73"/>
      <c r="M371" s="74"/>
      <c r="N371" s="75"/>
      <c r="O371" s="84"/>
      <c r="P371" s="76"/>
      <c r="Q371" s="80"/>
      <c r="R371" s="78"/>
      <c r="S371" s="79"/>
      <c r="T371" s="374"/>
      <c r="U371" s="70"/>
      <c r="V371" s="58"/>
      <c r="W371" s="59"/>
      <c r="X371" s="59"/>
      <c r="Y371" s="60"/>
      <c r="Z371" s="71"/>
      <c r="AA371" s="72"/>
      <c r="AB371" s="73"/>
      <c r="AC371" s="74"/>
      <c r="AD371" s="73"/>
      <c r="AE371" s="74"/>
      <c r="AF371" s="75"/>
      <c r="AG371" s="84"/>
      <c r="AH371" s="359"/>
      <c r="AI371" s="78"/>
      <c r="AJ371" s="79"/>
      <c r="AK371" s="374"/>
      <c r="AL371" s="70"/>
      <c r="AM371" s="58"/>
      <c r="AN371" s="59"/>
      <c r="AO371" s="59"/>
      <c r="AP371" s="60"/>
      <c r="AQ371" s="71"/>
      <c r="AR371" s="72"/>
      <c r="AS371" s="73"/>
      <c r="AT371" s="74"/>
      <c r="AU371" s="73"/>
      <c r="AV371" s="74"/>
      <c r="AW371" s="75"/>
      <c r="AX371" s="84"/>
      <c r="AY371" s="359"/>
      <c r="AZ371" s="78"/>
      <c r="BA371" s="79"/>
      <c r="BB371" s="374"/>
      <c r="BC371" s="70"/>
      <c r="BD371" s="58"/>
      <c r="BE371" s="59"/>
      <c r="BF371" s="59"/>
      <c r="BG371" s="60"/>
      <c r="BH371" s="71"/>
      <c r="BI371" s="72"/>
      <c r="BJ371" s="73"/>
      <c r="BK371" s="74"/>
      <c r="BL371" s="73"/>
      <c r="BM371" s="74"/>
      <c r="BN371" s="75"/>
      <c r="BO371" s="84"/>
      <c r="BP371" s="359"/>
    </row>
    <row r="372" spans="1:68" ht="16.5" thickBot="1">
      <c r="A372" s="55" t="s">
        <v>2627</v>
      </c>
      <c r="B372" s="69" t="s">
        <v>2628</v>
      </c>
      <c r="C372" s="57">
        <v>400</v>
      </c>
      <c r="D372" s="58" t="s">
        <v>2629</v>
      </c>
      <c r="E372" s="59"/>
      <c r="F372" s="59"/>
      <c r="G372" s="60"/>
      <c r="H372" s="61"/>
      <c r="I372" s="85" t="s">
        <v>2547</v>
      </c>
      <c r="J372" s="63" t="s">
        <v>2331</v>
      </c>
      <c r="K372" s="64">
        <v>55990</v>
      </c>
      <c r="L372" s="63" t="s">
        <v>1985</v>
      </c>
      <c r="M372" s="65"/>
      <c r="N372" s="66">
        <v>28.65</v>
      </c>
      <c r="O372" s="84"/>
      <c r="P372" s="67">
        <f>(N372+$O$6)*C372</f>
        <v>11960</v>
      </c>
      <c r="Q372" s="77"/>
      <c r="R372" s="55" t="s">
        <v>2627</v>
      </c>
      <c r="S372" s="69" t="s">
        <v>2628</v>
      </c>
      <c r="T372" s="373"/>
      <c r="U372" s="57">
        <v>266.67</v>
      </c>
      <c r="V372" s="58" t="s">
        <v>2629</v>
      </c>
      <c r="W372" s="59"/>
      <c r="X372" s="59"/>
      <c r="Y372" s="60"/>
      <c r="Z372" s="61"/>
      <c r="AA372" s="85" t="s">
        <v>2547</v>
      </c>
      <c r="AB372" s="63" t="s">
        <v>1920</v>
      </c>
      <c r="AC372" s="64">
        <v>7039266</v>
      </c>
      <c r="AD372" s="63" t="s">
        <v>1978</v>
      </c>
      <c r="AE372" s="65"/>
      <c r="AF372" s="66">
        <v>16.83</v>
      </c>
      <c r="AG372" s="84"/>
      <c r="AH372" s="397">
        <f>(AF372+$AG$6)*U372</f>
        <v>4994.7291</v>
      </c>
      <c r="AI372" s="55" t="s">
        <v>2627</v>
      </c>
      <c r="AJ372" s="69" t="s">
        <v>2628</v>
      </c>
      <c r="AK372" s="373"/>
      <c r="AL372" s="57">
        <v>400</v>
      </c>
      <c r="AM372" s="58" t="s">
        <v>2629</v>
      </c>
      <c r="AN372" s="59"/>
      <c r="AO372" s="59"/>
      <c r="AP372" s="60"/>
      <c r="AQ372" s="61"/>
      <c r="AR372" s="85" t="s">
        <v>2547</v>
      </c>
      <c r="AS372" s="63" t="s">
        <v>1599</v>
      </c>
      <c r="AT372" s="64">
        <v>704504</v>
      </c>
      <c r="AU372" s="63" t="s">
        <v>1652</v>
      </c>
      <c r="AV372" s="65"/>
      <c r="AW372" s="66">
        <v>37.7</v>
      </c>
      <c r="AX372" s="84"/>
      <c r="AY372" s="358">
        <f>(AW372+$AX$6)*AL372</f>
        <v>15860.000000000002</v>
      </c>
      <c r="AZ372" s="55" t="s">
        <v>2627</v>
      </c>
      <c r="BA372" s="69" t="s">
        <v>2628</v>
      </c>
      <c r="BB372" s="373"/>
      <c r="BC372" s="57">
        <v>400</v>
      </c>
      <c r="BD372" s="58" t="s">
        <v>2629</v>
      </c>
      <c r="BE372" s="59"/>
      <c r="BF372" s="59"/>
      <c r="BG372" s="60"/>
      <c r="BH372" s="61"/>
      <c r="BI372" s="85" t="s">
        <v>2547</v>
      </c>
      <c r="BJ372" s="63"/>
      <c r="BK372" s="64"/>
      <c r="BL372" s="63"/>
      <c r="BM372" s="65"/>
      <c r="BN372" s="66"/>
      <c r="BO372" s="84"/>
      <c r="BP372" s="358">
        <f>(BN372+$O$6)*BC372</f>
        <v>500</v>
      </c>
    </row>
    <row r="373" spans="1:68" s="81" customFormat="1" ht="16.5" thickBot="1">
      <c r="A373" s="78"/>
      <c r="B373" s="79"/>
      <c r="C373" s="70"/>
      <c r="D373" s="58"/>
      <c r="E373" s="59"/>
      <c r="F373" s="59"/>
      <c r="G373" s="60"/>
      <c r="H373" s="71"/>
      <c r="I373" s="72"/>
      <c r="J373" s="89"/>
      <c r="K373" s="74"/>
      <c r="L373" s="73"/>
      <c r="M373" s="74"/>
      <c r="N373" s="75"/>
      <c r="O373" s="84"/>
      <c r="P373" s="76"/>
      <c r="Q373" s="80"/>
      <c r="R373" s="78"/>
      <c r="S373" s="79"/>
      <c r="T373" s="374"/>
      <c r="U373" s="70"/>
      <c r="V373" s="58"/>
      <c r="W373" s="59"/>
      <c r="X373" s="59"/>
      <c r="Y373" s="60"/>
      <c r="Z373" s="71"/>
      <c r="AA373" s="72"/>
      <c r="AB373" s="89"/>
      <c r="AC373" s="74"/>
      <c r="AD373" s="73"/>
      <c r="AE373" s="74"/>
      <c r="AF373" s="75"/>
      <c r="AG373" s="84"/>
      <c r="AH373" s="359"/>
      <c r="AI373" s="78"/>
      <c r="AJ373" s="79"/>
      <c r="AK373" s="374"/>
      <c r="AL373" s="70"/>
      <c r="AM373" s="58"/>
      <c r="AN373" s="59"/>
      <c r="AO373" s="59"/>
      <c r="AP373" s="60"/>
      <c r="AQ373" s="71"/>
      <c r="AR373" s="72"/>
      <c r="AS373" s="89"/>
      <c r="AT373" s="74"/>
      <c r="AU373" s="73"/>
      <c r="AV373" s="74"/>
      <c r="AW373" s="75"/>
      <c r="AX373" s="84"/>
      <c r="AY373" s="359"/>
      <c r="AZ373" s="78"/>
      <c r="BA373" s="79"/>
      <c r="BB373" s="374"/>
      <c r="BC373" s="70"/>
      <c r="BD373" s="58"/>
      <c r="BE373" s="59"/>
      <c r="BF373" s="59"/>
      <c r="BG373" s="60"/>
      <c r="BH373" s="71"/>
      <c r="BI373" s="72"/>
      <c r="BJ373" s="89"/>
      <c r="BK373" s="74"/>
      <c r="BL373" s="73"/>
      <c r="BM373" s="74"/>
      <c r="BN373" s="75"/>
      <c r="BO373" s="84"/>
      <c r="BP373" s="359"/>
    </row>
    <row r="374" spans="1:68" ht="16.5" thickBot="1">
      <c r="A374" s="55" t="s">
        <v>2630</v>
      </c>
      <c r="B374" s="69" t="s">
        <v>2631</v>
      </c>
      <c r="C374" s="57">
        <v>170</v>
      </c>
      <c r="D374" s="58" t="s">
        <v>2632</v>
      </c>
      <c r="E374" s="59"/>
      <c r="F374" s="59"/>
      <c r="G374" s="60"/>
      <c r="H374" s="149" t="s">
        <v>2633</v>
      </c>
      <c r="I374" s="85" t="s">
        <v>2634</v>
      </c>
      <c r="J374" s="63" t="s">
        <v>2091</v>
      </c>
      <c r="K374" s="64">
        <v>39730</v>
      </c>
      <c r="L374" s="63" t="s">
        <v>2635</v>
      </c>
      <c r="M374" s="65"/>
      <c r="N374" s="66">
        <v>28.15</v>
      </c>
      <c r="O374" s="84"/>
      <c r="P374" s="67">
        <f>(N374+$O$6)*C374</f>
        <v>4998</v>
      </c>
      <c r="Q374" s="77"/>
      <c r="R374" s="55" t="s">
        <v>2630</v>
      </c>
      <c r="S374" s="69" t="s">
        <v>2631</v>
      </c>
      <c r="T374" s="373"/>
      <c r="U374" s="57">
        <v>170</v>
      </c>
      <c r="V374" s="58" t="s">
        <v>2632</v>
      </c>
      <c r="W374" s="59"/>
      <c r="X374" s="59"/>
      <c r="Y374" s="60"/>
      <c r="Z374" s="149" t="s">
        <v>2633</v>
      </c>
      <c r="AA374" s="85" t="s">
        <v>2634</v>
      </c>
      <c r="AB374" s="63" t="s">
        <v>2091</v>
      </c>
      <c r="AC374" s="64">
        <v>4104402</v>
      </c>
      <c r="AD374" s="63" t="s">
        <v>1272</v>
      </c>
      <c r="AE374" s="65"/>
      <c r="AF374" s="66">
        <v>27.82</v>
      </c>
      <c r="AG374" s="84"/>
      <c r="AH374" s="358">
        <f>(AF374+$AG$6)*U374</f>
        <v>5052.4</v>
      </c>
      <c r="AI374" s="55" t="s">
        <v>2630</v>
      </c>
      <c r="AJ374" s="69" t="s">
        <v>2631</v>
      </c>
      <c r="AK374" s="373"/>
      <c r="AL374" s="57">
        <v>170</v>
      </c>
      <c r="AM374" s="58" t="s">
        <v>2632</v>
      </c>
      <c r="AN374" s="59"/>
      <c r="AO374" s="59"/>
      <c r="AP374" s="60"/>
      <c r="AQ374" s="149" t="s">
        <v>2633</v>
      </c>
      <c r="AR374" s="85" t="s">
        <v>2634</v>
      </c>
      <c r="AS374" s="63" t="s">
        <v>1545</v>
      </c>
      <c r="AT374" s="64">
        <v>101176</v>
      </c>
      <c r="AU374" s="63" t="s">
        <v>1653</v>
      </c>
      <c r="AV374" s="65"/>
      <c r="AW374" s="66">
        <v>29.92</v>
      </c>
      <c r="AX374" s="84"/>
      <c r="AY374" s="358">
        <f>(AW374+$AX$6)*AL374</f>
        <v>5417.900000000001</v>
      </c>
      <c r="AZ374" s="55" t="s">
        <v>2630</v>
      </c>
      <c r="BA374" s="69" t="s">
        <v>2631</v>
      </c>
      <c r="BB374" s="373"/>
      <c r="BC374" s="57">
        <v>170</v>
      </c>
      <c r="BD374" s="58" t="s">
        <v>2632</v>
      </c>
      <c r="BE374" s="59"/>
      <c r="BF374" s="59"/>
      <c r="BG374" s="60"/>
      <c r="BH374" s="149" t="s">
        <v>2633</v>
      </c>
      <c r="BI374" s="85" t="s">
        <v>2634</v>
      </c>
      <c r="BJ374" s="63"/>
      <c r="BK374" s="64"/>
      <c r="BL374" s="63"/>
      <c r="BM374" s="65"/>
      <c r="BN374" s="66"/>
      <c r="BO374" s="84"/>
      <c r="BP374" s="358">
        <f>(BN374+$O$6)*BC374</f>
        <v>212.5</v>
      </c>
    </row>
    <row r="375" spans="1:68" s="81" customFormat="1" ht="16.5" thickBot="1">
      <c r="A375" s="78"/>
      <c r="B375" s="79"/>
      <c r="C375" s="70"/>
      <c r="D375" s="58"/>
      <c r="E375" s="59"/>
      <c r="F375" s="59" t="s">
        <v>2636</v>
      </c>
      <c r="G375" s="60"/>
      <c r="H375" s="71"/>
      <c r="I375" s="72"/>
      <c r="J375" s="89"/>
      <c r="K375" s="74"/>
      <c r="L375" s="73"/>
      <c r="M375" s="74"/>
      <c r="N375" s="75"/>
      <c r="O375" s="84"/>
      <c r="P375" s="76"/>
      <c r="Q375" s="80"/>
      <c r="R375" s="78"/>
      <c r="S375" s="79"/>
      <c r="T375" s="374"/>
      <c r="U375" s="70"/>
      <c r="V375" s="58"/>
      <c r="W375" s="59"/>
      <c r="X375" s="59" t="s">
        <v>2636</v>
      </c>
      <c r="Y375" s="60"/>
      <c r="Z375" s="71"/>
      <c r="AA375" s="72"/>
      <c r="AB375" s="89"/>
      <c r="AC375" s="74"/>
      <c r="AD375" s="73"/>
      <c r="AE375" s="74"/>
      <c r="AF375" s="75"/>
      <c r="AG375" s="84"/>
      <c r="AH375" s="359"/>
      <c r="AI375" s="78"/>
      <c r="AJ375" s="79"/>
      <c r="AK375" s="374"/>
      <c r="AL375" s="70"/>
      <c r="AM375" s="58"/>
      <c r="AN375" s="59"/>
      <c r="AO375" s="59" t="s">
        <v>2636</v>
      </c>
      <c r="AP375" s="60"/>
      <c r="AQ375" s="71"/>
      <c r="AR375" s="72"/>
      <c r="AS375" s="89"/>
      <c r="AT375" s="74"/>
      <c r="AU375" s="73"/>
      <c r="AV375" s="74"/>
      <c r="AW375" s="75"/>
      <c r="AX375" s="84"/>
      <c r="AY375" s="359"/>
      <c r="AZ375" s="78"/>
      <c r="BA375" s="79"/>
      <c r="BB375" s="374"/>
      <c r="BC375" s="70"/>
      <c r="BD375" s="58"/>
      <c r="BE375" s="59"/>
      <c r="BF375" s="59" t="s">
        <v>2636</v>
      </c>
      <c r="BG375" s="60"/>
      <c r="BH375" s="71"/>
      <c r="BI375" s="72"/>
      <c r="BJ375" s="89"/>
      <c r="BK375" s="74"/>
      <c r="BL375" s="73"/>
      <c r="BM375" s="74"/>
      <c r="BN375" s="75"/>
      <c r="BO375" s="84"/>
      <c r="BP375" s="359"/>
    </row>
    <row r="376" spans="1:68" ht="16.5" thickBot="1">
      <c r="A376" s="55" t="s">
        <v>2637</v>
      </c>
      <c r="B376" s="69" t="s">
        <v>2638</v>
      </c>
      <c r="C376" s="57">
        <v>85</v>
      </c>
      <c r="D376" s="58" t="s">
        <v>2639</v>
      </c>
      <c r="E376" s="59"/>
      <c r="F376" s="59"/>
      <c r="G376" s="60"/>
      <c r="H376" s="149" t="s">
        <v>2633</v>
      </c>
      <c r="I376" s="85" t="s">
        <v>2634</v>
      </c>
      <c r="J376" s="63" t="s">
        <v>2091</v>
      </c>
      <c r="K376" s="64" t="s">
        <v>2640</v>
      </c>
      <c r="L376" s="63" t="s">
        <v>2635</v>
      </c>
      <c r="M376" s="65"/>
      <c r="N376" s="66">
        <v>27.88</v>
      </c>
      <c r="O376" s="84"/>
      <c r="P376" s="67">
        <f>(N376+$O$6)*C376</f>
        <v>2476.0499999999997</v>
      </c>
      <c r="Q376" s="77"/>
      <c r="R376" s="55" t="s">
        <v>2637</v>
      </c>
      <c r="S376" s="69" t="s">
        <v>2638</v>
      </c>
      <c r="T376" s="373"/>
      <c r="U376" s="57">
        <v>85</v>
      </c>
      <c r="V376" s="58" t="s">
        <v>2639</v>
      </c>
      <c r="W376" s="59"/>
      <c r="X376" s="59"/>
      <c r="Y376" s="60"/>
      <c r="Z376" s="149" t="s">
        <v>2633</v>
      </c>
      <c r="AA376" s="85" t="s">
        <v>2634</v>
      </c>
      <c r="AB376" s="63" t="s">
        <v>2091</v>
      </c>
      <c r="AC376" s="64">
        <v>4040317</v>
      </c>
      <c r="AD376" s="63" t="s">
        <v>1272</v>
      </c>
      <c r="AE376" s="65"/>
      <c r="AF376" s="66">
        <v>27.71</v>
      </c>
      <c r="AG376" s="84"/>
      <c r="AH376" s="358">
        <f>(AF376+$AG$6)*U376</f>
        <v>2516.85</v>
      </c>
      <c r="AI376" s="55" t="s">
        <v>2637</v>
      </c>
      <c r="AJ376" s="69" t="s">
        <v>2638</v>
      </c>
      <c r="AK376" s="373"/>
      <c r="AL376" s="57">
        <v>85</v>
      </c>
      <c r="AM376" s="58" t="s">
        <v>2639</v>
      </c>
      <c r="AN376" s="59"/>
      <c r="AO376" s="59"/>
      <c r="AP376" s="60"/>
      <c r="AQ376" s="149" t="s">
        <v>2633</v>
      </c>
      <c r="AR376" s="85" t="s">
        <v>2634</v>
      </c>
      <c r="AS376" s="63"/>
      <c r="AT376" s="64" t="s">
        <v>1654</v>
      </c>
      <c r="AU376" s="63"/>
      <c r="AV376" s="65"/>
      <c r="AW376" s="66"/>
      <c r="AX376" s="84"/>
      <c r="AY376" s="358"/>
      <c r="AZ376" s="55" t="s">
        <v>2637</v>
      </c>
      <c r="BA376" s="69" t="s">
        <v>2638</v>
      </c>
      <c r="BB376" s="373"/>
      <c r="BC376" s="57">
        <v>85</v>
      </c>
      <c r="BD376" s="58" t="s">
        <v>2639</v>
      </c>
      <c r="BE376" s="59"/>
      <c r="BF376" s="59"/>
      <c r="BG376" s="60"/>
      <c r="BH376" s="149" t="s">
        <v>2633</v>
      </c>
      <c r="BI376" s="85" t="s">
        <v>2634</v>
      </c>
      <c r="BJ376" s="63"/>
      <c r="BK376" s="64"/>
      <c r="BL376" s="63"/>
      <c r="BM376" s="65"/>
      <c r="BN376" s="66"/>
      <c r="BO376" s="84"/>
      <c r="BP376" s="358">
        <f>(BN376+$O$6)*BC376</f>
        <v>106.25</v>
      </c>
    </row>
    <row r="377" spans="1:68" s="81" customFormat="1" ht="16.5" thickBot="1">
      <c r="A377" s="78"/>
      <c r="B377" s="79"/>
      <c r="C377" s="70"/>
      <c r="D377" s="58"/>
      <c r="E377" s="59"/>
      <c r="F377" s="59" t="s">
        <v>2636</v>
      </c>
      <c r="G377" s="60"/>
      <c r="H377" s="71"/>
      <c r="I377" s="72"/>
      <c r="J377" s="89"/>
      <c r="K377" s="74"/>
      <c r="L377" s="73"/>
      <c r="M377" s="74"/>
      <c r="N377" s="75"/>
      <c r="O377" s="84"/>
      <c r="P377" s="76"/>
      <c r="Q377" s="80"/>
      <c r="R377" s="78"/>
      <c r="S377" s="79"/>
      <c r="T377" s="374"/>
      <c r="U377" s="70"/>
      <c r="V377" s="58"/>
      <c r="W377" s="59"/>
      <c r="X377" s="59" t="s">
        <v>2636</v>
      </c>
      <c r="Y377" s="60"/>
      <c r="Z377" s="71"/>
      <c r="AA377" s="72"/>
      <c r="AB377" s="89"/>
      <c r="AC377" s="74"/>
      <c r="AD377" s="73"/>
      <c r="AE377" s="74"/>
      <c r="AF377" s="75"/>
      <c r="AG377" s="84"/>
      <c r="AH377" s="359"/>
      <c r="AI377" s="78"/>
      <c r="AJ377" s="79"/>
      <c r="AK377" s="374"/>
      <c r="AL377" s="70"/>
      <c r="AM377" s="58"/>
      <c r="AN377" s="59"/>
      <c r="AO377" s="59" t="s">
        <v>2636</v>
      </c>
      <c r="AP377" s="60"/>
      <c r="AQ377" s="71"/>
      <c r="AR377" s="72"/>
      <c r="AS377" s="89"/>
      <c r="AT377" s="74"/>
      <c r="AU377" s="73"/>
      <c r="AV377" s="74"/>
      <c r="AW377" s="75"/>
      <c r="AX377" s="84"/>
      <c r="AY377" s="359"/>
      <c r="AZ377" s="78"/>
      <c r="BA377" s="79"/>
      <c r="BB377" s="374"/>
      <c r="BC377" s="70"/>
      <c r="BD377" s="58"/>
      <c r="BE377" s="59"/>
      <c r="BF377" s="59" t="s">
        <v>2636</v>
      </c>
      <c r="BG377" s="60"/>
      <c r="BH377" s="71"/>
      <c r="BI377" s="72"/>
      <c r="BJ377" s="89"/>
      <c r="BK377" s="74"/>
      <c r="BL377" s="73"/>
      <c r="BM377" s="74"/>
      <c r="BN377" s="75"/>
      <c r="BO377" s="84"/>
      <c r="BP377" s="359"/>
    </row>
    <row r="378" spans="1:68" ht="16.5" thickBot="1">
      <c r="A378" s="55" t="s">
        <v>2641</v>
      </c>
      <c r="B378" s="69" t="s">
        <v>2642</v>
      </c>
      <c r="C378" s="57">
        <v>100</v>
      </c>
      <c r="D378" s="58" t="s">
        <v>2643</v>
      </c>
      <c r="E378" s="59"/>
      <c r="F378" s="59"/>
      <c r="G378" s="60"/>
      <c r="H378" s="149" t="s">
        <v>2633</v>
      </c>
      <c r="I378" s="85" t="s">
        <v>2634</v>
      </c>
      <c r="J378" s="63" t="s">
        <v>2091</v>
      </c>
      <c r="K378" s="64">
        <v>39720</v>
      </c>
      <c r="L378" s="63" t="s">
        <v>2635</v>
      </c>
      <c r="M378" s="65"/>
      <c r="N378" s="66">
        <v>31.86</v>
      </c>
      <c r="O378" s="84"/>
      <c r="P378" s="67">
        <f>(N378+$O$6)*C378</f>
        <v>3311</v>
      </c>
      <c r="Q378" s="77"/>
      <c r="R378" s="55" t="s">
        <v>2641</v>
      </c>
      <c r="S378" s="69" t="s">
        <v>2642</v>
      </c>
      <c r="T378" s="373"/>
      <c r="U378" s="57">
        <v>100</v>
      </c>
      <c r="V378" s="58" t="s">
        <v>2643</v>
      </c>
      <c r="W378" s="59"/>
      <c r="X378" s="59"/>
      <c r="Y378" s="60"/>
      <c r="Z378" s="149" t="s">
        <v>2633</v>
      </c>
      <c r="AA378" s="85" t="s">
        <v>2634</v>
      </c>
      <c r="AB378" s="63" t="s">
        <v>2091</v>
      </c>
      <c r="AC378" s="64">
        <v>4040325</v>
      </c>
      <c r="AD378" s="63" t="s">
        <v>1272</v>
      </c>
      <c r="AE378" s="65"/>
      <c r="AF378" s="66">
        <v>31.28</v>
      </c>
      <c r="AG378" s="84"/>
      <c r="AH378" s="358">
        <f>(AF378+$AG$6)*U378</f>
        <v>3318</v>
      </c>
      <c r="AI378" s="55" t="s">
        <v>2641</v>
      </c>
      <c r="AJ378" s="69" t="s">
        <v>2642</v>
      </c>
      <c r="AK378" s="373"/>
      <c r="AL378" s="57">
        <v>100</v>
      </c>
      <c r="AM378" s="58" t="s">
        <v>2643</v>
      </c>
      <c r="AN378" s="59"/>
      <c r="AO378" s="59"/>
      <c r="AP378" s="60"/>
      <c r="AQ378" s="149" t="s">
        <v>2633</v>
      </c>
      <c r="AR378" s="85" t="s">
        <v>2634</v>
      </c>
      <c r="AS378" s="63" t="s">
        <v>1545</v>
      </c>
      <c r="AT378" s="64">
        <v>101125</v>
      </c>
      <c r="AU378" s="63" t="s">
        <v>1653</v>
      </c>
      <c r="AV378" s="65"/>
      <c r="AW378" s="66">
        <v>33.38</v>
      </c>
      <c r="AX378" s="84"/>
      <c r="AY378" s="358">
        <f>(AW378+$AX$6)*AL378</f>
        <v>3533.0000000000005</v>
      </c>
      <c r="AZ378" s="55" t="s">
        <v>2641</v>
      </c>
      <c r="BA378" s="69" t="s">
        <v>2642</v>
      </c>
      <c r="BB378" s="373"/>
      <c r="BC378" s="57">
        <v>100</v>
      </c>
      <c r="BD378" s="58" t="s">
        <v>2643</v>
      </c>
      <c r="BE378" s="59"/>
      <c r="BF378" s="59"/>
      <c r="BG378" s="60"/>
      <c r="BH378" s="149" t="s">
        <v>2633</v>
      </c>
      <c r="BI378" s="85" t="s">
        <v>2634</v>
      </c>
      <c r="BJ378" s="63"/>
      <c r="BK378" s="64"/>
      <c r="BL378" s="63"/>
      <c r="BM378" s="65"/>
      <c r="BN378" s="66"/>
      <c r="BO378" s="84"/>
      <c r="BP378" s="358">
        <f>(BN378+$O$6)*BC378</f>
        <v>125</v>
      </c>
    </row>
    <row r="379" spans="1:68" s="81" customFormat="1" ht="16.5" thickBot="1">
      <c r="A379" s="78"/>
      <c r="B379" s="79"/>
      <c r="C379" s="70"/>
      <c r="D379" s="58"/>
      <c r="E379" s="59"/>
      <c r="F379" s="59" t="s">
        <v>2636</v>
      </c>
      <c r="G379" s="60"/>
      <c r="H379" s="71"/>
      <c r="I379" s="72"/>
      <c r="J379" s="89"/>
      <c r="K379" s="74"/>
      <c r="L379" s="73"/>
      <c r="M379" s="74"/>
      <c r="N379" s="75"/>
      <c r="O379" s="84"/>
      <c r="P379" s="76"/>
      <c r="Q379" s="80"/>
      <c r="R379" s="78"/>
      <c r="S379" s="79"/>
      <c r="T379" s="374"/>
      <c r="U379" s="70"/>
      <c r="V379" s="58"/>
      <c r="W379" s="59"/>
      <c r="X379" s="59" t="s">
        <v>2636</v>
      </c>
      <c r="Y379" s="60"/>
      <c r="Z379" s="71"/>
      <c r="AA379" s="72"/>
      <c r="AB379" s="89"/>
      <c r="AC379" s="74"/>
      <c r="AD379" s="73"/>
      <c r="AE379" s="74"/>
      <c r="AF379" s="75"/>
      <c r="AG379" s="84"/>
      <c r="AH379" s="359"/>
      <c r="AI379" s="78"/>
      <c r="AJ379" s="79"/>
      <c r="AK379" s="374"/>
      <c r="AL379" s="70"/>
      <c r="AM379" s="58"/>
      <c r="AN379" s="59"/>
      <c r="AO379" s="59" t="s">
        <v>2636</v>
      </c>
      <c r="AP379" s="60"/>
      <c r="AQ379" s="71"/>
      <c r="AR379" s="72"/>
      <c r="AS379" s="89"/>
      <c r="AT379" s="74"/>
      <c r="AU379" s="73"/>
      <c r="AV379" s="74"/>
      <c r="AW379" s="75"/>
      <c r="AX379" s="84"/>
      <c r="AY379" s="359"/>
      <c r="AZ379" s="78"/>
      <c r="BA379" s="79"/>
      <c r="BB379" s="374"/>
      <c r="BC379" s="70"/>
      <c r="BD379" s="58"/>
      <c r="BE379" s="59"/>
      <c r="BF379" s="59" t="s">
        <v>2636</v>
      </c>
      <c r="BG379" s="60"/>
      <c r="BH379" s="71"/>
      <c r="BI379" s="72"/>
      <c r="BJ379" s="89"/>
      <c r="BK379" s="74"/>
      <c r="BL379" s="73"/>
      <c r="BM379" s="74"/>
      <c r="BN379" s="75"/>
      <c r="BO379" s="84"/>
      <c r="BP379" s="359"/>
    </row>
    <row r="380" spans="1:68" ht="16.5" thickBot="1">
      <c r="A380" s="55" t="s">
        <v>2644</v>
      </c>
      <c r="B380" s="69" t="s">
        <v>2645</v>
      </c>
      <c r="C380" s="57">
        <v>105</v>
      </c>
      <c r="D380" s="58" t="s">
        <v>2646</v>
      </c>
      <c r="E380" s="59"/>
      <c r="F380" s="59"/>
      <c r="G380" s="60"/>
      <c r="H380" s="149" t="s">
        <v>2633</v>
      </c>
      <c r="I380" s="85" t="s">
        <v>2634</v>
      </c>
      <c r="J380" s="63" t="s">
        <v>2091</v>
      </c>
      <c r="K380" s="64">
        <v>39725</v>
      </c>
      <c r="L380" s="63" t="s">
        <v>2635</v>
      </c>
      <c r="M380" s="65"/>
      <c r="N380" s="66">
        <v>31.59</v>
      </c>
      <c r="O380" s="84"/>
      <c r="P380" s="67">
        <f>(N380+$O$6)*C380</f>
        <v>3448.2000000000003</v>
      </c>
      <c r="Q380" s="77"/>
      <c r="R380" s="55" t="s">
        <v>2644</v>
      </c>
      <c r="S380" s="69" t="s">
        <v>2645</v>
      </c>
      <c r="T380" s="373"/>
      <c r="U380" s="57">
        <v>105</v>
      </c>
      <c r="V380" s="58" t="s">
        <v>2646</v>
      </c>
      <c r="W380" s="59"/>
      <c r="X380" s="59"/>
      <c r="Y380" s="60"/>
      <c r="Z380" s="149" t="s">
        <v>2633</v>
      </c>
      <c r="AA380" s="85" t="s">
        <v>2634</v>
      </c>
      <c r="AB380" s="63" t="s">
        <v>2091</v>
      </c>
      <c r="AC380" s="64">
        <v>4040382</v>
      </c>
      <c r="AD380" s="63" t="s">
        <v>1272</v>
      </c>
      <c r="AE380" s="65"/>
      <c r="AF380" s="66">
        <v>31.02</v>
      </c>
      <c r="AG380" s="84"/>
      <c r="AH380" s="358">
        <f>(AF380+$AG$6)*U380</f>
        <v>3456.6000000000004</v>
      </c>
      <c r="AI380" s="55" t="s">
        <v>2644</v>
      </c>
      <c r="AJ380" s="69" t="s">
        <v>2645</v>
      </c>
      <c r="AK380" s="373"/>
      <c r="AL380" s="57">
        <v>105</v>
      </c>
      <c r="AM380" s="58" t="s">
        <v>2646</v>
      </c>
      <c r="AN380" s="59"/>
      <c r="AO380" s="59"/>
      <c r="AP380" s="60"/>
      <c r="AQ380" s="149" t="s">
        <v>2633</v>
      </c>
      <c r="AR380" s="85" t="s">
        <v>2634</v>
      </c>
      <c r="AS380" s="63" t="s">
        <v>1545</v>
      </c>
      <c r="AT380" s="64">
        <v>101346</v>
      </c>
      <c r="AU380" s="63" t="s">
        <v>1653</v>
      </c>
      <c r="AV380" s="65"/>
      <c r="AW380" s="66">
        <v>33.12</v>
      </c>
      <c r="AX380" s="84"/>
      <c r="AY380" s="358">
        <f>(AW380+$AX$6)*AL380</f>
        <v>3682.35</v>
      </c>
      <c r="AZ380" s="55" t="s">
        <v>2644</v>
      </c>
      <c r="BA380" s="69" t="s">
        <v>2645</v>
      </c>
      <c r="BB380" s="373"/>
      <c r="BC380" s="57">
        <v>105</v>
      </c>
      <c r="BD380" s="58" t="s">
        <v>2646</v>
      </c>
      <c r="BE380" s="59"/>
      <c r="BF380" s="59"/>
      <c r="BG380" s="60"/>
      <c r="BH380" s="149" t="s">
        <v>2633</v>
      </c>
      <c r="BI380" s="85" t="s">
        <v>2634</v>
      </c>
      <c r="BJ380" s="63"/>
      <c r="BK380" s="64"/>
      <c r="BL380" s="63"/>
      <c r="BM380" s="65"/>
      <c r="BN380" s="66"/>
      <c r="BO380" s="84"/>
      <c r="BP380" s="358">
        <f>(BN380+$O$6)*BC380</f>
        <v>131.25</v>
      </c>
    </row>
    <row r="381" spans="1:68" s="81" customFormat="1" ht="16.5" thickBot="1">
      <c r="A381" s="78"/>
      <c r="B381" s="79"/>
      <c r="C381" s="70"/>
      <c r="D381" s="58"/>
      <c r="E381" s="59"/>
      <c r="F381" s="59" t="s">
        <v>2636</v>
      </c>
      <c r="G381" s="60"/>
      <c r="H381" s="71"/>
      <c r="I381" s="72"/>
      <c r="J381" s="89"/>
      <c r="K381" s="74"/>
      <c r="L381" s="73"/>
      <c r="M381" s="74"/>
      <c r="N381" s="75"/>
      <c r="O381" s="84"/>
      <c r="P381" s="76"/>
      <c r="Q381" s="80"/>
      <c r="R381" s="78"/>
      <c r="S381" s="79"/>
      <c r="T381" s="374"/>
      <c r="U381" s="70"/>
      <c r="V381" s="58"/>
      <c r="W381" s="59"/>
      <c r="X381" s="59" t="s">
        <v>2636</v>
      </c>
      <c r="Y381" s="60"/>
      <c r="Z381" s="71"/>
      <c r="AA381" s="72"/>
      <c r="AB381" s="89"/>
      <c r="AC381" s="74"/>
      <c r="AD381" s="73"/>
      <c r="AE381" s="74"/>
      <c r="AF381" s="75"/>
      <c r="AG381" s="84"/>
      <c r="AH381" s="359"/>
      <c r="AI381" s="78"/>
      <c r="AJ381" s="79"/>
      <c r="AK381" s="374"/>
      <c r="AL381" s="70"/>
      <c r="AM381" s="58"/>
      <c r="AN381" s="59"/>
      <c r="AO381" s="59" t="s">
        <v>2636</v>
      </c>
      <c r="AP381" s="60"/>
      <c r="AQ381" s="71"/>
      <c r="AR381" s="72"/>
      <c r="AS381" s="89"/>
      <c r="AT381" s="74"/>
      <c r="AU381" s="73"/>
      <c r="AV381" s="74"/>
      <c r="AW381" s="75"/>
      <c r="AX381" s="84"/>
      <c r="AY381" s="359"/>
      <c r="AZ381" s="78"/>
      <c r="BA381" s="79"/>
      <c r="BB381" s="374"/>
      <c r="BC381" s="70"/>
      <c r="BD381" s="58"/>
      <c r="BE381" s="59"/>
      <c r="BF381" s="59" t="s">
        <v>2636</v>
      </c>
      <c r="BG381" s="60"/>
      <c r="BH381" s="71"/>
      <c r="BI381" s="72"/>
      <c r="BJ381" s="89"/>
      <c r="BK381" s="74"/>
      <c r="BL381" s="73"/>
      <c r="BM381" s="74"/>
      <c r="BN381" s="75"/>
      <c r="BO381" s="84"/>
      <c r="BP381" s="359"/>
    </row>
    <row r="382" spans="1:68" ht="16.5" thickBot="1">
      <c r="A382" s="55" t="s">
        <v>2647</v>
      </c>
      <c r="B382" s="69" t="s">
        <v>2648</v>
      </c>
      <c r="C382" s="57">
        <v>85</v>
      </c>
      <c r="D382" s="58" t="s">
        <v>2649</v>
      </c>
      <c r="E382" s="59"/>
      <c r="F382" s="59"/>
      <c r="G382" s="60"/>
      <c r="H382" s="149" t="s">
        <v>2633</v>
      </c>
      <c r="I382" s="85" t="s">
        <v>2634</v>
      </c>
      <c r="J382" s="63" t="s">
        <v>2091</v>
      </c>
      <c r="K382" s="64">
        <v>39740</v>
      </c>
      <c r="L382" s="63" t="s">
        <v>2635</v>
      </c>
      <c r="M382" s="65"/>
      <c r="N382" s="66">
        <v>22.87</v>
      </c>
      <c r="O382" s="84"/>
      <c r="P382" s="67">
        <f>(N382+$O$6)*C382</f>
        <v>2050.2000000000003</v>
      </c>
      <c r="Q382" s="77"/>
      <c r="R382" s="55" t="s">
        <v>2647</v>
      </c>
      <c r="S382" s="69" t="s">
        <v>2648</v>
      </c>
      <c r="T382" s="373"/>
      <c r="U382" s="57">
        <v>85</v>
      </c>
      <c r="V382" s="58" t="s">
        <v>2649</v>
      </c>
      <c r="W382" s="59"/>
      <c r="X382" s="59"/>
      <c r="Y382" s="60"/>
      <c r="Z382" s="149" t="s">
        <v>2633</v>
      </c>
      <c r="AA382" s="85" t="s">
        <v>2634</v>
      </c>
      <c r="AB382" s="63" t="s">
        <v>2091</v>
      </c>
      <c r="AC382" s="64">
        <v>4040390</v>
      </c>
      <c r="AD382" s="63" t="s">
        <v>1272</v>
      </c>
      <c r="AE382" s="65"/>
      <c r="AF382" s="66">
        <v>22.85</v>
      </c>
      <c r="AG382" s="84"/>
      <c r="AH382" s="358">
        <f>(AF382+$AG$6)*U382</f>
        <v>2103.75</v>
      </c>
      <c r="AI382" s="55" t="s">
        <v>2647</v>
      </c>
      <c r="AJ382" s="69" t="s">
        <v>2648</v>
      </c>
      <c r="AK382" s="373"/>
      <c r="AL382" s="57">
        <v>85</v>
      </c>
      <c r="AM382" s="58" t="s">
        <v>2649</v>
      </c>
      <c r="AN382" s="59"/>
      <c r="AO382" s="59"/>
      <c r="AP382" s="60"/>
      <c r="AQ382" s="149" t="s">
        <v>2633</v>
      </c>
      <c r="AR382" s="85" t="s">
        <v>2634</v>
      </c>
      <c r="AS382" s="63" t="s">
        <v>1545</v>
      </c>
      <c r="AT382" s="64">
        <v>101427</v>
      </c>
      <c r="AU382" s="63" t="s">
        <v>1653</v>
      </c>
      <c r="AV382" s="65"/>
      <c r="AW382" s="66">
        <v>24.95</v>
      </c>
      <c r="AX382" s="84"/>
      <c r="AY382" s="358">
        <f>(AW382+$AX$6)*AL382</f>
        <v>2286.5</v>
      </c>
      <c r="AZ382" s="55" t="s">
        <v>2647</v>
      </c>
      <c r="BA382" s="69" t="s">
        <v>2648</v>
      </c>
      <c r="BB382" s="373"/>
      <c r="BC382" s="57">
        <v>85</v>
      </c>
      <c r="BD382" s="58" t="s">
        <v>2649</v>
      </c>
      <c r="BE382" s="59"/>
      <c r="BF382" s="59"/>
      <c r="BG382" s="60"/>
      <c r="BH382" s="149" t="s">
        <v>2633</v>
      </c>
      <c r="BI382" s="85" t="s">
        <v>2634</v>
      </c>
      <c r="BJ382" s="63"/>
      <c r="BK382" s="64"/>
      <c r="BL382" s="63"/>
      <c r="BM382" s="65"/>
      <c r="BN382" s="66"/>
      <c r="BO382" s="84"/>
      <c r="BP382" s="358">
        <f>(BN382+$O$6)*BC382</f>
        <v>106.25</v>
      </c>
    </row>
    <row r="383" spans="1:68" s="81" customFormat="1" ht="16.5" thickBot="1">
      <c r="A383" s="78"/>
      <c r="B383" s="167"/>
      <c r="C383" s="70"/>
      <c r="D383" s="58"/>
      <c r="E383" s="59"/>
      <c r="F383" s="59" t="s">
        <v>2636</v>
      </c>
      <c r="G383" s="60"/>
      <c r="H383" s="71"/>
      <c r="I383" s="168"/>
      <c r="J383" s="169"/>
      <c r="K383" s="167"/>
      <c r="L383" s="170"/>
      <c r="M383" s="167"/>
      <c r="N383" s="171"/>
      <c r="O383" s="84"/>
      <c r="P383" s="76"/>
      <c r="Q383" s="80"/>
      <c r="R383" s="78"/>
      <c r="S383" s="167"/>
      <c r="T383" s="383"/>
      <c r="U383" s="70"/>
      <c r="V383" s="58"/>
      <c r="W383" s="59"/>
      <c r="X383" s="59" t="s">
        <v>2636</v>
      </c>
      <c r="Y383" s="60"/>
      <c r="Z383" s="71"/>
      <c r="AA383" s="168"/>
      <c r="AB383" s="169"/>
      <c r="AC383" s="167"/>
      <c r="AD383" s="170"/>
      <c r="AE383" s="167"/>
      <c r="AF383" s="171"/>
      <c r="AG383" s="84"/>
      <c r="AH383" s="359"/>
      <c r="AI383" s="78"/>
      <c r="AJ383" s="167"/>
      <c r="AK383" s="383"/>
      <c r="AL383" s="70"/>
      <c r="AM383" s="58"/>
      <c r="AN383" s="59"/>
      <c r="AO383" s="59" t="s">
        <v>2636</v>
      </c>
      <c r="AP383" s="60"/>
      <c r="AQ383" s="71"/>
      <c r="AR383" s="168"/>
      <c r="AS383" s="169"/>
      <c r="AT383" s="167"/>
      <c r="AU383" s="170"/>
      <c r="AV383" s="167"/>
      <c r="AW383" s="171"/>
      <c r="AX383" s="84"/>
      <c r="AY383" s="359"/>
      <c r="AZ383" s="78"/>
      <c r="BA383" s="167"/>
      <c r="BB383" s="383"/>
      <c r="BC383" s="70"/>
      <c r="BD383" s="58"/>
      <c r="BE383" s="59"/>
      <c r="BF383" s="59" t="s">
        <v>2636</v>
      </c>
      <c r="BG383" s="60"/>
      <c r="BH383" s="71"/>
      <c r="BI383" s="168"/>
      <c r="BJ383" s="169"/>
      <c r="BK383" s="167"/>
      <c r="BL383" s="170"/>
      <c r="BM383" s="167"/>
      <c r="BN383" s="171"/>
      <c r="BO383" s="84"/>
      <c r="BP383" s="359"/>
    </row>
    <row r="384" spans="1:68" ht="16.5" thickBot="1">
      <c r="A384" s="55" t="s">
        <v>2650</v>
      </c>
      <c r="B384" s="69">
        <v>1010</v>
      </c>
      <c r="C384" s="82">
        <v>125</v>
      </c>
      <c r="D384" s="58" t="s">
        <v>2651</v>
      </c>
      <c r="E384" s="59"/>
      <c r="F384" s="59"/>
      <c r="G384" s="60"/>
      <c r="H384" s="61"/>
      <c r="I384" s="85" t="s">
        <v>1920</v>
      </c>
      <c r="J384" s="63" t="s">
        <v>1920</v>
      </c>
      <c r="K384" s="64">
        <v>61005</v>
      </c>
      <c r="L384" s="63" t="s">
        <v>2652</v>
      </c>
      <c r="M384" s="65"/>
      <c r="N384" s="66">
        <v>17.85</v>
      </c>
      <c r="O384" s="84"/>
      <c r="P384" s="67">
        <f>(N384+$O$6)*C384</f>
        <v>2387.5</v>
      </c>
      <c r="Q384" s="77"/>
      <c r="R384" s="55" t="s">
        <v>2650</v>
      </c>
      <c r="S384" s="69">
        <v>1010</v>
      </c>
      <c r="T384" s="373"/>
      <c r="U384" s="82">
        <v>125</v>
      </c>
      <c r="V384" s="58" t="s">
        <v>2651</v>
      </c>
      <c r="W384" s="59"/>
      <c r="X384" s="59"/>
      <c r="Y384" s="60"/>
      <c r="Z384" s="61"/>
      <c r="AA384" s="85" t="s">
        <v>1920</v>
      </c>
      <c r="AB384" s="63" t="s">
        <v>1920</v>
      </c>
      <c r="AC384" s="64">
        <v>5211552</v>
      </c>
      <c r="AD384" s="63" t="s">
        <v>1270</v>
      </c>
      <c r="AE384" s="65"/>
      <c r="AF384" s="66">
        <v>22</v>
      </c>
      <c r="AG384" s="84"/>
      <c r="AH384" s="358">
        <f>(AF384+$AG$6)*U384</f>
        <v>2987.5</v>
      </c>
      <c r="AI384" s="55" t="s">
        <v>2650</v>
      </c>
      <c r="AJ384" s="69">
        <v>1010</v>
      </c>
      <c r="AK384" s="373"/>
      <c r="AL384" s="82">
        <v>125</v>
      </c>
      <c r="AM384" s="58" t="s">
        <v>2651</v>
      </c>
      <c r="AN384" s="59"/>
      <c r="AO384" s="59"/>
      <c r="AP384" s="60"/>
      <c r="AQ384" s="61"/>
      <c r="AR384" s="85" t="s">
        <v>1920</v>
      </c>
      <c r="AS384" s="63" t="s">
        <v>1620</v>
      </c>
      <c r="AT384" s="64">
        <v>231762</v>
      </c>
      <c r="AU384" s="63" t="s">
        <v>1655</v>
      </c>
      <c r="AV384" s="65"/>
      <c r="AW384" s="66">
        <v>18.32</v>
      </c>
      <c r="AX384" s="84"/>
      <c r="AY384" s="358">
        <f>(AW384+$AX$6)*AL384</f>
        <v>2533.75</v>
      </c>
      <c r="AZ384" s="55" t="s">
        <v>2650</v>
      </c>
      <c r="BA384" s="69">
        <v>1010</v>
      </c>
      <c r="BB384" s="373"/>
      <c r="BC384" s="82">
        <v>125</v>
      </c>
      <c r="BD384" s="58" t="s">
        <v>2651</v>
      </c>
      <c r="BE384" s="59"/>
      <c r="BF384" s="59"/>
      <c r="BG384" s="60"/>
      <c r="BH384" s="61"/>
      <c r="BI384" s="85" t="s">
        <v>1920</v>
      </c>
      <c r="BJ384" s="63"/>
      <c r="BK384" s="64"/>
      <c r="BL384" s="63"/>
      <c r="BM384" s="65"/>
      <c r="BN384" s="66"/>
      <c r="BO384" s="84"/>
      <c r="BP384" s="358">
        <f>(BN384+$O$6)*BC384</f>
        <v>156.25</v>
      </c>
    </row>
    <row r="385" spans="1:68" ht="16.5" thickBot="1">
      <c r="A385" s="78"/>
      <c r="B385" s="69"/>
      <c r="C385" s="70"/>
      <c r="D385" s="58"/>
      <c r="E385" s="59"/>
      <c r="F385" s="59"/>
      <c r="G385" s="60"/>
      <c r="H385" s="61"/>
      <c r="I385" s="72"/>
      <c r="J385" s="89"/>
      <c r="K385" s="74"/>
      <c r="L385" s="73"/>
      <c r="M385" s="74"/>
      <c r="N385" s="75"/>
      <c r="O385" s="84"/>
      <c r="P385" s="76"/>
      <c r="Q385" s="5"/>
      <c r="R385" s="78"/>
      <c r="S385" s="69"/>
      <c r="T385" s="373"/>
      <c r="U385" s="70"/>
      <c r="V385" s="58"/>
      <c r="W385" s="59"/>
      <c r="X385" s="59"/>
      <c r="Y385" s="60"/>
      <c r="Z385" s="61"/>
      <c r="AA385" s="72"/>
      <c r="AB385" s="89"/>
      <c r="AC385" s="74"/>
      <c r="AD385" s="73"/>
      <c r="AE385" s="74"/>
      <c r="AF385" s="75"/>
      <c r="AG385" s="84"/>
      <c r="AH385" s="359"/>
      <c r="AI385" s="78"/>
      <c r="AJ385" s="69"/>
      <c r="AK385" s="373"/>
      <c r="AL385" s="70"/>
      <c r="AM385" s="58"/>
      <c r="AN385" s="59"/>
      <c r="AO385" s="59"/>
      <c r="AP385" s="60"/>
      <c r="AQ385" s="61"/>
      <c r="AR385" s="72"/>
      <c r="AS385" s="89"/>
      <c r="AT385" s="74"/>
      <c r="AU385" s="73"/>
      <c r="AV385" s="74"/>
      <c r="AW385" s="75"/>
      <c r="AX385" s="84"/>
      <c r="AY385" s="359"/>
      <c r="AZ385" s="78"/>
      <c r="BA385" s="69"/>
      <c r="BB385" s="373"/>
      <c r="BC385" s="70"/>
      <c r="BD385" s="58"/>
      <c r="BE385" s="59"/>
      <c r="BF385" s="59"/>
      <c r="BG385" s="60"/>
      <c r="BH385" s="61"/>
      <c r="BI385" s="72"/>
      <c r="BJ385" s="89"/>
      <c r="BK385" s="74"/>
      <c r="BL385" s="73"/>
      <c r="BM385" s="74"/>
      <c r="BN385" s="75"/>
      <c r="BO385" s="84"/>
      <c r="BP385" s="359"/>
    </row>
    <row r="386" spans="1:68" ht="16.5" thickBot="1">
      <c r="A386" s="90"/>
      <c r="C386" s="70"/>
      <c r="D386" s="92" t="s">
        <v>2653</v>
      </c>
      <c r="E386" s="93"/>
      <c r="F386" s="93"/>
      <c r="G386" s="94"/>
      <c r="H386" s="71"/>
      <c r="I386" s="72"/>
      <c r="J386" s="73"/>
      <c r="K386" s="74"/>
      <c r="L386" s="73"/>
      <c r="M386" s="74"/>
      <c r="N386" s="75"/>
      <c r="O386" s="84"/>
      <c r="P386" s="76"/>
      <c r="R386" s="90"/>
      <c r="S386" s="91"/>
      <c r="T386" s="372"/>
      <c r="U386" s="70"/>
      <c r="V386" s="92" t="s">
        <v>2653</v>
      </c>
      <c r="W386" s="93"/>
      <c r="X386" s="93"/>
      <c r="Y386" s="94"/>
      <c r="Z386" s="71"/>
      <c r="AA386" s="72"/>
      <c r="AB386" s="73"/>
      <c r="AC386" s="74"/>
      <c r="AD386" s="73"/>
      <c r="AE386" s="74"/>
      <c r="AF386" s="75"/>
      <c r="AG386" s="84"/>
      <c r="AH386" s="359"/>
      <c r="AI386" s="90"/>
      <c r="AJ386" s="91"/>
      <c r="AK386" s="372"/>
      <c r="AL386" s="70"/>
      <c r="AM386" s="92" t="s">
        <v>2653</v>
      </c>
      <c r="AN386" s="93"/>
      <c r="AO386" s="93"/>
      <c r="AP386" s="94"/>
      <c r="AQ386" s="71"/>
      <c r="AR386" s="72"/>
      <c r="AS386" s="73"/>
      <c r="AT386" s="74"/>
      <c r="AU386" s="73"/>
      <c r="AV386" s="74"/>
      <c r="AW386" s="75"/>
      <c r="AX386" s="84"/>
      <c r="AY386" s="359"/>
      <c r="AZ386" s="90"/>
      <c r="BA386" s="91"/>
      <c r="BB386" s="372"/>
      <c r="BC386" s="70"/>
      <c r="BD386" s="92" t="s">
        <v>2653</v>
      </c>
      <c r="BE386" s="93"/>
      <c r="BF386" s="93"/>
      <c r="BG386" s="94"/>
      <c r="BH386" s="71"/>
      <c r="BI386" s="72"/>
      <c r="BJ386" s="73"/>
      <c r="BK386" s="74"/>
      <c r="BL386" s="73"/>
      <c r="BM386" s="74"/>
      <c r="BN386" s="75"/>
      <c r="BO386" s="84"/>
      <c r="BP386" s="359"/>
    </row>
    <row r="387" spans="1:68" ht="16.5" thickBot="1">
      <c r="A387" s="55" t="s">
        <v>2654</v>
      </c>
      <c r="B387" s="69"/>
      <c r="C387" s="57">
        <v>170</v>
      </c>
      <c r="D387" s="58" t="s">
        <v>2655</v>
      </c>
      <c r="E387" s="59"/>
      <c r="F387" s="59"/>
      <c r="G387" s="60"/>
      <c r="H387" s="61"/>
      <c r="I387" s="85" t="s">
        <v>2656</v>
      </c>
      <c r="J387" s="63" t="s">
        <v>2656</v>
      </c>
      <c r="K387" s="64">
        <v>47710</v>
      </c>
      <c r="L387" s="63" t="s">
        <v>2388</v>
      </c>
      <c r="M387" s="65"/>
      <c r="N387" s="66">
        <v>28.07</v>
      </c>
      <c r="O387" s="84"/>
      <c r="P387" s="67">
        <f>(N387+$O$6)*C387</f>
        <v>4984.4</v>
      </c>
      <c r="Q387" s="77"/>
      <c r="R387" s="55" t="s">
        <v>2654</v>
      </c>
      <c r="S387" s="69"/>
      <c r="T387" s="373"/>
      <c r="U387" s="57">
        <v>170</v>
      </c>
      <c r="V387" s="58" t="s">
        <v>2655</v>
      </c>
      <c r="W387" s="59"/>
      <c r="X387" s="59"/>
      <c r="Y387" s="60"/>
      <c r="Z387" s="61"/>
      <c r="AA387" s="85" t="s">
        <v>2656</v>
      </c>
      <c r="AB387" s="63" t="s">
        <v>2656</v>
      </c>
      <c r="AC387" s="64">
        <v>4114823</v>
      </c>
      <c r="AD387" s="63" t="s">
        <v>1221</v>
      </c>
      <c r="AE387" s="65"/>
      <c r="AF387" s="66">
        <v>26.84</v>
      </c>
      <c r="AG387" s="84"/>
      <c r="AH387" s="358">
        <f>(AF387+$AG$6)*U387</f>
        <v>4885.8</v>
      </c>
      <c r="AI387" s="55" t="s">
        <v>2654</v>
      </c>
      <c r="AJ387" s="69"/>
      <c r="AK387" s="373"/>
      <c r="AL387" s="57">
        <v>170</v>
      </c>
      <c r="AM387" s="58" t="s">
        <v>2655</v>
      </c>
      <c r="AN387" s="59"/>
      <c r="AO387" s="59"/>
      <c r="AP387" s="60"/>
      <c r="AQ387" s="61"/>
      <c r="AR387" s="85" t="s">
        <v>2656</v>
      </c>
      <c r="AS387" s="63" t="s">
        <v>1656</v>
      </c>
      <c r="AT387" s="64">
        <v>323969</v>
      </c>
      <c r="AU387" s="63" t="s">
        <v>1657</v>
      </c>
      <c r="AV387" s="65"/>
      <c r="AW387" s="66">
        <v>25.21</v>
      </c>
      <c r="AX387" s="84"/>
      <c r="AY387" s="358">
        <f>(AW387+$AX$6)*AL387</f>
        <v>4617.2</v>
      </c>
      <c r="AZ387" s="55" t="s">
        <v>2654</v>
      </c>
      <c r="BA387" s="69"/>
      <c r="BB387" s="373"/>
      <c r="BC387" s="57">
        <v>170</v>
      </c>
      <c r="BD387" s="58" t="s">
        <v>2655</v>
      </c>
      <c r="BE387" s="59"/>
      <c r="BF387" s="59"/>
      <c r="BG387" s="60"/>
      <c r="BH387" s="61"/>
      <c r="BI387" s="85" t="s">
        <v>2656</v>
      </c>
      <c r="BJ387" s="63"/>
      <c r="BK387" s="64"/>
      <c r="BL387" s="63"/>
      <c r="BM387" s="65"/>
      <c r="BN387" s="66"/>
      <c r="BO387" s="84"/>
      <c r="BP387" s="358">
        <f>(BN387+$O$6)*BC387</f>
        <v>212.5</v>
      </c>
    </row>
    <row r="388" spans="1:68" s="81" customFormat="1" ht="16.5" thickBot="1">
      <c r="A388" s="78"/>
      <c r="B388" s="79"/>
      <c r="C388" s="70"/>
      <c r="D388" s="58"/>
      <c r="E388" s="59"/>
      <c r="F388" s="59"/>
      <c r="G388" s="60"/>
      <c r="H388" s="71"/>
      <c r="I388" s="72"/>
      <c r="J388" s="73"/>
      <c r="K388" s="74"/>
      <c r="L388" s="73"/>
      <c r="M388" s="74"/>
      <c r="N388" s="75"/>
      <c r="O388" s="84"/>
      <c r="P388" s="76"/>
      <c r="Q388" s="80"/>
      <c r="R388" s="78"/>
      <c r="S388" s="79"/>
      <c r="T388" s="374"/>
      <c r="U388" s="70"/>
      <c r="V388" s="58"/>
      <c r="W388" s="59"/>
      <c r="X388" s="59"/>
      <c r="Y388" s="60"/>
      <c r="Z388" s="71"/>
      <c r="AA388" s="72"/>
      <c r="AB388" s="73"/>
      <c r="AC388" s="74"/>
      <c r="AD388" s="73"/>
      <c r="AE388" s="74"/>
      <c r="AF388" s="75"/>
      <c r="AG388" s="84"/>
      <c r="AH388" s="359"/>
      <c r="AI388" s="78"/>
      <c r="AJ388" s="79"/>
      <c r="AK388" s="374"/>
      <c r="AL388" s="70"/>
      <c r="AM388" s="58"/>
      <c r="AN388" s="59"/>
      <c r="AO388" s="59"/>
      <c r="AP388" s="60"/>
      <c r="AQ388" s="71"/>
      <c r="AR388" s="72"/>
      <c r="AS388" s="73"/>
      <c r="AT388" s="74"/>
      <c r="AU388" s="73"/>
      <c r="AV388" s="74"/>
      <c r="AW388" s="75"/>
      <c r="AX388" s="84"/>
      <c r="AY388" s="359"/>
      <c r="AZ388" s="78"/>
      <c r="BA388" s="79"/>
      <c r="BB388" s="374"/>
      <c r="BC388" s="70"/>
      <c r="BD388" s="58"/>
      <c r="BE388" s="59"/>
      <c r="BF388" s="59"/>
      <c r="BG388" s="60"/>
      <c r="BH388" s="71"/>
      <c r="BI388" s="72"/>
      <c r="BJ388" s="73"/>
      <c r="BK388" s="74"/>
      <c r="BL388" s="73"/>
      <c r="BM388" s="74"/>
      <c r="BN388" s="75"/>
      <c r="BO388" s="84"/>
      <c r="BP388" s="359"/>
    </row>
    <row r="389" spans="1:68" ht="16.5" thickBot="1">
      <c r="A389" s="55" t="s">
        <v>2657</v>
      </c>
      <c r="B389" s="69"/>
      <c r="C389" s="57">
        <v>2000</v>
      </c>
      <c r="D389" s="58" t="s">
        <v>2658</v>
      </c>
      <c r="E389" s="59"/>
      <c r="F389" s="59"/>
      <c r="G389" s="60"/>
      <c r="H389" s="61"/>
      <c r="I389" s="85" t="s">
        <v>2659</v>
      </c>
      <c r="J389" s="63" t="s">
        <v>2656</v>
      </c>
      <c r="K389" s="64">
        <v>48325</v>
      </c>
      <c r="L389" s="63" t="s">
        <v>2388</v>
      </c>
      <c r="M389" s="65"/>
      <c r="N389" s="66">
        <v>7.85</v>
      </c>
      <c r="O389" s="84"/>
      <c r="P389" s="67">
        <f>(N389+$O$6)*C389</f>
        <v>18200</v>
      </c>
      <c r="Q389" s="77"/>
      <c r="R389" s="55" t="s">
        <v>2657</v>
      </c>
      <c r="S389" s="69"/>
      <c r="T389" s="373"/>
      <c r="U389" s="57">
        <v>2000</v>
      </c>
      <c r="V389" s="58" t="s">
        <v>2658</v>
      </c>
      <c r="W389" s="59"/>
      <c r="X389" s="59"/>
      <c r="Y389" s="60"/>
      <c r="Z389" s="61"/>
      <c r="AA389" s="85" t="s">
        <v>2659</v>
      </c>
      <c r="AB389" s="63" t="s">
        <v>2656</v>
      </c>
      <c r="AC389" s="64">
        <v>4008538</v>
      </c>
      <c r="AD389" s="63" t="s">
        <v>1221</v>
      </c>
      <c r="AE389" s="65"/>
      <c r="AF389" s="66">
        <v>7.31</v>
      </c>
      <c r="AG389" s="84"/>
      <c r="AH389" s="358">
        <f>(AF389+$AG$6)*U389</f>
        <v>18419.999999999996</v>
      </c>
      <c r="AI389" s="55" t="s">
        <v>2657</v>
      </c>
      <c r="AJ389" s="69"/>
      <c r="AK389" s="373"/>
      <c r="AL389" s="57">
        <v>2000</v>
      </c>
      <c r="AM389" s="58" t="s">
        <v>2658</v>
      </c>
      <c r="AN389" s="59"/>
      <c r="AO389" s="59"/>
      <c r="AP389" s="60"/>
      <c r="AQ389" s="61"/>
      <c r="AR389" s="85" t="s">
        <v>2659</v>
      </c>
      <c r="AS389" s="63" t="s">
        <v>1656</v>
      </c>
      <c r="AT389" s="64">
        <v>190241</v>
      </c>
      <c r="AU389" s="63" t="s">
        <v>1657</v>
      </c>
      <c r="AV389" s="65"/>
      <c r="AW389" s="66">
        <v>7.31</v>
      </c>
      <c r="AX389" s="84"/>
      <c r="AY389" s="358">
        <f>(AW389+$AX$6)*AL389</f>
        <v>18520</v>
      </c>
      <c r="AZ389" s="55" t="s">
        <v>2657</v>
      </c>
      <c r="BA389" s="69"/>
      <c r="BB389" s="373"/>
      <c r="BC389" s="57">
        <v>2000</v>
      </c>
      <c r="BD389" s="58" t="s">
        <v>2658</v>
      </c>
      <c r="BE389" s="59"/>
      <c r="BF389" s="59"/>
      <c r="BG389" s="60"/>
      <c r="BH389" s="61"/>
      <c r="BI389" s="85" t="s">
        <v>2659</v>
      </c>
      <c r="BJ389" s="63"/>
      <c r="BK389" s="64"/>
      <c r="BL389" s="63"/>
      <c r="BM389" s="65"/>
      <c r="BN389" s="66"/>
      <c r="BO389" s="84"/>
      <c r="BP389" s="358">
        <f>(BN389+$O$6)*BC389</f>
        <v>2500</v>
      </c>
    </row>
    <row r="390" spans="1:68" ht="16.5" thickBot="1">
      <c r="A390" s="90"/>
      <c r="C390" s="70"/>
      <c r="D390" s="58"/>
      <c r="E390" s="59"/>
      <c r="F390" s="59"/>
      <c r="G390" s="60"/>
      <c r="H390" s="71"/>
      <c r="I390" s="72"/>
      <c r="J390" s="73"/>
      <c r="K390" s="74"/>
      <c r="L390" s="73"/>
      <c r="M390" s="74"/>
      <c r="N390" s="75"/>
      <c r="O390" s="84"/>
      <c r="P390" s="76"/>
      <c r="R390" s="90"/>
      <c r="S390" s="91"/>
      <c r="T390" s="372"/>
      <c r="U390" s="70"/>
      <c r="V390" s="58"/>
      <c r="W390" s="59"/>
      <c r="X390" s="59"/>
      <c r="Y390" s="60"/>
      <c r="Z390" s="71"/>
      <c r="AA390" s="72"/>
      <c r="AB390" s="73"/>
      <c r="AC390" s="74"/>
      <c r="AD390" s="73"/>
      <c r="AE390" s="74"/>
      <c r="AF390" s="75"/>
      <c r="AG390" s="84"/>
      <c r="AH390" s="359"/>
      <c r="AI390" s="90"/>
      <c r="AJ390" s="91"/>
      <c r="AK390" s="372"/>
      <c r="AL390" s="70"/>
      <c r="AM390" s="58"/>
      <c r="AN390" s="59"/>
      <c r="AO390" s="59"/>
      <c r="AP390" s="60"/>
      <c r="AQ390" s="71"/>
      <c r="AR390" s="72"/>
      <c r="AS390" s="73"/>
      <c r="AT390" s="74"/>
      <c r="AU390" s="73"/>
      <c r="AV390" s="74"/>
      <c r="AW390" s="75"/>
      <c r="AX390" s="84"/>
      <c r="AY390" s="359"/>
      <c r="AZ390" s="90"/>
      <c r="BA390" s="91"/>
      <c r="BB390" s="372"/>
      <c r="BC390" s="70"/>
      <c r="BD390" s="58"/>
      <c r="BE390" s="59"/>
      <c r="BF390" s="59"/>
      <c r="BG390" s="60"/>
      <c r="BH390" s="71"/>
      <c r="BI390" s="72"/>
      <c r="BJ390" s="73"/>
      <c r="BK390" s="74"/>
      <c r="BL390" s="73"/>
      <c r="BM390" s="74"/>
      <c r="BN390" s="75"/>
      <c r="BO390" s="84"/>
      <c r="BP390" s="359"/>
    </row>
    <row r="391" spans="1:68" ht="16.5" thickBot="1">
      <c r="A391" s="55" t="s">
        <v>2660</v>
      </c>
      <c r="B391" s="69"/>
      <c r="C391" s="57">
        <v>166</v>
      </c>
      <c r="D391" s="58" t="s">
        <v>2661</v>
      </c>
      <c r="E391" s="59"/>
      <c r="F391" s="59"/>
      <c r="G391" s="60"/>
      <c r="H391" s="61"/>
      <c r="I391" s="85" t="s">
        <v>2362</v>
      </c>
      <c r="J391" s="63" t="s">
        <v>2662</v>
      </c>
      <c r="K391" s="64">
        <v>60645</v>
      </c>
      <c r="L391" s="63" t="s">
        <v>2663</v>
      </c>
      <c r="M391" s="65"/>
      <c r="N391" s="66">
        <v>11</v>
      </c>
      <c r="O391" s="84"/>
      <c r="P391" s="67">
        <f>(N391+$O$6)*C391</f>
        <v>2033.5</v>
      </c>
      <c r="Q391" s="77"/>
      <c r="R391" s="55" t="s">
        <v>2660</v>
      </c>
      <c r="S391" s="69"/>
      <c r="T391" s="373"/>
      <c r="U391" s="57">
        <v>150</v>
      </c>
      <c r="V391" s="58" t="s">
        <v>2661</v>
      </c>
      <c r="W391" s="59"/>
      <c r="X391" s="59"/>
      <c r="Y391" s="60"/>
      <c r="Z391" s="61"/>
      <c r="AA391" s="85" t="s">
        <v>2362</v>
      </c>
      <c r="AB391" s="63" t="s">
        <v>1273</v>
      </c>
      <c r="AC391" s="64">
        <v>9908005</v>
      </c>
      <c r="AD391" s="63" t="s">
        <v>1106</v>
      </c>
      <c r="AE391" s="65"/>
      <c r="AF391" s="66">
        <v>24.51</v>
      </c>
      <c r="AG391" s="84"/>
      <c r="AH391" s="358">
        <f>(AF391+$AG$6)*U391</f>
        <v>3961.5</v>
      </c>
      <c r="AI391" s="55" t="s">
        <v>2660</v>
      </c>
      <c r="AJ391" s="69"/>
      <c r="AK391" s="373"/>
      <c r="AL391" s="57">
        <v>75</v>
      </c>
      <c r="AM391" s="58" t="s">
        <v>2661</v>
      </c>
      <c r="AN391" s="59"/>
      <c r="AO391" s="59"/>
      <c r="AP391" s="60"/>
      <c r="AQ391" s="61"/>
      <c r="AR391" s="85" t="s">
        <v>2362</v>
      </c>
      <c r="AS391" s="63" t="s">
        <v>1626</v>
      </c>
      <c r="AT391" s="64">
        <v>262684</v>
      </c>
      <c r="AU391" s="63" t="s">
        <v>1658</v>
      </c>
      <c r="AV391" s="65"/>
      <c r="AW391" s="66">
        <v>21.04</v>
      </c>
      <c r="AX391" s="84"/>
      <c r="AY391" s="358">
        <f>(AW391+$AX$6)*AL391</f>
        <v>1724.2499999999998</v>
      </c>
      <c r="AZ391" s="55" t="s">
        <v>2660</v>
      </c>
      <c r="BA391" s="69"/>
      <c r="BB391" s="373"/>
      <c r="BC391" s="57">
        <v>150</v>
      </c>
      <c r="BD391" s="58" t="s">
        <v>2661</v>
      </c>
      <c r="BE391" s="59"/>
      <c r="BF391" s="59"/>
      <c r="BG391" s="60"/>
      <c r="BH391" s="61"/>
      <c r="BI391" s="85" t="s">
        <v>2362</v>
      </c>
      <c r="BJ391" s="63"/>
      <c r="BK391" s="64"/>
      <c r="BL391" s="63"/>
      <c r="BM391" s="65"/>
      <c r="BN391" s="66"/>
      <c r="BO391" s="84"/>
      <c r="BP391" s="358">
        <f>(BN391+$O$6)*BC391</f>
        <v>187.5</v>
      </c>
    </row>
    <row r="392" spans="1:68" s="81" customFormat="1" ht="18.75" customHeight="1" thickBot="1">
      <c r="A392" s="78"/>
      <c r="B392" s="79"/>
      <c r="C392" s="70"/>
      <c r="D392" s="58"/>
      <c r="E392" s="59"/>
      <c r="F392" s="59"/>
      <c r="G392" s="60"/>
      <c r="H392" s="71"/>
      <c r="I392" s="72"/>
      <c r="J392" s="73"/>
      <c r="K392" s="74"/>
      <c r="L392" s="73"/>
      <c r="M392" s="74"/>
      <c r="N392" s="75"/>
      <c r="O392" s="84"/>
      <c r="P392" s="76"/>
      <c r="Q392" s="80"/>
      <c r="R392" s="78"/>
      <c r="S392" s="79"/>
      <c r="T392" s="374"/>
      <c r="U392" s="70"/>
      <c r="V392" s="58"/>
      <c r="W392" s="59"/>
      <c r="X392" s="59"/>
      <c r="Y392" s="60"/>
      <c r="Z392" s="71"/>
      <c r="AA392" s="72"/>
      <c r="AB392" s="73"/>
      <c r="AC392" s="74"/>
      <c r="AD392" s="73"/>
      <c r="AE392" s="74"/>
      <c r="AF392" s="75"/>
      <c r="AG392" s="84"/>
      <c r="AH392" s="359"/>
      <c r="AI392" s="78"/>
      <c r="AJ392" s="79"/>
      <c r="AK392" s="374"/>
      <c r="AL392" s="70"/>
      <c r="AM392" s="58"/>
      <c r="AN392" s="59"/>
      <c r="AO392" s="59"/>
      <c r="AP392" s="60"/>
      <c r="AQ392" s="71"/>
      <c r="AR392" s="72"/>
      <c r="AS392" s="73"/>
      <c r="AT392" s="74"/>
      <c r="AU392" s="73"/>
      <c r="AV392" s="74"/>
      <c r="AW392" s="75"/>
      <c r="AX392" s="84"/>
      <c r="AY392" s="359"/>
      <c r="AZ392" s="78"/>
      <c r="BA392" s="79"/>
      <c r="BB392" s="374"/>
      <c r="BC392" s="70"/>
      <c r="BD392" s="58"/>
      <c r="BE392" s="59"/>
      <c r="BF392" s="59"/>
      <c r="BG392" s="60"/>
      <c r="BH392" s="71"/>
      <c r="BI392" s="72"/>
      <c r="BJ392" s="73"/>
      <c r="BK392" s="74"/>
      <c r="BL392" s="73"/>
      <c r="BM392" s="74"/>
      <c r="BN392" s="75"/>
      <c r="BO392" s="84"/>
      <c r="BP392" s="359"/>
    </row>
    <row r="393" spans="1:68" ht="16.5" customHeight="1" thickBot="1">
      <c r="A393" s="90"/>
      <c r="B393" s="172"/>
      <c r="C393" s="458" t="s">
        <v>2664</v>
      </c>
      <c r="D393" s="458"/>
      <c r="E393" s="458"/>
      <c r="F393" s="458"/>
      <c r="G393" s="459"/>
      <c r="H393" s="71"/>
      <c r="I393" s="173" t="s">
        <v>2665</v>
      </c>
      <c r="J393" s="174"/>
      <c r="K393" s="81"/>
      <c r="L393" s="175"/>
      <c r="M393" s="176"/>
      <c r="N393" s="177"/>
      <c r="O393" s="84"/>
      <c r="P393" s="52"/>
      <c r="R393" s="90"/>
      <c r="S393" s="172"/>
      <c r="T393" s="384"/>
      <c r="U393" s="458" t="s">
        <v>2664</v>
      </c>
      <c r="V393" s="458"/>
      <c r="W393" s="458"/>
      <c r="X393" s="458"/>
      <c r="Y393" s="459"/>
      <c r="Z393" s="71"/>
      <c r="AA393" s="173" t="s">
        <v>2665</v>
      </c>
      <c r="AB393" s="174"/>
      <c r="AC393" s="81"/>
      <c r="AD393" s="175"/>
      <c r="AE393" s="176"/>
      <c r="AF393" s="177"/>
      <c r="AG393" s="84"/>
      <c r="AH393" s="357"/>
      <c r="AI393" s="90"/>
      <c r="AJ393" s="172"/>
      <c r="AK393" s="384"/>
      <c r="AL393" s="458" t="s">
        <v>2664</v>
      </c>
      <c r="AM393" s="458"/>
      <c r="AN393" s="458"/>
      <c r="AO393" s="458"/>
      <c r="AP393" s="459"/>
      <c r="AQ393" s="71"/>
      <c r="AR393" s="173" t="s">
        <v>2665</v>
      </c>
      <c r="AS393" s="174" t="s">
        <v>1659</v>
      </c>
      <c r="AT393" s="81"/>
      <c r="AU393" s="175"/>
      <c r="AV393" s="176"/>
      <c r="AW393" s="177"/>
      <c r="AX393" s="84"/>
      <c r="AY393" s="357"/>
      <c r="AZ393" s="90"/>
      <c r="BA393" s="172"/>
      <c r="BB393" s="384"/>
      <c r="BC393" s="458" t="s">
        <v>2664</v>
      </c>
      <c r="BD393" s="458"/>
      <c r="BE393" s="458"/>
      <c r="BF393" s="458"/>
      <c r="BG393" s="459"/>
      <c r="BH393" s="71"/>
      <c r="BI393" s="173" t="s">
        <v>2665</v>
      </c>
      <c r="BJ393" s="174"/>
      <c r="BK393" s="81"/>
      <c r="BL393" s="175"/>
      <c r="BM393" s="176"/>
      <c r="BN393" s="177"/>
      <c r="BO393" s="84"/>
      <c r="BP393" s="357"/>
    </row>
    <row r="394" spans="1:68" s="81" customFormat="1" ht="16.5" thickBot="1">
      <c r="A394" s="78"/>
      <c r="B394" s="79"/>
      <c r="C394" s="70"/>
      <c r="D394" s="420" t="s">
        <v>2666</v>
      </c>
      <c r="E394" s="421"/>
      <c r="F394" s="421"/>
      <c r="G394" s="422"/>
      <c r="H394" s="71"/>
      <c r="I394" s="72"/>
      <c r="J394" s="89"/>
      <c r="K394" s="74"/>
      <c r="L394" s="73"/>
      <c r="M394" s="74"/>
      <c r="N394" s="75"/>
      <c r="O394" s="84"/>
      <c r="P394" s="76"/>
      <c r="Q394" s="80"/>
      <c r="R394" s="78"/>
      <c r="S394" s="79"/>
      <c r="T394" s="374"/>
      <c r="U394" s="70"/>
      <c r="V394" s="420" t="s">
        <v>2666</v>
      </c>
      <c r="W394" s="421"/>
      <c r="X394" s="421"/>
      <c r="Y394" s="422"/>
      <c r="Z394" s="71"/>
      <c r="AA394" s="72"/>
      <c r="AB394" s="89"/>
      <c r="AC394" s="74"/>
      <c r="AD394" s="73"/>
      <c r="AE394" s="74"/>
      <c r="AF394" s="75"/>
      <c r="AG394" s="84"/>
      <c r="AH394" s="359"/>
      <c r="AI394" s="78"/>
      <c r="AJ394" s="79"/>
      <c r="AK394" s="374"/>
      <c r="AL394" s="70"/>
      <c r="AM394" s="420" t="s">
        <v>2666</v>
      </c>
      <c r="AN394" s="421"/>
      <c r="AO394" s="421"/>
      <c r="AP394" s="422"/>
      <c r="AQ394" s="71"/>
      <c r="AR394" s="72"/>
      <c r="AS394" s="89"/>
      <c r="AT394" s="74"/>
      <c r="AU394" s="73"/>
      <c r="AV394" s="74"/>
      <c r="AW394" s="75"/>
      <c r="AX394" s="84"/>
      <c r="AY394" s="359"/>
      <c r="AZ394" s="78"/>
      <c r="BA394" s="79"/>
      <c r="BB394" s="374"/>
      <c r="BC394" s="70"/>
      <c r="BD394" s="420" t="s">
        <v>2666</v>
      </c>
      <c r="BE394" s="421"/>
      <c r="BF394" s="421"/>
      <c r="BG394" s="422"/>
      <c r="BH394" s="71"/>
      <c r="BI394" s="72"/>
      <c r="BJ394" s="89"/>
      <c r="BK394" s="74"/>
      <c r="BL394" s="73"/>
      <c r="BM394" s="74"/>
      <c r="BN394" s="75"/>
      <c r="BO394" s="84"/>
      <c r="BP394" s="359"/>
    </row>
    <row r="395" spans="1:68" ht="16.5" thickBot="1">
      <c r="A395" s="178" t="s">
        <v>2667</v>
      </c>
      <c r="B395" s="179" t="s">
        <v>2668</v>
      </c>
      <c r="C395" s="57">
        <v>3650</v>
      </c>
      <c r="D395" s="180" t="s">
        <v>2669</v>
      </c>
      <c r="E395" s="181"/>
      <c r="F395" s="181"/>
      <c r="G395" s="182"/>
      <c r="H395" s="61"/>
      <c r="I395" s="85" t="s">
        <v>2670</v>
      </c>
      <c r="J395" s="183" t="s">
        <v>2671</v>
      </c>
      <c r="K395" s="64">
        <v>60085</v>
      </c>
      <c r="L395" s="63" t="s">
        <v>2672</v>
      </c>
      <c r="M395" s="65"/>
      <c r="N395" s="66">
        <v>4.4</v>
      </c>
      <c r="O395" s="84"/>
      <c r="P395" s="67">
        <f>(N395+$O$6)*C395</f>
        <v>20622.5</v>
      </c>
      <c r="Q395" s="77"/>
      <c r="R395" s="178" t="s">
        <v>2667</v>
      </c>
      <c r="S395" s="179" t="s">
        <v>2668</v>
      </c>
      <c r="T395" s="385"/>
      <c r="U395" s="57">
        <v>3650</v>
      </c>
      <c r="V395" s="180" t="s">
        <v>2669</v>
      </c>
      <c r="W395" s="181"/>
      <c r="X395" s="181"/>
      <c r="Y395" s="182"/>
      <c r="Z395" s="61"/>
      <c r="AA395" s="85" t="s">
        <v>2670</v>
      </c>
      <c r="AB395" s="183" t="s">
        <v>1274</v>
      </c>
      <c r="AC395" s="64">
        <v>4393807</v>
      </c>
      <c r="AD395" s="63" t="s">
        <v>1275</v>
      </c>
      <c r="AE395" s="65"/>
      <c r="AF395" s="66">
        <v>3.55</v>
      </c>
      <c r="AG395" s="84"/>
      <c r="AH395" s="358">
        <f>(AF395+$AG$6)*U395</f>
        <v>19892.499999999996</v>
      </c>
      <c r="AI395" s="178" t="s">
        <v>2667</v>
      </c>
      <c r="AJ395" s="179" t="s">
        <v>2668</v>
      </c>
      <c r="AK395" s="385"/>
      <c r="AL395" s="57">
        <v>3650</v>
      </c>
      <c r="AM395" s="180" t="s">
        <v>2669</v>
      </c>
      <c r="AN395" s="181"/>
      <c r="AO395" s="181"/>
      <c r="AP395" s="182"/>
      <c r="AQ395" s="61"/>
      <c r="AR395" s="85" t="s">
        <v>2670</v>
      </c>
      <c r="AS395" s="183" t="s">
        <v>1660</v>
      </c>
      <c r="AT395" s="64">
        <v>294659</v>
      </c>
      <c r="AU395" s="63" t="s">
        <v>1275</v>
      </c>
      <c r="AV395" s="65"/>
      <c r="AW395" s="66">
        <v>3.28</v>
      </c>
      <c r="AX395" s="84"/>
      <c r="AY395" s="358">
        <f>(AW395+$AX$6)*AL395</f>
        <v>19089.5</v>
      </c>
      <c r="AZ395" s="178" t="s">
        <v>2667</v>
      </c>
      <c r="BA395" s="179" t="s">
        <v>2668</v>
      </c>
      <c r="BB395" s="385"/>
      <c r="BC395" s="57">
        <v>3650</v>
      </c>
      <c r="BD395" s="180" t="s">
        <v>2669</v>
      </c>
      <c r="BE395" s="181"/>
      <c r="BF395" s="181"/>
      <c r="BG395" s="182"/>
      <c r="BH395" s="61"/>
      <c r="BI395" s="85" t="s">
        <v>2670</v>
      </c>
      <c r="BJ395" s="183"/>
      <c r="BK395" s="64"/>
      <c r="BL395" s="63"/>
      <c r="BM395" s="65"/>
      <c r="BN395" s="66"/>
      <c r="BO395" s="84"/>
      <c r="BP395" s="358">
        <f>(BN395+$O$6)*BC395</f>
        <v>4562.5</v>
      </c>
    </row>
    <row r="396" spans="1:68" s="81" customFormat="1" ht="16.5" thickBot="1">
      <c r="A396" s="184"/>
      <c r="B396" s="185"/>
      <c r="C396" s="70"/>
      <c r="D396" s="180"/>
      <c r="E396" s="181"/>
      <c r="F396" s="181"/>
      <c r="G396" s="182"/>
      <c r="H396" s="71"/>
      <c r="I396" s="72"/>
      <c r="J396" s="89"/>
      <c r="K396" s="74"/>
      <c r="L396" s="73"/>
      <c r="M396" s="74"/>
      <c r="N396" s="75"/>
      <c r="O396" s="84"/>
      <c r="P396" s="76"/>
      <c r="Q396" s="80"/>
      <c r="R396" s="184"/>
      <c r="S396" s="185"/>
      <c r="T396" s="386"/>
      <c r="U396" s="70"/>
      <c r="V396" s="180"/>
      <c r="W396" s="181"/>
      <c r="X396" s="181"/>
      <c r="Y396" s="182"/>
      <c r="Z396" s="71"/>
      <c r="AA396" s="72"/>
      <c r="AB396" s="89"/>
      <c r="AC396" s="74"/>
      <c r="AD396" s="73"/>
      <c r="AE396" s="74"/>
      <c r="AF396" s="75"/>
      <c r="AG396" s="84"/>
      <c r="AH396" s="359"/>
      <c r="AI396" s="184"/>
      <c r="AJ396" s="185"/>
      <c r="AK396" s="386"/>
      <c r="AL396" s="70"/>
      <c r="AM396" s="180"/>
      <c r="AN396" s="181"/>
      <c r="AO396" s="181"/>
      <c r="AP396" s="182"/>
      <c r="AQ396" s="71"/>
      <c r="AR396" s="72"/>
      <c r="AS396" s="89"/>
      <c r="AT396" s="74"/>
      <c r="AU396" s="73"/>
      <c r="AV396" s="74"/>
      <c r="AW396" s="75"/>
      <c r="AX396" s="84"/>
      <c r="AY396" s="359"/>
      <c r="AZ396" s="184"/>
      <c r="BA396" s="185"/>
      <c r="BB396" s="386"/>
      <c r="BC396" s="70"/>
      <c r="BD396" s="180"/>
      <c r="BE396" s="181"/>
      <c r="BF396" s="181"/>
      <c r="BG396" s="182"/>
      <c r="BH396" s="71"/>
      <c r="BI396" s="72"/>
      <c r="BJ396" s="89"/>
      <c r="BK396" s="74"/>
      <c r="BL396" s="73"/>
      <c r="BM396" s="74"/>
      <c r="BN396" s="75"/>
      <c r="BO396" s="84"/>
      <c r="BP396" s="359"/>
    </row>
    <row r="397" spans="1:68" ht="16.5" thickBot="1">
      <c r="A397" s="178" t="s">
        <v>2673</v>
      </c>
      <c r="B397" s="179" t="s">
        <v>2674</v>
      </c>
      <c r="C397" s="57">
        <v>215</v>
      </c>
      <c r="D397" s="180" t="s">
        <v>2675</v>
      </c>
      <c r="E397" s="181"/>
      <c r="F397" s="181"/>
      <c r="G397" s="182"/>
      <c r="H397" s="61"/>
      <c r="I397" s="85" t="s">
        <v>2670</v>
      </c>
      <c r="J397" s="183" t="s">
        <v>2671</v>
      </c>
      <c r="K397" s="64"/>
      <c r="L397" s="63" t="s">
        <v>2672</v>
      </c>
      <c r="M397" s="65"/>
      <c r="N397" s="66">
        <v>4.53</v>
      </c>
      <c r="O397" s="84"/>
      <c r="P397" s="67">
        <f>(N397+$O$6)*C397</f>
        <v>1242.7</v>
      </c>
      <c r="Q397" s="77"/>
      <c r="R397" s="178" t="s">
        <v>2673</v>
      </c>
      <c r="S397" s="179" t="s">
        <v>2674</v>
      </c>
      <c r="T397" s="385"/>
      <c r="U397" s="57">
        <v>215</v>
      </c>
      <c r="V397" s="180" t="s">
        <v>2675</v>
      </c>
      <c r="W397" s="181"/>
      <c r="X397" s="181"/>
      <c r="Y397" s="182"/>
      <c r="Z397" s="61"/>
      <c r="AA397" s="85" t="s">
        <v>2670</v>
      </c>
      <c r="AB397" s="183" t="s">
        <v>1274</v>
      </c>
      <c r="AC397" s="64">
        <v>4393864</v>
      </c>
      <c r="AD397" s="63" t="s">
        <v>1275</v>
      </c>
      <c r="AE397" s="65"/>
      <c r="AF397" s="66">
        <v>4.58</v>
      </c>
      <c r="AG397" s="84"/>
      <c r="AH397" s="358">
        <f>(AF397+$AG$6)*U397</f>
        <v>1393.2</v>
      </c>
      <c r="AI397" s="178" t="s">
        <v>2673</v>
      </c>
      <c r="AJ397" s="179" t="s">
        <v>2674</v>
      </c>
      <c r="AK397" s="385"/>
      <c r="AL397" s="57">
        <v>215</v>
      </c>
      <c r="AM397" s="180" t="s">
        <v>2675</v>
      </c>
      <c r="AN397" s="181"/>
      <c r="AO397" s="181"/>
      <c r="AP397" s="182"/>
      <c r="AQ397" s="61"/>
      <c r="AR397" s="85" t="s">
        <v>2670</v>
      </c>
      <c r="AS397" s="183" t="s">
        <v>1660</v>
      </c>
      <c r="AT397" s="64">
        <v>187208</v>
      </c>
      <c r="AU397" s="63" t="s">
        <v>1661</v>
      </c>
      <c r="AV397" s="65"/>
      <c r="AW397" s="66">
        <v>4.28</v>
      </c>
      <c r="AX397" s="84"/>
      <c r="AY397" s="358">
        <f>(AW397+$AX$6)*AL397</f>
        <v>1339.45</v>
      </c>
      <c r="AZ397" s="178" t="s">
        <v>2673</v>
      </c>
      <c r="BA397" s="179" t="s">
        <v>2674</v>
      </c>
      <c r="BB397" s="385"/>
      <c r="BC397" s="57">
        <v>215</v>
      </c>
      <c r="BD397" s="180" t="s">
        <v>2675</v>
      </c>
      <c r="BE397" s="181"/>
      <c r="BF397" s="181"/>
      <c r="BG397" s="182"/>
      <c r="BH397" s="61"/>
      <c r="BI397" s="85" t="s">
        <v>2670</v>
      </c>
      <c r="BJ397" s="183"/>
      <c r="BK397" s="64"/>
      <c r="BL397" s="63"/>
      <c r="BM397" s="65"/>
      <c r="BN397" s="66"/>
      <c r="BO397" s="84"/>
      <c r="BP397" s="358">
        <f>(BN397+$O$6)*BC397</f>
        <v>268.75</v>
      </c>
    </row>
    <row r="398" spans="1:68" s="81" customFormat="1" ht="16.5" thickBot="1">
      <c r="A398" s="184"/>
      <c r="B398" s="185"/>
      <c r="C398" s="70"/>
      <c r="D398" s="180"/>
      <c r="E398" s="181"/>
      <c r="F398" s="181"/>
      <c r="G398" s="182"/>
      <c r="H398" s="71"/>
      <c r="I398" s="72"/>
      <c r="J398" s="89"/>
      <c r="K398" s="74"/>
      <c r="L398" s="73"/>
      <c r="M398" s="74"/>
      <c r="N398" s="75"/>
      <c r="O398" s="84"/>
      <c r="P398" s="76"/>
      <c r="Q398" s="80"/>
      <c r="R398" s="184"/>
      <c r="S398" s="185"/>
      <c r="T398" s="386"/>
      <c r="U398" s="70"/>
      <c r="V398" s="180"/>
      <c r="W398" s="181"/>
      <c r="X398" s="181"/>
      <c r="Y398" s="182"/>
      <c r="Z398" s="71"/>
      <c r="AA398" s="72"/>
      <c r="AB398" s="89"/>
      <c r="AC398" s="74"/>
      <c r="AD398" s="73"/>
      <c r="AE398" s="74"/>
      <c r="AF398" s="75"/>
      <c r="AG398" s="84"/>
      <c r="AH398" s="359"/>
      <c r="AI398" s="184"/>
      <c r="AJ398" s="185"/>
      <c r="AK398" s="386"/>
      <c r="AL398" s="70"/>
      <c r="AM398" s="180"/>
      <c r="AN398" s="181"/>
      <c r="AO398" s="181"/>
      <c r="AP398" s="182"/>
      <c r="AQ398" s="71"/>
      <c r="AR398" s="72"/>
      <c r="AS398" s="89"/>
      <c r="AT398" s="74"/>
      <c r="AU398" s="73"/>
      <c r="AV398" s="74"/>
      <c r="AW398" s="75"/>
      <c r="AX398" s="84"/>
      <c r="AY398" s="359"/>
      <c r="AZ398" s="184"/>
      <c r="BA398" s="185"/>
      <c r="BB398" s="386"/>
      <c r="BC398" s="70"/>
      <c r="BD398" s="180"/>
      <c r="BE398" s="181"/>
      <c r="BF398" s="181"/>
      <c r="BG398" s="182"/>
      <c r="BH398" s="71"/>
      <c r="BI398" s="72"/>
      <c r="BJ398" s="89"/>
      <c r="BK398" s="74"/>
      <c r="BL398" s="73"/>
      <c r="BM398" s="74"/>
      <c r="BN398" s="75"/>
      <c r="BO398" s="84"/>
      <c r="BP398" s="359"/>
    </row>
    <row r="399" spans="1:68" ht="16.5" thickBot="1">
      <c r="A399" s="178" t="s">
        <v>2676</v>
      </c>
      <c r="B399" s="179" t="s">
        <v>2677</v>
      </c>
      <c r="C399" s="57">
        <v>170</v>
      </c>
      <c r="D399" s="180" t="s">
        <v>2678</v>
      </c>
      <c r="E399" s="181"/>
      <c r="F399" s="181"/>
      <c r="G399" s="182"/>
      <c r="H399" s="61"/>
      <c r="I399" s="85" t="s">
        <v>2670</v>
      </c>
      <c r="J399" s="183" t="s">
        <v>2671</v>
      </c>
      <c r="K399" s="64"/>
      <c r="L399" s="63" t="s">
        <v>2672</v>
      </c>
      <c r="M399" s="65"/>
      <c r="N399" s="66">
        <v>4.47</v>
      </c>
      <c r="O399" s="84"/>
      <c r="P399" s="67">
        <f>(N399+$O$6)*C399</f>
        <v>972.4</v>
      </c>
      <c r="Q399" s="77"/>
      <c r="R399" s="178" t="s">
        <v>2676</v>
      </c>
      <c r="S399" s="179" t="s">
        <v>2677</v>
      </c>
      <c r="T399" s="385"/>
      <c r="U399" s="57">
        <v>170</v>
      </c>
      <c r="V399" s="180" t="s">
        <v>2678</v>
      </c>
      <c r="W399" s="181"/>
      <c r="X399" s="181"/>
      <c r="Y399" s="182"/>
      <c r="Z399" s="61"/>
      <c r="AA399" s="85" t="s">
        <v>2670</v>
      </c>
      <c r="AB399" s="183" t="s">
        <v>1274</v>
      </c>
      <c r="AC399" s="64">
        <v>4393872</v>
      </c>
      <c r="AD399" s="63" t="s">
        <v>1275</v>
      </c>
      <c r="AE399" s="65"/>
      <c r="AF399" s="66">
        <v>3.67</v>
      </c>
      <c r="AG399" s="84"/>
      <c r="AH399" s="358">
        <f>(AF399+$AG$6)*U399</f>
        <v>946.9000000000001</v>
      </c>
      <c r="AI399" s="178" t="s">
        <v>2676</v>
      </c>
      <c r="AJ399" s="179" t="s">
        <v>2677</v>
      </c>
      <c r="AK399" s="385"/>
      <c r="AL399" s="57">
        <v>170</v>
      </c>
      <c r="AM399" s="180" t="s">
        <v>2678</v>
      </c>
      <c r="AN399" s="181"/>
      <c r="AO399" s="181"/>
      <c r="AP399" s="182"/>
      <c r="AQ399" s="61"/>
      <c r="AR399" s="85" t="s">
        <v>2670</v>
      </c>
      <c r="AS399" s="183" t="s">
        <v>1660</v>
      </c>
      <c r="AT399" s="64">
        <v>187194</v>
      </c>
      <c r="AU399" s="63" t="s">
        <v>1661</v>
      </c>
      <c r="AV399" s="65"/>
      <c r="AW399" s="66">
        <v>3.38</v>
      </c>
      <c r="AX399" s="84"/>
      <c r="AY399" s="358">
        <f>(AW399+$AX$6)*AL399</f>
        <v>906.1</v>
      </c>
      <c r="AZ399" s="178" t="s">
        <v>2676</v>
      </c>
      <c r="BA399" s="179" t="s">
        <v>2677</v>
      </c>
      <c r="BB399" s="385"/>
      <c r="BC399" s="57">
        <v>170</v>
      </c>
      <c r="BD399" s="180" t="s">
        <v>2678</v>
      </c>
      <c r="BE399" s="181"/>
      <c r="BF399" s="181"/>
      <c r="BG399" s="182"/>
      <c r="BH399" s="61"/>
      <c r="BI399" s="85" t="s">
        <v>2670</v>
      </c>
      <c r="BJ399" s="183"/>
      <c r="BK399" s="64"/>
      <c r="BL399" s="63"/>
      <c r="BM399" s="65"/>
      <c r="BN399" s="66"/>
      <c r="BO399" s="84"/>
      <c r="BP399" s="358">
        <f>(BN399+$O$6)*BC399</f>
        <v>212.5</v>
      </c>
    </row>
    <row r="400" spans="1:68" s="81" customFormat="1" ht="16.5" thickBot="1">
      <c r="A400" s="184"/>
      <c r="B400" s="185"/>
      <c r="C400" s="70"/>
      <c r="D400" s="180"/>
      <c r="E400" s="181"/>
      <c r="F400" s="181"/>
      <c r="G400" s="182"/>
      <c r="H400" s="71"/>
      <c r="I400" s="72"/>
      <c r="J400" s="89"/>
      <c r="K400" s="74"/>
      <c r="L400" s="73"/>
      <c r="M400" s="74"/>
      <c r="N400" s="75"/>
      <c r="O400" s="84"/>
      <c r="P400" s="76"/>
      <c r="Q400" s="80"/>
      <c r="R400" s="184"/>
      <c r="S400" s="185"/>
      <c r="T400" s="386"/>
      <c r="U400" s="70"/>
      <c r="V400" s="180"/>
      <c r="W400" s="181"/>
      <c r="X400" s="181"/>
      <c r="Y400" s="182"/>
      <c r="Z400" s="71"/>
      <c r="AA400" s="72"/>
      <c r="AB400" s="89"/>
      <c r="AC400" s="74"/>
      <c r="AD400" s="73"/>
      <c r="AE400" s="74"/>
      <c r="AF400" s="75"/>
      <c r="AG400" s="84"/>
      <c r="AH400" s="359"/>
      <c r="AI400" s="184"/>
      <c r="AJ400" s="185"/>
      <c r="AK400" s="386"/>
      <c r="AL400" s="70"/>
      <c r="AM400" s="180"/>
      <c r="AN400" s="181"/>
      <c r="AO400" s="181"/>
      <c r="AP400" s="182"/>
      <c r="AQ400" s="71"/>
      <c r="AR400" s="72"/>
      <c r="AS400" s="89"/>
      <c r="AT400" s="74"/>
      <c r="AU400" s="73"/>
      <c r="AV400" s="74"/>
      <c r="AW400" s="75"/>
      <c r="AX400" s="84"/>
      <c r="AY400" s="359"/>
      <c r="AZ400" s="184"/>
      <c r="BA400" s="185"/>
      <c r="BB400" s="386"/>
      <c r="BC400" s="70"/>
      <c r="BD400" s="180"/>
      <c r="BE400" s="181"/>
      <c r="BF400" s="181"/>
      <c r="BG400" s="182"/>
      <c r="BH400" s="71"/>
      <c r="BI400" s="72"/>
      <c r="BJ400" s="89"/>
      <c r="BK400" s="74"/>
      <c r="BL400" s="73"/>
      <c r="BM400" s="74"/>
      <c r="BN400" s="75"/>
      <c r="BO400" s="84"/>
      <c r="BP400" s="359"/>
    </row>
    <row r="401" spans="1:68" ht="16.5" thickBot="1">
      <c r="A401" s="178" t="s">
        <v>2679</v>
      </c>
      <c r="B401" s="179" t="s">
        <v>2680</v>
      </c>
      <c r="C401" s="57">
        <v>167</v>
      </c>
      <c r="D401" s="180" t="s">
        <v>2681</v>
      </c>
      <c r="E401" s="181"/>
      <c r="F401" s="181"/>
      <c r="G401" s="182"/>
      <c r="H401" s="61"/>
      <c r="I401" s="85" t="s">
        <v>2670</v>
      </c>
      <c r="J401" s="183" t="s">
        <v>2671</v>
      </c>
      <c r="K401" s="64"/>
      <c r="L401" s="63" t="s">
        <v>2672</v>
      </c>
      <c r="M401" s="65"/>
      <c r="N401" s="66">
        <v>4.71</v>
      </c>
      <c r="O401" s="84"/>
      <c r="P401" s="67">
        <f>(N401+$O$6)*C401</f>
        <v>995.32</v>
      </c>
      <c r="Q401" s="77"/>
      <c r="R401" s="178" t="s">
        <v>2679</v>
      </c>
      <c r="S401" s="179" t="s">
        <v>2680</v>
      </c>
      <c r="T401" s="385"/>
      <c r="U401" s="57">
        <v>167</v>
      </c>
      <c r="V401" s="180" t="s">
        <v>2681</v>
      </c>
      <c r="W401" s="181"/>
      <c r="X401" s="181"/>
      <c r="Y401" s="182"/>
      <c r="Z401" s="61"/>
      <c r="AA401" s="85" t="s">
        <v>2670</v>
      </c>
      <c r="AB401" s="183" t="s">
        <v>1274</v>
      </c>
      <c r="AC401" s="64">
        <v>4393856</v>
      </c>
      <c r="AD401" s="63" t="s">
        <v>1275</v>
      </c>
      <c r="AE401" s="65"/>
      <c r="AF401" s="66">
        <v>4.57</v>
      </c>
      <c r="AG401" s="84"/>
      <c r="AH401" s="358">
        <f>(AF401+$AG$6)*U401</f>
        <v>1080.49</v>
      </c>
      <c r="AI401" s="178" t="s">
        <v>2679</v>
      </c>
      <c r="AJ401" s="179" t="s">
        <v>2680</v>
      </c>
      <c r="AK401" s="385"/>
      <c r="AL401" s="57">
        <v>167</v>
      </c>
      <c r="AM401" s="180" t="s">
        <v>2681</v>
      </c>
      <c r="AN401" s="181"/>
      <c r="AO401" s="181"/>
      <c r="AP401" s="182"/>
      <c r="AQ401" s="61"/>
      <c r="AR401" s="85" t="s">
        <v>2670</v>
      </c>
      <c r="AS401" s="183" t="s">
        <v>1660</v>
      </c>
      <c r="AT401" s="64">
        <v>187186</v>
      </c>
      <c r="AU401" s="63" t="s">
        <v>1661</v>
      </c>
      <c r="AV401" s="65"/>
      <c r="AW401" s="66">
        <v>4.28</v>
      </c>
      <c r="AX401" s="84"/>
      <c r="AY401" s="358">
        <f>(AW401+$AX$6)*AL401</f>
        <v>1040.41</v>
      </c>
      <c r="AZ401" s="178" t="s">
        <v>2679</v>
      </c>
      <c r="BA401" s="179" t="s">
        <v>2680</v>
      </c>
      <c r="BB401" s="385"/>
      <c r="BC401" s="57">
        <v>167</v>
      </c>
      <c r="BD401" s="180" t="s">
        <v>2681</v>
      </c>
      <c r="BE401" s="181"/>
      <c r="BF401" s="181"/>
      <c r="BG401" s="182"/>
      <c r="BH401" s="61"/>
      <c r="BI401" s="85" t="s">
        <v>2670</v>
      </c>
      <c r="BJ401" s="183"/>
      <c r="BK401" s="64"/>
      <c r="BL401" s="63"/>
      <c r="BM401" s="65"/>
      <c r="BN401" s="66"/>
      <c r="BO401" s="84"/>
      <c r="BP401" s="358">
        <f>(BN401+$O$6)*BC401</f>
        <v>208.75</v>
      </c>
    </row>
    <row r="402" spans="1:68" s="81" customFormat="1" ht="16.5" thickBot="1">
      <c r="A402" s="184"/>
      <c r="B402" s="185"/>
      <c r="C402" s="70"/>
      <c r="D402" s="180"/>
      <c r="E402" s="181"/>
      <c r="F402" s="181"/>
      <c r="G402" s="182"/>
      <c r="H402" s="71"/>
      <c r="I402" s="72"/>
      <c r="J402" s="73"/>
      <c r="K402" s="74"/>
      <c r="L402" s="73"/>
      <c r="M402" s="74"/>
      <c r="N402" s="75"/>
      <c r="O402" s="84"/>
      <c r="P402" s="76"/>
      <c r="Q402" s="80"/>
      <c r="R402" s="184"/>
      <c r="S402" s="185"/>
      <c r="T402" s="386"/>
      <c r="U402" s="70"/>
      <c r="V402" s="180"/>
      <c r="W402" s="181"/>
      <c r="X402" s="181"/>
      <c r="Y402" s="182"/>
      <c r="Z402" s="71"/>
      <c r="AA402" s="72"/>
      <c r="AB402" s="73"/>
      <c r="AC402" s="74"/>
      <c r="AD402" s="73"/>
      <c r="AE402" s="74"/>
      <c r="AF402" s="75"/>
      <c r="AG402" s="84"/>
      <c r="AH402" s="359"/>
      <c r="AI402" s="184"/>
      <c r="AJ402" s="185"/>
      <c r="AK402" s="386"/>
      <c r="AL402" s="70"/>
      <c r="AM402" s="180"/>
      <c r="AN402" s="181"/>
      <c r="AO402" s="181"/>
      <c r="AP402" s="182"/>
      <c r="AQ402" s="71"/>
      <c r="AR402" s="72"/>
      <c r="AS402" s="73"/>
      <c r="AT402" s="74"/>
      <c r="AU402" s="73"/>
      <c r="AV402" s="74"/>
      <c r="AW402" s="75"/>
      <c r="AX402" s="84"/>
      <c r="AY402" s="359"/>
      <c r="AZ402" s="184"/>
      <c r="BA402" s="185"/>
      <c r="BB402" s="386"/>
      <c r="BC402" s="70"/>
      <c r="BD402" s="180"/>
      <c r="BE402" s="181"/>
      <c r="BF402" s="181"/>
      <c r="BG402" s="182"/>
      <c r="BH402" s="71"/>
      <c r="BI402" s="72"/>
      <c r="BJ402" s="73"/>
      <c r="BK402" s="74"/>
      <c r="BL402" s="73"/>
      <c r="BM402" s="74"/>
      <c r="BN402" s="75"/>
      <c r="BO402" s="84"/>
      <c r="BP402" s="359"/>
    </row>
    <row r="403" spans="1:68" ht="16.5" thickBot="1">
      <c r="A403" s="178" t="s">
        <v>2682</v>
      </c>
      <c r="B403" s="179" t="s">
        <v>2683</v>
      </c>
      <c r="C403" s="57">
        <v>210</v>
      </c>
      <c r="D403" s="180" t="s">
        <v>2684</v>
      </c>
      <c r="E403" s="181"/>
      <c r="F403" s="181"/>
      <c r="G403" s="182"/>
      <c r="H403" s="61"/>
      <c r="I403" s="85" t="s">
        <v>2685</v>
      </c>
      <c r="J403" s="183" t="s">
        <v>2686</v>
      </c>
      <c r="K403" s="64">
        <v>40800</v>
      </c>
      <c r="L403" s="63" t="s">
        <v>1921</v>
      </c>
      <c r="M403" s="65"/>
      <c r="N403" s="66">
        <v>10.06</v>
      </c>
      <c r="O403" s="84"/>
      <c r="P403" s="67">
        <f>(N403+$O$6)*C403</f>
        <v>2375.1</v>
      </c>
      <c r="Q403" s="77"/>
      <c r="R403" s="178" t="s">
        <v>2682</v>
      </c>
      <c r="S403" s="179" t="s">
        <v>2683</v>
      </c>
      <c r="T403" s="385"/>
      <c r="U403" s="57">
        <v>140</v>
      </c>
      <c r="V403" s="180" t="s">
        <v>2684</v>
      </c>
      <c r="W403" s="181"/>
      <c r="X403" s="181"/>
      <c r="Y403" s="182"/>
      <c r="Z403" s="61"/>
      <c r="AA403" s="85" t="s">
        <v>2685</v>
      </c>
      <c r="AB403" s="183" t="s">
        <v>1276</v>
      </c>
      <c r="AC403" s="64">
        <v>5965850</v>
      </c>
      <c r="AD403" s="63" t="s">
        <v>1277</v>
      </c>
      <c r="AE403" s="65"/>
      <c r="AF403" s="66">
        <v>12.45</v>
      </c>
      <c r="AG403" s="84"/>
      <c r="AH403" s="358">
        <f>(AF403+$AG$6)*U403</f>
        <v>2009</v>
      </c>
      <c r="AI403" s="178" t="s">
        <v>2682</v>
      </c>
      <c r="AJ403" s="179" t="s">
        <v>2683</v>
      </c>
      <c r="AK403" s="385"/>
      <c r="AL403" s="57">
        <v>140</v>
      </c>
      <c r="AM403" s="180" t="s">
        <v>2684</v>
      </c>
      <c r="AN403" s="181"/>
      <c r="AO403" s="181"/>
      <c r="AP403" s="182"/>
      <c r="AQ403" s="61"/>
      <c r="AR403" s="85" t="s">
        <v>2685</v>
      </c>
      <c r="AS403" s="183" t="s">
        <v>1662</v>
      </c>
      <c r="AT403" s="64">
        <v>166070</v>
      </c>
      <c r="AU403" s="63" t="s">
        <v>1544</v>
      </c>
      <c r="AV403" s="65"/>
      <c r="AW403" s="66">
        <v>11.36</v>
      </c>
      <c r="AX403" s="84"/>
      <c r="AY403" s="358">
        <f>(AW403+$AX$6)*AL403</f>
        <v>1863.3999999999999</v>
      </c>
      <c r="AZ403" s="178" t="s">
        <v>2682</v>
      </c>
      <c r="BA403" s="179" t="s">
        <v>2683</v>
      </c>
      <c r="BB403" s="385"/>
      <c r="BC403" s="57">
        <v>140</v>
      </c>
      <c r="BD403" s="180" t="s">
        <v>2684</v>
      </c>
      <c r="BE403" s="181"/>
      <c r="BF403" s="181"/>
      <c r="BG403" s="182"/>
      <c r="BH403" s="61"/>
      <c r="BI403" s="85" t="s">
        <v>2685</v>
      </c>
      <c r="BJ403" s="183"/>
      <c r="BK403" s="64"/>
      <c r="BL403" s="63"/>
      <c r="BM403" s="65"/>
      <c r="BN403" s="66"/>
      <c r="BO403" s="84"/>
      <c r="BP403" s="358">
        <f>(BN403+$O$6)*BC403</f>
        <v>175</v>
      </c>
    </row>
    <row r="404" spans="1:68" s="81" customFormat="1" ht="16.5" thickBot="1">
      <c r="A404" s="184"/>
      <c r="B404" s="185"/>
      <c r="C404" s="70"/>
      <c r="D404" s="180"/>
      <c r="E404" s="181"/>
      <c r="F404" s="181"/>
      <c r="G404" s="182"/>
      <c r="H404" s="71"/>
      <c r="I404" s="72"/>
      <c r="J404" s="73"/>
      <c r="K404" s="74"/>
      <c r="L404" s="73"/>
      <c r="M404" s="74"/>
      <c r="N404" s="75"/>
      <c r="O404" s="84"/>
      <c r="P404" s="76"/>
      <c r="Q404" s="80"/>
      <c r="R404" s="184"/>
      <c r="S404" s="185"/>
      <c r="T404" s="386"/>
      <c r="U404" s="70"/>
      <c r="V404" s="180"/>
      <c r="W404" s="181"/>
      <c r="X404" s="181"/>
      <c r="Y404" s="182"/>
      <c r="Z404" s="71"/>
      <c r="AA404" s="72"/>
      <c r="AB404" s="73"/>
      <c r="AC404" s="74"/>
      <c r="AD404" s="73"/>
      <c r="AE404" s="74"/>
      <c r="AF404" s="75"/>
      <c r="AG404" s="84"/>
      <c r="AH404" s="359"/>
      <c r="AI404" s="184"/>
      <c r="AJ404" s="185"/>
      <c r="AK404" s="386"/>
      <c r="AL404" s="70"/>
      <c r="AM404" s="180"/>
      <c r="AN404" s="181"/>
      <c r="AO404" s="181"/>
      <c r="AP404" s="182"/>
      <c r="AQ404" s="71"/>
      <c r="AR404" s="72"/>
      <c r="AS404" s="73"/>
      <c r="AT404" s="74"/>
      <c r="AU404" s="73"/>
      <c r="AV404" s="74"/>
      <c r="AW404" s="75"/>
      <c r="AX404" s="84"/>
      <c r="AY404" s="359"/>
      <c r="AZ404" s="184"/>
      <c r="BA404" s="185"/>
      <c r="BB404" s="386"/>
      <c r="BC404" s="70"/>
      <c r="BD404" s="180"/>
      <c r="BE404" s="181"/>
      <c r="BF404" s="181"/>
      <c r="BG404" s="182"/>
      <c r="BH404" s="71"/>
      <c r="BI404" s="72"/>
      <c r="BJ404" s="73"/>
      <c r="BK404" s="74"/>
      <c r="BL404" s="73"/>
      <c r="BM404" s="74"/>
      <c r="BN404" s="75"/>
      <c r="BO404" s="84"/>
      <c r="BP404" s="359"/>
    </row>
    <row r="405" spans="1:68" ht="16.5" thickBot="1">
      <c r="A405" s="178" t="s">
        <v>2687</v>
      </c>
      <c r="B405" s="179" t="s">
        <v>2688</v>
      </c>
      <c r="C405" s="57">
        <v>60</v>
      </c>
      <c r="D405" s="180" t="s">
        <v>2689</v>
      </c>
      <c r="E405" s="181"/>
      <c r="F405" s="181"/>
      <c r="G405" s="182"/>
      <c r="H405" s="131"/>
      <c r="I405" s="85" t="s">
        <v>2690</v>
      </c>
      <c r="J405" s="183" t="s">
        <v>2691</v>
      </c>
      <c r="K405" s="64">
        <v>40910</v>
      </c>
      <c r="L405" s="63" t="s">
        <v>2692</v>
      </c>
      <c r="M405" s="65"/>
      <c r="N405" s="66">
        <v>18.5</v>
      </c>
      <c r="O405" s="84"/>
      <c r="P405" s="67">
        <f>(N405+$O$6)*C405</f>
        <v>1185</v>
      </c>
      <c r="Q405" s="77"/>
      <c r="R405" s="178" t="s">
        <v>2687</v>
      </c>
      <c r="S405" s="179" t="s">
        <v>2688</v>
      </c>
      <c r="T405" s="385"/>
      <c r="U405" s="57">
        <v>60</v>
      </c>
      <c r="V405" s="180" t="s">
        <v>2689</v>
      </c>
      <c r="W405" s="181"/>
      <c r="X405" s="181"/>
      <c r="Y405" s="182"/>
      <c r="Z405" s="131"/>
      <c r="AA405" s="85" t="s">
        <v>2690</v>
      </c>
      <c r="AB405" s="183" t="s">
        <v>1276</v>
      </c>
      <c r="AC405" s="64">
        <v>2917722</v>
      </c>
      <c r="AD405" s="63" t="s">
        <v>1278</v>
      </c>
      <c r="AE405" s="65"/>
      <c r="AF405" s="66">
        <v>18.8</v>
      </c>
      <c r="AG405" s="84"/>
      <c r="AH405" s="358">
        <f>(AF405+$AG$6)*U405</f>
        <v>1242</v>
      </c>
      <c r="AI405" s="178" t="s">
        <v>2687</v>
      </c>
      <c r="AJ405" s="179" t="s">
        <v>2688</v>
      </c>
      <c r="AK405" s="385"/>
      <c r="AL405" s="57">
        <v>60</v>
      </c>
      <c r="AM405" s="180" t="s">
        <v>2689</v>
      </c>
      <c r="AN405" s="181"/>
      <c r="AO405" s="181"/>
      <c r="AP405" s="182"/>
      <c r="AQ405" s="131"/>
      <c r="AR405" s="85" t="s">
        <v>2690</v>
      </c>
      <c r="AS405" s="183" t="s">
        <v>1663</v>
      </c>
      <c r="AT405" s="64">
        <v>226742</v>
      </c>
      <c r="AU405" s="63" t="s">
        <v>1658</v>
      </c>
      <c r="AV405" s="65"/>
      <c r="AW405" s="66">
        <v>18.28</v>
      </c>
      <c r="AX405" s="84"/>
      <c r="AY405" s="358">
        <f>(AW405+$AX$6)*AL405</f>
        <v>1213.8</v>
      </c>
      <c r="AZ405" s="178" t="s">
        <v>2687</v>
      </c>
      <c r="BA405" s="179" t="s">
        <v>2688</v>
      </c>
      <c r="BB405" s="385"/>
      <c r="BC405" s="57">
        <v>90</v>
      </c>
      <c r="BD405" s="180" t="s">
        <v>2689</v>
      </c>
      <c r="BE405" s="181"/>
      <c r="BF405" s="181"/>
      <c r="BG405" s="182"/>
      <c r="BH405" s="131"/>
      <c r="BI405" s="85" t="s">
        <v>2690</v>
      </c>
      <c r="BJ405" s="183"/>
      <c r="BK405" s="64"/>
      <c r="BL405" s="63"/>
      <c r="BM405" s="65"/>
      <c r="BN405" s="66"/>
      <c r="BO405" s="84"/>
      <c r="BP405" s="358">
        <f>(BN405+$O$6)*BC405</f>
        <v>112.5</v>
      </c>
    </row>
    <row r="406" spans="1:68" s="81" customFormat="1" ht="16.5" thickBot="1">
      <c r="A406" s="184"/>
      <c r="B406" s="185"/>
      <c r="C406" s="70"/>
      <c r="D406" s="180"/>
      <c r="E406" s="181"/>
      <c r="F406" s="181"/>
      <c r="G406" s="182"/>
      <c r="H406" s="71"/>
      <c r="I406" s="72"/>
      <c r="J406" s="73"/>
      <c r="K406" s="74"/>
      <c r="L406" s="73"/>
      <c r="M406" s="74"/>
      <c r="N406" s="75"/>
      <c r="O406" s="84"/>
      <c r="P406" s="76"/>
      <c r="Q406" s="80"/>
      <c r="R406" s="184"/>
      <c r="S406" s="185"/>
      <c r="T406" s="386"/>
      <c r="U406" s="70"/>
      <c r="V406" s="180"/>
      <c r="W406" s="181"/>
      <c r="X406" s="181"/>
      <c r="Y406" s="182"/>
      <c r="Z406" s="71"/>
      <c r="AA406" s="72"/>
      <c r="AB406" s="73"/>
      <c r="AC406" s="74"/>
      <c r="AD406" s="73"/>
      <c r="AE406" s="74"/>
      <c r="AF406" s="75"/>
      <c r="AG406" s="84"/>
      <c r="AH406" s="359"/>
      <c r="AI406" s="184"/>
      <c r="AJ406" s="185"/>
      <c r="AK406" s="386"/>
      <c r="AL406" s="70"/>
      <c r="AM406" s="180"/>
      <c r="AN406" s="181"/>
      <c r="AO406" s="181"/>
      <c r="AP406" s="182"/>
      <c r="AQ406" s="71"/>
      <c r="AR406" s="72"/>
      <c r="AS406" s="73"/>
      <c r="AT406" s="74"/>
      <c r="AU406" s="73"/>
      <c r="AV406" s="74"/>
      <c r="AW406" s="75"/>
      <c r="AX406" s="84"/>
      <c r="AY406" s="359"/>
      <c r="AZ406" s="184"/>
      <c r="BA406" s="185"/>
      <c r="BB406" s="386"/>
      <c r="BC406" s="70"/>
      <c r="BD406" s="180"/>
      <c r="BE406" s="181"/>
      <c r="BF406" s="181"/>
      <c r="BG406" s="182"/>
      <c r="BH406" s="71"/>
      <c r="BI406" s="72"/>
      <c r="BJ406" s="73"/>
      <c r="BK406" s="74"/>
      <c r="BL406" s="73"/>
      <c r="BM406" s="74"/>
      <c r="BN406" s="75"/>
      <c r="BO406" s="84"/>
      <c r="BP406" s="359"/>
    </row>
    <row r="407" spans="1:68" ht="16.5" thickBot="1">
      <c r="A407" s="178" t="s">
        <v>2693</v>
      </c>
      <c r="B407" s="179" t="s">
        <v>2694</v>
      </c>
      <c r="C407" s="57">
        <v>1850</v>
      </c>
      <c r="D407" s="180" t="s">
        <v>2695</v>
      </c>
      <c r="E407" s="181"/>
      <c r="F407" s="181"/>
      <c r="G407" s="182"/>
      <c r="H407" s="61"/>
      <c r="I407" s="85" t="s">
        <v>2670</v>
      </c>
      <c r="J407" s="183" t="s">
        <v>2671</v>
      </c>
      <c r="K407" s="64">
        <v>60075</v>
      </c>
      <c r="L407" s="63" t="s">
        <v>2672</v>
      </c>
      <c r="M407" s="65"/>
      <c r="N407" s="66">
        <v>4.96</v>
      </c>
      <c r="O407" s="84"/>
      <c r="P407" s="67">
        <f>(N407+$O$6)*C407</f>
        <v>11488.5</v>
      </c>
      <c r="Q407" s="77"/>
      <c r="R407" s="178" t="s">
        <v>2693</v>
      </c>
      <c r="S407" s="179" t="s">
        <v>2694</v>
      </c>
      <c r="T407" s="385"/>
      <c r="U407" s="57">
        <v>1850</v>
      </c>
      <c r="V407" s="180" t="s">
        <v>2695</v>
      </c>
      <c r="W407" s="181"/>
      <c r="X407" s="181"/>
      <c r="Y407" s="182"/>
      <c r="Z407" s="61"/>
      <c r="AA407" s="85" t="s">
        <v>2670</v>
      </c>
      <c r="AB407" s="183" t="s">
        <v>1279</v>
      </c>
      <c r="AC407" s="64" t="s">
        <v>1280</v>
      </c>
      <c r="AD407" s="63" t="s">
        <v>1275</v>
      </c>
      <c r="AE407" s="65"/>
      <c r="AF407" s="66">
        <v>4.17</v>
      </c>
      <c r="AG407" s="84"/>
      <c r="AH407" s="358">
        <f>(AF407+$AG$6)*U407</f>
        <v>11229.5</v>
      </c>
      <c r="AI407" s="178" t="s">
        <v>2693</v>
      </c>
      <c r="AJ407" s="179" t="s">
        <v>2694</v>
      </c>
      <c r="AK407" s="385"/>
      <c r="AL407" s="57">
        <v>740</v>
      </c>
      <c r="AM407" s="180" t="s">
        <v>2695</v>
      </c>
      <c r="AN407" s="181"/>
      <c r="AO407" s="181"/>
      <c r="AP407" s="182"/>
      <c r="AQ407" s="61"/>
      <c r="AR407" s="85" t="s">
        <v>2670</v>
      </c>
      <c r="AS407" s="183" t="s">
        <v>1664</v>
      </c>
      <c r="AT407" s="64">
        <v>159970</v>
      </c>
      <c r="AU407" s="63" t="s">
        <v>1661</v>
      </c>
      <c r="AV407" s="65"/>
      <c r="AW407" s="66">
        <v>11.65</v>
      </c>
      <c r="AX407" s="84"/>
      <c r="AY407" s="358">
        <f>(AW407+$AX$6)*AL407</f>
        <v>10064</v>
      </c>
      <c r="AZ407" s="178" t="s">
        <v>2693</v>
      </c>
      <c r="BA407" s="179" t="s">
        <v>2694</v>
      </c>
      <c r="BB407" s="385"/>
      <c r="BC407" s="57">
        <v>1850</v>
      </c>
      <c r="BD407" s="180" t="s">
        <v>2695</v>
      </c>
      <c r="BE407" s="181"/>
      <c r="BF407" s="181"/>
      <c r="BG407" s="182"/>
      <c r="BH407" s="61"/>
      <c r="BI407" s="85" t="s">
        <v>2670</v>
      </c>
      <c r="BJ407" s="183"/>
      <c r="BK407" s="64"/>
      <c r="BL407" s="63"/>
      <c r="BM407" s="65"/>
      <c r="BN407" s="66"/>
      <c r="BO407" s="84"/>
      <c r="BP407" s="358">
        <f>(BN407+$O$6)*BC407</f>
        <v>2312.5</v>
      </c>
    </row>
    <row r="408" spans="1:68" s="81" customFormat="1" ht="16.5" thickBot="1">
      <c r="A408" s="184"/>
      <c r="B408" s="185"/>
      <c r="C408" s="70"/>
      <c r="D408" s="180"/>
      <c r="E408" s="181"/>
      <c r="F408" s="181"/>
      <c r="G408" s="182"/>
      <c r="H408" s="71"/>
      <c r="I408" s="72"/>
      <c r="J408" s="73"/>
      <c r="K408" s="74"/>
      <c r="L408" s="73"/>
      <c r="M408" s="74"/>
      <c r="N408" s="75"/>
      <c r="O408" s="84"/>
      <c r="P408" s="76"/>
      <c r="Q408" s="80"/>
      <c r="R408" s="184"/>
      <c r="S408" s="185"/>
      <c r="T408" s="386"/>
      <c r="U408" s="70"/>
      <c r="V408" s="180"/>
      <c r="W408" s="181"/>
      <c r="X408" s="181"/>
      <c r="Y408" s="182"/>
      <c r="Z408" s="71"/>
      <c r="AA408" s="72"/>
      <c r="AB408" s="73"/>
      <c r="AC408" s="74"/>
      <c r="AD408" s="73"/>
      <c r="AE408" s="74"/>
      <c r="AF408" s="75"/>
      <c r="AG408" s="84"/>
      <c r="AH408" s="359"/>
      <c r="AI408" s="184"/>
      <c r="AJ408" s="185"/>
      <c r="AK408" s="386"/>
      <c r="AL408" s="70"/>
      <c r="AM408" s="180"/>
      <c r="AN408" s="181"/>
      <c r="AO408" s="181"/>
      <c r="AP408" s="182"/>
      <c r="AQ408" s="71"/>
      <c r="AR408" s="72"/>
      <c r="AS408" s="73"/>
      <c r="AT408" s="74"/>
      <c r="AU408" s="73"/>
      <c r="AV408" s="74"/>
      <c r="AW408" s="75"/>
      <c r="AX408" s="84"/>
      <c r="AY408" s="359"/>
      <c r="AZ408" s="184"/>
      <c r="BA408" s="185"/>
      <c r="BB408" s="386"/>
      <c r="BC408" s="70"/>
      <c r="BD408" s="180"/>
      <c r="BE408" s="181"/>
      <c r="BF408" s="181"/>
      <c r="BG408" s="182"/>
      <c r="BH408" s="71"/>
      <c r="BI408" s="72"/>
      <c r="BJ408" s="73"/>
      <c r="BK408" s="74"/>
      <c r="BL408" s="73"/>
      <c r="BM408" s="74"/>
      <c r="BN408" s="75"/>
      <c r="BO408" s="84"/>
      <c r="BP408" s="359"/>
    </row>
    <row r="409" spans="1:68" ht="16.5" thickBot="1">
      <c r="A409" s="178" t="s">
        <v>2696</v>
      </c>
      <c r="B409" s="179" t="s">
        <v>2697</v>
      </c>
      <c r="C409" s="57">
        <v>1400</v>
      </c>
      <c r="D409" s="180" t="s">
        <v>2698</v>
      </c>
      <c r="E409" s="181"/>
      <c r="F409" s="181"/>
      <c r="G409" s="182"/>
      <c r="H409" s="61"/>
      <c r="I409" s="85" t="s">
        <v>2699</v>
      </c>
      <c r="J409" s="183" t="s">
        <v>2700</v>
      </c>
      <c r="K409" s="64">
        <v>60070</v>
      </c>
      <c r="L409" s="63" t="s">
        <v>2672</v>
      </c>
      <c r="M409" s="65"/>
      <c r="N409" s="66">
        <v>3.77</v>
      </c>
      <c r="O409" s="84"/>
      <c r="P409" s="67">
        <f>(N409+$O$6)*C409</f>
        <v>7027.999999999999</v>
      </c>
      <c r="Q409" s="77"/>
      <c r="R409" s="178" t="s">
        <v>2696</v>
      </c>
      <c r="S409" s="179" t="s">
        <v>2697</v>
      </c>
      <c r="T409" s="385"/>
      <c r="U409" s="57">
        <v>1400</v>
      </c>
      <c r="V409" s="180" t="s">
        <v>2698</v>
      </c>
      <c r="W409" s="181"/>
      <c r="X409" s="181"/>
      <c r="Y409" s="182"/>
      <c r="Z409" s="61"/>
      <c r="AA409" s="85" t="s">
        <v>2699</v>
      </c>
      <c r="AB409" s="183" t="s">
        <v>1281</v>
      </c>
      <c r="AC409" s="64" t="s">
        <v>1282</v>
      </c>
      <c r="AD409" s="63" t="s">
        <v>1275</v>
      </c>
      <c r="AE409" s="65"/>
      <c r="AF409" s="66">
        <v>3.94</v>
      </c>
      <c r="AG409" s="84"/>
      <c r="AH409" s="358">
        <f>(AF409+$AG$6)*U409</f>
        <v>8176</v>
      </c>
      <c r="AI409" s="178" t="s">
        <v>2696</v>
      </c>
      <c r="AJ409" s="179" t="s">
        <v>2697</v>
      </c>
      <c r="AK409" s="385"/>
      <c r="AL409" s="57">
        <v>700</v>
      </c>
      <c r="AM409" s="180" t="s">
        <v>2698</v>
      </c>
      <c r="AN409" s="181"/>
      <c r="AO409" s="181"/>
      <c r="AP409" s="182"/>
      <c r="AQ409" s="61"/>
      <c r="AR409" s="85" t="s">
        <v>2699</v>
      </c>
      <c r="AS409" s="183" t="s">
        <v>1665</v>
      </c>
      <c r="AT409" s="64">
        <v>159950</v>
      </c>
      <c r="AU409" s="63" t="s">
        <v>1661</v>
      </c>
      <c r="AV409" s="65"/>
      <c r="AW409" s="66">
        <v>7.72</v>
      </c>
      <c r="AX409" s="84"/>
      <c r="AY409" s="358">
        <f>(AW409+$AX$6)*AL409</f>
        <v>6769</v>
      </c>
      <c r="AZ409" s="178" t="s">
        <v>2696</v>
      </c>
      <c r="BA409" s="179" t="s">
        <v>2697</v>
      </c>
      <c r="BB409" s="385"/>
      <c r="BC409" s="57">
        <v>1400</v>
      </c>
      <c r="BD409" s="180" t="s">
        <v>2698</v>
      </c>
      <c r="BE409" s="181"/>
      <c r="BF409" s="181"/>
      <c r="BG409" s="182"/>
      <c r="BH409" s="61"/>
      <c r="BI409" s="85" t="s">
        <v>2699</v>
      </c>
      <c r="BJ409" s="183"/>
      <c r="BK409" s="64"/>
      <c r="BL409" s="63"/>
      <c r="BM409" s="65"/>
      <c r="BN409" s="66"/>
      <c r="BO409" s="84"/>
      <c r="BP409" s="358">
        <f>(BN409+$O$6)*BC409</f>
        <v>1750</v>
      </c>
    </row>
    <row r="410" spans="1:68" s="81" customFormat="1" ht="16.5" thickBot="1">
      <c r="A410" s="184"/>
      <c r="B410" s="185"/>
      <c r="C410" s="70"/>
      <c r="D410" s="180"/>
      <c r="E410" s="181"/>
      <c r="F410" s="181"/>
      <c r="G410" s="182"/>
      <c r="H410" s="71"/>
      <c r="I410" s="72"/>
      <c r="J410" s="73"/>
      <c r="K410" s="74"/>
      <c r="L410" s="73"/>
      <c r="M410" s="74"/>
      <c r="N410" s="75"/>
      <c r="O410" s="84"/>
      <c r="P410" s="76"/>
      <c r="Q410" s="80"/>
      <c r="R410" s="184"/>
      <c r="S410" s="185"/>
      <c r="T410" s="386"/>
      <c r="U410" s="70"/>
      <c r="V410" s="180"/>
      <c r="W410" s="181"/>
      <c r="X410" s="181"/>
      <c r="Y410" s="182"/>
      <c r="Z410" s="71"/>
      <c r="AA410" s="72"/>
      <c r="AB410" s="73"/>
      <c r="AC410" s="74"/>
      <c r="AD410" s="73"/>
      <c r="AE410" s="74"/>
      <c r="AF410" s="75"/>
      <c r="AG410" s="84"/>
      <c r="AH410" s="359"/>
      <c r="AI410" s="184"/>
      <c r="AJ410" s="185"/>
      <c r="AK410" s="386"/>
      <c r="AL410" s="70"/>
      <c r="AM410" s="180"/>
      <c r="AN410" s="181"/>
      <c r="AO410" s="181"/>
      <c r="AP410" s="182"/>
      <c r="AQ410" s="71"/>
      <c r="AR410" s="72"/>
      <c r="AS410" s="73"/>
      <c r="AT410" s="74"/>
      <c r="AU410" s="73"/>
      <c r="AV410" s="74"/>
      <c r="AW410" s="75"/>
      <c r="AX410" s="84"/>
      <c r="AY410" s="359"/>
      <c r="AZ410" s="184"/>
      <c r="BA410" s="185"/>
      <c r="BB410" s="386"/>
      <c r="BC410" s="70"/>
      <c r="BD410" s="180"/>
      <c r="BE410" s="181"/>
      <c r="BF410" s="181"/>
      <c r="BG410" s="182"/>
      <c r="BH410" s="71"/>
      <c r="BI410" s="72"/>
      <c r="BJ410" s="73"/>
      <c r="BK410" s="74"/>
      <c r="BL410" s="73"/>
      <c r="BM410" s="74"/>
      <c r="BN410" s="75"/>
      <c r="BO410" s="84"/>
      <c r="BP410" s="359"/>
    </row>
    <row r="411" spans="1:68" ht="16.5" thickBot="1">
      <c r="A411" s="178" t="s">
        <v>2701</v>
      </c>
      <c r="B411" s="179" t="s">
        <v>2702</v>
      </c>
      <c r="C411" s="57">
        <v>1200</v>
      </c>
      <c r="D411" s="180" t="s">
        <v>2703</v>
      </c>
      <c r="E411" s="181"/>
      <c r="F411" s="181"/>
      <c r="G411" s="182"/>
      <c r="H411" s="61"/>
      <c r="I411" s="85" t="s">
        <v>2704</v>
      </c>
      <c r="J411" s="183" t="s">
        <v>2705</v>
      </c>
      <c r="K411" s="64"/>
      <c r="L411" s="63" t="s">
        <v>2672</v>
      </c>
      <c r="M411" s="65"/>
      <c r="N411" s="66">
        <v>5.3</v>
      </c>
      <c r="O411" s="84"/>
      <c r="P411" s="67">
        <f>(N411+$O$6)*C411</f>
        <v>7860</v>
      </c>
      <c r="Q411" s="77"/>
      <c r="R411" s="178" t="s">
        <v>2701</v>
      </c>
      <c r="S411" s="179" t="s">
        <v>2702</v>
      </c>
      <c r="T411" s="385"/>
      <c r="U411" s="57">
        <v>1200</v>
      </c>
      <c r="V411" s="180" t="s">
        <v>2703</v>
      </c>
      <c r="W411" s="181"/>
      <c r="X411" s="181"/>
      <c r="Y411" s="182"/>
      <c r="Z411" s="61"/>
      <c r="AA411" s="85" t="s">
        <v>2704</v>
      </c>
      <c r="AB411" s="183" t="s">
        <v>1283</v>
      </c>
      <c r="AC411" s="64">
        <v>4089355</v>
      </c>
      <c r="AD411" s="63" t="s">
        <v>1275</v>
      </c>
      <c r="AE411" s="65"/>
      <c r="AF411" s="66">
        <v>5.63</v>
      </c>
      <c r="AG411" s="84"/>
      <c r="AH411" s="358">
        <f>(AF411+$AG$6)*U411</f>
        <v>9036</v>
      </c>
      <c r="AI411" s="178" t="s">
        <v>2701</v>
      </c>
      <c r="AJ411" s="179" t="s">
        <v>2702</v>
      </c>
      <c r="AK411" s="385"/>
      <c r="AL411" s="57">
        <v>600</v>
      </c>
      <c r="AM411" s="180" t="s">
        <v>2703</v>
      </c>
      <c r="AN411" s="181"/>
      <c r="AO411" s="181"/>
      <c r="AP411" s="182"/>
      <c r="AQ411" s="61"/>
      <c r="AR411" s="85" t="s">
        <v>2704</v>
      </c>
      <c r="AS411" s="183" t="s">
        <v>1666</v>
      </c>
      <c r="AT411" s="64">
        <v>160090</v>
      </c>
      <c r="AU411" s="63" t="s">
        <v>1661</v>
      </c>
      <c r="AV411" s="65"/>
      <c r="AW411" s="66">
        <v>10.2</v>
      </c>
      <c r="AX411" s="84"/>
      <c r="AY411" s="358">
        <f>(AW411+$AX$6)*AL411</f>
        <v>7289.999999999999</v>
      </c>
      <c r="AZ411" s="178" t="s">
        <v>2701</v>
      </c>
      <c r="BA411" s="179" t="s">
        <v>2702</v>
      </c>
      <c r="BB411" s="385"/>
      <c r="BC411" s="57">
        <v>1200</v>
      </c>
      <c r="BD411" s="180" t="s">
        <v>2703</v>
      </c>
      <c r="BE411" s="181"/>
      <c r="BF411" s="181"/>
      <c r="BG411" s="182"/>
      <c r="BH411" s="61"/>
      <c r="BI411" s="85" t="s">
        <v>2704</v>
      </c>
      <c r="BJ411" s="183"/>
      <c r="BK411" s="64"/>
      <c r="BL411" s="63"/>
      <c r="BM411" s="65"/>
      <c r="BN411" s="66"/>
      <c r="BO411" s="84"/>
      <c r="BP411" s="358">
        <f>(BN411+$O$6)*BC411</f>
        <v>1500</v>
      </c>
    </row>
    <row r="412" spans="1:68" s="81" customFormat="1" ht="16.5" thickBot="1">
      <c r="A412" s="184"/>
      <c r="B412" s="185"/>
      <c r="C412" s="70"/>
      <c r="D412" s="180"/>
      <c r="E412" s="181"/>
      <c r="F412" s="181" t="s">
        <v>2706</v>
      </c>
      <c r="G412" s="182"/>
      <c r="H412" s="71"/>
      <c r="I412" s="72"/>
      <c r="J412" s="73"/>
      <c r="K412" s="74"/>
      <c r="L412" s="73"/>
      <c r="M412" s="74"/>
      <c r="N412" s="75"/>
      <c r="O412" s="84"/>
      <c r="P412" s="76"/>
      <c r="Q412" s="80"/>
      <c r="R412" s="184"/>
      <c r="S412" s="185"/>
      <c r="T412" s="386"/>
      <c r="U412" s="70"/>
      <c r="V412" s="180"/>
      <c r="W412" s="181"/>
      <c r="X412" s="181" t="s">
        <v>2706</v>
      </c>
      <c r="Y412" s="182"/>
      <c r="Z412" s="71"/>
      <c r="AA412" s="72"/>
      <c r="AB412" s="73"/>
      <c r="AC412" s="74"/>
      <c r="AD412" s="73"/>
      <c r="AE412" s="74"/>
      <c r="AF412" s="75"/>
      <c r="AG412" s="84"/>
      <c r="AH412" s="359"/>
      <c r="AI412" s="184"/>
      <c r="AJ412" s="185"/>
      <c r="AK412" s="386"/>
      <c r="AL412" s="70"/>
      <c r="AM412" s="180"/>
      <c r="AN412" s="181"/>
      <c r="AO412" s="181" t="s">
        <v>2706</v>
      </c>
      <c r="AP412" s="182"/>
      <c r="AQ412" s="71"/>
      <c r="AR412" s="72"/>
      <c r="AS412" s="73"/>
      <c r="AT412" s="74"/>
      <c r="AU412" s="73"/>
      <c r="AV412" s="74"/>
      <c r="AW412" s="75"/>
      <c r="AX412" s="84"/>
      <c r="AY412" s="359"/>
      <c r="AZ412" s="184"/>
      <c r="BA412" s="185"/>
      <c r="BB412" s="386"/>
      <c r="BC412" s="70"/>
      <c r="BD412" s="180"/>
      <c r="BE412" s="181"/>
      <c r="BF412" s="181" t="s">
        <v>2706</v>
      </c>
      <c r="BG412" s="182"/>
      <c r="BH412" s="71"/>
      <c r="BI412" s="72"/>
      <c r="BJ412" s="73"/>
      <c r="BK412" s="74"/>
      <c r="BL412" s="73"/>
      <c r="BM412" s="74"/>
      <c r="BN412" s="75"/>
      <c r="BO412" s="84"/>
      <c r="BP412" s="359"/>
    </row>
    <row r="413" spans="1:68" ht="16.5" thickBot="1">
      <c r="A413" s="178" t="s">
        <v>2707</v>
      </c>
      <c r="B413" s="179" t="s">
        <v>2708</v>
      </c>
      <c r="C413" s="57">
        <v>1100</v>
      </c>
      <c r="D413" s="180" t="s">
        <v>2709</v>
      </c>
      <c r="E413" s="181"/>
      <c r="F413" s="181"/>
      <c r="G413" s="182"/>
      <c r="H413" s="61"/>
      <c r="I413" s="85" t="s">
        <v>2710</v>
      </c>
      <c r="J413" s="183" t="s">
        <v>2711</v>
      </c>
      <c r="K413" s="64">
        <v>60095</v>
      </c>
      <c r="L413" s="63" t="s">
        <v>2672</v>
      </c>
      <c r="M413" s="65"/>
      <c r="N413" s="66">
        <v>7.67</v>
      </c>
      <c r="O413" s="84"/>
      <c r="P413" s="67">
        <f>(N413+$O$6)*C413</f>
        <v>9812</v>
      </c>
      <c r="Q413" s="77"/>
      <c r="R413" s="178" t="s">
        <v>2707</v>
      </c>
      <c r="S413" s="179" t="s">
        <v>2708</v>
      </c>
      <c r="T413" s="385"/>
      <c r="U413" s="57">
        <v>1100</v>
      </c>
      <c r="V413" s="180" t="s">
        <v>2709</v>
      </c>
      <c r="W413" s="181"/>
      <c r="X413" s="181"/>
      <c r="Y413" s="182"/>
      <c r="Z413" s="61"/>
      <c r="AA413" s="85" t="s">
        <v>2710</v>
      </c>
      <c r="AB413" s="183" t="s">
        <v>1284</v>
      </c>
      <c r="AC413" s="64">
        <v>4671525</v>
      </c>
      <c r="AD413" s="63" t="s">
        <v>1275</v>
      </c>
      <c r="AE413" s="65"/>
      <c r="AF413" s="66">
        <v>6.36</v>
      </c>
      <c r="AG413" s="84"/>
      <c r="AH413" s="358">
        <f>(AF413+$AG$6)*U413</f>
        <v>9086</v>
      </c>
      <c r="AI413" s="178" t="s">
        <v>2707</v>
      </c>
      <c r="AJ413" s="179" t="s">
        <v>2708</v>
      </c>
      <c r="AK413" s="385"/>
      <c r="AL413" s="57">
        <v>1100</v>
      </c>
      <c r="AM413" s="180" t="s">
        <v>2709</v>
      </c>
      <c r="AN413" s="181"/>
      <c r="AO413" s="181"/>
      <c r="AP413" s="182"/>
      <c r="AQ413" s="61"/>
      <c r="AR413" s="85" t="s">
        <v>2710</v>
      </c>
      <c r="AS413" s="183" t="s">
        <v>1667</v>
      </c>
      <c r="AT413" s="64">
        <v>420697</v>
      </c>
      <c r="AU413" s="63" t="s">
        <v>1661</v>
      </c>
      <c r="AV413" s="65"/>
      <c r="AW413" s="66">
        <v>5.86</v>
      </c>
      <c r="AX413" s="84"/>
      <c r="AY413" s="358">
        <f>(AW413+$AX$6)*AL413</f>
        <v>8591</v>
      </c>
      <c r="AZ413" s="178" t="s">
        <v>2707</v>
      </c>
      <c r="BA413" s="179" t="s">
        <v>2708</v>
      </c>
      <c r="BB413" s="385"/>
      <c r="BC413" s="57">
        <v>1100</v>
      </c>
      <c r="BD413" s="180" t="s">
        <v>2709</v>
      </c>
      <c r="BE413" s="181"/>
      <c r="BF413" s="181"/>
      <c r="BG413" s="182"/>
      <c r="BH413" s="61"/>
      <c r="BI413" s="85" t="s">
        <v>2710</v>
      </c>
      <c r="BJ413" s="183"/>
      <c r="BK413" s="64"/>
      <c r="BL413" s="63"/>
      <c r="BM413" s="65"/>
      <c r="BN413" s="66"/>
      <c r="BO413" s="84"/>
      <c r="BP413" s="358">
        <f>(BN413+$O$6)*BC413</f>
        <v>1375</v>
      </c>
    </row>
    <row r="414" spans="1:68" s="81" customFormat="1" ht="16.5" thickBot="1">
      <c r="A414" s="184"/>
      <c r="B414" s="185"/>
      <c r="C414" s="70"/>
      <c r="D414" s="180"/>
      <c r="E414" s="181"/>
      <c r="F414" s="181"/>
      <c r="G414" s="182"/>
      <c r="H414" s="71"/>
      <c r="I414" s="72"/>
      <c r="J414" s="73"/>
      <c r="K414" s="74"/>
      <c r="L414" s="73"/>
      <c r="M414" s="74"/>
      <c r="N414" s="75"/>
      <c r="O414" s="84"/>
      <c r="P414" s="76"/>
      <c r="Q414" s="80"/>
      <c r="R414" s="184"/>
      <c r="S414" s="185"/>
      <c r="T414" s="386"/>
      <c r="U414" s="70"/>
      <c r="V414" s="180"/>
      <c r="W414" s="181"/>
      <c r="X414" s="181"/>
      <c r="Y414" s="182"/>
      <c r="Z414" s="71"/>
      <c r="AA414" s="72"/>
      <c r="AB414" s="73"/>
      <c r="AC414" s="74"/>
      <c r="AD414" s="73"/>
      <c r="AE414" s="74"/>
      <c r="AF414" s="75"/>
      <c r="AG414" s="84"/>
      <c r="AH414" s="359"/>
      <c r="AI414" s="184"/>
      <c r="AJ414" s="185"/>
      <c r="AK414" s="386"/>
      <c r="AL414" s="70"/>
      <c r="AM414" s="180"/>
      <c r="AN414" s="181"/>
      <c r="AO414" s="181"/>
      <c r="AP414" s="182"/>
      <c r="AQ414" s="71"/>
      <c r="AR414" s="72"/>
      <c r="AS414" s="73"/>
      <c r="AT414" s="74"/>
      <c r="AU414" s="73"/>
      <c r="AV414" s="74"/>
      <c r="AW414" s="75"/>
      <c r="AX414" s="84"/>
      <c r="AY414" s="359"/>
      <c r="AZ414" s="184"/>
      <c r="BA414" s="185"/>
      <c r="BB414" s="386"/>
      <c r="BC414" s="70"/>
      <c r="BD414" s="180"/>
      <c r="BE414" s="181"/>
      <c r="BF414" s="181"/>
      <c r="BG414" s="182"/>
      <c r="BH414" s="71"/>
      <c r="BI414" s="72"/>
      <c r="BJ414" s="73"/>
      <c r="BK414" s="74"/>
      <c r="BL414" s="73"/>
      <c r="BM414" s="74"/>
      <c r="BN414" s="75"/>
      <c r="BO414" s="84"/>
      <c r="BP414" s="359"/>
    </row>
    <row r="415" spans="1:68" ht="16.5" thickBot="1">
      <c r="A415" s="178" t="s">
        <v>2712</v>
      </c>
      <c r="B415" s="179" t="s">
        <v>2713</v>
      </c>
      <c r="C415" s="57">
        <v>175</v>
      </c>
      <c r="D415" s="180" t="s">
        <v>2714</v>
      </c>
      <c r="E415" s="181"/>
      <c r="F415" s="181"/>
      <c r="G415" s="182"/>
      <c r="H415" s="61"/>
      <c r="I415" s="85" t="s">
        <v>2670</v>
      </c>
      <c r="J415" s="183" t="s">
        <v>2671</v>
      </c>
      <c r="K415" s="64"/>
      <c r="L415" s="63" t="s">
        <v>2672</v>
      </c>
      <c r="M415" s="65"/>
      <c r="N415" s="66">
        <v>5.43</v>
      </c>
      <c r="O415" s="84"/>
      <c r="P415" s="67">
        <f>(N415+$O$6)*C415</f>
        <v>1169</v>
      </c>
      <c r="Q415" s="5"/>
      <c r="R415" s="178" t="s">
        <v>2712</v>
      </c>
      <c r="S415" s="179" t="s">
        <v>2713</v>
      </c>
      <c r="T415" s="385"/>
      <c r="U415" s="57">
        <v>175</v>
      </c>
      <c r="V415" s="180" t="s">
        <v>2714</v>
      </c>
      <c r="W415" s="181"/>
      <c r="X415" s="181"/>
      <c r="Y415" s="182"/>
      <c r="Z415" s="61"/>
      <c r="AA415" s="85" t="s">
        <v>2670</v>
      </c>
      <c r="AB415" s="183" t="s">
        <v>1285</v>
      </c>
      <c r="AC415" s="64" t="s">
        <v>1286</v>
      </c>
      <c r="AD415" s="63" t="s">
        <v>1275</v>
      </c>
      <c r="AE415" s="65"/>
      <c r="AF415" s="66">
        <v>3.76</v>
      </c>
      <c r="AG415" s="84"/>
      <c r="AH415" s="358">
        <f>(AF415+$AG$6)*U415</f>
        <v>990.5</v>
      </c>
      <c r="AI415" s="178" t="s">
        <v>2712</v>
      </c>
      <c r="AJ415" s="179" t="s">
        <v>2713</v>
      </c>
      <c r="AK415" s="385"/>
      <c r="AL415" s="57">
        <v>70</v>
      </c>
      <c r="AM415" s="180" t="s">
        <v>2714</v>
      </c>
      <c r="AN415" s="181"/>
      <c r="AO415" s="181"/>
      <c r="AP415" s="182"/>
      <c r="AQ415" s="61"/>
      <c r="AR415" s="85" t="s">
        <v>2670</v>
      </c>
      <c r="AS415" s="183" t="s">
        <v>1664</v>
      </c>
      <c r="AT415" s="64">
        <v>159980</v>
      </c>
      <c r="AU415" s="63" t="s">
        <v>1661</v>
      </c>
      <c r="AV415" s="65"/>
      <c r="AW415" s="66">
        <v>10.25</v>
      </c>
      <c r="AX415" s="84"/>
      <c r="AY415" s="358">
        <f>(AW415+$AX$6)*AL415</f>
        <v>854</v>
      </c>
      <c r="AZ415" s="178" t="s">
        <v>2712</v>
      </c>
      <c r="BA415" s="179" t="s">
        <v>2713</v>
      </c>
      <c r="BB415" s="385"/>
      <c r="BC415" s="57">
        <v>175</v>
      </c>
      <c r="BD415" s="180" t="s">
        <v>2714</v>
      </c>
      <c r="BE415" s="181"/>
      <c r="BF415" s="181"/>
      <c r="BG415" s="182"/>
      <c r="BH415" s="61"/>
      <c r="BI415" s="85" t="s">
        <v>2670</v>
      </c>
      <c r="BJ415" s="183"/>
      <c r="BK415" s="64"/>
      <c r="BL415" s="63"/>
      <c r="BM415" s="65"/>
      <c r="BN415" s="66"/>
      <c r="BO415" s="84"/>
      <c r="BP415" s="358">
        <f>(BN415+$O$6)*BC415</f>
        <v>218.75</v>
      </c>
    </row>
    <row r="416" spans="1:68" s="81" customFormat="1" ht="16.5" thickBot="1">
      <c r="A416" s="184"/>
      <c r="B416" s="185"/>
      <c r="C416" s="70"/>
      <c r="D416" s="180"/>
      <c r="E416" s="181"/>
      <c r="F416" s="181"/>
      <c r="G416" s="182"/>
      <c r="H416" s="71"/>
      <c r="I416" s="72"/>
      <c r="J416" s="73"/>
      <c r="K416" s="74"/>
      <c r="L416" s="73"/>
      <c r="M416" s="74"/>
      <c r="N416" s="75"/>
      <c r="O416" s="84"/>
      <c r="P416" s="76"/>
      <c r="Q416" s="80"/>
      <c r="R416" s="184"/>
      <c r="S416" s="185"/>
      <c r="T416" s="386"/>
      <c r="U416" s="70"/>
      <c r="V416" s="180"/>
      <c r="W416" s="181"/>
      <c r="X416" s="181"/>
      <c r="Y416" s="182"/>
      <c r="Z416" s="71"/>
      <c r="AA416" s="72"/>
      <c r="AB416" s="73"/>
      <c r="AC416" s="74"/>
      <c r="AD416" s="73"/>
      <c r="AE416" s="74"/>
      <c r="AF416" s="75"/>
      <c r="AG416" s="84"/>
      <c r="AH416" s="359"/>
      <c r="AI416" s="184"/>
      <c r="AJ416" s="185"/>
      <c r="AK416" s="386"/>
      <c r="AL416" s="70"/>
      <c r="AM416" s="180"/>
      <c r="AN416" s="181"/>
      <c r="AO416" s="181"/>
      <c r="AP416" s="182"/>
      <c r="AQ416" s="71"/>
      <c r="AR416" s="72"/>
      <c r="AS416" s="73"/>
      <c r="AT416" s="74"/>
      <c r="AU416" s="73"/>
      <c r="AV416" s="74"/>
      <c r="AW416" s="75"/>
      <c r="AX416" s="84"/>
      <c r="AY416" s="359"/>
      <c r="AZ416" s="184"/>
      <c r="BA416" s="185"/>
      <c r="BB416" s="386"/>
      <c r="BC416" s="70"/>
      <c r="BD416" s="180"/>
      <c r="BE416" s="181"/>
      <c r="BF416" s="181"/>
      <c r="BG416" s="182"/>
      <c r="BH416" s="71"/>
      <c r="BI416" s="72"/>
      <c r="BJ416" s="73"/>
      <c r="BK416" s="74"/>
      <c r="BL416" s="73"/>
      <c r="BM416" s="74"/>
      <c r="BN416" s="75"/>
      <c r="BO416" s="84"/>
      <c r="BP416" s="359"/>
    </row>
    <row r="417" spans="1:68" ht="16.5" thickBot="1">
      <c r="A417" s="178" t="s">
        <v>2715</v>
      </c>
      <c r="B417" s="179" t="s">
        <v>2713</v>
      </c>
      <c r="C417" s="57">
        <v>275</v>
      </c>
      <c r="D417" s="180" t="s">
        <v>2716</v>
      </c>
      <c r="E417" s="181"/>
      <c r="F417" s="181"/>
      <c r="G417" s="182"/>
      <c r="H417" s="61"/>
      <c r="I417" s="85" t="s">
        <v>2670</v>
      </c>
      <c r="J417" s="183" t="s">
        <v>0</v>
      </c>
      <c r="K417" s="64"/>
      <c r="L417" s="63" t="s">
        <v>2672</v>
      </c>
      <c r="M417" s="65"/>
      <c r="N417" s="66">
        <v>6.18</v>
      </c>
      <c r="O417" s="84"/>
      <c r="P417" s="67">
        <f>(N417+$O$6)*C417</f>
        <v>2043.25</v>
      </c>
      <c r="Q417" s="77"/>
      <c r="R417" s="178" t="s">
        <v>2715</v>
      </c>
      <c r="S417" s="179" t="s">
        <v>2713</v>
      </c>
      <c r="T417" s="385"/>
      <c r="U417" s="57">
        <v>275</v>
      </c>
      <c r="V417" s="180" t="s">
        <v>2716</v>
      </c>
      <c r="W417" s="181"/>
      <c r="X417" s="181"/>
      <c r="Y417" s="182"/>
      <c r="Z417" s="61"/>
      <c r="AA417" s="85" t="s">
        <v>2670</v>
      </c>
      <c r="AB417" s="183" t="s">
        <v>1287</v>
      </c>
      <c r="AC417" s="64">
        <v>4393906</v>
      </c>
      <c r="AD417" s="63" t="s">
        <v>1275</v>
      </c>
      <c r="AE417" s="65"/>
      <c r="AF417" s="66">
        <v>4.5</v>
      </c>
      <c r="AG417" s="84"/>
      <c r="AH417" s="358">
        <f>(AF417+$AG$6)*U417</f>
        <v>1760</v>
      </c>
      <c r="AI417" s="178" t="s">
        <v>2715</v>
      </c>
      <c r="AJ417" s="179" t="s">
        <v>2713</v>
      </c>
      <c r="AK417" s="385"/>
      <c r="AL417" s="57">
        <v>138</v>
      </c>
      <c r="AM417" s="180" t="s">
        <v>2716</v>
      </c>
      <c r="AN417" s="181"/>
      <c r="AO417" s="181"/>
      <c r="AP417" s="182"/>
      <c r="AQ417" s="61"/>
      <c r="AR417" s="85" t="s">
        <v>2670</v>
      </c>
      <c r="AS417" s="183" t="s">
        <v>1668</v>
      </c>
      <c r="AT417" s="64">
        <v>159990</v>
      </c>
      <c r="AU417" s="63" t="s">
        <v>1661</v>
      </c>
      <c r="AV417" s="65"/>
      <c r="AW417" s="66">
        <v>3.17</v>
      </c>
      <c r="AX417" s="84"/>
      <c r="AY417" s="358">
        <f>(AW417+$AX$6)*AL417</f>
        <v>706.5600000000001</v>
      </c>
      <c r="AZ417" s="178" t="s">
        <v>2715</v>
      </c>
      <c r="BA417" s="179" t="s">
        <v>2713</v>
      </c>
      <c r="BB417" s="385"/>
      <c r="BC417" s="57">
        <v>275</v>
      </c>
      <c r="BD417" s="180" t="s">
        <v>2716</v>
      </c>
      <c r="BE417" s="181"/>
      <c r="BF417" s="181"/>
      <c r="BG417" s="182"/>
      <c r="BH417" s="61"/>
      <c r="BI417" s="85" t="s">
        <v>2670</v>
      </c>
      <c r="BJ417" s="183"/>
      <c r="BK417" s="64"/>
      <c r="BL417" s="63"/>
      <c r="BM417" s="65"/>
      <c r="BN417" s="66"/>
      <c r="BO417" s="84"/>
      <c r="BP417" s="358">
        <f>(BN417+$O$6)*BC417</f>
        <v>343.75</v>
      </c>
    </row>
    <row r="418" spans="1:68" s="81" customFormat="1" ht="16.5" thickBot="1">
      <c r="A418" s="184"/>
      <c r="B418" s="185"/>
      <c r="C418" s="70"/>
      <c r="D418" s="180"/>
      <c r="E418" s="181"/>
      <c r="F418" s="181"/>
      <c r="G418" s="182"/>
      <c r="H418" s="71"/>
      <c r="I418" s="72"/>
      <c r="J418" s="73"/>
      <c r="K418" s="74"/>
      <c r="L418" s="73"/>
      <c r="M418" s="74"/>
      <c r="N418" s="75"/>
      <c r="O418" s="84"/>
      <c r="P418" s="76"/>
      <c r="Q418" s="80"/>
      <c r="R418" s="184"/>
      <c r="S418" s="185"/>
      <c r="T418" s="386"/>
      <c r="U418" s="70"/>
      <c r="V418" s="180"/>
      <c r="W418" s="181"/>
      <c r="X418" s="181"/>
      <c r="Y418" s="182"/>
      <c r="Z418" s="71"/>
      <c r="AA418" s="72"/>
      <c r="AB418" s="73"/>
      <c r="AC418" s="74"/>
      <c r="AD418" s="73"/>
      <c r="AE418" s="74"/>
      <c r="AF418" s="75"/>
      <c r="AG418" s="84"/>
      <c r="AH418" s="359"/>
      <c r="AI418" s="184"/>
      <c r="AJ418" s="185"/>
      <c r="AK418" s="386"/>
      <c r="AL418" s="70"/>
      <c r="AM418" s="180"/>
      <c r="AN418" s="181"/>
      <c r="AO418" s="181"/>
      <c r="AP418" s="182"/>
      <c r="AQ418" s="71"/>
      <c r="AR418" s="72"/>
      <c r="AS418" s="73"/>
      <c r="AT418" s="74"/>
      <c r="AU418" s="73"/>
      <c r="AV418" s="74"/>
      <c r="AW418" s="75"/>
      <c r="AX418" s="84"/>
      <c r="AY418" s="359"/>
      <c r="AZ418" s="184"/>
      <c r="BA418" s="185"/>
      <c r="BB418" s="386"/>
      <c r="BC418" s="70"/>
      <c r="BD418" s="180"/>
      <c r="BE418" s="181"/>
      <c r="BF418" s="181"/>
      <c r="BG418" s="182"/>
      <c r="BH418" s="71"/>
      <c r="BI418" s="72"/>
      <c r="BJ418" s="73"/>
      <c r="BK418" s="74"/>
      <c r="BL418" s="73"/>
      <c r="BM418" s="74"/>
      <c r="BN418" s="75"/>
      <c r="BO418" s="84"/>
      <c r="BP418" s="359"/>
    </row>
    <row r="419" spans="1:68" ht="16.5" thickBot="1">
      <c r="A419" s="178" t="s">
        <v>1</v>
      </c>
      <c r="B419" s="179" t="s">
        <v>2</v>
      </c>
      <c r="C419" s="57">
        <v>170</v>
      </c>
      <c r="D419" s="180" t="s">
        <v>3</v>
      </c>
      <c r="E419" s="181"/>
      <c r="F419" s="181"/>
      <c r="G419" s="182"/>
      <c r="H419" s="61"/>
      <c r="I419" s="85" t="s">
        <v>4</v>
      </c>
      <c r="J419" s="183" t="s">
        <v>5</v>
      </c>
      <c r="K419" s="64"/>
      <c r="L419" s="63" t="s">
        <v>2672</v>
      </c>
      <c r="M419" s="65"/>
      <c r="N419" s="66">
        <v>4.16</v>
      </c>
      <c r="O419" s="84"/>
      <c r="P419" s="67">
        <f>(N419+$O$6)*C419</f>
        <v>919.7</v>
      </c>
      <c r="Q419" s="77"/>
      <c r="R419" s="178" t="s">
        <v>1</v>
      </c>
      <c r="S419" s="179" t="s">
        <v>2</v>
      </c>
      <c r="T419" s="385"/>
      <c r="U419" s="57">
        <v>170</v>
      </c>
      <c r="V419" s="180" t="s">
        <v>3</v>
      </c>
      <c r="W419" s="181"/>
      <c r="X419" s="181"/>
      <c r="Y419" s="182"/>
      <c r="Z419" s="61"/>
      <c r="AA419" s="85" t="s">
        <v>4</v>
      </c>
      <c r="AB419" s="183" t="s">
        <v>1288</v>
      </c>
      <c r="AC419" s="64" t="s">
        <v>1289</v>
      </c>
      <c r="AD419" s="63" t="s">
        <v>1275</v>
      </c>
      <c r="AE419" s="65"/>
      <c r="AF419" s="66">
        <v>5.65</v>
      </c>
      <c r="AG419" s="84"/>
      <c r="AH419" s="358">
        <f>(AF419+$AG$6)*U419</f>
        <v>1283.5000000000002</v>
      </c>
      <c r="AI419" s="178" t="s">
        <v>1</v>
      </c>
      <c r="AJ419" s="179" t="s">
        <v>2</v>
      </c>
      <c r="AK419" s="385"/>
      <c r="AL419" s="57">
        <v>85</v>
      </c>
      <c r="AM419" s="180" t="s">
        <v>3</v>
      </c>
      <c r="AN419" s="181"/>
      <c r="AO419" s="181"/>
      <c r="AP419" s="182"/>
      <c r="AQ419" s="61"/>
      <c r="AR419" s="85" t="s">
        <v>4</v>
      </c>
      <c r="AS419" s="183" t="s">
        <v>1669</v>
      </c>
      <c r="AT419" s="64">
        <v>159940</v>
      </c>
      <c r="AU419" s="63" t="s">
        <v>1661</v>
      </c>
      <c r="AV419" s="65"/>
      <c r="AW419" s="66">
        <v>10.56</v>
      </c>
      <c r="AX419" s="84"/>
      <c r="AY419" s="358">
        <f>(AW419+$AX$6)*AL419</f>
        <v>1063.35</v>
      </c>
      <c r="AZ419" s="178" t="s">
        <v>1</v>
      </c>
      <c r="BA419" s="179" t="s">
        <v>2</v>
      </c>
      <c r="BB419" s="385"/>
      <c r="BC419" s="57">
        <v>170</v>
      </c>
      <c r="BD419" s="180" t="s">
        <v>3</v>
      </c>
      <c r="BE419" s="181"/>
      <c r="BF419" s="181"/>
      <c r="BG419" s="182"/>
      <c r="BH419" s="61"/>
      <c r="BI419" s="85" t="s">
        <v>4</v>
      </c>
      <c r="BJ419" s="183"/>
      <c r="BK419" s="64"/>
      <c r="BL419" s="63"/>
      <c r="BM419" s="65"/>
      <c r="BN419" s="66"/>
      <c r="BO419" s="84"/>
      <c r="BP419" s="358">
        <f>(BN419+$O$6)*BC419</f>
        <v>212.5</v>
      </c>
    </row>
    <row r="420" spans="1:68" ht="16.5" thickBot="1">
      <c r="A420" s="184"/>
      <c r="B420" s="179"/>
      <c r="C420" s="70"/>
      <c r="D420" s="180"/>
      <c r="E420" s="181"/>
      <c r="F420" s="181"/>
      <c r="G420" s="182"/>
      <c r="H420" s="71"/>
      <c r="I420" s="72"/>
      <c r="J420" s="73"/>
      <c r="K420" s="74"/>
      <c r="L420" s="73"/>
      <c r="M420" s="74"/>
      <c r="N420" s="75"/>
      <c r="O420" s="84"/>
      <c r="P420" s="76"/>
      <c r="Q420" s="5"/>
      <c r="R420" s="184"/>
      <c r="S420" s="179"/>
      <c r="T420" s="385"/>
      <c r="U420" s="70"/>
      <c r="V420" s="180"/>
      <c r="W420" s="181"/>
      <c r="X420" s="181"/>
      <c r="Y420" s="182"/>
      <c r="Z420" s="71"/>
      <c r="AA420" s="72"/>
      <c r="AB420" s="73"/>
      <c r="AC420" s="74"/>
      <c r="AD420" s="73"/>
      <c r="AE420" s="74"/>
      <c r="AF420" s="75"/>
      <c r="AG420" s="84"/>
      <c r="AH420" s="359"/>
      <c r="AI420" s="184"/>
      <c r="AJ420" s="179"/>
      <c r="AK420" s="385"/>
      <c r="AL420" s="70"/>
      <c r="AM420" s="180"/>
      <c r="AN420" s="181"/>
      <c r="AO420" s="181"/>
      <c r="AP420" s="182"/>
      <c r="AQ420" s="71"/>
      <c r="AR420" s="72"/>
      <c r="AS420" s="73"/>
      <c r="AT420" s="74"/>
      <c r="AU420" s="73"/>
      <c r="AV420" s="74"/>
      <c r="AW420" s="75"/>
      <c r="AX420" s="84"/>
      <c r="AY420" s="359"/>
      <c r="AZ420" s="184"/>
      <c r="BA420" s="179"/>
      <c r="BB420" s="385"/>
      <c r="BC420" s="70"/>
      <c r="BD420" s="180"/>
      <c r="BE420" s="181"/>
      <c r="BF420" s="181"/>
      <c r="BG420" s="182"/>
      <c r="BH420" s="71"/>
      <c r="BI420" s="72"/>
      <c r="BJ420" s="73"/>
      <c r="BK420" s="74"/>
      <c r="BL420" s="73"/>
      <c r="BM420" s="74"/>
      <c r="BN420" s="75"/>
      <c r="BO420" s="84"/>
      <c r="BP420" s="359"/>
    </row>
    <row r="421" spans="1:68" ht="16.5" thickBot="1">
      <c r="A421" s="178" t="s">
        <v>6</v>
      </c>
      <c r="B421" s="179"/>
      <c r="C421" s="57">
        <v>520</v>
      </c>
      <c r="D421" s="180" t="s">
        <v>7</v>
      </c>
      <c r="E421" s="181"/>
      <c r="F421" s="181"/>
      <c r="G421" s="182"/>
      <c r="H421" s="61"/>
      <c r="I421" s="85"/>
      <c r="J421" s="183" t="s">
        <v>2705</v>
      </c>
      <c r="K421" s="64"/>
      <c r="L421" s="63" t="s">
        <v>2672</v>
      </c>
      <c r="M421" s="65"/>
      <c r="N421" s="66">
        <v>8.35</v>
      </c>
      <c r="O421" s="84"/>
      <c r="P421" s="67">
        <f>(N421+$O$6)*C421</f>
        <v>4992</v>
      </c>
      <c r="Q421" s="5"/>
      <c r="R421" s="178" t="s">
        <v>6</v>
      </c>
      <c r="S421" s="179"/>
      <c r="T421" s="385"/>
      <c r="U421" s="57">
        <v>520</v>
      </c>
      <c r="V421" s="180" t="s">
        <v>7</v>
      </c>
      <c r="W421" s="181"/>
      <c r="X421" s="181"/>
      <c r="Y421" s="182"/>
      <c r="Z421" s="61"/>
      <c r="AA421" s="85"/>
      <c r="AB421" s="183" t="s">
        <v>2705</v>
      </c>
      <c r="AC421" s="64">
        <v>6102917</v>
      </c>
      <c r="AD421" s="63" t="s">
        <v>1290</v>
      </c>
      <c r="AE421" s="65"/>
      <c r="AF421" s="66">
        <v>6.1</v>
      </c>
      <c r="AG421" s="84"/>
      <c r="AH421" s="358">
        <f>(AF421+$AG$6)*U421</f>
        <v>4160</v>
      </c>
      <c r="AI421" s="178" t="s">
        <v>6</v>
      </c>
      <c r="AJ421" s="179"/>
      <c r="AK421" s="385"/>
      <c r="AL421" s="57">
        <v>520</v>
      </c>
      <c r="AM421" s="180" t="s">
        <v>7</v>
      </c>
      <c r="AN421" s="181"/>
      <c r="AO421" s="181"/>
      <c r="AP421" s="182"/>
      <c r="AQ421" s="61"/>
      <c r="AR421" s="85"/>
      <c r="AS421" s="183" t="s">
        <v>1670</v>
      </c>
      <c r="AT421" s="64">
        <v>160040</v>
      </c>
      <c r="AU421" s="63" t="s">
        <v>1671</v>
      </c>
      <c r="AV421" s="65"/>
      <c r="AW421" s="66">
        <v>11.58</v>
      </c>
      <c r="AX421" s="84"/>
      <c r="AY421" s="358">
        <f>(AW421+$AX$6)*AL421</f>
        <v>7035.599999999999</v>
      </c>
      <c r="AZ421" s="178" t="s">
        <v>6</v>
      </c>
      <c r="BA421" s="179"/>
      <c r="BB421" s="385"/>
      <c r="BC421" s="57">
        <v>520</v>
      </c>
      <c r="BD421" s="180" t="s">
        <v>7</v>
      </c>
      <c r="BE421" s="181"/>
      <c r="BF421" s="181"/>
      <c r="BG421" s="182"/>
      <c r="BH421" s="61"/>
      <c r="BI421" s="85"/>
      <c r="BJ421" s="183"/>
      <c r="BK421" s="64"/>
      <c r="BL421" s="63"/>
      <c r="BM421" s="65"/>
      <c r="BN421" s="66"/>
      <c r="BO421" s="84"/>
      <c r="BP421" s="358">
        <f>(BN421+$O$6)*BC421</f>
        <v>650</v>
      </c>
    </row>
    <row r="422" spans="1:68" s="81" customFormat="1" ht="16.5" thickBot="1">
      <c r="A422" s="184"/>
      <c r="B422" s="185"/>
      <c r="C422" s="70"/>
      <c r="D422" s="180"/>
      <c r="E422" s="181" t="s">
        <v>8</v>
      </c>
      <c r="F422" s="181"/>
      <c r="G422" s="182"/>
      <c r="H422" s="71"/>
      <c r="I422" s="72"/>
      <c r="J422" s="73"/>
      <c r="K422" s="74"/>
      <c r="L422" s="73"/>
      <c r="M422" s="74"/>
      <c r="N422" s="75"/>
      <c r="O422" s="84"/>
      <c r="P422" s="76"/>
      <c r="Q422" s="80"/>
      <c r="R422" s="184"/>
      <c r="S422" s="185"/>
      <c r="T422" s="386"/>
      <c r="U422" s="70"/>
      <c r="V422" s="180"/>
      <c r="W422" s="181" t="s">
        <v>8</v>
      </c>
      <c r="X422" s="181"/>
      <c r="Y422" s="182"/>
      <c r="Z422" s="71"/>
      <c r="AA422" s="72"/>
      <c r="AB422" s="73"/>
      <c r="AC422" s="74"/>
      <c r="AD422" s="73"/>
      <c r="AE422" s="74"/>
      <c r="AF422" s="75"/>
      <c r="AG422" s="84"/>
      <c r="AH422" s="359"/>
      <c r="AI422" s="184"/>
      <c r="AJ422" s="185"/>
      <c r="AK422" s="386"/>
      <c r="AL422" s="70"/>
      <c r="AM422" s="180"/>
      <c r="AN422" s="181" t="s">
        <v>8</v>
      </c>
      <c r="AO422" s="181"/>
      <c r="AP422" s="182"/>
      <c r="AQ422" s="71"/>
      <c r="AR422" s="72"/>
      <c r="AS422" s="73"/>
      <c r="AT422" s="74"/>
      <c r="AU422" s="73"/>
      <c r="AV422" s="74"/>
      <c r="AW422" s="75"/>
      <c r="AX422" s="84"/>
      <c r="AY422" s="359"/>
      <c r="AZ422" s="184"/>
      <c r="BA422" s="185"/>
      <c r="BB422" s="386"/>
      <c r="BC422" s="70"/>
      <c r="BD422" s="180"/>
      <c r="BE422" s="181" t="s">
        <v>8</v>
      </c>
      <c r="BF422" s="181"/>
      <c r="BG422" s="182"/>
      <c r="BH422" s="71"/>
      <c r="BI422" s="72"/>
      <c r="BJ422" s="73"/>
      <c r="BK422" s="74"/>
      <c r="BL422" s="73"/>
      <c r="BM422" s="74"/>
      <c r="BN422" s="75"/>
      <c r="BO422" s="84"/>
      <c r="BP422" s="359"/>
    </row>
    <row r="423" spans="1:68" ht="16.5" thickBot="1">
      <c r="A423" s="178" t="s">
        <v>9</v>
      </c>
      <c r="B423" s="179" t="s">
        <v>10</v>
      </c>
      <c r="C423" s="57">
        <v>6300</v>
      </c>
      <c r="D423" s="180" t="s">
        <v>1064</v>
      </c>
      <c r="E423" s="181"/>
      <c r="F423" s="181"/>
      <c r="G423" s="182"/>
      <c r="H423" s="61" t="s">
        <v>1967</v>
      </c>
      <c r="I423" s="85" t="s">
        <v>11</v>
      </c>
      <c r="J423" s="183" t="s">
        <v>12</v>
      </c>
      <c r="K423" s="64"/>
      <c r="L423" s="63" t="s">
        <v>1968</v>
      </c>
      <c r="M423" s="65"/>
      <c r="N423" s="66">
        <v>13.09</v>
      </c>
      <c r="O423" s="84"/>
      <c r="P423" s="67">
        <f>(N423+$O$6)*C423</f>
        <v>90342</v>
      </c>
      <c r="Q423" s="77"/>
      <c r="R423" s="178" t="s">
        <v>9</v>
      </c>
      <c r="S423" s="179" t="s">
        <v>10</v>
      </c>
      <c r="T423" s="385"/>
      <c r="U423" s="57">
        <v>6300</v>
      </c>
      <c r="V423" s="180" t="s">
        <v>1064</v>
      </c>
      <c r="W423" s="181"/>
      <c r="X423" s="181"/>
      <c r="Y423" s="182"/>
      <c r="Z423" s="61" t="s">
        <v>1967</v>
      </c>
      <c r="AA423" s="85" t="s">
        <v>11</v>
      </c>
      <c r="AB423" s="183" t="s">
        <v>1291</v>
      </c>
      <c r="AC423" s="64">
        <v>7448624</v>
      </c>
      <c r="AD423" s="63" t="s">
        <v>1978</v>
      </c>
      <c r="AE423" s="65"/>
      <c r="AF423" s="66">
        <v>13.04</v>
      </c>
      <c r="AG423" s="84"/>
      <c r="AH423" s="358">
        <f>(AF423+$AG$6)*U423</f>
        <v>94122</v>
      </c>
      <c r="AI423" s="178" t="s">
        <v>9</v>
      </c>
      <c r="AJ423" s="179" t="s">
        <v>10</v>
      </c>
      <c r="AK423" s="385"/>
      <c r="AL423" s="57">
        <v>6300</v>
      </c>
      <c r="AM423" s="180" t="s">
        <v>1064</v>
      </c>
      <c r="AN423" s="181"/>
      <c r="AO423" s="181"/>
      <c r="AP423" s="182"/>
      <c r="AQ423" s="61" t="s">
        <v>1967</v>
      </c>
      <c r="AR423" s="85" t="s">
        <v>11</v>
      </c>
      <c r="AS423" s="183" t="s">
        <v>1672</v>
      </c>
      <c r="AT423" s="64">
        <v>287237</v>
      </c>
      <c r="AU423" s="63" t="s">
        <v>1661</v>
      </c>
      <c r="AV423" s="65"/>
      <c r="AW423" s="66">
        <v>12.01</v>
      </c>
      <c r="AX423" s="84"/>
      <c r="AY423" s="358">
        <f>(AW423+$AX$6)*AL423</f>
        <v>87948</v>
      </c>
      <c r="AZ423" s="178" t="s">
        <v>9</v>
      </c>
      <c r="BA423" s="179" t="s">
        <v>10</v>
      </c>
      <c r="BB423" s="385"/>
      <c r="BC423" s="57">
        <v>6300</v>
      </c>
      <c r="BD423" s="180" t="s">
        <v>1064</v>
      </c>
      <c r="BE423" s="181"/>
      <c r="BF423" s="181"/>
      <c r="BG423" s="182"/>
      <c r="BH423" s="61" t="s">
        <v>1967</v>
      </c>
      <c r="BI423" s="85" t="s">
        <v>11</v>
      </c>
      <c r="BJ423" s="183"/>
      <c r="BK423" s="64"/>
      <c r="BL423" s="63"/>
      <c r="BM423" s="65"/>
      <c r="BN423" s="66"/>
      <c r="BO423" s="84"/>
      <c r="BP423" s="358">
        <f>(BN423+$O$6)*BC423</f>
        <v>7875</v>
      </c>
    </row>
    <row r="424" spans="1:68" s="81" customFormat="1" ht="16.5" thickBot="1">
      <c r="A424" s="184"/>
      <c r="B424" s="185"/>
      <c r="C424" s="70"/>
      <c r="D424" s="180"/>
      <c r="E424" s="181"/>
      <c r="F424" s="181"/>
      <c r="G424" s="182"/>
      <c r="H424" s="71"/>
      <c r="I424" s="72"/>
      <c r="J424" s="73"/>
      <c r="K424" s="74"/>
      <c r="L424" s="73"/>
      <c r="M424" s="74"/>
      <c r="N424" s="75"/>
      <c r="O424" s="84"/>
      <c r="P424" s="76"/>
      <c r="Q424" s="80"/>
      <c r="R424" s="184"/>
      <c r="S424" s="185"/>
      <c r="T424" s="386"/>
      <c r="U424" s="70"/>
      <c r="V424" s="180"/>
      <c r="W424" s="181"/>
      <c r="X424" s="181"/>
      <c r="Y424" s="182"/>
      <c r="Z424" s="71"/>
      <c r="AA424" s="72"/>
      <c r="AB424" s="73"/>
      <c r="AC424" s="74"/>
      <c r="AD424" s="73"/>
      <c r="AE424" s="74"/>
      <c r="AF424" s="75"/>
      <c r="AG424" s="84"/>
      <c r="AH424" s="359"/>
      <c r="AI424" s="184"/>
      <c r="AJ424" s="185"/>
      <c r="AK424" s="386"/>
      <c r="AL424" s="70"/>
      <c r="AM424" s="180"/>
      <c r="AN424" s="181"/>
      <c r="AO424" s="181"/>
      <c r="AP424" s="182"/>
      <c r="AQ424" s="71"/>
      <c r="AR424" s="72"/>
      <c r="AS424" s="73"/>
      <c r="AT424" s="74"/>
      <c r="AU424" s="73"/>
      <c r="AV424" s="74"/>
      <c r="AW424" s="75"/>
      <c r="AX424" s="84"/>
      <c r="AY424" s="359"/>
      <c r="AZ424" s="184"/>
      <c r="BA424" s="185"/>
      <c r="BB424" s="386"/>
      <c r="BC424" s="70"/>
      <c r="BD424" s="180"/>
      <c r="BE424" s="181"/>
      <c r="BF424" s="181"/>
      <c r="BG424" s="182"/>
      <c r="BH424" s="71"/>
      <c r="BI424" s="72"/>
      <c r="BJ424" s="73"/>
      <c r="BK424" s="74"/>
      <c r="BL424" s="73"/>
      <c r="BM424" s="74"/>
      <c r="BN424" s="75"/>
      <c r="BO424" s="84"/>
      <c r="BP424" s="359"/>
    </row>
    <row r="425" spans="1:68" ht="16.5" thickBot="1">
      <c r="A425" s="178">
        <v>0</v>
      </c>
      <c r="B425" s="179" t="s">
        <v>13</v>
      </c>
      <c r="C425" s="57">
        <v>210</v>
      </c>
      <c r="D425" s="180" t="s">
        <v>14</v>
      </c>
      <c r="E425" s="181"/>
      <c r="F425" s="181"/>
      <c r="G425" s="182"/>
      <c r="H425" s="61"/>
      <c r="I425" s="85" t="s">
        <v>15</v>
      </c>
      <c r="J425" s="183" t="s">
        <v>16</v>
      </c>
      <c r="K425" s="64"/>
      <c r="L425" s="63" t="s">
        <v>2672</v>
      </c>
      <c r="M425" s="65"/>
      <c r="N425" s="66">
        <v>10.28</v>
      </c>
      <c r="O425" s="84"/>
      <c r="P425" s="67">
        <f>(N425+$O$6)*C425</f>
        <v>2421.2999999999997</v>
      </c>
      <c r="Q425" s="77"/>
      <c r="R425" s="178" t="s">
        <v>1292</v>
      </c>
      <c r="S425" s="179" t="s">
        <v>13</v>
      </c>
      <c r="T425" s="385"/>
      <c r="U425" s="57">
        <v>210</v>
      </c>
      <c r="V425" s="180" t="s">
        <v>14</v>
      </c>
      <c r="W425" s="181"/>
      <c r="X425" s="181"/>
      <c r="Y425" s="182"/>
      <c r="Z425" s="61"/>
      <c r="AA425" s="85" t="s">
        <v>15</v>
      </c>
      <c r="AB425" s="183" t="s">
        <v>16</v>
      </c>
      <c r="AC425" s="64">
        <v>7132046</v>
      </c>
      <c r="AD425" s="63" t="s">
        <v>1293</v>
      </c>
      <c r="AE425" s="65"/>
      <c r="AF425" s="66">
        <v>10.88</v>
      </c>
      <c r="AG425" s="84"/>
      <c r="AH425" s="358">
        <f>(AF425+$AG$6)*U425</f>
        <v>2683.8</v>
      </c>
      <c r="AI425" s="178" t="s">
        <v>1292</v>
      </c>
      <c r="AJ425" s="179" t="s">
        <v>13</v>
      </c>
      <c r="AK425" s="385"/>
      <c r="AL425" s="57">
        <v>351</v>
      </c>
      <c r="AM425" s="180" t="s">
        <v>14</v>
      </c>
      <c r="AN425" s="181"/>
      <c r="AO425" s="181"/>
      <c r="AP425" s="182"/>
      <c r="AQ425" s="61"/>
      <c r="AR425" s="85" t="s">
        <v>15</v>
      </c>
      <c r="AS425" s="183" t="s">
        <v>1673</v>
      </c>
      <c r="AT425" s="64">
        <v>582816</v>
      </c>
      <c r="AU425" s="63" t="s">
        <v>1636</v>
      </c>
      <c r="AV425" s="65"/>
      <c r="AW425" s="66">
        <v>7.41</v>
      </c>
      <c r="AX425" s="84"/>
      <c r="AY425" s="358">
        <f>(AW425+$AX$6)*AL425</f>
        <v>3285.3599999999997</v>
      </c>
      <c r="AZ425" s="178" t="s">
        <v>1292</v>
      </c>
      <c r="BA425" s="179" t="s">
        <v>13</v>
      </c>
      <c r="BB425" s="385"/>
      <c r="BC425" s="57">
        <v>210</v>
      </c>
      <c r="BD425" s="180" t="s">
        <v>14</v>
      </c>
      <c r="BE425" s="181"/>
      <c r="BF425" s="181"/>
      <c r="BG425" s="182"/>
      <c r="BH425" s="61"/>
      <c r="BI425" s="85" t="s">
        <v>15</v>
      </c>
      <c r="BJ425" s="183"/>
      <c r="BK425" s="64"/>
      <c r="BL425" s="63"/>
      <c r="BM425" s="65"/>
      <c r="BN425" s="66"/>
      <c r="BO425" s="84"/>
      <c r="BP425" s="358">
        <f>(BN425+$O$6)*BC425</f>
        <v>262.5</v>
      </c>
    </row>
    <row r="426" spans="1:68" s="81" customFormat="1" ht="16.5" thickBot="1">
      <c r="A426" s="184"/>
      <c r="B426" s="185"/>
      <c r="C426" s="70"/>
      <c r="D426" s="180"/>
      <c r="E426" s="181"/>
      <c r="F426" s="181"/>
      <c r="G426" s="182"/>
      <c r="H426" s="71"/>
      <c r="I426" s="72"/>
      <c r="J426" s="73"/>
      <c r="K426" s="74"/>
      <c r="L426" s="73"/>
      <c r="M426" s="74"/>
      <c r="N426" s="75"/>
      <c r="O426" s="84"/>
      <c r="P426" s="76"/>
      <c r="Q426" s="80"/>
      <c r="R426" s="184"/>
      <c r="S426" s="185"/>
      <c r="T426" s="386"/>
      <c r="U426" s="70"/>
      <c r="V426" s="180"/>
      <c r="W426" s="181"/>
      <c r="X426" s="181"/>
      <c r="Y426" s="182"/>
      <c r="Z426" s="71"/>
      <c r="AA426" s="72"/>
      <c r="AB426" s="73"/>
      <c r="AC426" s="74"/>
      <c r="AD426" s="73"/>
      <c r="AE426" s="74"/>
      <c r="AF426" s="75"/>
      <c r="AG426" s="84"/>
      <c r="AH426" s="359"/>
      <c r="AI426" s="184"/>
      <c r="AJ426" s="185"/>
      <c r="AK426" s="386"/>
      <c r="AL426" s="70"/>
      <c r="AM426" s="180"/>
      <c r="AN426" s="181"/>
      <c r="AO426" s="181"/>
      <c r="AP426" s="182"/>
      <c r="AQ426" s="71"/>
      <c r="AR426" s="72"/>
      <c r="AS426" s="73"/>
      <c r="AT426" s="74"/>
      <c r="AU426" s="73"/>
      <c r="AV426" s="74"/>
      <c r="AW426" s="75"/>
      <c r="AX426" s="84"/>
      <c r="AY426" s="359"/>
      <c r="AZ426" s="184"/>
      <c r="BA426" s="185"/>
      <c r="BB426" s="386"/>
      <c r="BC426" s="70"/>
      <c r="BD426" s="180"/>
      <c r="BE426" s="181"/>
      <c r="BF426" s="181"/>
      <c r="BG426" s="182"/>
      <c r="BH426" s="71"/>
      <c r="BI426" s="72"/>
      <c r="BJ426" s="73"/>
      <c r="BK426" s="74"/>
      <c r="BL426" s="73"/>
      <c r="BM426" s="74"/>
      <c r="BN426" s="75"/>
      <c r="BO426" s="84"/>
      <c r="BP426" s="359"/>
    </row>
    <row r="427" spans="1:68" s="81" customFormat="1" ht="16.5" thickBot="1">
      <c r="A427" s="178" t="s">
        <v>17</v>
      </c>
      <c r="B427" s="185"/>
      <c r="C427" s="57">
        <v>952</v>
      </c>
      <c r="D427" s="180" t="s">
        <v>18</v>
      </c>
      <c r="E427" s="181"/>
      <c r="F427" s="181"/>
      <c r="G427" s="182"/>
      <c r="H427" s="61" t="s">
        <v>2052</v>
      </c>
      <c r="I427" s="186" t="s">
        <v>19</v>
      </c>
      <c r="J427" s="183" t="s">
        <v>20</v>
      </c>
      <c r="K427" s="64">
        <v>14374</v>
      </c>
      <c r="L427" s="63" t="s">
        <v>2055</v>
      </c>
      <c r="M427" s="65"/>
      <c r="N427" s="66">
        <v>15.25</v>
      </c>
      <c r="O427" s="84"/>
      <c r="P427" s="67">
        <f>(N427+$O$6)*C427</f>
        <v>15708</v>
      </c>
      <c r="Q427" s="80"/>
      <c r="R427" s="178" t="s">
        <v>17</v>
      </c>
      <c r="S427" s="185"/>
      <c r="T427" s="386"/>
      <c r="U427" s="57">
        <v>952.38</v>
      </c>
      <c r="V427" s="180" t="s">
        <v>18</v>
      </c>
      <c r="W427" s="181"/>
      <c r="X427" s="181"/>
      <c r="Y427" s="182"/>
      <c r="Z427" s="61" t="s">
        <v>2052</v>
      </c>
      <c r="AA427" s="361" t="s">
        <v>19</v>
      </c>
      <c r="AB427" s="183" t="s">
        <v>1294</v>
      </c>
      <c r="AC427" s="64">
        <v>6059745</v>
      </c>
      <c r="AD427" s="63" t="s">
        <v>1127</v>
      </c>
      <c r="AE427" s="65"/>
      <c r="AF427" s="66">
        <v>14.04</v>
      </c>
      <c r="AG427" s="84"/>
      <c r="AH427" s="396">
        <f>(AF427+$AG$6)*U427</f>
        <v>15180.9372</v>
      </c>
      <c r="AI427" s="178" t="s">
        <v>17</v>
      </c>
      <c r="AJ427" s="185"/>
      <c r="AK427" s="386"/>
      <c r="AL427" s="57">
        <v>800</v>
      </c>
      <c r="AM427" s="180" t="s">
        <v>18</v>
      </c>
      <c r="AN427" s="181"/>
      <c r="AO427" s="181"/>
      <c r="AP427" s="182"/>
      <c r="AQ427" s="61" t="s">
        <v>2052</v>
      </c>
      <c r="AR427" s="361" t="s">
        <v>19</v>
      </c>
      <c r="AS427" s="183" t="s">
        <v>1674</v>
      </c>
      <c r="AT427" s="64">
        <v>182265</v>
      </c>
      <c r="AU427" s="63" t="s">
        <v>1275</v>
      </c>
      <c r="AV427" s="65"/>
      <c r="AW427" s="66">
        <v>6.54</v>
      </c>
      <c r="AX427" s="84"/>
      <c r="AY427" s="358">
        <f>(AW427+$AX$6)*AL427</f>
        <v>6792</v>
      </c>
      <c r="AZ427" s="178" t="s">
        <v>17</v>
      </c>
      <c r="BA427" s="185"/>
      <c r="BB427" s="386"/>
      <c r="BC427" s="57">
        <v>500</v>
      </c>
      <c r="BD427" s="180" t="s">
        <v>18</v>
      </c>
      <c r="BE427" s="181"/>
      <c r="BF427" s="181"/>
      <c r="BG427" s="182"/>
      <c r="BH427" s="61" t="s">
        <v>2052</v>
      </c>
      <c r="BI427" s="361" t="s">
        <v>19</v>
      </c>
      <c r="BJ427" s="183"/>
      <c r="BK427" s="64"/>
      <c r="BL427" s="63"/>
      <c r="BM427" s="65"/>
      <c r="BN427" s="66"/>
      <c r="BO427" s="84"/>
      <c r="BP427" s="359"/>
    </row>
    <row r="428" spans="1:68" s="81" customFormat="1" ht="16.5" thickBot="1">
      <c r="A428" s="184"/>
      <c r="B428" s="185"/>
      <c r="C428" s="70"/>
      <c r="D428" s="180"/>
      <c r="E428" s="181" t="s">
        <v>21</v>
      </c>
      <c r="F428" s="181"/>
      <c r="G428" s="182"/>
      <c r="H428" s="71"/>
      <c r="I428" s="72"/>
      <c r="J428" s="89"/>
      <c r="K428" s="74"/>
      <c r="L428" s="73"/>
      <c r="M428" s="74"/>
      <c r="N428" s="75"/>
      <c r="O428" s="84"/>
      <c r="P428" s="76"/>
      <c r="Q428" s="80"/>
      <c r="R428" s="184"/>
      <c r="S428" s="185"/>
      <c r="T428" s="386"/>
      <c r="U428" s="70"/>
      <c r="V428" s="180"/>
      <c r="W428" s="181" t="s">
        <v>21</v>
      </c>
      <c r="X428" s="181"/>
      <c r="Y428" s="182"/>
      <c r="Z428" s="71"/>
      <c r="AA428" s="72"/>
      <c r="AB428" s="89"/>
      <c r="AC428" s="74"/>
      <c r="AD428" s="73"/>
      <c r="AE428" s="74"/>
      <c r="AF428" s="75"/>
      <c r="AG428" s="84"/>
      <c r="AH428" s="359"/>
      <c r="AI428" s="184"/>
      <c r="AJ428" s="185"/>
      <c r="AK428" s="386"/>
      <c r="AL428" s="70"/>
      <c r="AM428" s="180"/>
      <c r="AN428" s="181" t="s">
        <v>21</v>
      </c>
      <c r="AO428" s="181"/>
      <c r="AP428" s="182"/>
      <c r="AQ428" s="71"/>
      <c r="AR428" s="72"/>
      <c r="AS428" s="89"/>
      <c r="AT428" s="74"/>
      <c r="AU428" s="73"/>
      <c r="AV428" s="74"/>
      <c r="AW428" s="75"/>
      <c r="AX428" s="84"/>
      <c r="AY428" s="359"/>
      <c r="AZ428" s="184"/>
      <c r="BA428" s="185"/>
      <c r="BB428" s="386"/>
      <c r="BC428" s="70"/>
      <c r="BD428" s="180"/>
      <c r="BE428" s="181" t="s">
        <v>21</v>
      </c>
      <c r="BF428" s="181"/>
      <c r="BG428" s="182"/>
      <c r="BH428" s="71"/>
      <c r="BI428" s="72"/>
      <c r="BJ428" s="89"/>
      <c r="BK428" s="74"/>
      <c r="BL428" s="73"/>
      <c r="BM428" s="74"/>
      <c r="BN428" s="75"/>
      <c r="BO428" s="84"/>
      <c r="BP428" s="359"/>
    </row>
    <row r="429" spans="1:68" ht="16.5" thickBot="1">
      <c r="A429" s="178" t="s">
        <v>22</v>
      </c>
      <c r="B429" s="179" t="s">
        <v>23</v>
      </c>
      <c r="C429" s="57">
        <v>250</v>
      </c>
      <c r="D429" s="180" t="s">
        <v>24</v>
      </c>
      <c r="E429" s="181"/>
      <c r="F429" s="181"/>
      <c r="G429" s="182"/>
      <c r="H429" s="61"/>
      <c r="I429" s="85" t="s">
        <v>25</v>
      </c>
      <c r="J429" s="183" t="s">
        <v>16</v>
      </c>
      <c r="K429" s="64"/>
      <c r="L429" s="63" t="s">
        <v>2672</v>
      </c>
      <c r="M429" s="65"/>
      <c r="N429" s="66">
        <v>7.58</v>
      </c>
      <c r="O429" s="84"/>
      <c r="P429" s="67">
        <f>(N429+$O$6)*C429</f>
        <v>2207.5</v>
      </c>
      <c r="Q429" s="77"/>
      <c r="R429" s="178" t="s">
        <v>22</v>
      </c>
      <c r="S429" s="179" t="s">
        <v>23</v>
      </c>
      <c r="T429" s="385"/>
      <c r="U429" s="57">
        <v>250</v>
      </c>
      <c r="V429" s="180" t="s">
        <v>24</v>
      </c>
      <c r="W429" s="181"/>
      <c r="X429" s="181"/>
      <c r="Y429" s="182"/>
      <c r="Z429" s="61"/>
      <c r="AA429" s="85" t="s">
        <v>25</v>
      </c>
      <c r="AB429" s="183" t="s">
        <v>16</v>
      </c>
      <c r="AC429" s="64">
        <v>6014849</v>
      </c>
      <c r="AD429" s="63" t="s">
        <v>1293</v>
      </c>
      <c r="AE429" s="65"/>
      <c r="AF429" s="66">
        <v>7.24</v>
      </c>
      <c r="AG429" s="84"/>
      <c r="AH429" s="358">
        <f>(AF429+$AG$6)*U429</f>
        <v>2285</v>
      </c>
      <c r="AI429" s="178" t="s">
        <v>22</v>
      </c>
      <c r="AJ429" s="179" t="s">
        <v>23</v>
      </c>
      <c r="AK429" s="385"/>
      <c r="AL429" s="57">
        <v>418</v>
      </c>
      <c r="AM429" s="180" t="s">
        <v>24</v>
      </c>
      <c r="AN429" s="181"/>
      <c r="AO429" s="181"/>
      <c r="AP429" s="182"/>
      <c r="AQ429" s="61"/>
      <c r="AR429" s="85" t="s">
        <v>25</v>
      </c>
      <c r="AS429" s="183" t="s">
        <v>1673</v>
      </c>
      <c r="AT429" s="64">
        <v>549584</v>
      </c>
      <c r="AU429" s="63" t="s">
        <v>1636</v>
      </c>
      <c r="AV429" s="65"/>
      <c r="AW429" s="66">
        <v>5.59</v>
      </c>
      <c r="AX429" s="84"/>
      <c r="AY429" s="358">
        <f>(AW429+$AX$6)*AL429</f>
        <v>3151.72</v>
      </c>
      <c r="AZ429" s="178" t="s">
        <v>22</v>
      </c>
      <c r="BA429" s="179" t="s">
        <v>23</v>
      </c>
      <c r="BB429" s="385"/>
      <c r="BC429" s="57">
        <v>250</v>
      </c>
      <c r="BD429" s="180" t="s">
        <v>24</v>
      </c>
      <c r="BE429" s="181"/>
      <c r="BF429" s="181"/>
      <c r="BG429" s="182"/>
      <c r="BH429" s="61"/>
      <c r="BI429" s="85" t="s">
        <v>25</v>
      </c>
      <c r="BJ429" s="183"/>
      <c r="BK429" s="64"/>
      <c r="BL429" s="63"/>
      <c r="BM429" s="65"/>
      <c r="BN429" s="66"/>
      <c r="BO429" s="84"/>
      <c r="BP429" s="358">
        <f>(BN429+$O$6)*BC429</f>
        <v>312.5</v>
      </c>
    </row>
    <row r="430" spans="1:68" s="81" customFormat="1" ht="16.5" thickBot="1">
      <c r="A430" s="184"/>
      <c r="B430" s="185"/>
      <c r="C430" s="70"/>
      <c r="D430" s="180"/>
      <c r="E430" s="181"/>
      <c r="F430" s="181"/>
      <c r="G430" s="182"/>
      <c r="H430" s="71"/>
      <c r="I430" s="72"/>
      <c r="J430" s="73"/>
      <c r="K430" s="74"/>
      <c r="L430" s="73"/>
      <c r="M430" s="74"/>
      <c r="N430" s="75"/>
      <c r="O430" s="84"/>
      <c r="P430" s="76"/>
      <c r="Q430" s="80"/>
      <c r="R430" s="184"/>
      <c r="S430" s="185"/>
      <c r="T430" s="386"/>
      <c r="U430" s="70"/>
      <c r="V430" s="180"/>
      <c r="W430" s="181"/>
      <c r="X430" s="181"/>
      <c r="Y430" s="182"/>
      <c r="Z430" s="71"/>
      <c r="AA430" s="72"/>
      <c r="AB430" s="73"/>
      <c r="AC430" s="74"/>
      <c r="AD430" s="73"/>
      <c r="AE430" s="74"/>
      <c r="AF430" s="75"/>
      <c r="AG430" s="84"/>
      <c r="AH430" s="359"/>
      <c r="AI430" s="184"/>
      <c r="AJ430" s="185"/>
      <c r="AK430" s="386"/>
      <c r="AL430" s="70"/>
      <c r="AM430" s="180"/>
      <c r="AN430" s="181"/>
      <c r="AO430" s="181"/>
      <c r="AP430" s="182"/>
      <c r="AQ430" s="71"/>
      <c r="AR430" s="72"/>
      <c r="AS430" s="73"/>
      <c r="AT430" s="74"/>
      <c r="AU430" s="73"/>
      <c r="AV430" s="74"/>
      <c r="AW430" s="75"/>
      <c r="AX430" s="84"/>
      <c r="AY430" s="359"/>
      <c r="AZ430" s="184"/>
      <c r="BA430" s="185"/>
      <c r="BB430" s="386"/>
      <c r="BC430" s="70"/>
      <c r="BD430" s="180"/>
      <c r="BE430" s="181"/>
      <c r="BF430" s="181"/>
      <c r="BG430" s="182"/>
      <c r="BH430" s="71"/>
      <c r="BI430" s="72"/>
      <c r="BJ430" s="73"/>
      <c r="BK430" s="74"/>
      <c r="BL430" s="73"/>
      <c r="BM430" s="74"/>
      <c r="BN430" s="75"/>
      <c r="BO430" s="84"/>
      <c r="BP430" s="359"/>
    </row>
    <row r="431" spans="1:68" ht="16.5" thickBot="1">
      <c r="A431" s="178" t="s">
        <v>26</v>
      </c>
      <c r="B431" s="179" t="s">
        <v>27</v>
      </c>
      <c r="C431" s="57">
        <v>125</v>
      </c>
      <c r="D431" s="180" t="s">
        <v>28</v>
      </c>
      <c r="E431" s="181"/>
      <c r="F431" s="181"/>
      <c r="G431" s="182"/>
      <c r="H431" s="61"/>
      <c r="I431" s="85" t="s">
        <v>25</v>
      </c>
      <c r="J431" s="183" t="s">
        <v>16</v>
      </c>
      <c r="K431" s="64"/>
      <c r="L431" s="63" t="s">
        <v>2672</v>
      </c>
      <c r="M431" s="65"/>
      <c r="N431" s="66">
        <v>8.91</v>
      </c>
      <c r="O431" s="84"/>
      <c r="P431" s="67">
        <f>(N431+$O$6)*C431</f>
        <v>1270</v>
      </c>
      <c r="Q431" s="77"/>
      <c r="R431" s="178" t="s">
        <v>26</v>
      </c>
      <c r="S431" s="179" t="s">
        <v>27</v>
      </c>
      <c r="T431" s="385"/>
      <c r="U431" s="57">
        <v>125</v>
      </c>
      <c r="V431" s="180" t="s">
        <v>28</v>
      </c>
      <c r="W431" s="181"/>
      <c r="X431" s="181"/>
      <c r="Y431" s="182"/>
      <c r="Z431" s="61"/>
      <c r="AA431" s="85" t="s">
        <v>25</v>
      </c>
      <c r="AB431" s="183" t="s">
        <v>16</v>
      </c>
      <c r="AC431" s="64">
        <v>6013056</v>
      </c>
      <c r="AD431" s="63" t="s">
        <v>1293</v>
      </c>
      <c r="AE431" s="65"/>
      <c r="AF431" s="66">
        <v>9.17</v>
      </c>
      <c r="AG431" s="84"/>
      <c r="AH431" s="358">
        <f>(AF431+$AG$6)*U431</f>
        <v>1383.75</v>
      </c>
      <c r="AI431" s="178" t="s">
        <v>26</v>
      </c>
      <c r="AJ431" s="179" t="s">
        <v>27</v>
      </c>
      <c r="AK431" s="385"/>
      <c r="AL431" s="57">
        <v>209</v>
      </c>
      <c r="AM431" s="180" t="s">
        <v>28</v>
      </c>
      <c r="AN431" s="181"/>
      <c r="AO431" s="181"/>
      <c r="AP431" s="182"/>
      <c r="AQ431" s="61"/>
      <c r="AR431" s="85" t="s">
        <v>25</v>
      </c>
      <c r="AS431" s="183" t="s">
        <v>1673</v>
      </c>
      <c r="AT431" s="64">
        <v>582824</v>
      </c>
      <c r="AU431" s="63" t="s">
        <v>1636</v>
      </c>
      <c r="AV431" s="65"/>
      <c r="AW431" s="66">
        <v>6.69</v>
      </c>
      <c r="AX431" s="84"/>
      <c r="AY431" s="358">
        <f>(AW431+$AX$6)*AL431</f>
        <v>1805.7600000000002</v>
      </c>
      <c r="AZ431" s="178" t="s">
        <v>26</v>
      </c>
      <c r="BA431" s="179" t="s">
        <v>27</v>
      </c>
      <c r="BB431" s="385"/>
      <c r="BC431" s="57">
        <v>125</v>
      </c>
      <c r="BD431" s="180" t="s">
        <v>28</v>
      </c>
      <c r="BE431" s="181"/>
      <c r="BF431" s="181"/>
      <c r="BG431" s="182"/>
      <c r="BH431" s="61"/>
      <c r="BI431" s="85" t="s">
        <v>25</v>
      </c>
      <c r="BJ431" s="183"/>
      <c r="BK431" s="64"/>
      <c r="BL431" s="63"/>
      <c r="BM431" s="65"/>
      <c r="BN431" s="66"/>
      <c r="BO431" s="84"/>
      <c r="BP431" s="358">
        <f>(BN431+$O$6)*BC431</f>
        <v>156.25</v>
      </c>
    </row>
    <row r="432" spans="1:68" s="81" customFormat="1" ht="16.5" thickBot="1">
      <c r="A432" s="184"/>
      <c r="B432" s="185"/>
      <c r="C432" s="70"/>
      <c r="D432" s="180"/>
      <c r="E432" s="181"/>
      <c r="F432" s="181" t="s">
        <v>29</v>
      </c>
      <c r="G432" s="182"/>
      <c r="H432" s="71"/>
      <c r="I432" s="72"/>
      <c r="J432" s="73"/>
      <c r="K432" s="74"/>
      <c r="L432" s="73"/>
      <c r="M432" s="74"/>
      <c r="N432" s="75"/>
      <c r="O432" s="84"/>
      <c r="P432" s="76"/>
      <c r="Q432" s="80"/>
      <c r="R432" s="184"/>
      <c r="S432" s="185"/>
      <c r="T432" s="386"/>
      <c r="U432" s="70"/>
      <c r="V432" s="180"/>
      <c r="W432" s="181"/>
      <c r="X432" s="181" t="s">
        <v>29</v>
      </c>
      <c r="Y432" s="182"/>
      <c r="Z432" s="71"/>
      <c r="AA432" s="72"/>
      <c r="AB432" s="73"/>
      <c r="AC432" s="74"/>
      <c r="AD432" s="73"/>
      <c r="AE432" s="74"/>
      <c r="AF432" s="75"/>
      <c r="AG432" s="84"/>
      <c r="AH432" s="359"/>
      <c r="AI432" s="184"/>
      <c r="AJ432" s="185"/>
      <c r="AK432" s="386"/>
      <c r="AL432" s="70"/>
      <c r="AM432" s="180"/>
      <c r="AN432" s="181"/>
      <c r="AO432" s="181" t="s">
        <v>29</v>
      </c>
      <c r="AP432" s="182"/>
      <c r="AQ432" s="71"/>
      <c r="AR432" s="72"/>
      <c r="AS432" s="73"/>
      <c r="AT432" s="74"/>
      <c r="AU432" s="73"/>
      <c r="AV432" s="74"/>
      <c r="AW432" s="75"/>
      <c r="AX432" s="84"/>
      <c r="AY432" s="359"/>
      <c r="AZ432" s="184"/>
      <c r="BA432" s="185"/>
      <c r="BB432" s="386"/>
      <c r="BC432" s="70"/>
      <c r="BD432" s="180"/>
      <c r="BE432" s="181"/>
      <c r="BF432" s="181" t="s">
        <v>29</v>
      </c>
      <c r="BG432" s="182"/>
      <c r="BH432" s="71"/>
      <c r="BI432" s="72"/>
      <c r="BJ432" s="73"/>
      <c r="BK432" s="74"/>
      <c r="BL432" s="73"/>
      <c r="BM432" s="74"/>
      <c r="BN432" s="75"/>
      <c r="BO432" s="84"/>
      <c r="BP432" s="359"/>
    </row>
    <row r="433" spans="1:68" ht="16.5" thickBot="1">
      <c r="A433" s="178" t="s">
        <v>30</v>
      </c>
      <c r="B433" s="179" t="s">
        <v>13</v>
      </c>
      <c r="C433" s="57">
        <v>125</v>
      </c>
      <c r="D433" s="180" t="s">
        <v>31</v>
      </c>
      <c r="E433" s="181"/>
      <c r="F433" s="181"/>
      <c r="G433" s="182"/>
      <c r="H433" s="61"/>
      <c r="I433" s="85" t="s">
        <v>32</v>
      </c>
      <c r="J433" s="183" t="s">
        <v>16</v>
      </c>
      <c r="K433" s="64"/>
      <c r="L433" s="63" t="s">
        <v>2672</v>
      </c>
      <c r="M433" s="65"/>
      <c r="N433" s="66">
        <v>8.44</v>
      </c>
      <c r="O433" s="84"/>
      <c r="P433" s="67">
        <f>(N433+$O$6)*C433</f>
        <v>1211.25</v>
      </c>
      <c r="Q433" s="77"/>
      <c r="R433" s="178" t="s">
        <v>30</v>
      </c>
      <c r="S433" s="179" t="s">
        <v>13</v>
      </c>
      <c r="T433" s="385"/>
      <c r="U433" s="57">
        <v>125</v>
      </c>
      <c r="V433" s="180" t="s">
        <v>31</v>
      </c>
      <c r="W433" s="181"/>
      <c r="X433" s="181"/>
      <c r="Y433" s="182"/>
      <c r="Z433" s="61"/>
      <c r="AA433" s="85" t="s">
        <v>32</v>
      </c>
      <c r="AB433" s="183" t="s">
        <v>16</v>
      </c>
      <c r="AC433" s="64">
        <v>6025555</v>
      </c>
      <c r="AD433" s="63" t="s">
        <v>1293</v>
      </c>
      <c r="AE433" s="65"/>
      <c r="AF433" s="66">
        <v>8.38</v>
      </c>
      <c r="AG433" s="84"/>
      <c r="AH433" s="358">
        <f>(AF433+$AG$6)*U433</f>
        <v>1285.0000000000002</v>
      </c>
      <c r="AI433" s="178" t="s">
        <v>30</v>
      </c>
      <c r="AJ433" s="179" t="s">
        <v>13</v>
      </c>
      <c r="AK433" s="385"/>
      <c r="AL433" s="57">
        <v>209</v>
      </c>
      <c r="AM433" s="180" t="s">
        <v>31</v>
      </c>
      <c r="AN433" s="181"/>
      <c r="AO433" s="181"/>
      <c r="AP433" s="182"/>
      <c r="AQ433" s="61"/>
      <c r="AR433" s="85" t="s">
        <v>32</v>
      </c>
      <c r="AS433" s="183" t="s">
        <v>1675</v>
      </c>
      <c r="AT433" s="64">
        <v>582832</v>
      </c>
      <c r="AU433" s="63" t="s">
        <v>1636</v>
      </c>
      <c r="AV433" s="65"/>
      <c r="AW433" s="66">
        <v>6.01</v>
      </c>
      <c r="AX433" s="84"/>
      <c r="AY433" s="358">
        <f>(AW433+$AX$6)*AL433</f>
        <v>1663.64</v>
      </c>
      <c r="AZ433" s="178" t="s">
        <v>30</v>
      </c>
      <c r="BA433" s="179" t="s">
        <v>13</v>
      </c>
      <c r="BB433" s="385"/>
      <c r="BC433" s="57">
        <v>125</v>
      </c>
      <c r="BD433" s="180" t="s">
        <v>31</v>
      </c>
      <c r="BE433" s="181"/>
      <c r="BF433" s="181"/>
      <c r="BG433" s="182"/>
      <c r="BH433" s="61"/>
      <c r="BI433" s="85" t="s">
        <v>32</v>
      </c>
      <c r="BJ433" s="183"/>
      <c r="BK433" s="64"/>
      <c r="BL433" s="63"/>
      <c r="BM433" s="65"/>
      <c r="BN433" s="66"/>
      <c r="BO433" s="84"/>
      <c r="BP433" s="358">
        <f>(BN433+$O$6)*BC433</f>
        <v>156.25</v>
      </c>
    </row>
    <row r="434" spans="1:68" s="81" customFormat="1" ht="16.5" thickBot="1">
      <c r="A434" s="184"/>
      <c r="B434" s="185"/>
      <c r="C434" s="70"/>
      <c r="D434" s="180"/>
      <c r="E434" s="181"/>
      <c r="F434" s="181"/>
      <c r="G434" s="182"/>
      <c r="H434" s="71"/>
      <c r="I434" s="72"/>
      <c r="J434" s="73"/>
      <c r="K434" s="74"/>
      <c r="L434" s="73"/>
      <c r="M434" s="74"/>
      <c r="N434" s="75"/>
      <c r="O434" s="84"/>
      <c r="P434" s="76"/>
      <c r="Q434" s="80"/>
      <c r="R434" s="184"/>
      <c r="S434" s="185"/>
      <c r="T434" s="386"/>
      <c r="U434" s="70"/>
      <c r="V434" s="180"/>
      <c r="W434" s="181"/>
      <c r="X434" s="181"/>
      <c r="Y434" s="182"/>
      <c r="Z434" s="71"/>
      <c r="AA434" s="72"/>
      <c r="AB434" s="73"/>
      <c r="AC434" s="74"/>
      <c r="AD434" s="73"/>
      <c r="AE434" s="74"/>
      <c r="AF434" s="75"/>
      <c r="AG434" s="84"/>
      <c r="AH434" s="359"/>
      <c r="AI434" s="184"/>
      <c r="AJ434" s="185"/>
      <c r="AK434" s="386"/>
      <c r="AL434" s="70"/>
      <c r="AM434" s="180"/>
      <c r="AN434" s="181"/>
      <c r="AO434" s="181"/>
      <c r="AP434" s="182"/>
      <c r="AQ434" s="71"/>
      <c r="AR434" s="72"/>
      <c r="AS434" s="73"/>
      <c r="AT434" s="74"/>
      <c r="AU434" s="73"/>
      <c r="AV434" s="74"/>
      <c r="AW434" s="75"/>
      <c r="AX434" s="84"/>
      <c r="AY434" s="359"/>
      <c r="AZ434" s="184"/>
      <c r="BA434" s="185"/>
      <c r="BB434" s="386"/>
      <c r="BC434" s="70"/>
      <c r="BD434" s="180"/>
      <c r="BE434" s="181"/>
      <c r="BF434" s="181"/>
      <c r="BG434" s="182"/>
      <c r="BH434" s="71"/>
      <c r="BI434" s="72"/>
      <c r="BJ434" s="73"/>
      <c r="BK434" s="74"/>
      <c r="BL434" s="73"/>
      <c r="BM434" s="74"/>
      <c r="BN434" s="75"/>
      <c r="BO434" s="84"/>
      <c r="BP434" s="359"/>
    </row>
    <row r="435" spans="1:105" s="135" customFormat="1" ht="16.5" thickBot="1">
      <c r="A435" s="187" t="s">
        <v>33</v>
      </c>
      <c r="B435" s="188" t="s">
        <v>34</v>
      </c>
      <c r="C435" s="57">
        <v>210</v>
      </c>
      <c r="D435" s="180" t="s">
        <v>35</v>
      </c>
      <c r="E435" s="181"/>
      <c r="F435" s="181"/>
      <c r="G435" s="182"/>
      <c r="H435" s="61"/>
      <c r="I435" s="189" t="s">
        <v>2670</v>
      </c>
      <c r="J435" s="183" t="s">
        <v>36</v>
      </c>
      <c r="K435" s="64"/>
      <c r="L435" s="63" t="s">
        <v>2672</v>
      </c>
      <c r="M435" s="65"/>
      <c r="N435" s="66">
        <v>8.87</v>
      </c>
      <c r="O435" s="84"/>
      <c r="P435" s="67">
        <f>(N435+$O$6)*C435</f>
        <v>2125.2</v>
      </c>
      <c r="Q435" s="134"/>
      <c r="R435" s="187" t="s">
        <v>33</v>
      </c>
      <c r="S435" s="188" t="s">
        <v>34</v>
      </c>
      <c r="T435" s="385"/>
      <c r="U435" s="57">
        <v>210</v>
      </c>
      <c r="V435" s="180" t="s">
        <v>35</v>
      </c>
      <c r="W435" s="181"/>
      <c r="X435" s="181"/>
      <c r="Y435" s="182"/>
      <c r="Z435" s="61"/>
      <c r="AA435" s="189" t="s">
        <v>2670</v>
      </c>
      <c r="AB435" s="183" t="s">
        <v>1279</v>
      </c>
      <c r="AC435" s="64">
        <v>4393914</v>
      </c>
      <c r="AD435" s="63" t="s">
        <v>1275</v>
      </c>
      <c r="AE435" s="65"/>
      <c r="AF435" s="66">
        <v>8.08</v>
      </c>
      <c r="AG435" s="84"/>
      <c r="AH435" s="358">
        <f>(AF435+$AG$6)*U435</f>
        <v>2095.8</v>
      </c>
      <c r="AI435" s="187" t="s">
        <v>33</v>
      </c>
      <c r="AJ435" s="188" t="s">
        <v>34</v>
      </c>
      <c r="AK435" s="385"/>
      <c r="AL435" s="57">
        <v>210</v>
      </c>
      <c r="AM435" s="180" t="s">
        <v>35</v>
      </c>
      <c r="AN435" s="181"/>
      <c r="AO435" s="181"/>
      <c r="AP435" s="182"/>
      <c r="AQ435" s="61"/>
      <c r="AR435" s="189" t="s">
        <v>2670</v>
      </c>
      <c r="AS435" s="183" t="s">
        <v>1676</v>
      </c>
      <c r="AT435" s="64">
        <v>270539</v>
      </c>
      <c r="AU435" s="63" t="s">
        <v>1661</v>
      </c>
      <c r="AV435" s="65"/>
      <c r="AW435" s="66">
        <v>7.85</v>
      </c>
      <c r="AX435" s="84"/>
      <c r="AY435" s="358">
        <f>(AW435+$AX$6)*AL435</f>
        <v>2058</v>
      </c>
      <c r="AZ435" s="187" t="s">
        <v>33</v>
      </c>
      <c r="BA435" s="188" t="s">
        <v>34</v>
      </c>
      <c r="BB435" s="385"/>
      <c r="BC435" s="57">
        <v>210</v>
      </c>
      <c r="BD435" s="180" t="s">
        <v>35</v>
      </c>
      <c r="BE435" s="181"/>
      <c r="BF435" s="181"/>
      <c r="BG435" s="182"/>
      <c r="BH435" s="61"/>
      <c r="BI435" s="189" t="s">
        <v>2670</v>
      </c>
      <c r="BJ435" s="183"/>
      <c r="BK435" s="64"/>
      <c r="BL435" s="63"/>
      <c r="BM435" s="65"/>
      <c r="BN435" s="66"/>
      <c r="BO435" s="84"/>
      <c r="BP435" s="358">
        <f>(BN435+$O$6)*BC435</f>
        <v>262.5</v>
      </c>
      <c r="BQ435" s="5"/>
      <c r="BR435" s="5"/>
      <c r="BS435" s="5"/>
      <c r="BT435" s="5"/>
      <c r="BU435" s="5"/>
      <c r="BV435" s="5"/>
      <c r="BW435" s="5"/>
      <c r="BX435" s="5"/>
      <c r="BY435" s="5"/>
      <c r="BZ435" s="5"/>
      <c r="CA435" s="5"/>
      <c r="CB435" s="5"/>
      <c r="CC435" s="5"/>
      <c r="CD435" s="5"/>
      <c r="CE435" s="5"/>
      <c r="CF435" s="5"/>
      <c r="CG435" s="5"/>
      <c r="CH435" s="5"/>
      <c r="CI435" s="5"/>
      <c r="CJ435" s="5"/>
      <c r="CK435" s="5"/>
      <c r="CL435" s="5"/>
      <c r="CM435" s="5"/>
      <c r="CN435" s="5"/>
      <c r="CO435" s="5"/>
      <c r="CP435" s="5"/>
      <c r="CQ435" s="5"/>
      <c r="CR435" s="5"/>
      <c r="CS435" s="5"/>
      <c r="CT435" s="5"/>
      <c r="CU435" s="5"/>
      <c r="CV435" s="5"/>
      <c r="CW435" s="5"/>
      <c r="CX435" s="5"/>
      <c r="CY435" s="5"/>
      <c r="CZ435" s="5"/>
      <c r="DA435" s="5"/>
    </row>
    <row r="436" spans="1:68" s="81" customFormat="1" ht="17.25" thickBot="1" thickTop="1">
      <c r="A436" s="184"/>
      <c r="B436" s="190"/>
      <c r="C436" s="70"/>
      <c r="D436" s="180"/>
      <c r="E436" s="181"/>
      <c r="F436" s="181"/>
      <c r="G436" s="182"/>
      <c r="H436" s="71"/>
      <c r="I436" s="72"/>
      <c r="J436" s="73"/>
      <c r="K436" s="74"/>
      <c r="L436" s="73"/>
      <c r="M436" s="74"/>
      <c r="N436" s="75"/>
      <c r="O436" s="84"/>
      <c r="P436" s="76"/>
      <c r="Q436" s="80"/>
      <c r="R436" s="184"/>
      <c r="S436" s="190"/>
      <c r="T436" s="386"/>
      <c r="U436" s="70"/>
      <c r="V436" s="180"/>
      <c r="W436" s="181"/>
      <c r="X436" s="181"/>
      <c r="Y436" s="182"/>
      <c r="Z436" s="71"/>
      <c r="AA436" s="72"/>
      <c r="AB436" s="73"/>
      <c r="AC436" s="74"/>
      <c r="AD436" s="73"/>
      <c r="AE436" s="74"/>
      <c r="AF436" s="75"/>
      <c r="AG436" s="84"/>
      <c r="AH436" s="359"/>
      <c r="AI436" s="184"/>
      <c r="AJ436" s="190"/>
      <c r="AK436" s="386"/>
      <c r="AL436" s="70"/>
      <c r="AM436" s="180"/>
      <c r="AN436" s="181"/>
      <c r="AO436" s="181"/>
      <c r="AP436" s="182"/>
      <c r="AQ436" s="71"/>
      <c r="AR436" s="72"/>
      <c r="AS436" s="73"/>
      <c r="AT436" s="74"/>
      <c r="AU436" s="73"/>
      <c r="AV436" s="74"/>
      <c r="AW436" s="75"/>
      <c r="AX436" s="84"/>
      <c r="AY436" s="359"/>
      <c r="AZ436" s="184"/>
      <c r="BA436" s="190"/>
      <c r="BB436" s="386"/>
      <c r="BC436" s="70"/>
      <c r="BD436" s="180"/>
      <c r="BE436" s="181"/>
      <c r="BF436" s="181"/>
      <c r="BG436" s="182"/>
      <c r="BH436" s="71"/>
      <c r="BI436" s="72"/>
      <c r="BJ436" s="73"/>
      <c r="BK436" s="74"/>
      <c r="BL436" s="73"/>
      <c r="BM436" s="74"/>
      <c r="BN436" s="75"/>
      <c r="BO436" s="84"/>
      <c r="BP436" s="359"/>
    </row>
    <row r="437" spans="1:68" ht="16.5" thickBot="1">
      <c r="A437" s="178" t="s">
        <v>37</v>
      </c>
      <c r="B437" s="179" t="s">
        <v>38</v>
      </c>
      <c r="C437" s="57">
        <v>10</v>
      </c>
      <c r="D437" s="180" t="s">
        <v>39</v>
      </c>
      <c r="E437" s="181"/>
      <c r="F437" s="181"/>
      <c r="G437" s="182"/>
      <c r="H437" s="61"/>
      <c r="I437" s="85" t="s">
        <v>40</v>
      </c>
      <c r="J437" s="183" t="s">
        <v>2691</v>
      </c>
      <c r="K437" s="64">
        <v>40550</v>
      </c>
      <c r="L437" s="63" t="s">
        <v>1921</v>
      </c>
      <c r="M437" s="65"/>
      <c r="N437" s="66">
        <v>7.25</v>
      </c>
      <c r="O437" s="84"/>
      <c r="P437" s="67">
        <f>(N437+$O$6)*C437</f>
        <v>85</v>
      </c>
      <c r="Q437" s="77"/>
      <c r="R437" s="178" t="s">
        <v>37</v>
      </c>
      <c r="S437" s="179" t="s">
        <v>38</v>
      </c>
      <c r="T437" s="385"/>
      <c r="U437" s="57">
        <v>5</v>
      </c>
      <c r="V437" s="180" t="s">
        <v>39</v>
      </c>
      <c r="W437" s="181"/>
      <c r="X437" s="181"/>
      <c r="Y437" s="182"/>
      <c r="Z437" s="61"/>
      <c r="AA437" s="85" t="s">
        <v>40</v>
      </c>
      <c r="AB437" s="183" t="s">
        <v>1295</v>
      </c>
      <c r="AC437" s="64">
        <v>4123212</v>
      </c>
      <c r="AD437" s="63" t="s">
        <v>1106</v>
      </c>
      <c r="AE437" s="65"/>
      <c r="AF437" s="66">
        <v>12.23</v>
      </c>
      <c r="AG437" s="84"/>
      <c r="AH437" s="358">
        <f>(AF437+$AG$6)*U437</f>
        <v>70.65</v>
      </c>
      <c r="AI437" s="178" t="s">
        <v>37</v>
      </c>
      <c r="AJ437" s="179" t="s">
        <v>38</v>
      </c>
      <c r="AK437" s="385"/>
      <c r="AL437" s="57">
        <v>5</v>
      </c>
      <c r="AM437" s="180" t="s">
        <v>39</v>
      </c>
      <c r="AN437" s="181"/>
      <c r="AO437" s="181"/>
      <c r="AP437" s="182"/>
      <c r="AQ437" s="61"/>
      <c r="AR437" s="85" t="s">
        <v>40</v>
      </c>
      <c r="AS437" s="183" t="s">
        <v>1677</v>
      </c>
      <c r="AT437" s="64">
        <v>301965</v>
      </c>
      <c r="AU437" s="63" t="s">
        <v>1544</v>
      </c>
      <c r="AV437" s="65"/>
      <c r="AW437" s="66">
        <v>9.5</v>
      </c>
      <c r="AX437" s="84"/>
      <c r="AY437" s="358">
        <f>(AW437+$AX$6)*AL437</f>
        <v>57.25</v>
      </c>
      <c r="AZ437" s="178" t="s">
        <v>37</v>
      </c>
      <c r="BA437" s="179" t="s">
        <v>38</v>
      </c>
      <c r="BB437" s="385"/>
      <c r="BC437" s="57">
        <v>10</v>
      </c>
      <c r="BD437" s="180" t="s">
        <v>39</v>
      </c>
      <c r="BE437" s="181"/>
      <c r="BF437" s="181"/>
      <c r="BG437" s="182"/>
      <c r="BH437" s="61"/>
      <c r="BI437" s="85" t="s">
        <v>40</v>
      </c>
      <c r="BJ437" s="183"/>
      <c r="BK437" s="64"/>
      <c r="BL437" s="63"/>
      <c r="BM437" s="65"/>
      <c r="BN437" s="66"/>
      <c r="BO437" s="84"/>
      <c r="BP437" s="358">
        <f>(BN437+$O$6)*BC437</f>
        <v>12.5</v>
      </c>
    </row>
    <row r="438" spans="1:68" ht="16.5" thickBot="1">
      <c r="A438" s="191"/>
      <c r="B438" s="192"/>
      <c r="C438" s="70"/>
      <c r="D438" s="180"/>
      <c r="E438" s="181"/>
      <c r="F438" s="181"/>
      <c r="G438" s="182"/>
      <c r="H438" s="71"/>
      <c r="I438" s="56"/>
      <c r="J438" s="120"/>
      <c r="K438" s="121"/>
      <c r="L438" s="122"/>
      <c r="M438" s="121"/>
      <c r="N438" s="123"/>
      <c r="O438" s="84"/>
      <c r="P438" s="76"/>
      <c r="Q438" s="124"/>
      <c r="R438" s="191"/>
      <c r="S438" s="192"/>
      <c r="T438" s="387"/>
      <c r="U438" s="70"/>
      <c r="V438" s="180"/>
      <c r="W438" s="181"/>
      <c r="X438" s="181"/>
      <c r="Y438" s="182"/>
      <c r="Z438" s="71"/>
      <c r="AA438" s="56"/>
      <c r="AB438" s="120"/>
      <c r="AC438" s="121"/>
      <c r="AD438" s="122"/>
      <c r="AE438" s="121"/>
      <c r="AF438" s="123"/>
      <c r="AG438" s="84"/>
      <c r="AH438" s="359"/>
      <c r="AI438" s="191"/>
      <c r="AJ438" s="192"/>
      <c r="AK438" s="387"/>
      <c r="AL438" s="70"/>
      <c r="AM438" s="180"/>
      <c r="AN438" s="181"/>
      <c r="AO438" s="181"/>
      <c r="AP438" s="182"/>
      <c r="AQ438" s="71"/>
      <c r="AR438" s="56"/>
      <c r="AS438" s="120"/>
      <c r="AT438" s="121"/>
      <c r="AU438" s="122"/>
      <c r="AV438" s="121"/>
      <c r="AW438" s="123"/>
      <c r="AX438" s="84"/>
      <c r="AY438" s="359"/>
      <c r="AZ438" s="191"/>
      <c r="BA438" s="192"/>
      <c r="BB438" s="387"/>
      <c r="BC438" s="70"/>
      <c r="BD438" s="180"/>
      <c r="BE438" s="181"/>
      <c r="BF438" s="181"/>
      <c r="BG438" s="182"/>
      <c r="BH438" s="71"/>
      <c r="BI438" s="56"/>
      <c r="BJ438" s="120"/>
      <c r="BK438" s="121"/>
      <c r="BL438" s="122"/>
      <c r="BM438" s="121"/>
      <c r="BN438" s="123"/>
      <c r="BO438" s="84"/>
      <c r="BP438" s="359"/>
    </row>
    <row r="439" spans="1:68" ht="16.5" thickBot="1">
      <c r="A439" s="178" t="s">
        <v>41</v>
      </c>
      <c r="B439" s="179" t="s">
        <v>42</v>
      </c>
      <c r="C439" s="57">
        <v>185</v>
      </c>
      <c r="D439" s="180" t="s">
        <v>43</v>
      </c>
      <c r="E439" s="181"/>
      <c r="F439" s="181"/>
      <c r="G439" s="182"/>
      <c r="H439" s="131"/>
      <c r="I439" s="85" t="s">
        <v>2685</v>
      </c>
      <c r="J439" s="183" t="s">
        <v>2691</v>
      </c>
      <c r="K439" s="64">
        <v>40650</v>
      </c>
      <c r="L439" s="63" t="s">
        <v>1921</v>
      </c>
      <c r="M439" s="65"/>
      <c r="N439" s="66">
        <v>4.13</v>
      </c>
      <c r="O439" s="84"/>
      <c r="P439" s="67">
        <f>(N439+$O$6)*C439</f>
        <v>995.3</v>
      </c>
      <c r="Q439" s="77"/>
      <c r="R439" s="178" t="s">
        <v>41</v>
      </c>
      <c r="S439" s="179" t="s">
        <v>42</v>
      </c>
      <c r="T439" s="385"/>
      <c r="U439" s="57">
        <v>92.5</v>
      </c>
      <c r="V439" s="180" t="s">
        <v>43</v>
      </c>
      <c r="W439" s="181"/>
      <c r="X439" s="181"/>
      <c r="Y439" s="182"/>
      <c r="Z439" s="131"/>
      <c r="AA439" s="85" t="s">
        <v>2685</v>
      </c>
      <c r="AB439" s="183" t="s">
        <v>1295</v>
      </c>
      <c r="AC439" s="64">
        <v>4123196</v>
      </c>
      <c r="AD439" s="63" t="s">
        <v>1106</v>
      </c>
      <c r="AE439" s="65"/>
      <c r="AF439" s="66">
        <v>6.78</v>
      </c>
      <c r="AG439" s="84"/>
      <c r="AH439" s="358">
        <f>(AF439+$AG$6)*U439</f>
        <v>802.9</v>
      </c>
      <c r="AI439" s="178" t="s">
        <v>41</v>
      </c>
      <c r="AJ439" s="179" t="s">
        <v>42</v>
      </c>
      <c r="AK439" s="385"/>
      <c r="AL439" s="57">
        <v>93</v>
      </c>
      <c r="AM439" s="180" t="s">
        <v>43</v>
      </c>
      <c r="AN439" s="181"/>
      <c r="AO439" s="181"/>
      <c r="AP439" s="182"/>
      <c r="AQ439" s="131"/>
      <c r="AR439" s="85" t="s">
        <v>2685</v>
      </c>
      <c r="AS439" s="183" t="s">
        <v>1678</v>
      </c>
      <c r="AT439" s="64">
        <v>301957</v>
      </c>
      <c r="AU439" s="63" t="s">
        <v>1544</v>
      </c>
      <c r="AV439" s="65"/>
      <c r="AW439" s="66">
        <v>5.6</v>
      </c>
      <c r="AX439" s="84"/>
      <c r="AY439" s="358">
        <f>(AW439+$AX$6)*AL439</f>
        <v>702.15</v>
      </c>
      <c r="AZ439" s="178" t="s">
        <v>41</v>
      </c>
      <c r="BA439" s="179" t="s">
        <v>42</v>
      </c>
      <c r="BB439" s="385"/>
      <c r="BC439" s="57">
        <v>185</v>
      </c>
      <c r="BD439" s="180" t="s">
        <v>43</v>
      </c>
      <c r="BE439" s="181"/>
      <c r="BF439" s="181"/>
      <c r="BG439" s="182"/>
      <c r="BH439" s="131"/>
      <c r="BI439" s="85" t="s">
        <v>2685</v>
      </c>
      <c r="BJ439" s="183"/>
      <c r="BK439" s="64"/>
      <c r="BL439" s="63"/>
      <c r="BM439" s="65"/>
      <c r="BN439" s="66"/>
      <c r="BO439" s="84"/>
      <c r="BP439" s="358">
        <f>(BN439+$O$6)*BC439</f>
        <v>231.25</v>
      </c>
    </row>
    <row r="440" spans="1:68" s="81" customFormat="1" ht="16.5" thickBot="1">
      <c r="A440" s="184"/>
      <c r="B440" s="185"/>
      <c r="C440" s="70"/>
      <c r="D440" s="180"/>
      <c r="E440" s="181"/>
      <c r="F440" s="181"/>
      <c r="G440" s="182"/>
      <c r="H440" s="71"/>
      <c r="I440" s="72"/>
      <c r="J440" s="89"/>
      <c r="K440" s="74"/>
      <c r="L440" s="73"/>
      <c r="M440" s="74"/>
      <c r="N440" s="75"/>
      <c r="O440" s="84"/>
      <c r="P440" s="76"/>
      <c r="Q440" s="80"/>
      <c r="R440" s="184"/>
      <c r="S440" s="185"/>
      <c r="T440" s="386"/>
      <c r="U440" s="70"/>
      <c r="V440" s="180"/>
      <c r="W440" s="181"/>
      <c r="X440" s="181"/>
      <c r="Y440" s="182"/>
      <c r="Z440" s="71"/>
      <c r="AA440" s="72"/>
      <c r="AB440" s="89"/>
      <c r="AC440" s="74"/>
      <c r="AD440" s="73"/>
      <c r="AE440" s="74"/>
      <c r="AF440" s="75"/>
      <c r="AG440" s="84"/>
      <c r="AH440" s="359"/>
      <c r="AI440" s="184"/>
      <c r="AJ440" s="185"/>
      <c r="AK440" s="386"/>
      <c r="AL440" s="70"/>
      <c r="AM440" s="180"/>
      <c r="AN440" s="181"/>
      <c r="AO440" s="181"/>
      <c r="AP440" s="182"/>
      <c r="AQ440" s="71"/>
      <c r="AR440" s="72"/>
      <c r="AS440" s="89"/>
      <c r="AT440" s="74"/>
      <c r="AU440" s="73"/>
      <c r="AV440" s="74"/>
      <c r="AW440" s="75"/>
      <c r="AX440" s="84"/>
      <c r="AY440" s="359"/>
      <c r="AZ440" s="184"/>
      <c r="BA440" s="185"/>
      <c r="BB440" s="386"/>
      <c r="BC440" s="70"/>
      <c r="BD440" s="180"/>
      <c r="BE440" s="181"/>
      <c r="BF440" s="181"/>
      <c r="BG440" s="182"/>
      <c r="BH440" s="71"/>
      <c r="BI440" s="72"/>
      <c r="BJ440" s="89"/>
      <c r="BK440" s="74"/>
      <c r="BL440" s="73"/>
      <c r="BM440" s="74"/>
      <c r="BN440" s="75"/>
      <c r="BO440" s="84"/>
      <c r="BP440" s="359"/>
    </row>
    <row r="441" spans="1:68" ht="22.5" customHeight="1" thickBot="1">
      <c r="A441" s="191"/>
      <c r="B441" s="193"/>
      <c r="C441" s="70"/>
      <c r="D441" s="194"/>
      <c r="E441" s="195" t="s">
        <v>44</v>
      </c>
      <c r="F441" s="196"/>
      <c r="G441" s="197"/>
      <c r="H441" s="71" t="s">
        <v>1956</v>
      </c>
      <c r="I441" s="72"/>
      <c r="J441" s="73"/>
      <c r="K441" s="74"/>
      <c r="L441" s="73"/>
      <c r="M441" s="74"/>
      <c r="N441" s="75"/>
      <c r="O441" s="84"/>
      <c r="P441" s="76"/>
      <c r="R441" s="191"/>
      <c r="S441" s="193"/>
      <c r="T441" s="387"/>
      <c r="U441" s="70"/>
      <c r="V441" s="194"/>
      <c r="W441" s="195" t="s">
        <v>44</v>
      </c>
      <c r="X441" s="196"/>
      <c r="Y441" s="197"/>
      <c r="Z441" s="71" t="s">
        <v>1956</v>
      </c>
      <c r="AA441" s="72"/>
      <c r="AB441" s="73"/>
      <c r="AC441" s="74"/>
      <c r="AD441" s="73"/>
      <c r="AE441" s="74"/>
      <c r="AF441" s="75"/>
      <c r="AG441" s="84"/>
      <c r="AH441" s="359"/>
      <c r="AI441" s="191"/>
      <c r="AJ441" s="193"/>
      <c r="AK441" s="387"/>
      <c r="AL441" s="70"/>
      <c r="AM441" s="194"/>
      <c r="AN441" s="195" t="s">
        <v>44</v>
      </c>
      <c r="AO441" s="196"/>
      <c r="AP441" s="197"/>
      <c r="AQ441" s="71" t="s">
        <v>1956</v>
      </c>
      <c r="AR441" s="72"/>
      <c r="AS441" s="73"/>
      <c r="AT441" s="74"/>
      <c r="AU441" s="73"/>
      <c r="AV441" s="74"/>
      <c r="AW441" s="75"/>
      <c r="AX441" s="84"/>
      <c r="AY441" s="359"/>
      <c r="AZ441" s="191"/>
      <c r="BA441" s="193"/>
      <c r="BB441" s="387"/>
      <c r="BC441" s="70"/>
      <c r="BD441" s="194"/>
      <c r="BE441" s="195" t="s">
        <v>44</v>
      </c>
      <c r="BF441" s="196"/>
      <c r="BG441" s="197"/>
      <c r="BH441" s="71" t="s">
        <v>1956</v>
      </c>
      <c r="BI441" s="72"/>
      <c r="BJ441" s="73"/>
      <c r="BK441" s="74"/>
      <c r="BL441" s="73"/>
      <c r="BM441" s="74"/>
      <c r="BN441" s="75"/>
      <c r="BO441" s="84"/>
      <c r="BP441" s="359"/>
    </row>
    <row r="442" spans="1:68" ht="16.5" thickBot="1">
      <c r="A442" s="178" t="s">
        <v>45</v>
      </c>
      <c r="B442" s="179" t="s">
        <v>46</v>
      </c>
      <c r="C442" s="57">
        <v>335</v>
      </c>
      <c r="D442" s="180" t="s">
        <v>47</v>
      </c>
      <c r="E442" s="181"/>
      <c r="F442" s="181"/>
      <c r="G442" s="182"/>
      <c r="H442" s="61"/>
      <c r="I442" s="85" t="s">
        <v>48</v>
      </c>
      <c r="J442" s="183" t="s">
        <v>49</v>
      </c>
      <c r="K442" s="142"/>
      <c r="L442" s="63" t="s">
        <v>50</v>
      </c>
      <c r="M442" s="65"/>
      <c r="N442" s="66">
        <v>14.61</v>
      </c>
      <c r="O442" s="84"/>
      <c r="P442" s="67">
        <f>(N442+$O$6)*C442</f>
        <v>5313.099999999999</v>
      </c>
      <c r="Q442" s="77"/>
      <c r="R442" s="178" t="s">
        <v>45</v>
      </c>
      <c r="S442" s="179" t="s">
        <v>46</v>
      </c>
      <c r="T442" s="385"/>
      <c r="U442" s="57">
        <v>335</v>
      </c>
      <c r="V442" s="180" t="s">
        <v>47</v>
      </c>
      <c r="W442" s="181"/>
      <c r="X442" s="181"/>
      <c r="Y442" s="182"/>
      <c r="Z442" s="61"/>
      <c r="AA442" s="85" t="s">
        <v>48</v>
      </c>
      <c r="AB442" s="183" t="s">
        <v>1296</v>
      </c>
      <c r="AC442" s="64">
        <v>4459814</v>
      </c>
      <c r="AD442" s="63" t="s">
        <v>1202</v>
      </c>
      <c r="AE442" s="65"/>
      <c r="AF442" s="66">
        <v>21.27</v>
      </c>
      <c r="AG442" s="84"/>
      <c r="AH442" s="358">
        <f>(AF442+$AG$6)*U442</f>
        <v>7761.95</v>
      </c>
      <c r="AI442" s="178" t="s">
        <v>45</v>
      </c>
      <c r="AJ442" s="179" t="s">
        <v>46</v>
      </c>
      <c r="AK442" s="385"/>
      <c r="AL442" s="57">
        <v>335</v>
      </c>
      <c r="AM442" s="180" t="s">
        <v>47</v>
      </c>
      <c r="AN442" s="181"/>
      <c r="AO442" s="181"/>
      <c r="AP442" s="182"/>
      <c r="AQ442" s="61"/>
      <c r="AR442" s="85" t="s">
        <v>48</v>
      </c>
      <c r="AS442" s="183" t="s">
        <v>1679</v>
      </c>
      <c r="AT442" s="64">
        <v>179698</v>
      </c>
      <c r="AU442" s="63" t="s">
        <v>1680</v>
      </c>
      <c r="AV442" s="65"/>
      <c r="AW442" s="66">
        <v>19.14</v>
      </c>
      <c r="AX442" s="84"/>
      <c r="AY442" s="358">
        <f>(AW442+$AX$6)*AL442</f>
        <v>7065.15</v>
      </c>
      <c r="AZ442" s="178" t="s">
        <v>45</v>
      </c>
      <c r="BA442" s="179" t="s">
        <v>46</v>
      </c>
      <c r="BB442" s="385"/>
      <c r="BC442" s="57">
        <v>335</v>
      </c>
      <c r="BD442" s="180" t="s">
        <v>47</v>
      </c>
      <c r="BE442" s="181"/>
      <c r="BF442" s="181"/>
      <c r="BG442" s="182"/>
      <c r="BH442" s="61"/>
      <c r="BI442" s="85" t="s">
        <v>48</v>
      </c>
      <c r="BJ442" s="183"/>
      <c r="BK442" s="64"/>
      <c r="BL442" s="63"/>
      <c r="BM442" s="65"/>
      <c r="BN442" s="66"/>
      <c r="BO442" s="84"/>
      <c r="BP442" s="358">
        <f>(BN442+$O$6)*BC442</f>
        <v>418.75</v>
      </c>
    </row>
    <row r="443" spans="1:68" s="81" customFormat="1" ht="16.5" thickBot="1">
      <c r="A443" s="184"/>
      <c r="B443" s="185"/>
      <c r="C443" s="70"/>
      <c r="D443" s="198" t="s">
        <v>51</v>
      </c>
      <c r="E443" s="181"/>
      <c r="F443" s="181"/>
      <c r="G443" s="182"/>
      <c r="H443" s="71"/>
      <c r="I443" s="72"/>
      <c r="J443" s="89"/>
      <c r="K443" s="74"/>
      <c r="L443" s="73"/>
      <c r="M443" s="74"/>
      <c r="N443" s="75"/>
      <c r="O443" s="84"/>
      <c r="P443" s="76"/>
      <c r="Q443" s="80"/>
      <c r="R443" s="184"/>
      <c r="S443" s="185"/>
      <c r="T443" s="386"/>
      <c r="U443" s="70"/>
      <c r="V443" s="198" t="s">
        <v>51</v>
      </c>
      <c r="W443" s="181"/>
      <c r="X443" s="181"/>
      <c r="Y443" s="182"/>
      <c r="Z443" s="71"/>
      <c r="AA443" s="72"/>
      <c r="AB443" s="89"/>
      <c r="AC443" s="74"/>
      <c r="AD443" s="73"/>
      <c r="AE443" s="74"/>
      <c r="AF443" s="75"/>
      <c r="AG443" s="84"/>
      <c r="AH443" s="359"/>
      <c r="AI443" s="184"/>
      <c r="AJ443" s="185"/>
      <c r="AK443" s="386"/>
      <c r="AL443" s="70"/>
      <c r="AM443" s="198" t="s">
        <v>51</v>
      </c>
      <c r="AN443" s="181"/>
      <c r="AO443" s="181"/>
      <c r="AP443" s="182"/>
      <c r="AQ443" s="71"/>
      <c r="AR443" s="72"/>
      <c r="AS443" s="89"/>
      <c r="AT443" s="74"/>
      <c r="AU443" s="73"/>
      <c r="AV443" s="74"/>
      <c r="AW443" s="75"/>
      <c r="AX443" s="84"/>
      <c r="AY443" s="359"/>
      <c r="AZ443" s="184"/>
      <c r="BA443" s="185"/>
      <c r="BB443" s="386"/>
      <c r="BC443" s="70"/>
      <c r="BD443" s="198" t="s">
        <v>51</v>
      </c>
      <c r="BE443" s="181"/>
      <c r="BF443" s="181"/>
      <c r="BG443" s="182"/>
      <c r="BH443" s="71"/>
      <c r="BI443" s="72"/>
      <c r="BJ443" s="89"/>
      <c r="BK443" s="74"/>
      <c r="BL443" s="73"/>
      <c r="BM443" s="74"/>
      <c r="BN443" s="75"/>
      <c r="BO443" s="84"/>
      <c r="BP443" s="359"/>
    </row>
    <row r="444" spans="1:68" s="81" customFormat="1" ht="16.5" thickBot="1">
      <c r="A444" s="184"/>
      <c r="B444" s="185"/>
      <c r="C444" s="70"/>
      <c r="D444" s="181" t="s">
        <v>52</v>
      </c>
      <c r="E444" s="181"/>
      <c r="F444" s="181"/>
      <c r="G444" s="182"/>
      <c r="H444" s="71"/>
      <c r="I444" s="72"/>
      <c r="J444" s="89"/>
      <c r="K444" s="74"/>
      <c r="L444" s="73"/>
      <c r="M444" s="74"/>
      <c r="N444" s="75"/>
      <c r="O444" s="84"/>
      <c r="P444" s="76"/>
      <c r="Q444" s="80"/>
      <c r="R444" s="184"/>
      <c r="S444" s="185"/>
      <c r="T444" s="386"/>
      <c r="U444" s="70"/>
      <c r="V444" s="181" t="s">
        <v>52</v>
      </c>
      <c r="W444" s="181"/>
      <c r="X444" s="181"/>
      <c r="Y444" s="182"/>
      <c r="Z444" s="71"/>
      <c r="AA444" s="72"/>
      <c r="AB444" s="89"/>
      <c r="AC444" s="74"/>
      <c r="AD444" s="73"/>
      <c r="AE444" s="74"/>
      <c r="AF444" s="75"/>
      <c r="AG444" s="84"/>
      <c r="AH444" s="359"/>
      <c r="AI444" s="184"/>
      <c r="AJ444" s="185"/>
      <c r="AK444" s="386"/>
      <c r="AL444" s="70"/>
      <c r="AM444" s="181" t="s">
        <v>52</v>
      </c>
      <c r="AN444" s="181"/>
      <c r="AO444" s="181"/>
      <c r="AP444" s="182"/>
      <c r="AQ444" s="71"/>
      <c r="AR444" s="72"/>
      <c r="AS444" s="89"/>
      <c r="AT444" s="74"/>
      <c r="AU444" s="73"/>
      <c r="AV444" s="74"/>
      <c r="AW444" s="75"/>
      <c r="AX444" s="84"/>
      <c r="AY444" s="359"/>
      <c r="AZ444" s="184"/>
      <c r="BA444" s="185"/>
      <c r="BB444" s="386"/>
      <c r="BC444" s="70"/>
      <c r="BD444" s="181" t="s">
        <v>52</v>
      </c>
      <c r="BE444" s="181"/>
      <c r="BF444" s="181"/>
      <c r="BG444" s="182"/>
      <c r="BH444" s="71"/>
      <c r="BI444" s="72"/>
      <c r="BJ444" s="89"/>
      <c r="BK444" s="74"/>
      <c r="BL444" s="73"/>
      <c r="BM444" s="74"/>
      <c r="BN444" s="75"/>
      <c r="BO444" s="84"/>
      <c r="BP444" s="359"/>
    </row>
    <row r="445" spans="1:68" ht="16.5" thickBot="1">
      <c r="A445" s="178" t="s">
        <v>53</v>
      </c>
      <c r="B445" s="179" t="s">
        <v>54</v>
      </c>
      <c r="C445" s="57">
        <v>500</v>
      </c>
      <c r="D445" s="180" t="s">
        <v>55</v>
      </c>
      <c r="E445" s="181"/>
      <c r="F445" s="181"/>
      <c r="G445" s="182"/>
      <c r="H445" s="61"/>
      <c r="I445" s="85" t="s">
        <v>56</v>
      </c>
      <c r="J445" s="183" t="s">
        <v>57</v>
      </c>
      <c r="K445" s="142" t="s">
        <v>58</v>
      </c>
      <c r="L445" s="63" t="s">
        <v>2347</v>
      </c>
      <c r="M445" s="65"/>
      <c r="N445" s="66">
        <v>9.2</v>
      </c>
      <c r="O445" s="84"/>
      <c r="P445" s="67">
        <f>(N445+$O$6)*C445</f>
        <v>5225</v>
      </c>
      <c r="Q445" s="77"/>
      <c r="R445" s="178" t="s">
        <v>53</v>
      </c>
      <c r="S445" s="179" t="s">
        <v>54</v>
      </c>
      <c r="T445" s="385"/>
      <c r="U445" s="57">
        <v>500</v>
      </c>
      <c r="V445" s="180" t="s">
        <v>55</v>
      </c>
      <c r="W445" s="181"/>
      <c r="X445" s="181"/>
      <c r="Y445" s="182"/>
      <c r="Z445" s="61"/>
      <c r="AA445" s="85" t="s">
        <v>56</v>
      </c>
      <c r="AB445" s="183" t="s">
        <v>1297</v>
      </c>
      <c r="AC445" s="64">
        <v>8024283</v>
      </c>
      <c r="AD445" s="63" t="s">
        <v>1298</v>
      </c>
      <c r="AE445" s="65"/>
      <c r="AF445" s="66">
        <v>9.2</v>
      </c>
      <c r="AG445" s="84"/>
      <c r="AH445" s="358">
        <f>(AF445+$AG$6)*U445</f>
        <v>5550</v>
      </c>
      <c r="AI445" s="178" t="s">
        <v>53</v>
      </c>
      <c r="AJ445" s="179" t="s">
        <v>54</v>
      </c>
      <c r="AK445" s="385"/>
      <c r="AL445" s="57">
        <v>320</v>
      </c>
      <c r="AM445" s="180" t="s">
        <v>55</v>
      </c>
      <c r="AN445" s="181"/>
      <c r="AO445" s="181"/>
      <c r="AP445" s="182"/>
      <c r="AQ445" s="61"/>
      <c r="AR445" s="85" t="s">
        <v>56</v>
      </c>
      <c r="AS445" s="183" t="s">
        <v>1681</v>
      </c>
      <c r="AT445" s="64">
        <v>176550</v>
      </c>
      <c r="AU445" s="63" t="s">
        <v>1298</v>
      </c>
      <c r="AV445" s="65"/>
      <c r="AW445" s="66">
        <v>17.8</v>
      </c>
      <c r="AX445" s="84"/>
      <c r="AY445" s="358">
        <f>(AW445+$AX$6)*AL445</f>
        <v>6320</v>
      </c>
      <c r="AZ445" s="178" t="s">
        <v>53</v>
      </c>
      <c r="BA445" s="179" t="s">
        <v>54</v>
      </c>
      <c r="BB445" s="385"/>
      <c r="BC445" s="57">
        <v>500</v>
      </c>
      <c r="BD445" s="180" t="s">
        <v>55</v>
      </c>
      <c r="BE445" s="181"/>
      <c r="BF445" s="181"/>
      <c r="BG445" s="182"/>
      <c r="BH445" s="61"/>
      <c r="BI445" s="85" t="s">
        <v>56</v>
      </c>
      <c r="BJ445" s="183"/>
      <c r="BK445" s="64"/>
      <c r="BL445" s="63"/>
      <c r="BM445" s="65"/>
      <c r="BN445" s="66"/>
      <c r="BO445" s="84"/>
      <c r="BP445" s="358">
        <f>(BN445+$O$6)*BC445</f>
        <v>625</v>
      </c>
    </row>
    <row r="446" spans="1:68" ht="16.5" thickBot="1">
      <c r="A446" s="184"/>
      <c r="B446" s="179"/>
      <c r="C446" s="70"/>
      <c r="D446" s="180"/>
      <c r="E446" s="181" t="s">
        <v>59</v>
      </c>
      <c r="F446" s="181"/>
      <c r="G446" s="182"/>
      <c r="H446" s="71"/>
      <c r="I446" s="72"/>
      <c r="J446" s="89"/>
      <c r="K446" s="74"/>
      <c r="L446" s="73"/>
      <c r="M446" s="74"/>
      <c r="N446" s="75"/>
      <c r="O446" s="84"/>
      <c r="P446" s="76"/>
      <c r="Q446" s="5"/>
      <c r="R446" s="184"/>
      <c r="S446" s="179"/>
      <c r="T446" s="385"/>
      <c r="U446" s="70"/>
      <c r="V446" s="180"/>
      <c r="W446" s="181" t="s">
        <v>59</v>
      </c>
      <c r="X446" s="181"/>
      <c r="Y446" s="182"/>
      <c r="Z446" s="71"/>
      <c r="AA446" s="72"/>
      <c r="AB446" s="89"/>
      <c r="AC446" s="74"/>
      <c r="AD446" s="73"/>
      <c r="AE446" s="74"/>
      <c r="AF446" s="75"/>
      <c r="AG446" s="84"/>
      <c r="AH446" s="359"/>
      <c r="AI446" s="184"/>
      <c r="AJ446" s="179"/>
      <c r="AK446" s="385"/>
      <c r="AL446" s="70"/>
      <c r="AM446" s="180"/>
      <c r="AN446" s="181" t="s">
        <v>59</v>
      </c>
      <c r="AO446" s="181"/>
      <c r="AP446" s="182"/>
      <c r="AQ446" s="71"/>
      <c r="AR446" s="72"/>
      <c r="AS446" s="89"/>
      <c r="AT446" s="74"/>
      <c r="AU446" s="73"/>
      <c r="AV446" s="74"/>
      <c r="AW446" s="75"/>
      <c r="AX446" s="84"/>
      <c r="AY446" s="359"/>
      <c r="AZ446" s="184"/>
      <c r="BA446" s="179"/>
      <c r="BB446" s="385"/>
      <c r="BC446" s="70"/>
      <c r="BD446" s="180"/>
      <c r="BE446" s="181" t="s">
        <v>59</v>
      </c>
      <c r="BF446" s="181"/>
      <c r="BG446" s="182"/>
      <c r="BH446" s="71"/>
      <c r="BI446" s="72"/>
      <c r="BJ446" s="89"/>
      <c r="BK446" s="74"/>
      <c r="BL446" s="73"/>
      <c r="BM446" s="74"/>
      <c r="BN446" s="75"/>
      <c r="BO446" s="84"/>
      <c r="BP446" s="359"/>
    </row>
    <row r="447" spans="1:68" s="81" customFormat="1" ht="16.5" thickBot="1">
      <c r="A447" s="184"/>
      <c r="B447" s="185"/>
      <c r="C447" s="70"/>
      <c r="D447" s="198" t="s">
        <v>51</v>
      </c>
      <c r="E447" s="181"/>
      <c r="F447" s="181"/>
      <c r="G447" s="182"/>
      <c r="H447" s="71"/>
      <c r="I447" s="72"/>
      <c r="J447" s="89"/>
      <c r="K447" s="74"/>
      <c r="L447" s="73"/>
      <c r="M447" s="74"/>
      <c r="N447" s="75"/>
      <c r="O447" s="84"/>
      <c r="P447" s="76"/>
      <c r="Q447" s="80"/>
      <c r="R447" s="184"/>
      <c r="S447" s="185"/>
      <c r="T447" s="386"/>
      <c r="U447" s="70"/>
      <c r="V447" s="198" t="s">
        <v>51</v>
      </c>
      <c r="W447" s="181"/>
      <c r="X447" s="181"/>
      <c r="Y447" s="182"/>
      <c r="Z447" s="71"/>
      <c r="AA447" s="72"/>
      <c r="AB447" s="89"/>
      <c r="AC447" s="74"/>
      <c r="AD447" s="73"/>
      <c r="AE447" s="74"/>
      <c r="AF447" s="75"/>
      <c r="AG447" s="84"/>
      <c r="AH447" s="359"/>
      <c r="AI447" s="184"/>
      <c r="AJ447" s="185"/>
      <c r="AK447" s="386"/>
      <c r="AL447" s="70"/>
      <c r="AM447" s="198" t="s">
        <v>51</v>
      </c>
      <c r="AN447" s="181"/>
      <c r="AO447" s="181"/>
      <c r="AP447" s="182"/>
      <c r="AQ447" s="71"/>
      <c r="AR447" s="72"/>
      <c r="AS447" s="89"/>
      <c r="AT447" s="74"/>
      <c r="AU447" s="73"/>
      <c r="AV447" s="74"/>
      <c r="AW447" s="75"/>
      <c r="AX447" s="84"/>
      <c r="AY447" s="359"/>
      <c r="AZ447" s="184"/>
      <c r="BA447" s="185"/>
      <c r="BB447" s="386"/>
      <c r="BC447" s="70"/>
      <c r="BD447" s="198" t="s">
        <v>51</v>
      </c>
      <c r="BE447" s="181"/>
      <c r="BF447" s="181"/>
      <c r="BG447" s="182"/>
      <c r="BH447" s="71"/>
      <c r="BI447" s="72"/>
      <c r="BJ447" s="89"/>
      <c r="BK447" s="74"/>
      <c r="BL447" s="73"/>
      <c r="BM447" s="74"/>
      <c r="BN447" s="75"/>
      <c r="BO447" s="84"/>
      <c r="BP447" s="359"/>
    </row>
    <row r="448" spans="1:68" s="81" customFormat="1" ht="16.5" thickBot="1">
      <c r="A448" s="184"/>
      <c r="B448" s="185"/>
      <c r="C448" s="70"/>
      <c r="D448" s="181" t="s">
        <v>52</v>
      </c>
      <c r="E448" s="181"/>
      <c r="F448" s="181"/>
      <c r="G448" s="182"/>
      <c r="H448" s="71"/>
      <c r="I448" s="72"/>
      <c r="J448" s="89"/>
      <c r="K448" s="74"/>
      <c r="L448" s="73"/>
      <c r="M448" s="74"/>
      <c r="N448" s="75"/>
      <c r="O448" s="84"/>
      <c r="P448" s="76"/>
      <c r="Q448" s="80"/>
      <c r="R448" s="184"/>
      <c r="S448" s="185"/>
      <c r="T448" s="386"/>
      <c r="U448" s="70"/>
      <c r="V448" s="181" t="s">
        <v>1299</v>
      </c>
      <c r="W448" s="181"/>
      <c r="X448" s="181"/>
      <c r="Y448" s="182"/>
      <c r="Z448" s="71"/>
      <c r="AA448" s="72"/>
      <c r="AB448" s="89"/>
      <c r="AC448" s="74"/>
      <c r="AD448" s="73"/>
      <c r="AE448" s="74"/>
      <c r="AF448" s="75"/>
      <c r="AG448" s="84"/>
      <c r="AH448" s="359"/>
      <c r="AI448" s="184"/>
      <c r="AJ448" s="185"/>
      <c r="AK448" s="386"/>
      <c r="AL448" s="70"/>
      <c r="AM448" s="181" t="s">
        <v>52</v>
      </c>
      <c r="AN448" s="181"/>
      <c r="AO448" s="181"/>
      <c r="AP448" s="182"/>
      <c r="AQ448" s="71"/>
      <c r="AR448" s="72"/>
      <c r="AS448" s="89"/>
      <c r="AT448" s="74"/>
      <c r="AU448" s="73"/>
      <c r="AV448" s="74"/>
      <c r="AW448" s="75"/>
      <c r="AX448" s="84"/>
      <c r="AY448" s="359"/>
      <c r="AZ448" s="184"/>
      <c r="BA448" s="185"/>
      <c r="BB448" s="386"/>
      <c r="BC448" s="70"/>
      <c r="BD448" s="181" t="s">
        <v>52</v>
      </c>
      <c r="BE448" s="181"/>
      <c r="BF448" s="181"/>
      <c r="BG448" s="182"/>
      <c r="BH448" s="71"/>
      <c r="BI448" s="72"/>
      <c r="BJ448" s="89"/>
      <c r="BK448" s="74"/>
      <c r="BL448" s="73"/>
      <c r="BM448" s="74"/>
      <c r="BN448" s="75"/>
      <c r="BO448" s="84"/>
      <c r="BP448" s="359"/>
    </row>
    <row r="449" spans="1:68" ht="16.5" thickBot="1">
      <c r="A449" s="178" t="s">
        <v>60</v>
      </c>
      <c r="B449" s="179" t="s">
        <v>61</v>
      </c>
      <c r="C449" s="57">
        <v>85</v>
      </c>
      <c r="D449" s="180" t="s">
        <v>62</v>
      </c>
      <c r="E449" s="181"/>
      <c r="F449" s="181"/>
      <c r="G449" s="182"/>
      <c r="H449" s="61"/>
      <c r="I449" s="85" t="s">
        <v>63</v>
      </c>
      <c r="J449" s="183" t="s">
        <v>64</v>
      </c>
      <c r="K449" s="142" t="s">
        <v>65</v>
      </c>
      <c r="L449" s="63" t="s">
        <v>50</v>
      </c>
      <c r="M449" s="65"/>
      <c r="N449" s="66">
        <v>16.34</v>
      </c>
      <c r="O449" s="84"/>
      <c r="P449" s="67">
        <f>(N449+$O$6)*C449</f>
        <v>1495.15</v>
      </c>
      <c r="Q449" s="77"/>
      <c r="R449" s="178" t="s">
        <v>60</v>
      </c>
      <c r="S449" s="179" t="s">
        <v>61</v>
      </c>
      <c r="T449" s="385"/>
      <c r="U449" s="57">
        <v>85</v>
      </c>
      <c r="V449" s="180" t="s">
        <v>62</v>
      </c>
      <c r="W449" s="181"/>
      <c r="X449" s="181"/>
      <c r="Y449" s="182"/>
      <c r="Z449" s="61"/>
      <c r="AA449" s="85" t="s">
        <v>63</v>
      </c>
      <c r="AB449" s="183"/>
      <c r="AC449" s="64"/>
      <c r="AD449" s="63" t="s">
        <v>1300</v>
      </c>
      <c r="AE449" s="65"/>
      <c r="AF449" s="398">
        <v>18.73</v>
      </c>
      <c r="AG449" s="84"/>
      <c r="AH449" s="358">
        <f>(AF449+$AG$6)*U449</f>
        <v>1753.55</v>
      </c>
      <c r="AI449" s="178" t="s">
        <v>60</v>
      </c>
      <c r="AJ449" s="179" t="s">
        <v>61</v>
      </c>
      <c r="AK449" s="385"/>
      <c r="AL449" s="57">
        <v>85</v>
      </c>
      <c r="AM449" s="180" t="s">
        <v>62</v>
      </c>
      <c r="AN449" s="181"/>
      <c r="AO449" s="181"/>
      <c r="AP449" s="182"/>
      <c r="AQ449" s="61"/>
      <c r="AR449" s="85" t="s">
        <v>63</v>
      </c>
      <c r="AS449" s="183" t="s">
        <v>1682</v>
      </c>
      <c r="AT449" s="64">
        <v>573957</v>
      </c>
      <c r="AU449" s="63" t="s">
        <v>1683</v>
      </c>
      <c r="AV449" s="65"/>
      <c r="AW449" s="66">
        <v>18.73</v>
      </c>
      <c r="AX449" s="84"/>
      <c r="AY449" s="358">
        <f>(AW449+$AX$6)*AL449</f>
        <v>1757.8</v>
      </c>
      <c r="AZ449" s="178" t="s">
        <v>60</v>
      </c>
      <c r="BA449" s="179" t="s">
        <v>61</v>
      </c>
      <c r="BB449" s="385"/>
      <c r="BC449" s="57">
        <v>85</v>
      </c>
      <c r="BD449" s="180" t="s">
        <v>62</v>
      </c>
      <c r="BE449" s="181"/>
      <c r="BF449" s="181"/>
      <c r="BG449" s="182"/>
      <c r="BH449" s="61"/>
      <c r="BI449" s="85" t="s">
        <v>63</v>
      </c>
      <c r="BJ449" s="183"/>
      <c r="BK449" s="64"/>
      <c r="BL449" s="63"/>
      <c r="BM449" s="65"/>
      <c r="BN449" s="66"/>
      <c r="BO449" s="84"/>
      <c r="BP449" s="358">
        <f>(BN449+$O$6)*BC449</f>
        <v>106.25</v>
      </c>
    </row>
    <row r="450" spans="1:68" s="81" customFormat="1" ht="16.5" thickBot="1">
      <c r="A450" s="184"/>
      <c r="B450" s="185"/>
      <c r="C450" s="70"/>
      <c r="D450" s="198" t="s">
        <v>51</v>
      </c>
      <c r="E450" s="181"/>
      <c r="F450" s="181"/>
      <c r="G450" s="182"/>
      <c r="H450" s="71"/>
      <c r="I450" s="72"/>
      <c r="J450" s="89"/>
      <c r="K450" s="74"/>
      <c r="L450" s="73"/>
      <c r="M450" s="74"/>
      <c r="N450" s="75"/>
      <c r="O450" s="84"/>
      <c r="P450" s="76"/>
      <c r="Q450" s="80"/>
      <c r="R450" s="184"/>
      <c r="S450" s="185"/>
      <c r="T450" s="386"/>
      <c r="U450" s="70"/>
      <c r="V450" s="198" t="s">
        <v>51</v>
      </c>
      <c r="W450" s="181"/>
      <c r="X450" s="181"/>
      <c r="Y450" s="182"/>
      <c r="Z450" s="71"/>
      <c r="AA450" s="72"/>
      <c r="AB450" s="89"/>
      <c r="AC450" s="74"/>
      <c r="AD450" s="73"/>
      <c r="AE450" s="74"/>
      <c r="AF450" s="75"/>
      <c r="AG450" s="84"/>
      <c r="AH450" s="359"/>
      <c r="AI450" s="184"/>
      <c r="AJ450" s="185"/>
      <c r="AK450" s="386"/>
      <c r="AL450" s="70"/>
      <c r="AM450" s="198" t="s">
        <v>51</v>
      </c>
      <c r="AN450" s="181"/>
      <c r="AO450" s="181"/>
      <c r="AP450" s="182"/>
      <c r="AQ450" s="71"/>
      <c r="AR450" s="72"/>
      <c r="AS450" s="89"/>
      <c r="AT450" s="74"/>
      <c r="AU450" s="73"/>
      <c r="AV450" s="74"/>
      <c r="AW450" s="75"/>
      <c r="AX450" s="84"/>
      <c r="AY450" s="359"/>
      <c r="AZ450" s="184"/>
      <c r="BA450" s="185"/>
      <c r="BB450" s="386"/>
      <c r="BC450" s="70"/>
      <c r="BD450" s="198" t="s">
        <v>51</v>
      </c>
      <c r="BE450" s="181"/>
      <c r="BF450" s="181"/>
      <c r="BG450" s="182"/>
      <c r="BH450" s="71"/>
      <c r="BI450" s="72"/>
      <c r="BJ450" s="89"/>
      <c r="BK450" s="74"/>
      <c r="BL450" s="73"/>
      <c r="BM450" s="74"/>
      <c r="BN450" s="75"/>
      <c r="BO450" s="84"/>
      <c r="BP450" s="359"/>
    </row>
    <row r="451" spans="1:68" s="81" customFormat="1" ht="16.5" thickBot="1">
      <c r="A451" s="184"/>
      <c r="B451" s="185"/>
      <c r="C451" s="70"/>
      <c r="D451" s="181" t="s">
        <v>52</v>
      </c>
      <c r="E451" s="181"/>
      <c r="F451" s="181"/>
      <c r="G451" s="182"/>
      <c r="H451" s="71"/>
      <c r="I451" s="72"/>
      <c r="J451" s="89"/>
      <c r="K451" s="74"/>
      <c r="L451" s="73"/>
      <c r="M451" s="74"/>
      <c r="N451" s="75"/>
      <c r="O451" s="84"/>
      <c r="P451" s="76"/>
      <c r="Q451" s="80"/>
      <c r="R451" s="184"/>
      <c r="S451" s="185"/>
      <c r="T451" s="386"/>
      <c r="U451" s="70"/>
      <c r="V451" s="181" t="s">
        <v>52</v>
      </c>
      <c r="W451" s="181"/>
      <c r="X451" s="181"/>
      <c r="Y451" s="182"/>
      <c r="Z451" s="71"/>
      <c r="AA451" s="72"/>
      <c r="AB451" s="89"/>
      <c r="AC451" s="74"/>
      <c r="AD451" s="73"/>
      <c r="AE451" s="74"/>
      <c r="AF451" s="75"/>
      <c r="AG451" s="84"/>
      <c r="AH451" s="359"/>
      <c r="AI451" s="184"/>
      <c r="AJ451" s="185"/>
      <c r="AK451" s="386"/>
      <c r="AL451" s="70"/>
      <c r="AM451" s="181" t="s">
        <v>52</v>
      </c>
      <c r="AN451" s="181"/>
      <c r="AO451" s="181"/>
      <c r="AP451" s="182"/>
      <c r="AQ451" s="71"/>
      <c r="AR451" s="72"/>
      <c r="AS451" s="89"/>
      <c r="AT451" s="74"/>
      <c r="AU451" s="73"/>
      <c r="AV451" s="74"/>
      <c r="AW451" s="75"/>
      <c r="AX451" s="84"/>
      <c r="AY451" s="359"/>
      <c r="AZ451" s="184"/>
      <c r="BA451" s="185"/>
      <c r="BB451" s="386"/>
      <c r="BC451" s="70"/>
      <c r="BD451" s="181" t="s">
        <v>52</v>
      </c>
      <c r="BE451" s="181"/>
      <c r="BF451" s="181"/>
      <c r="BG451" s="182"/>
      <c r="BH451" s="71"/>
      <c r="BI451" s="72"/>
      <c r="BJ451" s="89"/>
      <c r="BK451" s="74"/>
      <c r="BL451" s="73"/>
      <c r="BM451" s="74"/>
      <c r="BN451" s="75"/>
      <c r="BO451" s="84"/>
      <c r="BP451" s="359"/>
    </row>
    <row r="452" spans="1:68" ht="16.5" thickBot="1">
      <c r="A452" s="178" t="s">
        <v>66</v>
      </c>
      <c r="B452" s="179" t="s">
        <v>67</v>
      </c>
      <c r="C452" s="57">
        <v>250</v>
      </c>
      <c r="D452" s="180" t="s">
        <v>68</v>
      </c>
      <c r="E452" s="181"/>
      <c r="F452" s="181"/>
      <c r="G452" s="182"/>
      <c r="H452" s="61"/>
      <c r="I452" s="85" t="s">
        <v>69</v>
      </c>
      <c r="J452" s="183" t="s">
        <v>70</v>
      </c>
      <c r="K452" s="142" t="s">
        <v>71</v>
      </c>
      <c r="L452" s="63" t="s">
        <v>72</v>
      </c>
      <c r="M452" s="65"/>
      <c r="N452" s="66">
        <v>16.43</v>
      </c>
      <c r="O452" s="84"/>
      <c r="P452" s="67">
        <f>(N452+$O$6)*C452</f>
        <v>4420</v>
      </c>
      <c r="Q452" s="77"/>
      <c r="R452" s="178" t="s">
        <v>66</v>
      </c>
      <c r="S452" s="179" t="s">
        <v>67</v>
      </c>
      <c r="T452" s="385"/>
      <c r="U452" s="57">
        <v>250</v>
      </c>
      <c r="V452" s="180" t="s">
        <v>68</v>
      </c>
      <c r="W452" s="181"/>
      <c r="X452" s="181"/>
      <c r="Y452" s="182"/>
      <c r="Z452" s="61"/>
      <c r="AA452" s="85" t="s">
        <v>69</v>
      </c>
      <c r="AB452" s="183" t="s">
        <v>1301</v>
      </c>
      <c r="AC452" s="64">
        <v>4714648</v>
      </c>
      <c r="AD452" s="63" t="s">
        <v>1302</v>
      </c>
      <c r="AE452" s="65"/>
      <c r="AF452" s="66">
        <v>20.71</v>
      </c>
      <c r="AG452" s="84"/>
      <c r="AH452" s="358">
        <f>(AF452+$AG$6)*U452</f>
        <v>5652.5</v>
      </c>
      <c r="AI452" s="178" t="s">
        <v>66</v>
      </c>
      <c r="AJ452" s="179" t="s">
        <v>67</v>
      </c>
      <c r="AK452" s="385"/>
      <c r="AL452" s="57">
        <v>250</v>
      </c>
      <c r="AM452" s="180" t="s">
        <v>68</v>
      </c>
      <c r="AN452" s="181"/>
      <c r="AO452" s="181"/>
      <c r="AP452" s="182"/>
      <c r="AQ452" s="61"/>
      <c r="AR452" s="85" t="s">
        <v>69</v>
      </c>
      <c r="AS452" s="183" t="s">
        <v>1684</v>
      </c>
      <c r="AT452" s="64">
        <v>507482</v>
      </c>
      <c r="AU452" s="63" t="s">
        <v>1685</v>
      </c>
      <c r="AV452" s="65"/>
      <c r="AW452" s="66">
        <v>17.53</v>
      </c>
      <c r="AX452" s="84"/>
      <c r="AY452" s="358">
        <f>(AW452+$AX$6)*AL452</f>
        <v>4870</v>
      </c>
      <c r="AZ452" s="178" t="s">
        <v>66</v>
      </c>
      <c r="BA452" s="179" t="s">
        <v>67</v>
      </c>
      <c r="BB452" s="385"/>
      <c r="BC452" s="57">
        <v>250</v>
      </c>
      <c r="BD452" s="180" t="s">
        <v>68</v>
      </c>
      <c r="BE452" s="181"/>
      <c r="BF452" s="181"/>
      <c r="BG452" s="182"/>
      <c r="BH452" s="61"/>
      <c r="BI452" s="85" t="s">
        <v>69</v>
      </c>
      <c r="BJ452" s="183"/>
      <c r="BK452" s="64"/>
      <c r="BL452" s="63"/>
      <c r="BM452" s="65"/>
      <c r="BN452" s="66"/>
      <c r="BO452" s="84"/>
      <c r="BP452" s="358">
        <f>(BN452+$O$6)*BC452</f>
        <v>312.5</v>
      </c>
    </row>
    <row r="453" spans="1:68" ht="16.5" thickBot="1">
      <c r="A453" s="184"/>
      <c r="B453" s="179"/>
      <c r="C453" s="70"/>
      <c r="D453" s="180"/>
      <c r="E453" s="181" t="s">
        <v>73</v>
      </c>
      <c r="F453" s="181"/>
      <c r="G453" s="182"/>
      <c r="H453" s="71"/>
      <c r="I453" s="72"/>
      <c r="J453" s="89"/>
      <c r="K453" s="74"/>
      <c r="L453" s="73"/>
      <c r="M453" s="74"/>
      <c r="N453" s="75"/>
      <c r="O453" s="84"/>
      <c r="P453" s="52"/>
      <c r="Q453" s="5"/>
      <c r="R453" s="184"/>
      <c r="S453" s="179"/>
      <c r="T453" s="385"/>
      <c r="U453" s="70"/>
      <c r="V453" s="180"/>
      <c r="W453" s="181" t="s">
        <v>73</v>
      </c>
      <c r="X453" s="181"/>
      <c r="Y453" s="182"/>
      <c r="Z453" s="71"/>
      <c r="AA453" s="72"/>
      <c r="AB453" s="89"/>
      <c r="AC453" s="74"/>
      <c r="AD453" s="73"/>
      <c r="AE453" s="74"/>
      <c r="AF453" s="75"/>
      <c r="AG453" s="84"/>
      <c r="AH453" s="357"/>
      <c r="AI453" s="184"/>
      <c r="AJ453" s="179"/>
      <c r="AK453" s="385"/>
      <c r="AL453" s="70"/>
      <c r="AM453" s="180"/>
      <c r="AN453" s="181" t="s">
        <v>73</v>
      </c>
      <c r="AO453" s="181"/>
      <c r="AP453" s="182"/>
      <c r="AQ453" s="71"/>
      <c r="AR453" s="72"/>
      <c r="AS453" s="89"/>
      <c r="AT453" s="74"/>
      <c r="AU453" s="73"/>
      <c r="AV453" s="74"/>
      <c r="AW453" s="75"/>
      <c r="AX453" s="84"/>
      <c r="AY453" s="357"/>
      <c r="AZ453" s="184"/>
      <c r="BA453" s="179"/>
      <c r="BB453" s="385"/>
      <c r="BC453" s="70"/>
      <c r="BD453" s="180"/>
      <c r="BE453" s="181" t="s">
        <v>73</v>
      </c>
      <c r="BF453" s="181"/>
      <c r="BG453" s="182"/>
      <c r="BH453" s="71"/>
      <c r="BI453" s="72"/>
      <c r="BJ453" s="89"/>
      <c r="BK453" s="74"/>
      <c r="BL453" s="73"/>
      <c r="BM453" s="74"/>
      <c r="BN453" s="75"/>
      <c r="BO453" s="84"/>
      <c r="BP453" s="357"/>
    </row>
    <row r="454" spans="1:68" s="81" customFormat="1" ht="16.5" thickBot="1">
      <c r="A454" s="184"/>
      <c r="B454" s="185"/>
      <c r="C454" s="70"/>
      <c r="D454" s="198" t="s">
        <v>51</v>
      </c>
      <c r="E454" s="181"/>
      <c r="F454" s="181"/>
      <c r="G454" s="182"/>
      <c r="H454" s="71"/>
      <c r="I454" s="72"/>
      <c r="J454" s="73"/>
      <c r="K454" s="74"/>
      <c r="L454" s="73"/>
      <c r="M454" s="74"/>
      <c r="N454" s="75"/>
      <c r="O454" s="84"/>
      <c r="P454" s="76"/>
      <c r="Q454" s="80"/>
      <c r="R454" s="184"/>
      <c r="S454" s="185"/>
      <c r="T454" s="386"/>
      <c r="U454" s="70"/>
      <c r="V454" s="198" t="s">
        <v>51</v>
      </c>
      <c r="W454" s="181"/>
      <c r="X454" s="181"/>
      <c r="Y454" s="182"/>
      <c r="Z454" s="71"/>
      <c r="AA454" s="72"/>
      <c r="AB454" s="73"/>
      <c r="AC454" s="74"/>
      <c r="AD454" s="73"/>
      <c r="AE454" s="74"/>
      <c r="AF454" s="75"/>
      <c r="AG454" s="84"/>
      <c r="AH454" s="359"/>
      <c r="AI454" s="184"/>
      <c r="AJ454" s="185"/>
      <c r="AK454" s="386"/>
      <c r="AL454" s="70"/>
      <c r="AM454" s="198" t="s">
        <v>51</v>
      </c>
      <c r="AN454" s="181"/>
      <c r="AO454" s="181"/>
      <c r="AP454" s="182"/>
      <c r="AQ454" s="71"/>
      <c r="AR454" s="72"/>
      <c r="AS454" s="73"/>
      <c r="AT454" s="74"/>
      <c r="AU454" s="73"/>
      <c r="AV454" s="74"/>
      <c r="AW454" s="75"/>
      <c r="AX454" s="84"/>
      <c r="AY454" s="359"/>
      <c r="AZ454" s="184"/>
      <c r="BA454" s="185"/>
      <c r="BB454" s="386"/>
      <c r="BC454" s="70"/>
      <c r="BD454" s="198" t="s">
        <v>51</v>
      </c>
      <c r="BE454" s="181"/>
      <c r="BF454" s="181"/>
      <c r="BG454" s="182"/>
      <c r="BH454" s="71"/>
      <c r="BI454" s="72"/>
      <c r="BJ454" s="73"/>
      <c r="BK454" s="74"/>
      <c r="BL454" s="73"/>
      <c r="BM454" s="74"/>
      <c r="BN454" s="75"/>
      <c r="BO454" s="84"/>
      <c r="BP454" s="359"/>
    </row>
    <row r="455" spans="1:68" s="81" customFormat="1" ht="16.5" thickBot="1">
      <c r="A455" s="184"/>
      <c r="B455" s="185"/>
      <c r="C455" s="70"/>
      <c r="D455" s="181" t="s">
        <v>52</v>
      </c>
      <c r="E455" s="181"/>
      <c r="F455" s="181"/>
      <c r="G455" s="182"/>
      <c r="H455" s="71"/>
      <c r="I455" s="72"/>
      <c r="J455" s="73"/>
      <c r="K455" s="74"/>
      <c r="L455" s="73"/>
      <c r="M455" s="74"/>
      <c r="N455" s="75"/>
      <c r="O455" s="84"/>
      <c r="P455" s="76"/>
      <c r="Q455" s="80"/>
      <c r="R455" s="184"/>
      <c r="S455" s="185"/>
      <c r="T455" s="386"/>
      <c r="U455" s="70"/>
      <c r="V455" s="181" t="s">
        <v>52</v>
      </c>
      <c r="W455" s="181"/>
      <c r="X455" s="181"/>
      <c r="Y455" s="182"/>
      <c r="Z455" s="71"/>
      <c r="AA455" s="72"/>
      <c r="AB455" s="73"/>
      <c r="AC455" s="74"/>
      <c r="AD455" s="73"/>
      <c r="AE455" s="74"/>
      <c r="AF455" s="75"/>
      <c r="AG455" s="84"/>
      <c r="AH455" s="359"/>
      <c r="AI455" s="184"/>
      <c r="AJ455" s="185"/>
      <c r="AK455" s="386"/>
      <c r="AL455" s="70"/>
      <c r="AM455" s="181" t="s">
        <v>52</v>
      </c>
      <c r="AN455" s="181"/>
      <c r="AO455" s="181"/>
      <c r="AP455" s="182"/>
      <c r="AQ455" s="71"/>
      <c r="AR455" s="72"/>
      <c r="AS455" s="73"/>
      <c r="AT455" s="74"/>
      <c r="AU455" s="73"/>
      <c r="AV455" s="74"/>
      <c r="AW455" s="75"/>
      <c r="AX455" s="84"/>
      <c r="AY455" s="359"/>
      <c r="AZ455" s="184"/>
      <c r="BA455" s="185"/>
      <c r="BB455" s="386"/>
      <c r="BC455" s="70"/>
      <c r="BD455" s="181" t="s">
        <v>52</v>
      </c>
      <c r="BE455" s="181"/>
      <c r="BF455" s="181"/>
      <c r="BG455" s="182"/>
      <c r="BH455" s="71"/>
      <c r="BI455" s="72"/>
      <c r="BJ455" s="73"/>
      <c r="BK455" s="74"/>
      <c r="BL455" s="73"/>
      <c r="BM455" s="74"/>
      <c r="BN455" s="75"/>
      <c r="BO455" s="84"/>
      <c r="BP455" s="359"/>
    </row>
    <row r="456" spans="1:68" ht="16.5" thickBot="1">
      <c r="A456" s="178" t="s">
        <v>74</v>
      </c>
      <c r="B456" s="179" t="s">
        <v>75</v>
      </c>
      <c r="C456" s="57">
        <v>125</v>
      </c>
      <c r="D456" s="180" t="s">
        <v>1065</v>
      </c>
      <c r="E456" s="181"/>
      <c r="F456" s="181"/>
      <c r="G456" s="182"/>
      <c r="H456" s="61"/>
      <c r="I456" s="85" t="s">
        <v>76</v>
      </c>
      <c r="J456" s="183" t="s">
        <v>77</v>
      </c>
      <c r="K456" s="64">
        <v>63505</v>
      </c>
      <c r="L456" s="63" t="s">
        <v>78</v>
      </c>
      <c r="M456" s="65"/>
      <c r="N456" s="66">
        <v>9.66</v>
      </c>
      <c r="O456" s="84"/>
      <c r="P456" s="67">
        <f>(N456+$O$6)*C456</f>
        <v>1363.75</v>
      </c>
      <c r="Q456" s="77"/>
      <c r="R456" s="178" t="s">
        <v>74</v>
      </c>
      <c r="S456" s="179" t="s">
        <v>75</v>
      </c>
      <c r="T456" s="385"/>
      <c r="U456" s="57">
        <v>125</v>
      </c>
      <c r="V456" s="180" t="s">
        <v>1065</v>
      </c>
      <c r="W456" s="181"/>
      <c r="X456" s="181"/>
      <c r="Y456" s="182"/>
      <c r="Z456" s="61"/>
      <c r="AA456" s="85" t="s">
        <v>76</v>
      </c>
      <c r="AB456" s="183" t="s">
        <v>1303</v>
      </c>
      <c r="AC456" s="64">
        <v>1783901</v>
      </c>
      <c r="AD456" s="63" t="s">
        <v>1202</v>
      </c>
      <c r="AE456" s="65"/>
      <c r="AF456" s="66">
        <v>11.36</v>
      </c>
      <c r="AG456" s="84"/>
      <c r="AH456" s="358">
        <f>(AF456+$AG$6)*U456</f>
        <v>1657.5</v>
      </c>
      <c r="AI456" s="178" t="s">
        <v>74</v>
      </c>
      <c r="AJ456" s="179" t="s">
        <v>75</v>
      </c>
      <c r="AK456" s="385"/>
      <c r="AL456" s="57">
        <v>125</v>
      </c>
      <c r="AM456" s="180" t="s">
        <v>1065</v>
      </c>
      <c r="AN456" s="181"/>
      <c r="AO456" s="181"/>
      <c r="AP456" s="182"/>
      <c r="AQ456" s="61"/>
      <c r="AR456" s="85" t="s">
        <v>76</v>
      </c>
      <c r="AS456" s="183" t="s">
        <v>1686</v>
      </c>
      <c r="AT456" s="64">
        <v>156030</v>
      </c>
      <c r="AU456" s="63" t="s">
        <v>1687</v>
      </c>
      <c r="AV456" s="65"/>
      <c r="AW456" s="66">
        <v>9.37</v>
      </c>
      <c r="AX456" s="84"/>
      <c r="AY456" s="358">
        <f>(AW456+$AX$6)*AL456</f>
        <v>1414.9999999999998</v>
      </c>
      <c r="AZ456" s="178" t="s">
        <v>74</v>
      </c>
      <c r="BA456" s="179" t="s">
        <v>75</v>
      </c>
      <c r="BB456" s="385"/>
      <c r="BC456" s="57">
        <v>125</v>
      </c>
      <c r="BD456" s="180" t="s">
        <v>1065</v>
      </c>
      <c r="BE456" s="181"/>
      <c r="BF456" s="181"/>
      <c r="BG456" s="182"/>
      <c r="BH456" s="61"/>
      <c r="BI456" s="85" t="s">
        <v>76</v>
      </c>
      <c r="BJ456" s="183"/>
      <c r="BK456" s="64"/>
      <c r="BL456" s="63"/>
      <c r="BM456" s="65"/>
      <c r="BN456" s="66"/>
      <c r="BO456" s="84"/>
      <c r="BP456" s="358">
        <f>(BN456+$O$6)*BC456</f>
        <v>156.25</v>
      </c>
    </row>
    <row r="457" spans="1:68" s="81" customFormat="1" ht="16.5" thickBot="1">
      <c r="A457" s="184"/>
      <c r="B457" s="185"/>
      <c r="C457" s="70"/>
      <c r="D457" s="198" t="s">
        <v>51</v>
      </c>
      <c r="E457" s="181"/>
      <c r="F457" s="181"/>
      <c r="G457" s="182"/>
      <c r="H457" s="71"/>
      <c r="I457" s="72"/>
      <c r="J457" s="73"/>
      <c r="K457" s="74"/>
      <c r="L457" s="73"/>
      <c r="M457" s="74"/>
      <c r="N457" s="75"/>
      <c r="O457" s="84"/>
      <c r="P457" s="76"/>
      <c r="Q457" s="80"/>
      <c r="R457" s="184"/>
      <c r="S457" s="185"/>
      <c r="T457" s="386"/>
      <c r="U457" s="70"/>
      <c r="V457" s="198" t="s">
        <v>51</v>
      </c>
      <c r="W457" s="181"/>
      <c r="X457" s="181"/>
      <c r="Y457" s="182"/>
      <c r="Z457" s="71"/>
      <c r="AA457" s="72"/>
      <c r="AB457" s="73"/>
      <c r="AC457" s="74"/>
      <c r="AD457" s="73"/>
      <c r="AE457" s="74"/>
      <c r="AF457" s="75"/>
      <c r="AG457" s="84"/>
      <c r="AH457" s="359"/>
      <c r="AI457" s="184"/>
      <c r="AJ457" s="185"/>
      <c r="AK457" s="386"/>
      <c r="AL457" s="70"/>
      <c r="AM457" s="198" t="s">
        <v>51</v>
      </c>
      <c r="AN457" s="181"/>
      <c r="AO457" s="181"/>
      <c r="AP457" s="182"/>
      <c r="AQ457" s="71"/>
      <c r="AR457" s="72"/>
      <c r="AS457" s="73"/>
      <c r="AT457" s="74"/>
      <c r="AU457" s="73"/>
      <c r="AV457" s="74"/>
      <c r="AW457" s="75"/>
      <c r="AX457" s="84"/>
      <c r="AY457" s="359"/>
      <c r="AZ457" s="184"/>
      <c r="BA457" s="185"/>
      <c r="BB457" s="386"/>
      <c r="BC457" s="70"/>
      <c r="BD457" s="198" t="s">
        <v>51</v>
      </c>
      <c r="BE457" s="181"/>
      <c r="BF457" s="181"/>
      <c r="BG457" s="182"/>
      <c r="BH457" s="71"/>
      <c r="BI457" s="72"/>
      <c r="BJ457" s="73"/>
      <c r="BK457" s="74"/>
      <c r="BL457" s="73"/>
      <c r="BM457" s="74"/>
      <c r="BN457" s="75"/>
      <c r="BO457" s="84"/>
      <c r="BP457" s="359"/>
    </row>
    <row r="458" spans="1:68" s="81" customFormat="1" ht="16.5" thickBot="1">
      <c r="A458" s="184"/>
      <c r="B458" s="185"/>
      <c r="C458" s="70"/>
      <c r="D458" s="181" t="s">
        <v>52</v>
      </c>
      <c r="E458" s="181"/>
      <c r="F458" s="181"/>
      <c r="G458" s="182"/>
      <c r="H458" s="71"/>
      <c r="I458" s="72"/>
      <c r="J458" s="73"/>
      <c r="K458" s="74"/>
      <c r="L458" s="73"/>
      <c r="M458" s="74"/>
      <c r="N458" s="75"/>
      <c r="O458" s="84"/>
      <c r="P458" s="76"/>
      <c r="Q458" s="80"/>
      <c r="R458" s="184"/>
      <c r="S458" s="185"/>
      <c r="T458" s="386"/>
      <c r="U458" s="70"/>
      <c r="V458" s="181" t="s">
        <v>1304</v>
      </c>
      <c r="W458" s="181"/>
      <c r="X458" s="181"/>
      <c r="Y458" s="182"/>
      <c r="Z458" s="71"/>
      <c r="AA458" s="72"/>
      <c r="AB458" s="73"/>
      <c r="AC458" s="74"/>
      <c r="AD458" s="73"/>
      <c r="AE458" s="74"/>
      <c r="AF458" s="75"/>
      <c r="AG458" s="84"/>
      <c r="AH458" s="359"/>
      <c r="AI458" s="184"/>
      <c r="AJ458" s="185"/>
      <c r="AK458" s="386"/>
      <c r="AL458" s="70"/>
      <c r="AM458" s="181" t="s">
        <v>52</v>
      </c>
      <c r="AN458" s="181"/>
      <c r="AO458" s="181"/>
      <c r="AP458" s="182"/>
      <c r="AQ458" s="71"/>
      <c r="AR458" s="72"/>
      <c r="AS458" s="73"/>
      <c r="AT458" s="74"/>
      <c r="AU458" s="73"/>
      <c r="AV458" s="74"/>
      <c r="AW458" s="75"/>
      <c r="AX458" s="84"/>
      <c r="AY458" s="359"/>
      <c r="AZ458" s="184"/>
      <c r="BA458" s="185"/>
      <c r="BB458" s="386"/>
      <c r="BC458" s="70"/>
      <c r="BD458" s="181" t="s">
        <v>52</v>
      </c>
      <c r="BE458" s="181"/>
      <c r="BF458" s="181"/>
      <c r="BG458" s="182"/>
      <c r="BH458" s="71"/>
      <c r="BI458" s="72"/>
      <c r="BJ458" s="73"/>
      <c r="BK458" s="74"/>
      <c r="BL458" s="73"/>
      <c r="BM458" s="74"/>
      <c r="BN458" s="75"/>
      <c r="BO458" s="84"/>
      <c r="BP458" s="359"/>
    </row>
    <row r="459" spans="1:68" ht="16.5" thickBot="1">
      <c r="A459" s="178" t="s">
        <v>79</v>
      </c>
      <c r="B459" s="179" t="s">
        <v>80</v>
      </c>
      <c r="C459" s="57">
        <v>300</v>
      </c>
      <c r="D459" s="180" t="s">
        <v>1066</v>
      </c>
      <c r="E459" s="181"/>
      <c r="F459" s="181"/>
      <c r="G459" s="182"/>
      <c r="H459" s="199"/>
      <c r="I459" s="85" t="s">
        <v>76</v>
      </c>
      <c r="J459" s="183" t="s">
        <v>81</v>
      </c>
      <c r="K459" s="64">
        <v>84085</v>
      </c>
      <c r="L459" s="63" t="s">
        <v>78</v>
      </c>
      <c r="M459" s="65"/>
      <c r="N459" s="66">
        <v>10.76</v>
      </c>
      <c r="O459" s="84"/>
      <c r="P459" s="67">
        <f>(N459+$O$6)*C459</f>
        <v>3603</v>
      </c>
      <c r="Q459" s="77"/>
      <c r="R459" s="178" t="s">
        <v>79</v>
      </c>
      <c r="S459" s="179" t="s">
        <v>80</v>
      </c>
      <c r="T459" s="385"/>
      <c r="U459" s="57">
        <v>200</v>
      </c>
      <c r="V459" s="180" t="s">
        <v>1066</v>
      </c>
      <c r="W459" s="181"/>
      <c r="X459" s="181"/>
      <c r="Y459" s="182"/>
      <c r="Z459" s="199"/>
      <c r="AA459" s="85" t="s">
        <v>76</v>
      </c>
      <c r="AB459" s="183" t="s">
        <v>1305</v>
      </c>
      <c r="AC459" s="64">
        <v>1783935</v>
      </c>
      <c r="AD459" s="63" t="s">
        <v>1202</v>
      </c>
      <c r="AE459" s="65"/>
      <c r="AF459" s="66">
        <v>18.27</v>
      </c>
      <c r="AG459" s="84"/>
      <c r="AH459" s="358">
        <f>(AF459+$AG$6)*U459</f>
        <v>4033.9999999999995</v>
      </c>
      <c r="AI459" s="178" t="s">
        <v>79</v>
      </c>
      <c r="AJ459" s="179" t="s">
        <v>80</v>
      </c>
      <c r="AK459" s="385"/>
      <c r="AL459" s="57">
        <v>300</v>
      </c>
      <c r="AM459" s="180" t="s">
        <v>1066</v>
      </c>
      <c r="AN459" s="181"/>
      <c r="AO459" s="181"/>
      <c r="AP459" s="182"/>
      <c r="AQ459" s="199"/>
      <c r="AR459" s="85" t="s">
        <v>76</v>
      </c>
      <c r="AS459" s="183" t="s">
        <v>1688</v>
      </c>
      <c r="AT459" s="64">
        <v>444612</v>
      </c>
      <c r="AU459" s="63" t="s">
        <v>1689</v>
      </c>
      <c r="AV459" s="65"/>
      <c r="AW459" s="66">
        <v>7.59</v>
      </c>
      <c r="AX459" s="84"/>
      <c r="AY459" s="358">
        <f>(AW459+$AX$6)*AL459</f>
        <v>2861.9999999999995</v>
      </c>
      <c r="AZ459" s="178" t="s">
        <v>79</v>
      </c>
      <c r="BA459" s="179" t="s">
        <v>80</v>
      </c>
      <c r="BB459" s="385"/>
      <c r="BC459" s="57">
        <v>300</v>
      </c>
      <c r="BD459" s="180" t="s">
        <v>1066</v>
      </c>
      <c r="BE459" s="181"/>
      <c r="BF459" s="181"/>
      <c r="BG459" s="182"/>
      <c r="BH459" s="199"/>
      <c r="BI459" s="85" t="s">
        <v>76</v>
      </c>
      <c r="BJ459" s="183"/>
      <c r="BK459" s="64"/>
      <c r="BL459" s="63"/>
      <c r="BM459" s="65"/>
      <c r="BN459" s="66"/>
      <c r="BO459" s="84"/>
      <c r="BP459" s="358">
        <f>(BN459+$O$6)*BC459</f>
        <v>375</v>
      </c>
    </row>
    <row r="460" spans="1:68" s="81" customFormat="1" ht="16.5" thickBot="1">
      <c r="A460" s="184"/>
      <c r="B460" s="185"/>
      <c r="C460" s="70"/>
      <c r="D460" s="198" t="s">
        <v>51</v>
      </c>
      <c r="E460" s="181"/>
      <c r="F460" s="181"/>
      <c r="G460" s="182"/>
      <c r="H460" s="71"/>
      <c r="I460" s="72"/>
      <c r="J460" s="73"/>
      <c r="K460" s="74"/>
      <c r="L460" s="73"/>
      <c r="M460" s="74"/>
      <c r="N460" s="75"/>
      <c r="O460" s="84"/>
      <c r="P460" s="76"/>
      <c r="Q460" s="80"/>
      <c r="R460" s="184"/>
      <c r="S460" s="185"/>
      <c r="T460" s="386"/>
      <c r="U460" s="70"/>
      <c r="V460" s="198" t="s">
        <v>51</v>
      </c>
      <c r="W460" s="181"/>
      <c r="X460" s="181"/>
      <c r="Y460" s="182"/>
      <c r="Z460" s="71"/>
      <c r="AA460" s="72"/>
      <c r="AB460" s="73"/>
      <c r="AC460" s="74"/>
      <c r="AD460" s="73"/>
      <c r="AE460" s="74"/>
      <c r="AF460" s="75"/>
      <c r="AG460" s="84"/>
      <c r="AH460" s="359"/>
      <c r="AI460" s="184"/>
      <c r="AJ460" s="185"/>
      <c r="AK460" s="386"/>
      <c r="AL460" s="70"/>
      <c r="AM460" s="198" t="s">
        <v>51</v>
      </c>
      <c r="AN460" s="181"/>
      <c r="AO460" s="181"/>
      <c r="AP460" s="182"/>
      <c r="AQ460" s="71"/>
      <c r="AR460" s="72"/>
      <c r="AS460" s="73"/>
      <c r="AT460" s="74"/>
      <c r="AU460" s="73"/>
      <c r="AV460" s="74"/>
      <c r="AW460" s="75"/>
      <c r="AX460" s="84"/>
      <c r="AY460" s="359"/>
      <c r="AZ460" s="184"/>
      <c r="BA460" s="185"/>
      <c r="BB460" s="386"/>
      <c r="BC460" s="70"/>
      <c r="BD460" s="198" t="s">
        <v>51</v>
      </c>
      <c r="BE460" s="181"/>
      <c r="BF460" s="181"/>
      <c r="BG460" s="182"/>
      <c r="BH460" s="71"/>
      <c r="BI460" s="72"/>
      <c r="BJ460" s="73"/>
      <c r="BK460" s="74"/>
      <c r="BL460" s="73"/>
      <c r="BM460" s="74"/>
      <c r="BN460" s="75"/>
      <c r="BO460" s="84"/>
      <c r="BP460" s="359"/>
    </row>
    <row r="461" spans="1:68" s="81" customFormat="1" ht="16.5" thickBot="1">
      <c r="A461" s="184"/>
      <c r="B461" s="185"/>
      <c r="C461" s="70"/>
      <c r="D461" s="181" t="s">
        <v>52</v>
      </c>
      <c r="E461" s="181"/>
      <c r="F461" s="181"/>
      <c r="G461" s="182"/>
      <c r="H461" s="71"/>
      <c r="I461" s="72"/>
      <c r="J461" s="73"/>
      <c r="K461" s="74"/>
      <c r="L461" s="73"/>
      <c r="M461" s="74"/>
      <c r="N461" s="75"/>
      <c r="O461" s="84"/>
      <c r="P461" s="76"/>
      <c r="Q461" s="80"/>
      <c r="R461" s="184"/>
      <c r="S461" s="185"/>
      <c r="T461" s="386"/>
      <c r="U461" s="70"/>
      <c r="V461" s="181" t="s">
        <v>1306</v>
      </c>
      <c r="W461" s="181"/>
      <c r="X461" s="181"/>
      <c r="Y461" s="182"/>
      <c r="Z461" s="71"/>
      <c r="AA461" s="72"/>
      <c r="AB461" s="73"/>
      <c r="AC461" s="74"/>
      <c r="AD461" s="73"/>
      <c r="AE461" s="74"/>
      <c r="AF461" s="75"/>
      <c r="AG461" s="84"/>
      <c r="AH461" s="359"/>
      <c r="AI461" s="184"/>
      <c r="AJ461" s="185"/>
      <c r="AK461" s="386"/>
      <c r="AL461" s="70"/>
      <c r="AM461" s="181" t="s">
        <v>52</v>
      </c>
      <c r="AN461" s="181"/>
      <c r="AO461" s="181"/>
      <c r="AP461" s="182"/>
      <c r="AQ461" s="71"/>
      <c r="AR461" s="72"/>
      <c r="AS461" s="73"/>
      <c r="AT461" s="74"/>
      <c r="AU461" s="73"/>
      <c r="AV461" s="74"/>
      <c r="AW461" s="75"/>
      <c r="AX461" s="84"/>
      <c r="AY461" s="359"/>
      <c r="AZ461" s="184"/>
      <c r="BA461" s="185"/>
      <c r="BB461" s="386"/>
      <c r="BC461" s="70"/>
      <c r="BD461" s="181" t="s">
        <v>52</v>
      </c>
      <c r="BE461" s="181"/>
      <c r="BF461" s="181"/>
      <c r="BG461" s="182"/>
      <c r="BH461" s="71"/>
      <c r="BI461" s="72"/>
      <c r="BJ461" s="73"/>
      <c r="BK461" s="74"/>
      <c r="BL461" s="73"/>
      <c r="BM461" s="74"/>
      <c r="BN461" s="75"/>
      <c r="BO461" s="84"/>
      <c r="BP461" s="359"/>
    </row>
    <row r="462" spans="1:68" ht="16.5" thickBot="1">
      <c r="A462" s="178" t="s">
        <v>82</v>
      </c>
      <c r="B462" s="179" t="s">
        <v>83</v>
      </c>
      <c r="C462" s="57">
        <v>3750</v>
      </c>
      <c r="D462" s="180" t="s">
        <v>84</v>
      </c>
      <c r="E462" s="181"/>
      <c r="F462" s="181"/>
      <c r="G462" s="182"/>
      <c r="H462" s="149" t="s">
        <v>85</v>
      </c>
      <c r="I462" s="85" t="s">
        <v>86</v>
      </c>
      <c r="J462" s="183" t="s">
        <v>87</v>
      </c>
      <c r="K462" s="64">
        <v>18525</v>
      </c>
      <c r="L462" s="63" t="s">
        <v>88</v>
      </c>
      <c r="M462" s="65"/>
      <c r="N462" s="66">
        <v>12</v>
      </c>
      <c r="O462" s="84"/>
      <c r="P462" s="67">
        <f>(N462+$O$6)*C462</f>
        <v>49687.5</v>
      </c>
      <c r="Q462" s="77"/>
      <c r="R462" s="178" t="s">
        <v>82</v>
      </c>
      <c r="S462" s="179" t="s">
        <v>83</v>
      </c>
      <c r="T462" s="385"/>
      <c r="U462" s="57">
        <v>3750</v>
      </c>
      <c r="V462" s="180" t="s">
        <v>84</v>
      </c>
      <c r="W462" s="181"/>
      <c r="X462" s="181"/>
      <c r="Y462" s="182"/>
      <c r="Z462" s="149" t="s">
        <v>85</v>
      </c>
      <c r="AA462" s="85" t="s">
        <v>86</v>
      </c>
      <c r="AB462" s="183" t="s">
        <v>87</v>
      </c>
      <c r="AC462" s="64">
        <v>2116838</v>
      </c>
      <c r="AD462" s="63" t="s">
        <v>1307</v>
      </c>
      <c r="AE462" s="65"/>
      <c r="AF462" s="66">
        <v>12</v>
      </c>
      <c r="AG462" s="84"/>
      <c r="AH462" s="358">
        <f>(AF462+$AG$6)*U462</f>
        <v>52125</v>
      </c>
      <c r="AI462" s="178" t="s">
        <v>82</v>
      </c>
      <c r="AJ462" s="179" t="s">
        <v>83</v>
      </c>
      <c r="AK462" s="385"/>
      <c r="AL462" s="57">
        <v>3210</v>
      </c>
      <c r="AM462" s="180" t="s">
        <v>84</v>
      </c>
      <c r="AN462" s="181"/>
      <c r="AO462" s="181"/>
      <c r="AP462" s="182"/>
      <c r="AQ462" s="149" t="s">
        <v>85</v>
      </c>
      <c r="AR462" s="85" t="s">
        <v>86</v>
      </c>
      <c r="AS462" s="183" t="s">
        <v>1690</v>
      </c>
      <c r="AT462" s="64">
        <v>189782</v>
      </c>
      <c r="AU462" s="63" t="s">
        <v>1691</v>
      </c>
      <c r="AV462" s="65"/>
      <c r="AW462" s="66">
        <v>16.6</v>
      </c>
      <c r="AX462" s="84"/>
      <c r="AY462" s="358">
        <f>(AW462+$AX$6)*AL462</f>
        <v>59545.5</v>
      </c>
      <c r="AZ462" s="178" t="s">
        <v>82</v>
      </c>
      <c r="BA462" s="179" t="s">
        <v>83</v>
      </c>
      <c r="BB462" s="385"/>
      <c r="BC462" s="57">
        <v>3000</v>
      </c>
      <c r="BD462" s="180" t="s">
        <v>84</v>
      </c>
      <c r="BE462" s="181"/>
      <c r="BF462" s="181"/>
      <c r="BG462" s="182"/>
      <c r="BH462" s="149" t="s">
        <v>85</v>
      </c>
      <c r="BI462" s="85" t="s">
        <v>86</v>
      </c>
      <c r="BJ462" s="183"/>
      <c r="BK462" s="64"/>
      <c r="BL462" s="63"/>
      <c r="BM462" s="65"/>
      <c r="BN462" s="66"/>
      <c r="BO462" s="84"/>
      <c r="BP462" s="358">
        <f>(BN462+$O$6)*BC462</f>
        <v>3750</v>
      </c>
    </row>
    <row r="463" spans="1:68" s="81" customFormat="1" ht="16.5" thickBot="1">
      <c r="A463" s="184"/>
      <c r="B463" s="185"/>
      <c r="C463" s="70"/>
      <c r="D463" s="198" t="s">
        <v>51</v>
      </c>
      <c r="E463" s="181"/>
      <c r="F463" s="181"/>
      <c r="G463" s="182"/>
      <c r="H463" s="61">
        <v>70481</v>
      </c>
      <c r="I463" s="72"/>
      <c r="J463" s="89"/>
      <c r="K463" s="74"/>
      <c r="L463" s="73"/>
      <c r="M463" s="74"/>
      <c r="N463" s="75"/>
      <c r="O463" s="84"/>
      <c r="P463" s="76"/>
      <c r="Q463" s="80"/>
      <c r="R463" s="184"/>
      <c r="S463" s="185"/>
      <c r="T463" s="386"/>
      <c r="U463" s="70"/>
      <c r="V463" s="198" t="s">
        <v>51</v>
      </c>
      <c r="W463" s="181"/>
      <c r="X463" s="181"/>
      <c r="Y463" s="182"/>
      <c r="Z463" s="61">
        <v>70481</v>
      </c>
      <c r="AA463" s="72"/>
      <c r="AB463" s="89"/>
      <c r="AC463" s="74"/>
      <c r="AD463" s="73"/>
      <c r="AE463" s="74"/>
      <c r="AF463" s="75"/>
      <c r="AG463" s="84"/>
      <c r="AH463" s="359"/>
      <c r="AI463" s="184"/>
      <c r="AJ463" s="185"/>
      <c r="AK463" s="386"/>
      <c r="AL463" s="70"/>
      <c r="AM463" s="198" t="s">
        <v>51</v>
      </c>
      <c r="AN463" s="181"/>
      <c r="AO463" s="181"/>
      <c r="AP463" s="182"/>
      <c r="AQ463" s="61">
        <v>70481</v>
      </c>
      <c r="AR463" s="72"/>
      <c r="AS463" s="89"/>
      <c r="AT463" s="74"/>
      <c r="AU463" s="73"/>
      <c r="AV463" s="74"/>
      <c r="AW463" s="75"/>
      <c r="AX463" s="84"/>
      <c r="AY463" s="359"/>
      <c r="AZ463" s="184"/>
      <c r="BA463" s="185"/>
      <c r="BB463" s="386"/>
      <c r="BC463" s="70"/>
      <c r="BD463" s="198" t="s">
        <v>51</v>
      </c>
      <c r="BE463" s="181"/>
      <c r="BF463" s="181"/>
      <c r="BG463" s="182"/>
      <c r="BH463" s="61">
        <v>70481</v>
      </c>
      <c r="BI463" s="72"/>
      <c r="BJ463" s="89"/>
      <c r="BK463" s="74"/>
      <c r="BL463" s="73"/>
      <c r="BM463" s="74"/>
      <c r="BN463" s="75"/>
      <c r="BO463" s="84"/>
      <c r="BP463" s="359"/>
    </row>
    <row r="464" spans="1:68" ht="16.5" thickBot="1">
      <c r="A464" s="184"/>
      <c r="B464" s="200"/>
      <c r="C464" s="70"/>
      <c r="D464" s="181" t="s">
        <v>52</v>
      </c>
      <c r="E464" s="201"/>
      <c r="F464" s="201"/>
      <c r="G464" s="202"/>
      <c r="H464" s="61" t="s">
        <v>89</v>
      </c>
      <c r="I464" s="72"/>
      <c r="J464" s="73"/>
      <c r="K464" s="74"/>
      <c r="L464" s="73"/>
      <c r="M464" s="74"/>
      <c r="N464" s="75"/>
      <c r="O464" s="84"/>
      <c r="P464" s="76"/>
      <c r="Q464" s="150"/>
      <c r="R464" s="184"/>
      <c r="S464" s="200"/>
      <c r="T464" s="388"/>
      <c r="U464" s="70"/>
      <c r="V464" s="181" t="s">
        <v>1308</v>
      </c>
      <c r="W464" s="201"/>
      <c r="X464" s="201"/>
      <c r="Y464" s="202"/>
      <c r="Z464" s="61" t="s">
        <v>89</v>
      </c>
      <c r="AA464" s="72"/>
      <c r="AB464" s="73"/>
      <c r="AC464" s="74"/>
      <c r="AD464" s="73"/>
      <c r="AE464" s="74"/>
      <c r="AF464" s="75"/>
      <c r="AG464" s="84"/>
      <c r="AH464" s="359"/>
      <c r="AI464" s="184"/>
      <c r="AJ464" s="200"/>
      <c r="AK464" s="388"/>
      <c r="AL464" s="70"/>
      <c r="AM464" s="181" t="s">
        <v>52</v>
      </c>
      <c r="AN464" s="201"/>
      <c r="AO464" s="201"/>
      <c r="AP464" s="202"/>
      <c r="AQ464" s="61" t="s">
        <v>89</v>
      </c>
      <c r="AR464" s="72"/>
      <c r="AS464" s="73"/>
      <c r="AT464" s="74"/>
      <c r="AU464" s="73"/>
      <c r="AV464" s="74"/>
      <c r="AW464" s="75"/>
      <c r="AX464" s="84"/>
      <c r="AY464" s="359"/>
      <c r="AZ464" s="184"/>
      <c r="BA464" s="200"/>
      <c r="BB464" s="388"/>
      <c r="BC464" s="70"/>
      <c r="BD464" s="181" t="s">
        <v>52</v>
      </c>
      <c r="BE464" s="201"/>
      <c r="BF464" s="201"/>
      <c r="BG464" s="202"/>
      <c r="BH464" s="61" t="s">
        <v>89</v>
      </c>
      <c r="BI464" s="72"/>
      <c r="BJ464" s="73"/>
      <c r="BK464" s="74"/>
      <c r="BL464" s="73"/>
      <c r="BM464" s="74"/>
      <c r="BN464" s="75"/>
      <c r="BO464" s="84"/>
      <c r="BP464" s="359"/>
    </row>
    <row r="465" spans="1:68" ht="16.5" thickBot="1">
      <c r="A465" s="184"/>
      <c r="B465" s="200"/>
      <c r="C465" s="70"/>
      <c r="D465" s="181" t="s">
        <v>90</v>
      </c>
      <c r="E465" s="181"/>
      <c r="F465" s="203"/>
      <c r="G465" s="182"/>
      <c r="H465" s="71"/>
      <c r="I465" s="72"/>
      <c r="J465" s="73"/>
      <c r="K465" s="74"/>
      <c r="L465" s="73"/>
      <c r="M465" s="74"/>
      <c r="N465" s="75"/>
      <c r="O465" s="84"/>
      <c r="P465" s="76"/>
      <c r="Q465" s="150"/>
      <c r="R465" s="184"/>
      <c r="S465" s="200"/>
      <c r="T465" s="388"/>
      <c r="U465" s="70"/>
      <c r="V465" s="181" t="s">
        <v>1309</v>
      </c>
      <c r="W465" s="181"/>
      <c r="X465" s="203"/>
      <c r="Y465" s="182"/>
      <c r="Z465" s="71"/>
      <c r="AA465" s="72"/>
      <c r="AB465" s="73"/>
      <c r="AC465" s="74"/>
      <c r="AD465" s="73"/>
      <c r="AE465" s="74"/>
      <c r="AF465" s="75"/>
      <c r="AG465" s="84"/>
      <c r="AH465" s="359"/>
      <c r="AI465" s="184"/>
      <c r="AJ465" s="200"/>
      <c r="AK465" s="388"/>
      <c r="AL465" s="70"/>
      <c r="AM465" s="181" t="s">
        <v>90</v>
      </c>
      <c r="AN465" s="181"/>
      <c r="AO465" s="203"/>
      <c r="AP465" s="182"/>
      <c r="AQ465" s="71"/>
      <c r="AR465" s="72"/>
      <c r="AS465" s="73"/>
      <c r="AT465" s="74"/>
      <c r="AU465" s="73"/>
      <c r="AV465" s="74"/>
      <c r="AW465" s="75"/>
      <c r="AX465" s="84"/>
      <c r="AY465" s="359"/>
      <c r="AZ465" s="184"/>
      <c r="BA465" s="200"/>
      <c r="BB465" s="388"/>
      <c r="BC465" s="70"/>
      <c r="BD465" s="181" t="s">
        <v>90</v>
      </c>
      <c r="BE465" s="181"/>
      <c r="BF465" s="203"/>
      <c r="BG465" s="182"/>
      <c r="BH465" s="71"/>
      <c r="BI465" s="72"/>
      <c r="BJ465" s="73"/>
      <c r="BK465" s="74"/>
      <c r="BL465" s="73"/>
      <c r="BM465" s="74"/>
      <c r="BN465" s="75"/>
      <c r="BO465" s="84"/>
      <c r="BP465" s="359"/>
    </row>
    <row r="466" spans="1:68" ht="16.5" thickBot="1">
      <c r="A466" s="178" t="s">
        <v>91</v>
      </c>
      <c r="B466" s="179" t="s">
        <v>92</v>
      </c>
      <c r="C466" s="57">
        <v>5132</v>
      </c>
      <c r="D466" s="204" t="s">
        <v>93</v>
      </c>
      <c r="E466" s="181"/>
      <c r="F466" s="181"/>
      <c r="G466" s="182"/>
      <c r="H466" s="61" t="s">
        <v>94</v>
      </c>
      <c r="I466" s="85" t="s">
        <v>95</v>
      </c>
      <c r="J466" s="183" t="s">
        <v>96</v>
      </c>
      <c r="K466" s="64">
        <v>44100</v>
      </c>
      <c r="L466" s="63" t="s">
        <v>97</v>
      </c>
      <c r="M466" s="65"/>
      <c r="N466" s="66">
        <v>17.95</v>
      </c>
      <c r="O466" s="84"/>
      <c r="P466" s="67">
        <f>(N466+$O$6)*C466</f>
        <v>98534.4</v>
      </c>
      <c r="Q466" s="77"/>
      <c r="R466" s="178" t="s">
        <v>91</v>
      </c>
      <c r="S466" s="179" t="s">
        <v>92</v>
      </c>
      <c r="T466" s="385"/>
      <c r="U466" s="57">
        <v>5132</v>
      </c>
      <c r="V466" s="204" t="s">
        <v>93</v>
      </c>
      <c r="W466" s="181"/>
      <c r="X466" s="181"/>
      <c r="Y466" s="182"/>
      <c r="Z466" s="61" t="s">
        <v>94</v>
      </c>
      <c r="AA466" s="85" t="s">
        <v>95</v>
      </c>
      <c r="AB466" s="183" t="s">
        <v>96</v>
      </c>
      <c r="AC466" s="64"/>
      <c r="AD466" s="63" t="s">
        <v>99</v>
      </c>
      <c r="AE466" s="65"/>
      <c r="AF466" s="66">
        <v>17.96</v>
      </c>
      <c r="AG466" s="84"/>
      <c r="AH466" s="358">
        <f>(AF466+$AG$6)*U466</f>
        <v>101921.52</v>
      </c>
      <c r="AI466" s="178" t="s">
        <v>91</v>
      </c>
      <c r="AJ466" s="179" t="s">
        <v>92</v>
      </c>
      <c r="AK466" s="385"/>
      <c r="AL466" s="57">
        <v>5132</v>
      </c>
      <c r="AM466" s="204" t="s">
        <v>93</v>
      </c>
      <c r="AN466" s="181"/>
      <c r="AO466" s="181"/>
      <c r="AP466" s="182"/>
      <c r="AQ466" s="61" t="s">
        <v>94</v>
      </c>
      <c r="AR466" s="85" t="s">
        <v>95</v>
      </c>
      <c r="AS466" s="183" t="s">
        <v>1692</v>
      </c>
      <c r="AT466" s="64" t="s">
        <v>1693</v>
      </c>
      <c r="AU466" s="63" t="s">
        <v>1433</v>
      </c>
      <c r="AV466" s="65"/>
      <c r="AW466" s="66">
        <v>18.25</v>
      </c>
      <c r="AX466" s="84"/>
      <c r="AY466" s="358">
        <f>(AW466+$AX$6)*AL466</f>
        <v>103666.4</v>
      </c>
      <c r="AZ466" s="178" t="s">
        <v>91</v>
      </c>
      <c r="BA466" s="179" t="s">
        <v>92</v>
      </c>
      <c r="BB466" s="385"/>
      <c r="BC466" s="57">
        <v>5132</v>
      </c>
      <c r="BD466" s="204" t="s">
        <v>93</v>
      </c>
      <c r="BE466" s="181"/>
      <c r="BF466" s="181"/>
      <c r="BG466" s="182"/>
      <c r="BH466" s="61" t="s">
        <v>94</v>
      </c>
      <c r="BI466" s="85" t="s">
        <v>95</v>
      </c>
      <c r="BJ466" s="183"/>
      <c r="BK466" s="64"/>
      <c r="BL466" s="63"/>
      <c r="BM466" s="65"/>
      <c r="BN466" s="66"/>
      <c r="BO466" s="84"/>
      <c r="BP466" s="358">
        <f>(BN466+$O$6)*BC466</f>
        <v>6415</v>
      </c>
    </row>
    <row r="467" spans="1:68" ht="16.5" thickBot="1">
      <c r="A467" s="191"/>
      <c r="B467" s="179"/>
      <c r="C467" s="70"/>
      <c r="D467" s="180"/>
      <c r="E467" s="180" t="s">
        <v>98</v>
      </c>
      <c r="F467" s="181"/>
      <c r="G467" s="182"/>
      <c r="H467" s="61" t="s">
        <v>99</v>
      </c>
      <c r="I467" s="72"/>
      <c r="J467" s="73"/>
      <c r="K467" s="74"/>
      <c r="L467" s="73"/>
      <c r="M467" s="74"/>
      <c r="N467" s="75"/>
      <c r="O467" s="84"/>
      <c r="P467" s="76"/>
      <c r="Q467" s="77"/>
      <c r="R467" s="191"/>
      <c r="S467" s="179"/>
      <c r="T467" s="385"/>
      <c r="U467" s="70"/>
      <c r="V467" s="180"/>
      <c r="W467" s="180" t="s">
        <v>98</v>
      </c>
      <c r="X467" s="181"/>
      <c r="Y467" s="182"/>
      <c r="Z467" s="61" t="s">
        <v>99</v>
      </c>
      <c r="AA467" s="72"/>
      <c r="AB467" s="73"/>
      <c r="AC467" s="74"/>
      <c r="AD467" s="73"/>
      <c r="AE467" s="74"/>
      <c r="AF467" s="75"/>
      <c r="AG467" s="84"/>
      <c r="AH467" s="359"/>
      <c r="AI467" s="191"/>
      <c r="AJ467" s="179"/>
      <c r="AK467" s="385"/>
      <c r="AL467" s="70"/>
      <c r="AM467" s="180"/>
      <c r="AN467" s="180" t="s">
        <v>98</v>
      </c>
      <c r="AO467" s="181"/>
      <c r="AP467" s="182"/>
      <c r="AQ467" s="61" t="s">
        <v>99</v>
      </c>
      <c r="AR467" s="72"/>
      <c r="AS467" s="73"/>
      <c r="AT467" s="74"/>
      <c r="AU467" s="73"/>
      <c r="AV467" s="74"/>
      <c r="AW467" s="75"/>
      <c r="AX467" s="84"/>
      <c r="AY467" s="359"/>
      <c r="AZ467" s="191"/>
      <c r="BA467" s="179"/>
      <c r="BB467" s="385"/>
      <c r="BC467" s="70"/>
      <c r="BD467" s="180"/>
      <c r="BE467" s="180" t="s">
        <v>98</v>
      </c>
      <c r="BF467" s="181"/>
      <c r="BG467" s="182"/>
      <c r="BH467" s="61" t="s">
        <v>99</v>
      </c>
      <c r="BI467" s="72"/>
      <c r="BJ467" s="73"/>
      <c r="BK467" s="74"/>
      <c r="BL467" s="73"/>
      <c r="BM467" s="74"/>
      <c r="BN467" s="75"/>
      <c r="BO467" s="84"/>
      <c r="BP467" s="359"/>
    </row>
    <row r="468" spans="1:68" ht="16.5" thickBot="1">
      <c r="A468" s="184"/>
      <c r="B468" s="200"/>
      <c r="C468" s="70"/>
      <c r="D468" s="180"/>
      <c r="E468" s="181"/>
      <c r="F468" s="181" t="s">
        <v>100</v>
      </c>
      <c r="G468" s="182"/>
      <c r="H468" s="71"/>
      <c r="I468" s="72"/>
      <c r="J468" s="73"/>
      <c r="K468" s="74"/>
      <c r="L468" s="73"/>
      <c r="M468" s="74"/>
      <c r="N468" s="75"/>
      <c r="O468" s="84"/>
      <c r="P468" s="76"/>
      <c r="Q468" s="5"/>
      <c r="R468" s="184"/>
      <c r="S468" s="200"/>
      <c r="T468" s="388"/>
      <c r="U468" s="70"/>
      <c r="V468" s="180"/>
      <c r="W468" s="181"/>
      <c r="X468" s="181" t="s">
        <v>100</v>
      </c>
      <c r="Y468" s="182"/>
      <c r="Z468" s="71"/>
      <c r="AA468" s="72"/>
      <c r="AB468" s="73"/>
      <c r="AC468" s="74"/>
      <c r="AD468" s="73"/>
      <c r="AE468" s="74"/>
      <c r="AF468" s="75"/>
      <c r="AG468" s="84"/>
      <c r="AH468" s="359"/>
      <c r="AI468" s="184"/>
      <c r="AJ468" s="200"/>
      <c r="AK468" s="388"/>
      <c r="AL468" s="70"/>
      <c r="AM468" s="180"/>
      <c r="AN468" s="181"/>
      <c r="AO468" s="181" t="s">
        <v>100</v>
      </c>
      <c r="AP468" s="182"/>
      <c r="AQ468" s="71"/>
      <c r="AR468" s="72"/>
      <c r="AS468" s="73"/>
      <c r="AT468" s="74"/>
      <c r="AU468" s="73"/>
      <c r="AV468" s="74"/>
      <c r="AW468" s="75"/>
      <c r="AX468" s="84"/>
      <c r="AY468" s="359"/>
      <c r="AZ468" s="184"/>
      <c r="BA468" s="200"/>
      <c r="BB468" s="388"/>
      <c r="BC468" s="70"/>
      <c r="BD468" s="180"/>
      <c r="BE468" s="181"/>
      <c r="BF468" s="181" t="s">
        <v>100</v>
      </c>
      <c r="BG468" s="182"/>
      <c r="BH468" s="71"/>
      <c r="BI468" s="72"/>
      <c r="BJ468" s="73"/>
      <c r="BK468" s="74"/>
      <c r="BL468" s="73"/>
      <c r="BM468" s="74"/>
      <c r="BN468" s="75"/>
      <c r="BO468" s="84"/>
      <c r="BP468" s="359"/>
    </row>
    <row r="469" spans="1:68" ht="16.5" thickBot="1">
      <c r="A469" s="191"/>
      <c r="B469" s="193"/>
      <c r="C469" s="70"/>
      <c r="D469" s="180"/>
      <c r="E469" s="181"/>
      <c r="F469" s="181"/>
      <c r="G469" s="182"/>
      <c r="H469" s="71"/>
      <c r="I469" s="72"/>
      <c r="J469" s="73"/>
      <c r="K469" s="74"/>
      <c r="L469" s="73"/>
      <c r="M469" s="74"/>
      <c r="N469" s="75"/>
      <c r="O469" s="84"/>
      <c r="P469" s="76"/>
      <c r="R469" s="191"/>
      <c r="S469" s="193"/>
      <c r="T469" s="387"/>
      <c r="U469" s="70"/>
      <c r="V469" s="180"/>
      <c r="W469" s="181"/>
      <c r="X469" s="181"/>
      <c r="Y469" s="182"/>
      <c r="Z469" s="71"/>
      <c r="AA469" s="72"/>
      <c r="AB469" s="73"/>
      <c r="AC469" s="74"/>
      <c r="AD469" s="73"/>
      <c r="AE469" s="74"/>
      <c r="AF469" s="75"/>
      <c r="AG469" s="84"/>
      <c r="AH469" s="359"/>
      <c r="AI469" s="191"/>
      <c r="AJ469" s="193"/>
      <c r="AK469" s="387"/>
      <c r="AL469" s="70"/>
      <c r="AM469" s="180"/>
      <c r="AN469" s="181"/>
      <c r="AO469" s="181"/>
      <c r="AP469" s="182"/>
      <c r="AQ469" s="71"/>
      <c r="AR469" s="72"/>
      <c r="AS469" s="73"/>
      <c r="AT469" s="74"/>
      <c r="AU469" s="73"/>
      <c r="AV469" s="74"/>
      <c r="AW469" s="75"/>
      <c r="AX469" s="84"/>
      <c r="AY469" s="359"/>
      <c r="AZ469" s="191"/>
      <c r="BA469" s="193"/>
      <c r="BB469" s="387"/>
      <c r="BC469" s="70"/>
      <c r="BD469" s="180"/>
      <c r="BE469" s="181"/>
      <c r="BF469" s="181"/>
      <c r="BG469" s="182"/>
      <c r="BH469" s="71"/>
      <c r="BI469" s="72"/>
      <c r="BJ469" s="73"/>
      <c r="BK469" s="74"/>
      <c r="BL469" s="73"/>
      <c r="BM469" s="74"/>
      <c r="BN469" s="75"/>
      <c r="BO469" s="84"/>
      <c r="BP469" s="359"/>
    </row>
    <row r="470" spans="1:68" ht="16.5" thickBot="1">
      <c r="A470" s="178" t="s">
        <v>101</v>
      </c>
      <c r="B470" s="179" t="s">
        <v>102</v>
      </c>
      <c r="C470" s="57">
        <v>246</v>
      </c>
      <c r="D470" s="180" t="s">
        <v>103</v>
      </c>
      <c r="E470" s="181"/>
      <c r="F470" s="181"/>
      <c r="G470" s="182"/>
      <c r="H470" s="61" t="s">
        <v>104</v>
      </c>
      <c r="I470" s="85" t="s">
        <v>105</v>
      </c>
      <c r="J470" s="183" t="s">
        <v>106</v>
      </c>
      <c r="K470" s="142" t="s">
        <v>107</v>
      </c>
      <c r="L470" s="63" t="s">
        <v>108</v>
      </c>
      <c r="M470" s="65"/>
      <c r="N470" s="66">
        <v>38.1</v>
      </c>
      <c r="O470" s="84"/>
      <c r="P470" s="67">
        <f>(N470+$O$6)*C470</f>
        <v>9680.1</v>
      </c>
      <c r="Q470" s="5"/>
      <c r="R470" s="178" t="s">
        <v>101</v>
      </c>
      <c r="S470" s="179" t="s">
        <v>102</v>
      </c>
      <c r="T470" s="385"/>
      <c r="U470" s="57">
        <v>210</v>
      </c>
      <c r="V470" s="180" t="s">
        <v>103</v>
      </c>
      <c r="W470" s="181"/>
      <c r="X470" s="181"/>
      <c r="Y470" s="182"/>
      <c r="Z470" s="61" t="s">
        <v>104</v>
      </c>
      <c r="AA470" s="85" t="s">
        <v>105</v>
      </c>
      <c r="AB470" s="183" t="s">
        <v>1310</v>
      </c>
      <c r="AC470" s="64">
        <v>6247217</v>
      </c>
      <c r="AD470" s="63" t="s">
        <v>1311</v>
      </c>
      <c r="AE470" s="65"/>
      <c r="AF470" s="66">
        <v>38.67</v>
      </c>
      <c r="AG470" s="84"/>
      <c r="AH470" s="358">
        <f>(AF470+$AG$6)*U470</f>
        <v>8519.7</v>
      </c>
      <c r="AI470" s="178" t="s">
        <v>101</v>
      </c>
      <c r="AJ470" s="179" t="s">
        <v>102</v>
      </c>
      <c r="AK470" s="385"/>
      <c r="AL470" s="57">
        <v>246</v>
      </c>
      <c r="AM470" s="180" t="s">
        <v>103</v>
      </c>
      <c r="AN470" s="181"/>
      <c r="AO470" s="181"/>
      <c r="AP470" s="182"/>
      <c r="AQ470" s="61" t="s">
        <v>104</v>
      </c>
      <c r="AR470" s="85" t="s">
        <v>105</v>
      </c>
      <c r="AS470" s="183" t="s">
        <v>1694</v>
      </c>
      <c r="AT470" s="64">
        <v>663905</v>
      </c>
      <c r="AU470" s="63" t="s">
        <v>1695</v>
      </c>
      <c r="AV470" s="65"/>
      <c r="AW470" s="66">
        <v>38.28</v>
      </c>
      <c r="AX470" s="84"/>
      <c r="AY470" s="358">
        <f>(AW470+$AX$6)*AL470</f>
        <v>9896.580000000002</v>
      </c>
      <c r="AZ470" s="178" t="s">
        <v>101</v>
      </c>
      <c r="BA470" s="179" t="s">
        <v>102</v>
      </c>
      <c r="BB470" s="385"/>
      <c r="BC470" s="57">
        <v>210</v>
      </c>
      <c r="BD470" s="180" t="s">
        <v>103</v>
      </c>
      <c r="BE470" s="181"/>
      <c r="BF470" s="181"/>
      <c r="BG470" s="182"/>
      <c r="BH470" s="61" t="s">
        <v>104</v>
      </c>
      <c r="BI470" s="85" t="s">
        <v>105</v>
      </c>
      <c r="BJ470" s="183"/>
      <c r="BK470" s="64"/>
      <c r="BL470" s="63"/>
      <c r="BM470" s="65"/>
      <c r="BN470" s="66"/>
      <c r="BO470" s="84"/>
      <c r="BP470" s="358">
        <f>(BN470+$O$6)*BC470</f>
        <v>262.5</v>
      </c>
    </row>
    <row r="471" spans="1:68" ht="16.5" thickBot="1">
      <c r="A471" s="191"/>
      <c r="B471" s="193"/>
      <c r="C471" s="70"/>
      <c r="D471" s="180" t="s">
        <v>109</v>
      </c>
      <c r="E471" s="181"/>
      <c r="F471" s="181"/>
      <c r="G471" s="182"/>
      <c r="H471" s="71"/>
      <c r="I471" s="72"/>
      <c r="J471" s="73"/>
      <c r="K471" s="74"/>
      <c r="L471" s="73"/>
      <c r="M471" s="74"/>
      <c r="N471" s="75"/>
      <c r="O471" s="84"/>
      <c r="P471" s="76"/>
      <c r="Q471" s="77"/>
      <c r="R471" s="191"/>
      <c r="S471" s="193"/>
      <c r="T471" s="387"/>
      <c r="U471" s="70"/>
      <c r="V471" s="180" t="s">
        <v>109</v>
      </c>
      <c r="W471" s="181"/>
      <c r="X471" s="181"/>
      <c r="Y471" s="182"/>
      <c r="Z471" s="71"/>
      <c r="AA471" s="72"/>
      <c r="AB471" s="73"/>
      <c r="AC471" s="74"/>
      <c r="AD471" s="73"/>
      <c r="AE471" s="74"/>
      <c r="AF471" s="75"/>
      <c r="AG471" s="84"/>
      <c r="AH471" s="359"/>
      <c r="AI471" s="191"/>
      <c r="AJ471" s="193"/>
      <c r="AK471" s="387"/>
      <c r="AL471" s="70"/>
      <c r="AM471" s="180" t="s">
        <v>109</v>
      </c>
      <c r="AN471" s="181"/>
      <c r="AO471" s="181"/>
      <c r="AP471" s="182"/>
      <c r="AQ471" s="71"/>
      <c r="AR471" s="72"/>
      <c r="AS471" s="73"/>
      <c r="AT471" s="74"/>
      <c r="AU471" s="73"/>
      <c r="AV471" s="74"/>
      <c r="AW471" s="75"/>
      <c r="AX471" s="84"/>
      <c r="AY471" s="359"/>
      <c r="AZ471" s="191"/>
      <c r="BA471" s="193"/>
      <c r="BB471" s="387"/>
      <c r="BC471" s="70"/>
      <c r="BD471" s="180" t="s">
        <v>109</v>
      </c>
      <c r="BE471" s="181"/>
      <c r="BF471" s="181"/>
      <c r="BG471" s="182"/>
      <c r="BH471" s="71"/>
      <c r="BI471" s="72"/>
      <c r="BJ471" s="73"/>
      <c r="BK471" s="74"/>
      <c r="BL471" s="73"/>
      <c r="BM471" s="74"/>
      <c r="BN471" s="75"/>
      <c r="BO471" s="84"/>
      <c r="BP471" s="359"/>
    </row>
    <row r="472" spans="1:68" s="81" customFormat="1" ht="16.5" thickBot="1">
      <c r="A472" s="184"/>
      <c r="B472" s="185"/>
      <c r="C472" s="70"/>
      <c r="D472" s="180"/>
      <c r="E472" s="181"/>
      <c r="F472" s="181" t="s">
        <v>110</v>
      </c>
      <c r="G472" s="182"/>
      <c r="H472" s="71"/>
      <c r="I472" s="72"/>
      <c r="J472" s="89"/>
      <c r="K472" s="74"/>
      <c r="L472" s="73"/>
      <c r="M472" s="74"/>
      <c r="N472" s="75"/>
      <c r="O472" s="84"/>
      <c r="P472" s="76"/>
      <c r="Q472" s="80"/>
      <c r="R472" s="184"/>
      <c r="S472" s="185"/>
      <c r="T472" s="386"/>
      <c r="U472" s="70"/>
      <c r="V472" s="180"/>
      <c r="W472" s="181"/>
      <c r="X472" s="181" t="s">
        <v>110</v>
      </c>
      <c r="Y472" s="182"/>
      <c r="Z472" s="71"/>
      <c r="AA472" s="72"/>
      <c r="AB472" s="89"/>
      <c r="AC472" s="74"/>
      <c r="AD472" s="73"/>
      <c r="AE472" s="74"/>
      <c r="AF472" s="75"/>
      <c r="AG472" s="84"/>
      <c r="AH472" s="359"/>
      <c r="AI472" s="184"/>
      <c r="AJ472" s="185"/>
      <c r="AK472" s="386"/>
      <c r="AL472" s="70"/>
      <c r="AM472" s="180"/>
      <c r="AN472" s="181"/>
      <c r="AO472" s="181" t="s">
        <v>110</v>
      </c>
      <c r="AP472" s="182"/>
      <c r="AQ472" s="71"/>
      <c r="AR472" s="72"/>
      <c r="AS472" s="89"/>
      <c r="AT472" s="74"/>
      <c r="AU472" s="73"/>
      <c r="AV472" s="74"/>
      <c r="AW472" s="75"/>
      <c r="AX472" s="84"/>
      <c r="AY472" s="359"/>
      <c r="AZ472" s="184"/>
      <c r="BA472" s="185"/>
      <c r="BB472" s="386"/>
      <c r="BC472" s="70"/>
      <c r="BD472" s="180"/>
      <c r="BE472" s="181"/>
      <c r="BF472" s="181" t="s">
        <v>110</v>
      </c>
      <c r="BG472" s="182"/>
      <c r="BH472" s="71"/>
      <c r="BI472" s="72"/>
      <c r="BJ472" s="89"/>
      <c r="BK472" s="74"/>
      <c r="BL472" s="73"/>
      <c r="BM472" s="74"/>
      <c r="BN472" s="75"/>
      <c r="BO472" s="84"/>
      <c r="BP472" s="359"/>
    </row>
    <row r="473" spans="1:68" s="81" customFormat="1" ht="16.5" thickBot="1">
      <c r="A473" s="178" t="s">
        <v>111</v>
      </c>
      <c r="B473" s="179" t="s">
        <v>112</v>
      </c>
      <c r="C473" s="57">
        <v>1289</v>
      </c>
      <c r="D473" s="180" t="s">
        <v>1067</v>
      </c>
      <c r="E473" s="181"/>
      <c r="F473" s="181"/>
      <c r="G473" s="182"/>
      <c r="H473" s="61" t="s">
        <v>113</v>
      </c>
      <c r="I473" s="85" t="s">
        <v>105</v>
      </c>
      <c r="J473" s="183" t="s">
        <v>114</v>
      </c>
      <c r="K473" s="142">
        <v>9200</v>
      </c>
      <c r="L473" s="63" t="s">
        <v>115</v>
      </c>
      <c r="M473" s="65"/>
      <c r="N473" s="66">
        <v>35.75</v>
      </c>
      <c r="O473" s="84"/>
      <c r="P473" s="67">
        <f>(N473+$O$6)*C473</f>
        <v>47693</v>
      </c>
      <c r="R473" s="178" t="s">
        <v>111</v>
      </c>
      <c r="S473" s="179" t="s">
        <v>112</v>
      </c>
      <c r="T473" s="385"/>
      <c r="U473" s="57">
        <v>1100</v>
      </c>
      <c r="V473" s="180" t="s">
        <v>1067</v>
      </c>
      <c r="W473" s="181"/>
      <c r="X473" s="181"/>
      <c r="Y473" s="182"/>
      <c r="Z473" s="61" t="s">
        <v>113</v>
      </c>
      <c r="AA473" s="85" t="s">
        <v>105</v>
      </c>
      <c r="AB473" s="183" t="s">
        <v>114</v>
      </c>
      <c r="AC473" s="64">
        <v>2085561</v>
      </c>
      <c r="AD473" s="63" t="s">
        <v>1312</v>
      </c>
      <c r="AE473" s="65"/>
      <c r="AF473" s="66">
        <v>34.55</v>
      </c>
      <c r="AG473" s="84"/>
      <c r="AH473" s="358">
        <f>(AF473+$AG$6)*U473</f>
        <v>40094.99999999999</v>
      </c>
      <c r="AI473" s="178" t="s">
        <v>111</v>
      </c>
      <c r="AJ473" s="179" t="s">
        <v>112</v>
      </c>
      <c r="AK473" s="385"/>
      <c r="AL473" s="57">
        <v>1287</v>
      </c>
      <c r="AM473" s="180" t="s">
        <v>1067</v>
      </c>
      <c r="AN473" s="181"/>
      <c r="AO473" s="181"/>
      <c r="AP473" s="182"/>
      <c r="AQ473" s="61" t="s">
        <v>113</v>
      </c>
      <c r="AR473" s="85" t="s">
        <v>105</v>
      </c>
      <c r="AS473" s="183" t="s">
        <v>1696</v>
      </c>
      <c r="AT473" s="64">
        <v>154733</v>
      </c>
      <c r="AU473" s="63" t="s">
        <v>1695</v>
      </c>
      <c r="AV473" s="65"/>
      <c r="AW473" s="66">
        <v>36.12</v>
      </c>
      <c r="AX473" s="84"/>
      <c r="AY473" s="358">
        <f>(AW473+$AX$6)*AL473</f>
        <v>48996.090000000004</v>
      </c>
      <c r="AZ473" s="178" t="s">
        <v>111</v>
      </c>
      <c r="BA473" s="179" t="s">
        <v>112</v>
      </c>
      <c r="BB473" s="385"/>
      <c r="BC473" s="57">
        <v>1100</v>
      </c>
      <c r="BD473" s="180" t="s">
        <v>1067</v>
      </c>
      <c r="BE473" s="181"/>
      <c r="BF473" s="181"/>
      <c r="BG473" s="182"/>
      <c r="BH473" s="61" t="s">
        <v>113</v>
      </c>
      <c r="BI473" s="85" t="s">
        <v>105</v>
      </c>
      <c r="BJ473" s="183"/>
      <c r="BK473" s="64"/>
      <c r="BL473" s="63"/>
      <c r="BM473" s="65"/>
      <c r="BN473" s="66"/>
      <c r="BO473" s="84"/>
      <c r="BP473" s="358">
        <f>(BN473+$O$6)*BC473</f>
        <v>1375</v>
      </c>
    </row>
    <row r="474" spans="1:68" ht="16.5" thickBot="1">
      <c r="A474" s="191"/>
      <c r="B474" s="193"/>
      <c r="C474" s="70"/>
      <c r="D474" s="181" t="s">
        <v>116</v>
      </c>
      <c r="E474" s="181"/>
      <c r="F474" s="181"/>
      <c r="G474" s="182"/>
      <c r="H474" s="71"/>
      <c r="I474" s="72"/>
      <c r="J474" s="73"/>
      <c r="K474" s="74"/>
      <c r="L474" s="73"/>
      <c r="M474" s="74"/>
      <c r="N474" s="75"/>
      <c r="O474" s="84"/>
      <c r="P474" s="76"/>
      <c r="Q474" s="77"/>
      <c r="R474" s="191"/>
      <c r="S474" s="193"/>
      <c r="T474" s="387"/>
      <c r="U474" s="70"/>
      <c r="V474" s="181" t="s">
        <v>116</v>
      </c>
      <c r="W474" s="181"/>
      <c r="X474" s="181"/>
      <c r="Y474" s="182"/>
      <c r="Z474" s="71"/>
      <c r="AA474" s="72"/>
      <c r="AB474" s="73"/>
      <c r="AC474" s="74"/>
      <c r="AD474" s="73"/>
      <c r="AE474" s="74"/>
      <c r="AF474" s="75"/>
      <c r="AG474" s="84"/>
      <c r="AH474" s="359"/>
      <c r="AI474" s="191"/>
      <c r="AJ474" s="193"/>
      <c r="AK474" s="387"/>
      <c r="AL474" s="70"/>
      <c r="AM474" s="181" t="s">
        <v>116</v>
      </c>
      <c r="AN474" s="181"/>
      <c r="AO474" s="181"/>
      <c r="AP474" s="182"/>
      <c r="AQ474" s="71"/>
      <c r="AR474" s="72"/>
      <c r="AS474" s="73"/>
      <c r="AT474" s="74"/>
      <c r="AU474" s="73"/>
      <c r="AV474" s="74"/>
      <c r="AW474" s="75"/>
      <c r="AX474" s="84"/>
      <c r="AY474" s="359"/>
      <c r="AZ474" s="191"/>
      <c r="BA474" s="193"/>
      <c r="BB474" s="387"/>
      <c r="BC474" s="70"/>
      <c r="BD474" s="181" t="s">
        <v>116</v>
      </c>
      <c r="BE474" s="181"/>
      <c r="BF474" s="181"/>
      <c r="BG474" s="182"/>
      <c r="BH474" s="71"/>
      <c r="BI474" s="72"/>
      <c r="BJ474" s="73"/>
      <c r="BK474" s="74"/>
      <c r="BL474" s="73"/>
      <c r="BM474" s="74"/>
      <c r="BN474" s="75"/>
      <c r="BO474" s="84"/>
      <c r="BP474" s="359"/>
    </row>
    <row r="475" spans="1:68" ht="16.5" thickBot="1">
      <c r="A475" s="184"/>
      <c r="B475" s="179"/>
      <c r="C475" s="70"/>
      <c r="D475" s="180"/>
      <c r="E475" s="181"/>
      <c r="F475" s="181" t="s">
        <v>110</v>
      </c>
      <c r="G475" s="182"/>
      <c r="H475" s="71"/>
      <c r="I475" s="72"/>
      <c r="J475" s="73"/>
      <c r="K475" s="74"/>
      <c r="L475" s="73"/>
      <c r="M475" s="74"/>
      <c r="N475" s="75"/>
      <c r="O475" s="84"/>
      <c r="P475" s="76"/>
      <c r="Q475" s="5"/>
      <c r="R475" s="184"/>
      <c r="S475" s="179"/>
      <c r="T475" s="385"/>
      <c r="U475" s="70"/>
      <c r="V475" s="180"/>
      <c r="W475" s="181"/>
      <c r="X475" s="181" t="s">
        <v>110</v>
      </c>
      <c r="Y475" s="182"/>
      <c r="Z475" s="71"/>
      <c r="AA475" s="72"/>
      <c r="AB475" s="73"/>
      <c r="AC475" s="74"/>
      <c r="AD475" s="73"/>
      <c r="AE475" s="74"/>
      <c r="AF475" s="75"/>
      <c r="AG475" s="84"/>
      <c r="AH475" s="359"/>
      <c r="AI475" s="184"/>
      <c r="AJ475" s="179"/>
      <c r="AK475" s="385"/>
      <c r="AL475" s="70"/>
      <c r="AM475" s="180"/>
      <c r="AN475" s="181"/>
      <c r="AO475" s="181" t="s">
        <v>110</v>
      </c>
      <c r="AP475" s="182"/>
      <c r="AQ475" s="71"/>
      <c r="AR475" s="72"/>
      <c r="AS475" s="73"/>
      <c r="AT475" s="74"/>
      <c r="AU475" s="73"/>
      <c r="AV475" s="74"/>
      <c r="AW475" s="75"/>
      <c r="AX475" s="84"/>
      <c r="AY475" s="359"/>
      <c r="AZ475" s="184"/>
      <c r="BA475" s="179"/>
      <c r="BB475" s="385"/>
      <c r="BC475" s="70"/>
      <c r="BD475" s="180"/>
      <c r="BE475" s="181"/>
      <c r="BF475" s="181" t="s">
        <v>110</v>
      </c>
      <c r="BG475" s="182"/>
      <c r="BH475" s="71"/>
      <c r="BI475" s="72"/>
      <c r="BJ475" s="73"/>
      <c r="BK475" s="74"/>
      <c r="BL475" s="73"/>
      <c r="BM475" s="74"/>
      <c r="BN475" s="75"/>
      <c r="BO475" s="84"/>
      <c r="BP475" s="359"/>
    </row>
    <row r="476" spans="1:68" ht="16.5" thickBot="1">
      <c r="A476" s="178" t="s">
        <v>117</v>
      </c>
      <c r="B476" s="179"/>
      <c r="C476" s="141">
        <v>250</v>
      </c>
      <c r="D476" s="180" t="s">
        <v>1068</v>
      </c>
      <c r="E476" s="181"/>
      <c r="F476" s="181"/>
      <c r="G476" s="182"/>
      <c r="H476" s="205" t="s">
        <v>118</v>
      </c>
      <c r="I476" s="85"/>
      <c r="J476" s="183" t="s">
        <v>119</v>
      </c>
      <c r="K476" s="142">
        <v>9355</v>
      </c>
      <c r="L476" s="63" t="s">
        <v>120</v>
      </c>
      <c r="M476" s="65"/>
      <c r="N476" s="66">
        <v>34</v>
      </c>
      <c r="O476" s="84"/>
      <c r="P476" s="67">
        <f>(N476+$O$6)*C476</f>
        <v>8812.5</v>
      </c>
      <c r="Q476" s="5"/>
      <c r="R476" s="178" t="s">
        <v>117</v>
      </c>
      <c r="S476" s="179"/>
      <c r="T476" s="385"/>
      <c r="U476" s="141">
        <v>250</v>
      </c>
      <c r="V476" s="180" t="s">
        <v>1068</v>
      </c>
      <c r="W476" s="181"/>
      <c r="X476" s="181"/>
      <c r="Y476" s="182"/>
      <c r="Z476" s="205" t="s">
        <v>118</v>
      </c>
      <c r="AA476" s="85"/>
      <c r="AB476" s="183" t="s">
        <v>1313</v>
      </c>
      <c r="AC476" s="64">
        <v>2714749</v>
      </c>
      <c r="AD476" s="63" t="s">
        <v>1314</v>
      </c>
      <c r="AE476" s="65"/>
      <c r="AF476" s="66">
        <v>37.25</v>
      </c>
      <c r="AG476" s="84"/>
      <c r="AH476" s="358">
        <f>(AF476+$AG$6)*U476</f>
        <v>9787.5</v>
      </c>
      <c r="AI476" s="178" t="s">
        <v>117</v>
      </c>
      <c r="AJ476" s="179"/>
      <c r="AK476" s="385"/>
      <c r="AL476" s="141">
        <v>250</v>
      </c>
      <c r="AM476" s="180" t="s">
        <v>1068</v>
      </c>
      <c r="AN476" s="181"/>
      <c r="AO476" s="181"/>
      <c r="AP476" s="182"/>
      <c r="AQ476" s="205" t="s">
        <v>118</v>
      </c>
      <c r="AR476" s="85"/>
      <c r="AS476" s="183" t="s">
        <v>1697</v>
      </c>
      <c r="AT476" s="64">
        <v>590096</v>
      </c>
      <c r="AU476" s="63" t="s">
        <v>1695</v>
      </c>
      <c r="AV476" s="65"/>
      <c r="AW476" s="66">
        <v>34.42</v>
      </c>
      <c r="AX476" s="84"/>
      <c r="AY476" s="358">
        <f>(AW476+$AX$6)*AL476</f>
        <v>9092.500000000002</v>
      </c>
      <c r="AZ476" s="178" t="s">
        <v>117</v>
      </c>
      <c r="BA476" s="179"/>
      <c r="BB476" s="385"/>
      <c r="BC476" s="141">
        <v>250</v>
      </c>
      <c r="BD476" s="180" t="s">
        <v>1068</v>
      </c>
      <c r="BE476" s="181"/>
      <c r="BF476" s="181"/>
      <c r="BG476" s="182"/>
      <c r="BH476" s="205" t="s">
        <v>118</v>
      </c>
      <c r="BI476" s="85"/>
      <c r="BJ476" s="183"/>
      <c r="BK476" s="64"/>
      <c r="BL476" s="63"/>
      <c r="BM476" s="65"/>
      <c r="BN476" s="66"/>
      <c r="BO476" s="84"/>
      <c r="BP476" s="358">
        <f>(BN476+$O$6)*BC476</f>
        <v>312.5</v>
      </c>
    </row>
    <row r="477" spans="1:68" ht="16.5" thickBot="1">
      <c r="A477" s="184"/>
      <c r="B477" s="179"/>
      <c r="C477" s="70"/>
      <c r="D477" s="181" t="s">
        <v>121</v>
      </c>
      <c r="E477" s="181"/>
      <c r="F477" s="181"/>
      <c r="G477" s="182"/>
      <c r="H477" s="71"/>
      <c r="I477" s="72"/>
      <c r="J477" s="73"/>
      <c r="K477" s="74"/>
      <c r="L477" s="73"/>
      <c r="M477" s="74"/>
      <c r="N477" s="75"/>
      <c r="O477" s="84"/>
      <c r="P477" s="76"/>
      <c r="Q477" s="5"/>
      <c r="R477" s="184"/>
      <c r="S477" s="179"/>
      <c r="T477" s="385"/>
      <c r="U477" s="70"/>
      <c r="V477" s="181" t="s">
        <v>121</v>
      </c>
      <c r="W477" s="181"/>
      <c r="X477" s="181"/>
      <c r="Y477" s="182"/>
      <c r="Z477" s="71"/>
      <c r="AA477" s="72"/>
      <c r="AB477" s="73"/>
      <c r="AC477" s="74"/>
      <c r="AD477" s="73"/>
      <c r="AE477" s="74"/>
      <c r="AF477" s="75"/>
      <c r="AG477" s="84"/>
      <c r="AH477" s="359"/>
      <c r="AI477" s="184"/>
      <c r="AJ477" s="179"/>
      <c r="AK477" s="385"/>
      <c r="AL477" s="70"/>
      <c r="AM477" s="181" t="s">
        <v>121</v>
      </c>
      <c r="AN477" s="181"/>
      <c r="AO477" s="181"/>
      <c r="AP477" s="182"/>
      <c r="AQ477" s="71"/>
      <c r="AR477" s="72"/>
      <c r="AS477" s="73"/>
      <c r="AT477" s="74"/>
      <c r="AU477" s="73"/>
      <c r="AV477" s="74"/>
      <c r="AW477" s="75"/>
      <c r="AX477" s="84"/>
      <c r="AY477" s="359"/>
      <c r="AZ477" s="184"/>
      <c r="BA477" s="179"/>
      <c r="BB477" s="385"/>
      <c r="BC477" s="70"/>
      <c r="BD477" s="181" t="s">
        <v>121</v>
      </c>
      <c r="BE477" s="181"/>
      <c r="BF477" s="181"/>
      <c r="BG477" s="182"/>
      <c r="BH477" s="71"/>
      <c r="BI477" s="72"/>
      <c r="BJ477" s="73"/>
      <c r="BK477" s="74"/>
      <c r="BL477" s="73"/>
      <c r="BM477" s="74"/>
      <c r="BN477" s="75"/>
      <c r="BO477" s="84"/>
      <c r="BP477" s="359"/>
    </row>
    <row r="478" spans="1:68" ht="16.5" thickBot="1">
      <c r="A478" s="184"/>
      <c r="B478" s="179"/>
      <c r="C478" s="70"/>
      <c r="D478" s="180"/>
      <c r="E478" s="181"/>
      <c r="F478" s="181" t="s">
        <v>122</v>
      </c>
      <c r="G478" s="182"/>
      <c r="H478" s="71"/>
      <c r="I478" s="72"/>
      <c r="J478" s="73"/>
      <c r="K478" s="74"/>
      <c r="L478" s="73"/>
      <c r="M478" s="74"/>
      <c r="N478" s="75"/>
      <c r="O478" s="84"/>
      <c r="P478" s="76"/>
      <c r="Q478" s="5"/>
      <c r="R478" s="184"/>
      <c r="S478" s="179"/>
      <c r="T478" s="385"/>
      <c r="U478" s="70"/>
      <c r="V478" s="180"/>
      <c r="W478" s="181"/>
      <c r="X478" s="181" t="s">
        <v>122</v>
      </c>
      <c r="Y478" s="182"/>
      <c r="Z478" s="71"/>
      <c r="AA478" s="72"/>
      <c r="AB478" s="73"/>
      <c r="AC478" s="74"/>
      <c r="AD478" s="73"/>
      <c r="AE478" s="74"/>
      <c r="AF478" s="75"/>
      <c r="AG478" s="84"/>
      <c r="AH478" s="359"/>
      <c r="AI478" s="184"/>
      <c r="AJ478" s="179"/>
      <c r="AK478" s="385"/>
      <c r="AL478" s="70"/>
      <c r="AM478" s="180"/>
      <c r="AN478" s="181"/>
      <c r="AO478" s="181" t="s">
        <v>122</v>
      </c>
      <c r="AP478" s="182"/>
      <c r="AQ478" s="71"/>
      <c r="AR478" s="72"/>
      <c r="AS478" s="73"/>
      <c r="AT478" s="74"/>
      <c r="AU478" s="73"/>
      <c r="AV478" s="74"/>
      <c r="AW478" s="75"/>
      <c r="AX478" s="84"/>
      <c r="AY478" s="359"/>
      <c r="AZ478" s="184"/>
      <c r="BA478" s="179"/>
      <c r="BB478" s="385"/>
      <c r="BC478" s="70"/>
      <c r="BD478" s="180"/>
      <c r="BE478" s="181"/>
      <c r="BF478" s="181" t="s">
        <v>122</v>
      </c>
      <c r="BG478" s="182"/>
      <c r="BH478" s="71"/>
      <c r="BI478" s="72"/>
      <c r="BJ478" s="73"/>
      <c r="BK478" s="74"/>
      <c r="BL478" s="73"/>
      <c r="BM478" s="74"/>
      <c r="BN478" s="75"/>
      <c r="BO478" s="84"/>
      <c r="BP478" s="359"/>
    </row>
    <row r="479" spans="1:68" ht="16.5" thickBot="1">
      <c r="A479" s="178" t="s">
        <v>123</v>
      </c>
      <c r="B479" s="206"/>
      <c r="C479" s="57">
        <v>500</v>
      </c>
      <c r="D479" s="180" t="s">
        <v>124</v>
      </c>
      <c r="E479" s="181"/>
      <c r="F479" s="181"/>
      <c r="G479" s="182"/>
      <c r="H479" s="131" t="s">
        <v>125</v>
      </c>
      <c r="I479" s="207" t="s">
        <v>126</v>
      </c>
      <c r="J479" s="183" t="s">
        <v>127</v>
      </c>
      <c r="K479" s="64"/>
      <c r="L479" s="63" t="s">
        <v>128</v>
      </c>
      <c r="M479" s="65"/>
      <c r="N479" s="66">
        <v>30</v>
      </c>
      <c r="O479" s="84"/>
      <c r="P479" s="67">
        <f>(N479+$O$6)*C479</f>
        <v>15625</v>
      </c>
      <c r="R479" s="178" t="s">
        <v>123</v>
      </c>
      <c r="S479" s="206"/>
      <c r="T479" s="389"/>
      <c r="U479" s="57">
        <v>500</v>
      </c>
      <c r="V479" s="180" t="s">
        <v>124</v>
      </c>
      <c r="W479" s="181"/>
      <c r="X479" s="181"/>
      <c r="Y479" s="182"/>
      <c r="Z479" s="131" t="s">
        <v>125</v>
      </c>
      <c r="AA479" s="207" t="s">
        <v>126</v>
      </c>
      <c r="AB479" s="183" t="s">
        <v>127</v>
      </c>
      <c r="AC479" s="64" t="s">
        <v>1315</v>
      </c>
      <c r="AD479" s="63" t="s">
        <v>2514</v>
      </c>
      <c r="AE479" s="65"/>
      <c r="AF479" s="66">
        <v>30</v>
      </c>
      <c r="AG479" s="84"/>
      <c r="AH479" s="358">
        <f>(AF479+$AG$6)*U479</f>
        <v>15950</v>
      </c>
      <c r="AI479" s="178" t="s">
        <v>123</v>
      </c>
      <c r="AJ479" s="206"/>
      <c r="AK479" s="389"/>
      <c r="AL479" s="57">
        <v>500</v>
      </c>
      <c r="AM479" s="180" t="s">
        <v>124</v>
      </c>
      <c r="AN479" s="181"/>
      <c r="AO479" s="181"/>
      <c r="AP479" s="182"/>
      <c r="AQ479" s="131" t="s">
        <v>125</v>
      </c>
      <c r="AR479" s="207" t="s">
        <v>126</v>
      </c>
      <c r="AS479" s="183"/>
      <c r="AT479" s="64" t="s">
        <v>1654</v>
      </c>
      <c r="AU479" s="63"/>
      <c r="AV479" s="65"/>
      <c r="AW479" s="398">
        <v>30</v>
      </c>
      <c r="AX479" s="84"/>
      <c r="AY479" s="396">
        <f>(AW479+$AX$6)*AL479</f>
        <v>15975</v>
      </c>
      <c r="AZ479" s="178" t="s">
        <v>123</v>
      </c>
      <c r="BA479" s="206"/>
      <c r="BB479" s="389"/>
      <c r="BC479" s="57">
        <v>500</v>
      </c>
      <c r="BD479" s="180" t="s">
        <v>124</v>
      </c>
      <c r="BE479" s="181"/>
      <c r="BF479" s="181"/>
      <c r="BG479" s="182"/>
      <c r="BH479" s="131" t="s">
        <v>125</v>
      </c>
      <c r="BI479" s="207" t="s">
        <v>126</v>
      </c>
      <c r="BJ479" s="183"/>
      <c r="BK479" s="64"/>
      <c r="BL479" s="63"/>
      <c r="BM479" s="65"/>
      <c r="BN479" s="66"/>
      <c r="BO479" s="84"/>
      <c r="BP479" s="358">
        <f>(BN479+$O$6)*BC479</f>
        <v>625</v>
      </c>
    </row>
    <row r="480" spans="1:68" ht="16.5" thickBot="1">
      <c r="A480" s="191"/>
      <c r="B480" s="206"/>
      <c r="C480" s="70"/>
      <c r="D480" s="180"/>
      <c r="E480" s="181"/>
      <c r="F480" s="181"/>
      <c r="G480" s="182"/>
      <c r="H480" s="131" t="s">
        <v>129</v>
      </c>
      <c r="I480" s="72"/>
      <c r="J480" s="73"/>
      <c r="K480" s="74"/>
      <c r="L480" s="73"/>
      <c r="M480" s="74"/>
      <c r="N480" s="75"/>
      <c r="O480" s="84"/>
      <c r="P480" s="76"/>
      <c r="R480" s="191"/>
      <c r="S480" s="206"/>
      <c r="T480" s="389"/>
      <c r="U480" s="70"/>
      <c r="V480" s="180"/>
      <c r="W480" s="181"/>
      <c r="X480" s="181"/>
      <c r="Y480" s="182"/>
      <c r="Z480" s="131" t="s">
        <v>129</v>
      </c>
      <c r="AA480" s="72"/>
      <c r="AB480" s="73"/>
      <c r="AC480" s="74"/>
      <c r="AD480" s="73"/>
      <c r="AE480" s="74"/>
      <c r="AF480" s="75"/>
      <c r="AG480" s="84"/>
      <c r="AH480" s="359"/>
      <c r="AI480" s="191"/>
      <c r="AJ480" s="206"/>
      <c r="AK480" s="389"/>
      <c r="AL480" s="70"/>
      <c r="AM480" s="180"/>
      <c r="AN480" s="181"/>
      <c r="AO480" s="181"/>
      <c r="AP480" s="182"/>
      <c r="AQ480" s="131" t="s">
        <v>129</v>
      </c>
      <c r="AR480" s="72"/>
      <c r="AS480" s="73"/>
      <c r="AT480" s="74"/>
      <c r="AU480" s="73"/>
      <c r="AV480" s="74"/>
      <c r="AW480" s="75"/>
      <c r="AX480" s="84"/>
      <c r="AY480" s="359"/>
      <c r="AZ480" s="191"/>
      <c r="BA480" s="206"/>
      <c r="BB480" s="389"/>
      <c r="BC480" s="70"/>
      <c r="BD480" s="180"/>
      <c r="BE480" s="181"/>
      <c r="BF480" s="181"/>
      <c r="BG480" s="182"/>
      <c r="BH480" s="131" t="s">
        <v>129</v>
      </c>
      <c r="BI480" s="72"/>
      <c r="BJ480" s="73"/>
      <c r="BK480" s="74"/>
      <c r="BL480" s="73"/>
      <c r="BM480" s="74"/>
      <c r="BN480" s="75"/>
      <c r="BO480" s="84"/>
      <c r="BP480" s="359"/>
    </row>
    <row r="481" spans="1:68" ht="16.5" thickBot="1">
      <c r="A481" s="178" t="s">
        <v>130</v>
      </c>
      <c r="B481" s="179" t="s">
        <v>131</v>
      </c>
      <c r="C481" s="57">
        <v>250</v>
      </c>
      <c r="D481" s="180" t="s">
        <v>132</v>
      </c>
      <c r="E481" s="181"/>
      <c r="F481" s="181"/>
      <c r="G481" s="182"/>
      <c r="H481" s="205" t="s">
        <v>133</v>
      </c>
      <c r="I481" s="85" t="s">
        <v>134</v>
      </c>
      <c r="J481" s="183" t="s">
        <v>134</v>
      </c>
      <c r="K481" s="64"/>
      <c r="L481" s="63" t="s">
        <v>97</v>
      </c>
      <c r="M481" s="65"/>
      <c r="N481" s="66">
        <v>17.9</v>
      </c>
      <c r="O481" s="84"/>
      <c r="P481" s="67">
        <f>(N481+$O$6)*C481</f>
        <v>4787.5</v>
      </c>
      <c r="Q481" s="77"/>
      <c r="R481" s="178" t="s">
        <v>130</v>
      </c>
      <c r="S481" s="179" t="s">
        <v>131</v>
      </c>
      <c r="T481" s="385"/>
      <c r="U481" s="57">
        <v>250</v>
      </c>
      <c r="V481" s="180" t="s">
        <v>132</v>
      </c>
      <c r="W481" s="181"/>
      <c r="X481" s="181"/>
      <c r="Y481" s="182"/>
      <c r="Z481" s="205" t="s">
        <v>133</v>
      </c>
      <c r="AA481" s="85" t="s">
        <v>134</v>
      </c>
      <c r="AB481" s="183" t="s">
        <v>134</v>
      </c>
      <c r="AC481" s="64">
        <v>3022894</v>
      </c>
      <c r="AD481" s="63" t="s">
        <v>94</v>
      </c>
      <c r="AE481" s="65"/>
      <c r="AF481" s="66">
        <v>16.7</v>
      </c>
      <c r="AG481" s="84"/>
      <c r="AH481" s="358">
        <f>(AF481+$AG$6)*U481</f>
        <v>4649.999999999999</v>
      </c>
      <c r="AI481" s="178" t="s">
        <v>130</v>
      </c>
      <c r="AJ481" s="179" t="s">
        <v>131</v>
      </c>
      <c r="AK481" s="385"/>
      <c r="AL481" s="57">
        <v>250</v>
      </c>
      <c r="AM481" s="180" t="s">
        <v>132</v>
      </c>
      <c r="AN481" s="181"/>
      <c r="AO481" s="181"/>
      <c r="AP481" s="182"/>
      <c r="AQ481" s="205" t="s">
        <v>133</v>
      </c>
      <c r="AR481" s="85" t="s">
        <v>134</v>
      </c>
      <c r="AS481" s="183"/>
      <c r="AT481" s="64" t="s">
        <v>1654</v>
      </c>
      <c r="AU481" s="63"/>
      <c r="AV481" s="65"/>
      <c r="AW481" s="398">
        <v>17.9</v>
      </c>
      <c r="AX481" s="84"/>
      <c r="AY481" s="396">
        <f>(AW481+$AX$6)*AL481</f>
        <v>4962.499999999999</v>
      </c>
      <c r="AZ481" s="178" t="s">
        <v>130</v>
      </c>
      <c r="BA481" s="179" t="s">
        <v>131</v>
      </c>
      <c r="BB481" s="385"/>
      <c r="BC481" s="57">
        <v>250</v>
      </c>
      <c r="BD481" s="180" t="s">
        <v>132</v>
      </c>
      <c r="BE481" s="181"/>
      <c r="BF481" s="181"/>
      <c r="BG481" s="182"/>
      <c r="BH481" s="205" t="s">
        <v>133</v>
      </c>
      <c r="BI481" s="85" t="s">
        <v>134</v>
      </c>
      <c r="BJ481" s="183"/>
      <c r="BK481" s="64"/>
      <c r="BL481" s="63"/>
      <c r="BM481" s="65"/>
      <c r="BN481" s="66"/>
      <c r="BO481" s="84"/>
      <c r="BP481" s="358">
        <f>(BN481+$O$6)*BC481</f>
        <v>312.5</v>
      </c>
    </row>
    <row r="482" spans="1:68" s="81" customFormat="1" ht="16.5" thickBot="1">
      <c r="A482" s="184"/>
      <c r="B482" s="185"/>
      <c r="C482" s="70"/>
      <c r="D482" s="180"/>
      <c r="E482" s="181"/>
      <c r="F482" s="181"/>
      <c r="G482" s="182"/>
      <c r="H482" s="71"/>
      <c r="I482" s="72"/>
      <c r="J482" s="73"/>
      <c r="K482" s="74"/>
      <c r="L482" s="73"/>
      <c r="M482" s="74"/>
      <c r="N482" s="75"/>
      <c r="O482" s="84"/>
      <c r="P482" s="76"/>
      <c r="Q482" s="80"/>
      <c r="R482" s="184"/>
      <c r="S482" s="185"/>
      <c r="T482" s="386"/>
      <c r="U482" s="70"/>
      <c r="V482" s="180"/>
      <c r="W482" s="181"/>
      <c r="X482" s="181"/>
      <c r="Y482" s="182"/>
      <c r="Z482" s="71"/>
      <c r="AA482" s="72"/>
      <c r="AB482" s="73"/>
      <c r="AC482" s="74"/>
      <c r="AD482" s="73"/>
      <c r="AE482" s="74"/>
      <c r="AF482" s="75"/>
      <c r="AG482" s="84"/>
      <c r="AH482" s="359"/>
      <c r="AI482" s="184"/>
      <c r="AJ482" s="185"/>
      <c r="AK482" s="386"/>
      <c r="AL482" s="70"/>
      <c r="AM482" s="180"/>
      <c r="AN482" s="181"/>
      <c r="AO482" s="181"/>
      <c r="AP482" s="182"/>
      <c r="AQ482" s="71"/>
      <c r="AR482" s="72"/>
      <c r="AS482" s="73"/>
      <c r="AT482" s="74"/>
      <c r="AU482" s="73"/>
      <c r="AV482" s="74"/>
      <c r="AW482" s="75"/>
      <c r="AX482" s="84"/>
      <c r="AY482" s="359"/>
      <c r="AZ482" s="184"/>
      <c r="BA482" s="185"/>
      <c r="BB482" s="386"/>
      <c r="BC482" s="70"/>
      <c r="BD482" s="180"/>
      <c r="BE482" s="181"/>
      <c r="BF482" s="181"/>
      <c r="BG482" s="182"/>
      <c r="BH482" s="71"/>
      <c r="BI482" s="72"/>
      <c r="BJ482" s="73"/>
      <c r="BK482" s="74"/>
      <c r="BL482" s="73"/>
      <c r="BM482" s="74"/>
      <c r="BN482" s="75"/>
      <c r="BO482" s="84"/>
      <c r="BP482" s="359"/>
    </row>
    <row r="483" spans="1:68" ht="16.5" thickBot="1">
      <c r="A483" s="178" t="s">
        <v>135</v>
      </c>
      <c r="B483" s="179" t="s">
        <v>136</v>
      </c>
      <c r="C483" s="57">
        <v>250</v>
      </c>
      <c r="D483" s="180" t="s">
        <v>1069</v>
      </c>
      <c r="E483" s="181"/>
      <c r="F483" s="181"/>
      <c r="G483" s="182"/>
      <c r="H483" s="61" t="s">
        <v>133</v>
      </c>
      <c r="I483" s="85" t="s">
        <v>134</v>
      </c>
      <c r="J483" s="183" t="s">
        <v>134</v>
      </c>
      <c r="K483" s="64">
        <v>63745</v>
      </c>
      <c r="L483" s="63" t="s">
        <v>97</v>
      </c>
      <c r="M483" s="65"/>
      <c r="N483" s="66">
        <v>17.9</v>
      </c>
      <c r="O483" s="84"/>
      <c r="P483" s="67">
        <f>(N483+$O$6)*C483</f>
        <v>4787.5</v>
      </c>
      <c r="Q483" s="77"/>
      <c r="R483" s="178" t="s">
        <v>135</v>
      </c>
      <c r="S483" s="179" t="s">
        <v>136</v>
      </c>
      <c r="T483" s="385"/>
      <c r="U483" s="57">
        <v>250</v>
      </c>
      <c r="V483" s="180" t="s">
        <v>1069</v>
      </c>
      <c r="W483" s="181"/>
      <c r="X483" s="181"/>
      <c r="Y483" s="182"/>
      <c r="Z483" s="61" t="s">
        <v>133</v>
      </c>
      <c r="AA483" s="85" t="s">
        <v>134</v>
      </c>
      <c r="AB483" s="183" t="s">
        <v>134</v>
      </c>
      <c r="AC483" s="64">
        <v>2310217</v>
      </c>
      <c r="AD483" s="63" t="s">
        <v>94</v>
      </c>
      <c r="AE483" s="65"/>
      <c r="AF483" s="66">
        <v>16.7</v>
      </c>
      <c r="AG483" s="84"/>
      <c r="AH483" s="358">
        <f>(AF483+$AG$6)*U483</f>
        <v>4649.999999999999</v>
      </c>
      <c r="AI483" s="178" t="s">
        <v>135</v>
      </c>
      <c r="AJ483" s="179" t="s">
        <v>136</v>
      </c>
      <c r="AK483" s="385"/>
      <c r="AL483" s="57">
        <v>250</v>
      </c>
      <c r="AM483" s="180" t="s">
        <v>1069</v>
      </c>
      <c r="AN483" s="181"/>
      <c r="AO483" s="181"/>
      <c r="AP483" s="182"/>
      <c r="AQ483" s="61" t="s">
        <v>133</v>
      </c>
      <c r="AR483" s="85" t="s">
        <v>134</v>
      </c>
      <c r="AS483" s="183" t="s">
        <v>1698</v>
      </c>
      <c r="AT483" s="64">
        <v>178829</v>
      </c>
      <c r="AU483" s="63" t="s">
        <v>1699</v>
      </c>
      <c r="AV483" s="65"/>
      <c r="AW483" s="66">
        <v>16.7</v>
      </c>
      <c r="AX483" s="84"/>
      <c r="AY483" s="358">
        <f>(AW483+$AX$6)*AL483</f>
        <v>4662.5</v>
      </c>
      <c r="AZ483" s="178" t="s">
        <v>135</v>
      </c>
      <c r="BA483" s="179" t="s">
        <v>136</v>
      </c>
      <c r="BB483" s="385"/>
      <c r="BC483" s="57">
        <v>250</v>
      </c>
      <c r="BD483" s="180" t="s">
        <v>1069</v>
      </c>
      <c r="BE483" s="181"/>
      <c r="BF483" s="181"/>
      <c r="BG483" s="182"/>
      <c r="BH483" s="61" t="s">
        <v>133</v>
      </c>
      <c r="BI483" s="85" t="s">
        <v>134</v>
      </c>
      <c r="BJ483" s="183"/>
      <c r="BK483" s="64"/>
      <c r="BL483" s="63"/>
      <c r="BM483" s="65"/>
      <c r="BN483" s="66"/>
      <c r="BO483" s="84"/>
      <c r="BP483" s="358">
        <f>(BN483+$O$6)*BC483</f>
        <v>312.5</v>
      </c>
    </row>
    <row r="484" spans="1:68" s="81" customFormat="1" ht="16.5" thickBot="1">
      <c r="A484" s="184"/>
      <c r="B484" s="185"/>
      <c r="C484" s="70"/>
      <c r="D484" s="180"/>
      <c r="E484" s="181"/>
      <c r="F484" s="181"/>
      <c r="G484" s="182"/>
      <c r="H484" s="71"/>
      <c r="I484" s="72"/>
      <c r="J484" s="89"/>
      <c r="K484" s="74"/>
      <c r="L484" s="73"/>
      <c r="M484" s="74"/>
      <c r="N484" s="75"/>
      <c r="O484" s="84"/>
      <c r="P484" s="76"/>
      <c r="Q484" s="80"/>
      <c r="R484" s="184"/>
      <c r="S484" s="185"/>
      <c r="T484" s="386"/>
      <c r="U484" s="70"/>
      <c r="V484" s="180"/>
      <c r="W484" s="181"/>
      <c r="X484" s="181"/>
      <c r="Y484" s="182"/>
      <c r="Z484" s="71"/>
      <c r="AA484" s="72"/>
      <c r="AB484" s="89"/>
      <c r="AC484" s="74"/>
      <c r="AD484" s="73"/>
      <c r="AE484" s="74"/>
      <c r="AF484" s="75"/>
      <c r="AG484" s="84"/>
      <c r="AH484" s="359"/>
      <c r="AI484" s="184"/>
      <c r="AJ484" s="185"/>
      <c r="AK484" s="386"/>
      <c r="AL484" s="70"/>
      <c r="AM484" s="180"/>
      <c r="AN484" s="181"/>
      <c r="AO484" s="181"/>
      <c r="AP484" s="182"/>
      <c r="AQ484" s="71"/>
      <c r="AR484" s="72"/>
      <c r="AS484" s="89"/>
      <c r="AT484" s="74"/>
      <c r="AU484" s="73"/>
      <c r="AV484" s="74"/>
      <c r="AW484" s="75"/>
      <c r="AX484" s="84"/>
      <c r="AY484" s="359"/>
      <c r="AZ484" s="184"/>
      <c r="BA484" s="185"/>
      <c r="BB484" s="386"/>
      <c r="BC484" s="70"/>
      <c r="BD484" s="180"/>
      <c r="BE484" s="181"/>
      <c r="BF484" s="181"/>
      <c r="BG484" s="182"/>
      <c r="BH484" s="71"/>
      <c r="BI484" s="72"/>
      <c r="BJ484" s="89"/>
      <c r="BK484" s="74"/>
      <c r="BL484" s="73"/>
      <c r="BM484" s="74"/>
      <c r="BN484" s="75"/>
      <c r="BO484" s="84"/>
      <c r="BP484" s="359"/>
    </row>
    <row r="485" spans="1:68" ht="16.5" thickBot="1">
      <c r="A485" s="178" t="s">
        <v>137</v>
      </c>
      <c r="B485" s="179"/>
      <c r="C485" s="57">
        <v>420</v>
      </c>
      <c r="D485" s="180" t="s">
        <v>138</v>
      </c>
      <c r="E485" s="181"/>
      <c r="F485" s="181"/>
      <c r="G485" s="182"/>
      <c r="H485" s="61" t="s">
        <v>133</v>
      </c>
      <c r="I485" s="85" t="s">
        <v>139</v>
      </c>
      <c r="J485" s="183" t="s">
        <v>140</v>
      </c>
      <c r="K485" s="64">
        <v>53460</v>
      </c>
      <c r="L485" s="63" t="s">
        <v>97</v>
      </c>
      <c r="M485" s="65"/>
      <c r="N485" s="66">
        <v>25.45</v>
      </c>
      <c r="O485" s="84"/>
      <c r="P485" s="67">
        <f>(N485+$O$6)*C485</f>
        <v>11214</v>
      </c>
      <c r="Q485" s="77"/>
      <c r="R485" s="178" t="s">
        <v>137</v>
      </c>
      <c r="S485" s="179"/>
      <c r="T485" s="385"/>
      <c r="U485" s="57">
        <v>420</v>
      </c>
      <c r="V485" s="180" t="s">
        <v>138</v>
      </c>
      <c r="W485" s="181"/>
      <c r="X485" s="181"/>
      <c r="Y485" s="182"/>
      <c r="Z485" s="61" t="s">
        <v>133</v>
      </c>
      <c r="AA485" s="85" t="s">
        <v>139</v>
      </c>
      <c r="AB485" s="183" t="s">
        <v>140</v>
      </c>
      <c r="AC485" s="64">
        <v>7573280</v>
      </c>
      <c r="AD485" s="63" t="s">
        <v>94</v>
      </c>
      <c r="AE485" s="65"/>
      <c r="AF485" s="66">
        <v>24.7</v>
      </c>
      <c r="AG485" s="84"/>
      <c r="AH485" s="358">
        <f>(AF485+$AG$6)*U485</f>
        <v>11172</v>
      </c>
      <c r="AI485" s="178" t="s">
        <v>137</v>
      </c>
      <c r="AJ485" s="179"/>
      <c r="AK485" s="385"/>
      <c r="AL485" s="57">
        <v>420</v>
      </c>
      <c r="AM485" s="180" t="s">
        <v>138</v>
      </c>
      <c r="AN485" s="181"/>
      <c r="AO485" s="181"/>
      <c r="AP485" s="182"/>
      <c r="AQ485" s="61" t="s">
        <v>133</v>
      </c>
      <c r="AR485" s="85" t="s">
        <v>139</v>
      </c>
      <c r="AS485" s="183" t="s">
        <v>1632</v>
      </c>
      <c r="AT485" s="64">
        <v>765554</v>
      </c>
      <c r="AU485" s="63" t="s">
        <v>1699</v>
      </c>
      <c r="AV485" s="65"/>
      <c r="AW485" s="66">
        <v>24.7</v>
      </c>
      <c r="AX485" s="84"/>
      <c r="AY485" s="358">
        <f>(AW485+$AX$6)*AL485</f>
        <v>11193</v>
      </c>
      <c r="AZ485" s="178" t="s">
        <v>137</v>
      </c>
      <c r="BA485" s="179"/>
      <c r="BB485" s="385"/>
      <c r="BC485" s="57">
        <v>420</v>
      </c>
      <c r="BD485" s="180" t="s">
        <v>138</v>
      </c>
      <c r="BE485" s="181"/>
      <c r="BF485" s="181"/>
      <c r="BG485" s="182"/>
      <c r="BH485" s="61" t="s">
        <v>133</v>
      </c>
      <c r="BI485" s="85" t="s">
        <v>139</v>
      </c>
      <c r="BJ485" s="183"/>
      <c r="BK485" s="64"/>
      <c r="BL485" s="63"/>
      <c r="BM485" s="65"/>
      <c r="BN485" s="66"/>
      <c r="BO485" s="84"/>
      <c r="BP485" s="358">
        <f>(BN485+$O$6)*BC485</f>
        <v>525</v>
      </c>
    </row>
    <row r="486" spans="1:68" s="81" customFormat="1" ht="16.5" thickBot="1">
      <c r="A486" s="184"/>
      <c r="B486" s="185"/>
      <c r="C486" s="70"/>
      <c r="D486" s="180"/>
      <c r="E486" s="181"/>
      <c r="F486" s="180" t="s">
        <v>141</v>
      </c>
      <c r="G486" s="182"/>
      <c r="H486" s="71"/>
      <c r="I486" s="72"/>
      <c r="J486" s="89"/>
      <c r="K486" s="74"/>
      <c r="L486" s="73"/>
      <c r="M486" s="74"/>
      <c r="N486" s="75"/>
      <c r="O486" s="84"/>
      <c r="P486" s="76"/>
      <c r="Q486" s="80"/>
      <c r="R486" s="184"/>
      <c r="S486" s="185"/>
      <c r="T486" s="386"/>
      <c r="U486" s="70"/>
      <c r="V486" s="180"/>
      <c r="W486" s="181"/>
      <c r="X486" s="180" t="s">
        <v>141</v>
      </c>
      <c r="Y486" s="182"/>
      <c r="Z486" s="71"/>
      <c r="AA486" s="72"/>
      <c r="AB486" s="89"/>
      <c r="AC486" s="74"/>
      <c r="AD486" s="73"/>
      <c r="AE486" s="74"/>
      <c r="AF486" s="75"/>
      <c r="AG486" s="84"/>
      <c r="AH486" s="359"/>
      <c r="AI486" s="184"/>
      <c r="AJ486" s="185"/>
      <c r="AK486" s="386"/>
      <c r="AL486" s="70"/>
      <c r="AM486" s="180"/>
      <c r="AN486" s="181"/>
      <c r="AO486" s="180" t="s">
        <v>141</v>
      </c>
      <c r="AP486" s="182"/>
      <c r="AQ486" s="71"/>
      <c r="AR486" s="72"/>
      <c r="AS486" s="89"/>
      <c r="AT486" s="74"/>
      <c r="AU486" s="73"/>
      <c r="AV486" s="74"/>
      <c r="AW486" s="75"/>
      <c r="AX486" s="84"/>
      <c r="AY486" s="359"/>
      <c r="AZ486" s="184"/>
      <c r="BA486" s="185"/>
      <c r="BB486" s="386"/>
      <c r="BC486" s="70"/>
      <c r="BD486" s="180"/>
      <c r="BE486" s="181"/>
      <c r="BF486" s="180" t="s">
        <v>141</v>
      </c>
      <c r="BG486" s="182"/>
      <c r="BH486" s="71"/>
      <c r="BI486" s="72"/>
      <c r="BJ486" s="89"/>
      <c r="BK486" s="74"/>
      <c r="BL486" s="73"/>
      <c r="BM486" s="74"/>
      <c r="BN486" s="75"/>
      <c r="BO486" s="84"/>
      <c r="BP486" s="359"/>
    </row>
    <row r="487" spans="1:68" ht="16.5" thickBot="1">
      <c r="A487" s="178" t="s">
        <v>142</v>
      </c>
      <c r="B487" s="179"/>
      <c r="C487" s="57">
        <v>600</v>
      </c>
      <c r="D487" s="180" t="s">
        <v>1070</v>
      </c>
      <c r="E487" s="181"/>
      <c r="F487" s="181"/>
      <c r="G487" s="182"/>
      <c r="H487" s="61" t="s">
        <v>133</v>
      </c>
      <c r="I487" s="85" t="s">
        <v>139</v>
      </c>
      <c r="J487" s="183" t="s">
        <v>140</v>
      </c>
      <c r="K487" s="64">
        <v>53475</v>
      </c>
      <c r="L487" s="63" t="s">
        <v>97</v>
      </c>
      <c r="M487" s="65"/>
      <c r="N487" s="66">
        <v>25.45</v>
      </c>
      <c r="O487" s="84"/>
      <c r="P487" s="67">
        <f>(N487+$O$6)*C487</f>
        <v>16020</v>
      </c>
      <c r="Q487" s="77"/>
      <c r="R487" s="178" t="s">
        <v>142</v>
      </c>
      <c r="S487" s="179"/>
      <c r="T487" s="385"/>
      <c r="U487" s="57">
        <v>600</v>
      </c>
      <c r="V487" s="180" t="s">
        <v>1070</v>
      </c>
      <c r="W487" s="181"/>
      <c r="X487" s="181"/>
      <c r="Y487" s="182"/>
      <c r="Z487" s="61" t="s">
        <v>133</v>
      </c>
      <c r="AA487" s="85" t="s">
        <v>139</v>
      </c>
      <c r="AB487" s="183" t="s">
        <v>140</v>
      </c>
      <c r="AC487" s="64">
        <v>7572548</v>
      </c>
      <c r="AD487" s="63" t="s">
        <v>94</v>
      </c>
      <c r="AE487" s="65"/>
      <c r="AF487" s="66">
        <v>24.7</v>
      </c>
      <c r="AG487" s="84"/>
      <c r="AH487" s="358">
        <f>(AF487+$AG$6)*U487</f>
        <v>15959.999999999998</v>
      </c>
      <c r="AI487" s="178" t="s">
        <v>142</v>
      </c>
      <c r="AJ487" s="179"/>
      <c r="AK487" s="385"/>
      <c r="AL487" s="57">
        <v>600</v>
      </c>
      <c r="AM487" s="180" t="s">
        <v>1070</v>
      </c>
      <c r="AN487" s="181"/>
      <c r="AO487" s="181"/>
      <c r="AP487" s="182"/>
      <c r="AQ487" s="61" t="s">
        <v>133</v>
      </c>
      <c r="AR487" s="85" t="s">
        <v>139</v>
      </c>
      <c r="AS487" s="183" t="s">
        <v>1632</v>
      </c>
      <c r="AT487" s="64">
        <v>765589</v>
      </c>
      <c r="AU487" s="63" t="s">
        <v>1699</v>
      </c>
      <c r="AV487" s="65"/>
      <c r="AW487" s="66">
        <v>24.7</v>
      </c>
      <c r="AX487" s="84"/>
      <c r="AY487" s="358">
        <f>(AW487+$AX$6)*AL487</f>
        <v>15990</v>
      </c>
      <c r="AZ487" s="178" t="s">
        <v>142</v>
      </c>
      <c r="BA487" s="179"/>
      <c r="BB487" s="385"/>
      <c r="BC487" s="57">
        <v>600</v>
      </c>
      <c r="BD487" s="180" t="s">
        <v>1070</v>
      </c>
      <c r="BE487" s="181"/>
      <c r="BF487" s="181"/>
      <c r="BG487" s="182"/>
      <c r="BH487" s="61" t="s">
        <v>133</v>
      </c>
      <c r="BI487" s="85" t="s">
        <v>139</v>
      </c>
      <c r="BJ487" s="183"/>
      <c r="BK487" s="64"/>
      <c r="BL487" s="63"/>
      <c r="BM487" s="65"/>
      <c r="BN487" s="66"/>
      <c r="BO487" s="84"/>
      <c r="BP487" s="358">
        <f>(BN487+$O$6)*BC487</f>
        <v>750</v>
      </c>
    </row>
    <row r="488" spans="1:68" s="81" customFormat="1" ht="16.5" thickBot="1">
      <c r="A488" s="184"/>
      <c r="B488" s="185"/>
      <c r="C488" s="70"/>
      <c r="D488" s="180"/>
      <c r="E488" s="181"/>
      <c r="F488" s="180" t="s">
        <v>141</v>
      </c>
      <c r="G488" s="182"/>
      <c r="H488" s="71"/>
      <c r="I488" s="72"/>
      <c r="J488" s="89"/>
      <c r="K488" s="74"/>
      <c r="L488" s="73"/>
      <c r="M488" s="74"/>
      <c r="N488" s="75"/>
      <c r="O488" s="84"/>
      <c r="P488" s="76"/>
      <c r="Q488" s="80"/>
      <c r="R488" s="184"/>
      <c r="S488" s="185"/>
      <c r="T488" s="386"/>
      <c r="U488" s="70"/>
      <c r="V488" s="180"/>
      <c r="W488" s="181"/>
      <c r="X488" s="180" t="s">
        <v>141</v>
      </c>
      <c r="Y488" s="182"/>
      <c r="Z488" s="71"/>
      <c r="AA488" s="72"/>
      <c r="AB488" s="89"/>
      <c r="AC488" s="74"/>
      <c r="AD488" s="73"/>
      <c r="AE488" s="74"/>
      <c r="AF488" s="75"/>
      <c r="AG488" s="84"/>
      <c r="AH488" s="359"/>
      <c r="AI488" s="184"/>
      <c r="AJ488" s="185"/>
      <c r="AK488" s="386"/>
      <c r="AL488" s="70"/>
      <c r="AM488" s="180"/>
      <c r="AN488" s="181"/>
      <c r="AO488" s="180" t="s">
        <v>141</v>
      </c>
      <c r="AP488" s="182"/>
      <c r="AQ488" s="71"/>
      <c r="AR488" s="72"/>
      <c r="AS488" s="89"/>
      <c r="AT488" s="74"/>
      <c r="AU488" s="73"/>
      <c r="AV488" s="74"/>
      <c r="AW488" s="75"/>
      <c r="AX488" s="84"/>
      <c r="AY488" s="359"/>
      <c r="AZ488" s="184"/>
      <c r="BA488" s="185"/>
      <c r="BB488" s="386"/>
      <c r="BC488" s="70"/>
      <c r="BD488" s="180"/>
      <c r="BE488" s="181"/>
      <c r="BF488" s="180" t="s">
        <v>141</v>
      </c>
      <c r="BG488" s="182"/>
      <c r="BH488" s="71"/>
      <c r="BI488" s="72"/>
      <c r="BJ488" s="89"/>
      <c r="BK488" s="74"/>
      <c r="BL488" s="73"/>
      <c r="BM488" s="74"/>
      <c r="BN488" s="75"/>
      <c r="BO488" s="84"/>
      <c r="BP488" s="359"/>
    </row>
    <row r="489" spans="1:68" ht="16.5" thickBot="1">
      <c r="A489" s="178" t="s">
        <v>143</v>
      </c>
      <c r="B489" s="179" t="s">
        <v>144</v>
      </c>
      <c r="C489" s="57">
        <v>20</v>
      </c>
      <c r="D489" s="180" t="s">
        <v>145</v>
      </c>
      <c r="E489" s="181"/>
      <c r="F489" s="181"/>
      <c r="G489" s="182"/>
      <c r="H489" s="61" t="s">
        <v>133</v>
      </c>
      <c r="I489" s="85" t="s">
        <v>139</v>
      </c>
      <c r="J489" s="183" t="s">
        <v>140</v>
      </c>
      <c r="K489" s="64">
        <v>53450</v>
      </c>
      <c r="L489" s="63" t="s">
        <v>97</v>
      </c>
      <c r="M489" s="65"/>
      <c r="N489" s="66">
        <v>25.45</v>
      </c>
      <c r="O489" s="84"/>
      <c r="P489" s="67">
        <f>(N489+$O$6)*C489</f>
        <v>534</v>
      </c>
      <c r="Q489" s="77"/>
      <c r="R489" s="178" t="s">
        <v>143</v>
      </c>
      <c r="S489" s="179" t="s">
        <v>144</v>
      </c>
      <c r="T489" s="385"/>
      <c r="U489" s="57">
        <v>20</v>
      </c>
      <c r="V489" s="180" t="s">
        <v>145</v>
      </c>
      <c r="W489" s="181"/>
      <c r="X489" s="181"/>
      <c r="Y489" s="182"/>
      <c r="Z489" s="61" t="s">
        <v>133</v>
      </c>
      <c r="AA489" s="85" t="s">
        <v>139</v>
      </c>
      <c r="AB489" s="183" t="s">
        <v>140</v>
      </c>
      <c r="AC489" s="64">
        <v>1437367</v>
      </c>
      <c r="AD489" s="63" t="s">
        <v>94</v>
      </c>
      <c r="AE489" s="65"/>
      <c r="AF489" s="66">
        <v>24.7</v>
      </c>
      <c r="AG489" s="84"/>
      <c r="AH489" s="358">
        <f>(AF489+$AG$6)*U489</f>
        <v>532</v>
      </c>
      <c r="AI489" s="178" t="s">
        <v>143</v>
      </c>
      <c r="AJ489" s="179" t="s">
        <v>144</v>
      </c>
      <c r="AK489" s="385"/>
      <c r="AL489" s="57">
        <v>20</v>
      </c>
      <c r="AM489" s="180" t="s">
        <v>145</v>
      </c>
      <c r="AN489" s="181"/>
      <c r="AO489" s="181"/>
      <c r="AP489" s="182"/>
      <c r="AQ489" s="61" t="s">
        <v>133</v>
      </c>
      <c r="AR489" s="85" t="s">
        <v>139</v>
      </c>
      <c r="AS489" s="183" t="s">
        <v>1632</v>
      </c>
      <c r="AT489" s="64">
        <v>862347</v>
      </c>
      <c r="AU489" s="63" t="s">
        <v>1699</v>
      </c>
      <c r="AV489" s="65"/>
      <c r="AW489" s="66">
        <v>24.7</v>
      </c>
      <c r="AX489" s="84"/>
      <c r="AY489" s="358">
        <f>(AW489+$AX$6)*AL489</f>
        <v>533</v>
      </c>
      <c r="AZ489" s="178" t="s">
        <v>143</v>
      </c>
      <c r="BA489" s="179" t="s">
        <v>144</v>
      </c>
      <c r="BB489" s="385"/>
      <c r="BC489" s="57">
        <v>20</v>
      </c>
      <c r="BD489" s="180" t="s">
        <v>145</v>
      </c>
      <c r="BE489" s="181"/>
      <c r="BF489" s="181"/>
      <c r="BG489" s="182"/>
      <c r="BH489" s="61" t="s">
        <v>133</v>
      </c>
      <c r="BI489" s="85" t="s">
        <v>139</v>
      </c>
      <c r="BJ489" s="183"/>
      <c r="BK489" s="64"/>
      <c r="BL489" s="63"/>
      <c r="BM489" s="65"/>
      <c r="BN489" s="66"/>
      <c r="BO489" s="84"/>
      <c r="BP489" s="358">
        <f>(BN489+$O$6)*BC489</f>
        <v>25</v>
      </c>
    </row>
    <row r="490" spans="1:68" s="81" customFormat="1" ht="16.5" thickBot="1">
      <c r="A490" s="184"/>
      <c r="B490" s="185"/>
      <c r="C490" s="70"/>
      <c r="D490" s="180"/>
      <c r="E490" s="181"/>
      <c r="F490" s="181"/>
      <c r="G490" s="182"/>
      <c r="H490" s="71"/>
      <c r="I490" s="72"/>
      <c r="J490" s="89"/>
      <c r="K490" s="74"/>
      <c r="L490" s="73"/>
      <c r="M490" s="74"/>
      <c r="N490" s="75"/>
      <c r="O490" s="84"/>
      <c r="P490" s="76"/>
      <c r="Q490" s="80"/>
      <c r="R490" s="184"/>
      <c r="S490" s="185"/>
      <c r="T490" s="386"/>
      <c r="U490" s="70"/>
      <c r="V490" s="180"/>
      <c r="W490" s="181"/>
      <c r="X490" s="181"/>
      <c r="Y490" s="182"/>
      <c r="Z490" s="71"/>
      <c r="AA490" s="72"/>
      <c r="AB490" s="89"/>
      <c r="AC490" s="74"/>
      <c r="AD490" s="73"/>
      <c r="AE490" s="74"/>
      <c r="AF490" s="75"/>
      <c r="AG490" s="84"/>
      <c r="AH490" s="359"/>
      <c r="AI490" s="184"/>
      <c r="AJ490" s="185"/>
      <c r="AK490" s="386"/>
      <c r="AL490" s="70"/>
      <c r="AM490" s="180"/>
      <c r="AN490" s="181"/>
      <c r="AO490" s="181"/>
      <c r="AP490" s="182"/>
      <c r="AQ490" s="71"/>
      <c r="AR490" s="72"/>
      <c r="AS490" s="89"/>
      <c r="AT490" s="74"/>
      <c r="AU490" s="73"/>
      <c r="AV490" s="74"/>
      <c r="AW490" s="75"/>
      <c r="AX490" s="84"/>
      <c r="AY490" s="359"/>
      <c r="AZ490" s="184"/>
      <c r="BA490" s="185"/>
      <c r="BB490" s="386"/>
      <c r="BC490" s="70"/>
      <c r="BD490" s="180"/>
      <c r="BE490" s="181"/>
      <c r="BF490" s="181"/>
      <c r="BG490" s="182"/>
      <c r="BH490" s="71"/>
      <c r="BI490" s="72"/>
      <c r="BJ490" s="89"/>
      <c r="BK490" s="74"/>
      <c r="BL490" s="73"/>
      <c r="BM490" s="74"/>
      <c r="BN490" s="75"/>
      <c r="BO490" s="84"/>
      <c r="BP490" s="359"/>
    </row>
    <row r="491" spans="1:68" ht="16.5" thickBot="1">
      <c r="A491" s="178" t="s">
        <v>146</v>
      </c>
      <c r="B491" s="179" t="s">
        <v>147</v>
      </c>
      <c r="C491" s="57">
        <v>210</v>
      </c>
      <c r="D491" s="180" t="s">
        <v>148</v>
      </c>
      <c r="E491" s="181"/>
      <c r="F491" s="181"/>
      <c r="G491" s="182"/>
      <c r="H491" s="131" t="s">
        <v>149</v>
      </c>
      <c r="I491" s="85" t="s">
        <v>150</v>
      </c>
      <c r="J491" s="183" t="s">
        <v>151</v>
      </c>
      <c r="K491" s="64">
        <v>44465</v>
      </c>
      <c r="L491" s="63" t="s">
        <v>97</v>
      </c>
      <c r="M491" s="65"/>
      <c r="N491" s="66">
        <v>14.32</v>
      </c>
      <c r="O491" s="84"/>
      <c r="P491" s="67">
        <f>(N491+$O$6)*C491</f>
        <v>3269.7000000000003</v>
      </c>
      <c r="Q491" s="77"/>
      <c r="R491" s="178" t="s">
        <v>146</v>
      </c>
      <c r="S491" s="179" t="s">
        <v>147</v>
      </c>
      <c r="T491" s="385"/>
      <c r="U491" s="57">
        <v>210</v>
      </c>
      <c r="V491" s="180" t="s">
        <v>148</v>
      </c>
      <c r="W491" s="181"/>
      <c r="X491" s="181"/>
      <c r="Y491" s="182"/>
      <c r="Z491" s="131" t="s">
        <v>149</v>
      </c>
      <c r="AA491" s="85" t="s">
        <v>150</v>
      </c>
      <c r="AB491" s="183" t="s">
        <v>1316</v>
      </c>
      <c r="AC491" s="64">
        <v>5523816</v>
      </c>
      <c r="AD491" s="63" t="s">
        <v>94</v>
      </c>
      <c r="AE491" s="65"/>
      <c r="AF491" s="66">
        <v>14.32</v>
      </c>
      <c r="AG491" s="84"/>
      <c r="AH491" s="358">
        <f>(AF491+$AG$6)*U491</f>
        <v>3406.2</v>
      </c>
      <c r="AI491" s="178" t="s">
        <v>146</v>
      </c>
      <c r="AJ491" s="179" t="s">
        <v>147</v>
      </c>
      <c r="AK491" s="385"/>
      <c r="AL491" s="57">
        <v>105</v>
      </c>
      <c r="AM491" s="180" t="s">
        <v>148</v>
      </c>
      <c r="AN491" s="181"/>
      <c r="AO491" s="181"/>
      <c r="AP491" s="182"/>
      <c r="AQ491" s="131" t="s">
        <v>149</v>
      </c>
      <c r="AR491" s="85" t="s">
        <v>150</v>
      </c>
      <c r="AS491" s="183" t="s">
        <v>1700</v>
      </c>
      <c r="AT491" s="64">
        <v>248400</v>
      </c>
      <c r="AU491" s="63" t="s">
        <v>1701</v>
      </c>
      <c r="AV491" s="65"/>
      <c r="AW491" s="66">
        <v>29.76</v>
      </c>
      <c r="AX491" s="84"/>
      <c r="AY491" s="358">
        <f>(AW491+$AX$6)*AL491</f>
        <v>3329.55</v>
      </c>
      <c r="AZ491" s="178" t="s">
        <v>146</v>
      </c>
      <c r="BA491" s="179" t="s">
        <v>147</v>
      </c>
      <c r="BB491" s="385"/>
      <c r="BC491" s="57">
        <v>210</v>
      </c>
      <c r="BD491" s="180" t="s">
        <v>148</v>
      </c>
      <c r="BE491" s="181"/>
      <c r="BF491" s="181"/>
      <c r="BG491" s="182"/>
      <c r="BH491" s="131" t="s">
        <v>149</v>
      </c>
      <c r="BI491" s="85" t="s">
        <v>150</v>
      </c>
      <c r="BJ491" s="183"/>
      <c r="BK491" s="64"/>
      <c r="BL491" s="63"/>
      <c r="BM491" s="65"/>
      <c r="BN491" s="66"/>
      <c r="BO491" s="84"/>
      <c r="BP491" s="358">
        <f>(BN491+$O$6)*BC491</f>
        <v>262.5</v>
      </c>
    </row>
    <row r="492" spans="1:68" s="81" customFormat="1" ht="16.5" thickBot="1">
      <c r="A492" s="184"/>
      <c r="B492" s="185"/>
      <c r="C492" s="70"/>
      <c r="D492" s="180"/>
      <c r="E492" s="181"/>
      <c r="F492" s="181"/>
      <c r="G492" s="182"/>
      <c r="H492" s="71"/>
      <c r="I492" s="72"/>
      <c r="J492" s="89"/>
      <c r="K492" s="74"/>
      <c r="L492" s="73"/>
      <c r="M492" s="74"/>
      <c r="N492" s="75"/>
      <c r="O492" s="84"/>
      <c r="P492" s="76"/>
      <c r="Q492" s="80"/>
      <c r="R492" s="184"/>
      <c r="S492" s="185"/>
      <c r="T492" s="386"/>
      <c r="U492" s="70"/>
      <c r="V492" s="180"/>
      <c r="W492" s="181"/>
      <c r="X492" s="181"/>
      <c r="Y492" s="182"/>
      <c r="Z492" s="71"/>
      <c r="AA492" s="72"/>
      <c r="AB492" s="89"/>
      <c r="AC492" s="74"/>
      <c r="AD492" s="73"/>
      <c r="AE492" s="74"/>
      <c r="AF492" s="75"/>
      <c r="AG492" s="84"/>
      <c r="AH492" s="359"/>
      <c r="AI492" s="184"/>
      <c r="AJ492" s="185"/>
      <c r="AK492" s="386"/>
      <c r="AL492" s="70"/>
      <c r="AM492" s="180"/>
      <c r="AN492" s="181"/>
      <c r="AO492" s="181"/>
      <c r="AP492" s="182"/>
      <c r="AQ492" s="71"/>
      <c r="AR492" s="72"/>
      <c r="AS492" s="89"/>
      <c r="AT492" s="74"/>
      <c r="AU492" s="73"/>
      <c r="AV492" s="74"/>
      <c r="AW492" s="75"/>
      <c r="AX492" s="84"/>
      <c r="AY492" s="359"/>
      <c r="AZ492" s="184"/>
      <c r="BA492" s="185"/>
      <c r="BB492" s="386"/>
      <c r="BC492" s="70"/>
      <c r="BD492" s="180"/>
      <c r="BE492" s="181"/>
      <c r="BF492" s="181"/>
      <c r="BG492" s="182"/>
      <c r="BH492" s="71"/>
      <c r="BI492" s="72"/>
      <c r="BJ492" s="89"/>
      <c r="BK492" s="74"/>
      <c r="BL492" s="73"/>
      <c r="BM492" s="74"/>
      <c r="BN492" s="75"/>
      <c r="BO492" s="84"/>
      <c r="BP492" s="359"/>
    </row>
    <row r="493" spans="1:68" ht="16.5" thickBot="1">
      <c r="A493" s="178" t="s">
        <v>152</v>
      </c>
      <c r="B493" s="179" t="s">
        <v>153</v>
      </c>
      <c r="C493" s="57">
        <v>220</v>
      </c>
      <c r="D493" s="180" t="s">
        <v>154</v>
      </c>
      <c r="E493" s="181"/>
      <c r="F493" s="181"/>
      <c r="G493" s="182"/>
      <c r="H493" s="61" t="s">
        <v>149</v>
      </c>
      <c r="I493" s="85" t="s">
        <v>150</v>
      </c>
      <c r="J493" s="183" t="s">
        <v>151</v>
      </c>
      <c r="K493" s="64">
        <v>44470</v>
      </c>
      <c r="L493" s="63" t="s">
        <v>97</v>
      </c>
      <c r="M493" s="65"/>
      <c r="N493" s="66">
        <v>14.32</v>
      </c>
      <c r="O493" s="84"/>
      <c r="P493" s="67">
        <f>(N493+$O$6)*C493</f>
        <v>3425.4</v>
      </c>
      <c r="R493" s="178" t="s">
        <v>152</v>
      </c>
      <c r="S493" s="179" t="s">
        <v>153</v>
      </c>
      <c r="T493" s="385"/>
      <c r="U493" s="57">
        <v>220</v>
      </c>
      <c r="V493" s="180" t="s">
        <v>154</v>
      </c>
      <c r="W493" s="181"/>
      <c r="X493" s="181"/>
      <c r="Y493" s="182"/>
      <c r="Z493" s="61" t="s">
        <v>149</v>
      </c>
      <c r="AA493" s="85" t="s">
        <v>150</v>
      </c>
      <c r="AB493" s="183" t="s">
        <v>1316</v>
      </c>
      <c r="AC493" s="64">
        <v>5523949</v>
      </c>
      <c r="AD493" s="63" t="s">
        <v>94</v>
      </c>
      <c r="AE493" s="65"/>
      <c r="AF493" s="66">
        <v>14.32</v>
      </c>
      <c r="AG493" s="84"/>
      <c r="AH493" s="358">
        <f>(AF493+$AG$6)*U493</f>
        <v>3568.3999999999996</v>
      </c>
      <c r="AI493" s="178" t="s">
        <v>152</v>
      </c>
      <c r="AJ493" s="179" t="s">
        <v>153</v>
      </c>
      <c r="AK493" s="385"/>
      <c r="AL493" s="57">
        <v>220</v>
      </c>
      <c r="AM493" s="180" t="s">
        <v>154</v>
      </c>
      <c r="AN493" s="181"/>
      <c r="AO493" s="181"/>
      <c r="AP493" s="182"/>
      <c r="AQ493" s="61" t="s">
        <v>149</v>
      </c>
      <c r="AR493" s="85" t="s">
        <v>150</v>
      </c>
      <c r="AS493" s="183" t="s">
        <v>1702</v>
      </c>
      <c r="AT493" s="64">
        <v>552658</v>
      </c>
      <c r="AU493" s="63" t="s">
        <v>1703</v>
      </c>
      <c r="AV493" s="65"/>
      <c r="AW493" s="66">
        <v>14.32</v>
      </c>
      <c r="AX493" s="84"/>
      <c r="AY493" s="358">
        <f>(AW493+$AX$6)*AL493</f>
        <v>3579.4</v>
      </c>
      <c r="AZ493" s="178" t="s">
        <v>152</v>
      </c>
      <c r="BA493" s="179" t="s">
        <v>153</v>
      </c>
      <c r="BB493" s="385"/>
      <c r="BC493" s="57">
        <v>220</v>
      </c>
      <c r="BD493" s="180" t="s">
        <v>154</v>
      </c>
      <c r="BE493" s="181"/>
      <c r="BF493" s="181"/>
      <c r="BG493" s="182"/>
      <c r="BH493" s="61" t="s">
        <v>149</v>
      </c>
      <c r="BI493" s="85" t="s">
        <v>150</v>
      </c>
      <c r="BJ493" s="183"/>
      <c r="BK493" s="64"/>
      <c r="BL493" s="63"/>
      <c r="BM493" s="65"/>
      <c r="BN493" s="66"/>
      <c r="BO493" s="84"/>
      <c r="BP493" s="358">
        <f>(BN493+$O$6)*BC493</f>
        <v>275</v>
      </c>
    </row>
    <row r="494" spans="1:68" ht="16.5" thickBot="1">
      <c r="A494" s="184"/>
      <c r="B494" s="179"/>
      <c r="C494" s="70"/>
      <c r="D494" s="180"/>
      <c r="E494" s="181"/>
      <c r="F494" s="181"/>
      <c r="G494" s="182"/>
      <c r="H494" s="71"/>
      <c r="I494" s="72"/>
      <c r="J494" s="73"/>
      <c r="K494" s="74"/>
      <c r="L494" s="73"/>
      <c r="M494" s="74"/>
      <c r="N494" s="75"/>
      <c r="O494" s="84"/>
      <c r="P494" s="76"/>
      <c r="R494" s="184"/>
      <c r="S494" s="179"/>
      <c r="T494" s="385"/>
      <c r="U494" s="70"/>
      <c r="V494" s="180"/>
      <c r="W494" s="181"/>
      <c r="X494" s="181"/>
      <c r="Y494" s="182"/>
      <c r="Z494" s="71"/>
      <c r="AA494" s="72"/>
      <c r="AB494" s="73"/>
      <c r="AC494" s="74"/>
      <c r="AD494" s="73"/>
      <c r="AE494" s="74"/>
      <c r="AF494" s="75"/>
      <c r="AG494" s="84"/>
      <c r="AH494" s="359"/>
      <c r="AI494" s="184"/>
      <c r="AJ494" s="179"/>
      <c r="AK494" s="385"/>
      <c r="AL494" s="70"/>
      <c r="AM494" s="180"/>
      <c r="AN494" s="181"/>
      <c r="AO494" s="181"/>
      <c r="AP494" s="182"/>
      <c r="AQ494" s="71"/>
      <c r="AR494" s="72"/>
      <c r="AS494" s="73"/>
      <c r="AT494" s="74"/>
      <c r="AU494" s="73"/>
      <c r="AV494" s="74"/>
      <c r="AW494" s="75"/>
      <c r="AX494" s="84"/>
      <c r="AY494" s="359"/>
      <c r="AZ494" s="184"/>
      <c r="BA494" s="179"/>
      <c r="BB494" s="385"/>
      <c r="BC494" s="70"/>
      <c r="BD494" s="180"/>
      <c r="BE494" s="181"/>
      <c r="BF494" s="181"/>
      <c r="BG494" s="182"/>
      <c r="BH494" s="71"/>
      <c r="BI494" s="72"/>
      <c r="BJ494" s="73"/>
      <c r="BK494" s="74"/>
      <c r="BL494" s="73"/>
      <c r="BM494" s="74"/>
      <c r="BN494" s="75"/>
      <c r="BO494" s="84"/>
      <c r="BP494" s="359"/>
    </row>
    <row r="495" spans="1:68" ht="16.5" thickBot="1">
      <c r="A495" s="178" t="s">
        <v>155</v>
      </c>
      <c r="B495" s="200" t="s">
        <v>156</v>
      </c>
      <c r="C495" s="57">
        <v>50</v>
      </c>
      <c r="D495" s="180" t="s">
        <v>157</v>
      </c>
      <c r="E495" s="181"/>
      <c r="F495" s="181"/>
      <c r="G495" s="182"/>
      <c r="H495" s="61" t="s">
        <v>158</v>
      </c>
      <c r="I495" s="116" t="s">
        <v>159</v>
      </c>
      <c r="J495" s="183" t="s">
        <v>160</v>
      </c>
      <c r="K495" s="64">
        <v>35000</v>
      </c>
      <c r="L495" s="63" t="s">
        <v>2388</v>
      </c>
      <c r="M495" s="65"/>
      <c r="N495" s="66">
        <v>15</v>
      </c>
      <c r="O495" s="84"/>
      <c r="P495" s="67">
        <f>(N495+$O$6)*C495</f>
        <v>812.5</v>
      </c>
      <c r="Q495" s="5"/>
      <c r="R495" s="178" t="s">
        <v>155</v>
      </c>
      <c r="S495" s="200" t="s">
        <v>156</v>
      </c>
      <c r="T495" s="388"/>
      <c r="U495" s="57">
        <v>50</v>
      </c>
      <c r="V495" s="180" t="s">
        <v>157</v>
      </c>
      <c r="W495" s="181"/>
      <c r="X495" s="181"/>
      <c r="Y495" s="182" t="s">
        <v>1317</v>
      </c>
      <c r="Z495" s="61" t="s">
        <v>158</v>
      </c>
      <c r="AA495" s="116" t="s">
        <v>159</v>
      </c>
      <c r="AB495" s="183" t="s">
        <v>160</v>
      </c>
      <c r="AC495" s="64">
        <v>2217545</v>
      </c>
      <c r="AD495" s="63" t="s">
        <v>1318</v>
      </c>
      <c r="AE495" s="65"/>
      <c r="AF495" s="66">
        <v>15</v>
      </c>
      <c r="AG495" s="84"/>
      <c r="AH495" s="358">
        <f>(AF495+$AG$6)*U495</f>
        <v>844.9999999999999</v>
      </c>
      <c r="AI495" s="178" t="s">
        <v>155</v>
      </c>
      <c r="AJ495" s="200" t="s">
        <v>156</v>
      </c>
      <c r="AK495" s="388"/>
      <c r="AL495" s="57">
        <v>50</v>
      </c>
      <c r="AM495" s="180" t="s">
        <v>157</v>
      </c>
      <c r="AN495" s="181"/>
      <c r="AO495" s="181"/>
      <c r="AP495" s="182"/>
      <c r="AQ495" s="61" t="s">
        <v>158</v>
      </c>
      <c r="AR495" s="116" t="s">
        <v>159</v>
      </c>
      <c r="AS495" s="183" t="s">
        <v>1704</v>
      </c>
      <c r="AT495" s="64">
        <v>592072</v>
      </c>
      <c r="AU495" s="63" t="s">
        <v>1318</v>
      </c>
      <c r="AV495" s="65"/>
      <c r="AW495" s="66">
        <v>15</v>
      </c>
      <c r="AX495" s="84"/>
      <c r="AY495" s="358">
        <f>(AW495+$AX$6)*AL495</f>
        <v>847.5</v>
      </c>
      <c r="AZ495" s="178" t="s">
        <v>155</v>
      </c>
      <c r="BA495" s="200" t="s">
        <v>156</v>
      </c>
      <c r="BB495" s="388"/>
      <c r="BC495" s="57">
        <v>50</v>
      </c>
      <c r="BD495" s="180" t="s">
        <v>157</v>
      </c>
      <c r="BE495" s="181"/>
      <c r="BF495" s="181"/>
      <c r="BG495" s="182"/>
      <c r="BH495" s="61" t="s">
        <v>158</v>
      </c>
      <c r="BI495" s="116" t="s">
        <v>159</v>
      </c>
      <c r="BJ495" s="183"/>
      <c r="BK495" s="64"/>
      <c r="BL495" s="63"/>
      <c r="BM495" s="65"/>
      <c r="BN495" s="66"/>
      <c r="BO495" s="84"/>
      <c r="BP495" s="358">
        <f>(BN495+$O$6)*BC495</f>
        <v>62.5</v>
      </c>
    </row>
    <row r="496" spans="1:68" s="81" customFormat="1" ht="16.5" thickBot="1">
      <c r="A496" s="184"/>
      <c r="B496" s="185"/>
      <c r="C496" s="70"/>
      <c r="D496" s="180"/>
      <c r="E496" s="181"/>
      <c r="F496" s="181"/>
      <c r="G496" s="182"/>
      <c r="H496" s="71"/>
      <c r="I496" s="72"/>
      <c r="J496" s="89"/>
      <c r="K496" s="74"/>
      <c r="L496" s="73"/>
      <c r="M496" s="74"/>
      <c r="N496" s="75"/>
      <c r="O496" s="84"/>
      <c r="P496" s="76"/>
      <c r="Q496" s="80"/>
      <c r="R496" s="184"/>
      <c r="S496" s="185"/>
      <c r="T496" s="386"/>
      <c r="U496" s="70"/>
      <c r="V496" s="180"/>
      <c r="W496" s="181"/>
      <c r="X496" s="181"/>
      <c r="Y496" s="182"/>
      <c r="Z496" s="71"/>
      <c r="AA496" s="72"/>
      <c r="AB496" s="89"/>
      <c r="AC496" s="74"/>
      <c r="AD496" s="73"/>
      <c r="AE496" s="74"/>
      <c r="AF496" s="75"/>
      <c r="AG496" s="84"/>
      <c r="AH496" s="359"/>
      <c r="AI496" s="184"/>
      <c r="AJ496" s="185"/>
      <c r="AK496" s="386"/>
      <c r="AL496" s="70"/>
      <c r="AM496" s="180"/>
      <c r="AN496" s="181"/>
      <c r="AO496" s="181"/>
      <c r="AP496" s="182"/>
      <c r="AQ496" s="71"/>
      <c r="AR496" s="72"/>
      <c r="AS496" s="89"/>
      <c r="AT496" s="74"/>
      <c r="AU496" s="73"/>
      <c r="AV496" s="74"/>
      <c r="AW496" s="75"/>
      <c r="AX496" s="84"/>
      <c r="AY496" s="359"/>
      <c r="AZ496" s="184"/>
      <c r="BA496" s="185"/>
      <c r="BB496" s="386"/>
      <c r="BC496" s="70"/>
      <c r="BD496" s="180"/>
      <c r="BE496" s="181"/>
      <c r="BF496" s="181"/>
      <c r="BG496" s="182"/>
      <c r="BH496" s="71"/>
      <c r="BI496" s="72"/>
      <c r="BJ496" s="89"/>
      <c r="BK496" s="74"/>
      <c r="BL496" s="73"/>
      <c r="BM496" s="74"/>
      <c r="BN496" s="75"/>
      <c r="BO496" s="84"/>
      <c r="BP496" s="359"/>
    </row>
    <row r="497" spans="1:68" ht="16.5" thickBot="1">
      <c r="A497" s="178" t="s">
        <v>161</v>
      </c>
      <c r="B497" s="179" t="s">
        <v>162</v>
      </c>
      <c r="C497" s="57">
        <v>50</v>
      </c>
      <c r="D497" s="180" t="s">
        <v>163</v>
      </c>
      <c r="E497" s="181"/>
      <c r="F497" s="181"/>
      <c r="G497" s="182"/>
      <c r="H497" s="61" t="s">
        <v>158</v>
      </c>
      <c r="I497" s="85" t="s">
        <v>159</v>
      </c>
      <c r="J497" s="183" t="s">
        <v>160</v>
      </c>
      <c r="K497" s="64">
        <v>35005</v>
      </c>
      <c r="L497" s="63" t="s">
        <v>2388</v>
      </c>
      <c r="M497" s="65"/>
      <c r="N497" s="66">
        <v>15</v>
      </c>
      <c r="O497" s="84"/>
      <c r="P497" s="67">
        <f>(N497+$O$6)*C497</f>
        <v>812.5</v>
      </c>
      <c r="Q497" s="77"/>
      <c r="R497" s="178" t="s">
        <v>161</v>
      </c>
      <c r="S497" s="179" t="s">
        <v>162</v>
      </c>
      <c r="T497" s="385"/>
      <c r="U497" s="57">
        <v>50</v>
      </c>
      <c r="V497" s="180" t="s">
        <v>1319</v>
      </c>
      <c r="W497" s="181"/>
      <c r="X497" s="181"/>
      <c r="Y497" s="182"/>
      <c r="Z497" s="61" t="s">
        <v>158</v>
      </c>
      <c r="AA497" s="85" t="s">
        <v>159</v>
      </c>
      <c r="AB497" s="183" t="s">
        <v>160</v>
      </c>
      <c r="AC497" s="64">
        <v>2217578</v>
      </c>
      <c r="AD497" s="63" t="s">
        <v>1318</v>
      </c>
      <c r="AE497" s="65"/>
      <c r="AF497" s="66">
        <v>15</v>
      </c>
      <c r="AG497" s="84"/>
      <c r="AH497" s="358">
        <f>(AF497+$AG$6)*U497</f>
        <v>844.9999999999999</v>
      </c>
      <c r="AI497" s="178" t="s">
        <v>161</v>
      </c>
      <c r="AJ497" s="179" t="s">
        <v>162</v>
      </c>
      <c r="AK497" s="385"/>
      <c r="AL497" s="57">
        <v>50</v>
      </c>
      <c r="AM497" s="180" t="s">
        <v>163</v>
      </c>
      <c r="AN497" s="181"/>
      <c r="AO497" s="181"/>
      <c r="AP497" s="182"/>
      <c r="AQ497" s="61" t="s">
        <v>158</v>
      </c>
      <c r="AR497" s="85" t="s">
        <v>159</v>
      </c>
      <c r="AS497" s="183" t="s">
        <v>1704</v>
      </c>
      <c r="AT497" s="64">
        <v>592048</v>
      </c>
      <c r="AU497" s="63" t="s">
        <v>1318</v>
      </c>
      <c r="AV497" s="65"/>
      <c r="AW497" s="66">
        <v>15</v>
      </c>
      <c r="AX497" s="84"/>
      <c r="AY497" s="358">
        <f>(AW497+$AX$6)*AL497</f>
        <v>847.5</v>
      </c>
      <c r="AZ497" s="178" t="s">
        <v>161</v>
      </c>
      <c r="BA497" s="179" t="s">
        <v>162</v>
      </c>
      <c r="BB497" s="385"/>
      <c r="BC497" s="57">
        <v>50</v>
      </c>
      <c r="BD497" s="180" t="s">
        <v>163</v>
      </c>
      <c r="BE497" s="181"/>
      <c r="BF497" s="181"/>
      <c r="BG497" s="182"/>
      <c r="BH497" s="61" t="s">
        <v>158</v>
      </c>
      <c r="BI497" s="85" t="s">
        <v>159</v>
      </c>
      <c r="BJ497" s="183"/>
      <c r="BK497" s="64"/>
      <c r="BL497" s="63"/>
      <c r="BM497" s="65"/>
      <c r="BN497" s="66"/>
      <c r="BO497" s="84"/>
      <c r="BP497" s="358">
        <f>(BN497+$O$6)*BC497</f>
        <v>62.5</v>
      </c>
    </row>
    <row r="498" spans="1:68" s="81" customFormat="1" ht="16.5" thickBot="1">
      <c r="A498" s="184"/>
      <c r="B498" s="185"/>
      <c r="C498" s="70"/>
      <c r="D498" s="180"/>
      <c r="E498" s="181"/>
      <c r="F498" s="181"/>
      <c r="G498" s="182"/>
      <c r="H498" s="71"/>
      <c r="I498" s="72"/>
      <c r="J498" s="89"/>
      <c r="K498" s="74"/>
      <c r="L498" s="73"/>
      <c r="M498" s="74"/>
      <c r="N498" s="75"/>
      <c r="O498" s="84"/>
      <c r="P498" s="76"/>
      <c r="Q498" s="80"/>
      <c r="R498" s="184"/>
      <c r="S498" s="185"/>
      <c r="T498" s="386"/>
      <c r="U498" s="70"/>
      <c r="V498" s="180"/>
      <c r="W498" s="181"/>
      <c r="X498" s="181"/>
      <c r="Y498" s="182"/>
      <c r="Z498" s="71"/>
      <c r="AA498" s="72"/>
      <c r="AB498" s="89"/>
      <c r="AC498" s="74"/>
      <c r="AD498" s="73"/>
      <c r="AE498" s="74"/>
      <c r="AF498" s="75"/>
      <c r="AG498" s="84"/>
      <c r="AH498" s="359"/>
      <c r="AI498" s="184"/>
      <c r="AJ498" s="185"/>
      <c r="AK498" s="386"/>
      <c r="AL498" s="70"/>
      <c r="AM498" s="180"/>
      <c r="AN498" s="181"/>
      <c r="AO498" s="181"/>
      <c r="AP498" s="182"/>
      <c r="AQ498" s="71"/>
      <c r="AR498" s="72"/>
      <c r="AS498" s="89"/>
      <c r="AT498" s="74"/>
      <c r="AU498" s="73"/>
      <c r="AV498" s="74"/>
      <c r="AW498" s="75"/>
      <c r="AX498" s="84"/>
      <c r="AY498" s="359"/>
      <c r="AZ498" s="184"/>
      <c r="BA498" s="185"/>
      <c r="BB498" s="386"/>
      <c r="BC498" s="70"/>
      <c r="BD498" s="180"/>
      <c r="BE498" s="181"/>
      <c r="BF498" s="181"/>
      <c r="BG498" s="182"/>
      <c r="BH498" s="71"/>
      <c r="BI498" s="72"/>
      <c r="BJ498" s="89"/>
      <c r="BK498" s="74"/>
      <c r="BL498" s="73"/>
      <c r="BM498" s="74"/>
      <c r="BN498" s="75"/>
      <c r="BO498" s="84"/>
      <c r="BP498" s="359"/>
    </row>
    <row r="499" spans="1:68" ht="16.5" thickBot="1">
      <c r="A499" s="178" t="s">
        <v>164</v>
      </c>
      <c r="B499" s="200" t="s">
        <v>165</v>
      </c>
      <c r="C499" s="57">
        <v>35</v>
      </c>
      <c r="D499" s="180" t="s">
        <v>166</v>
      </c>
      <c r="E499" s="181"/>
      <c r="F499" s="181"/>
      <c r="G499" s="182"/>
      <c r="H499" s="61"/>
      <c r="I499" s="116" t="s">
        <v>1920</v>
      </c>
      <c r="J499" s="183" t="s">
        <v>1920</v>
      </c>
      <c r="K499" s="64">
        <v>40025</v>
      </c>
      <c r="L499" s="63" t="s">
        <v>1985</v>
      </c>
      <c r="M499" s="65"/>
      <c r="N499" s="66">
        <v>27.43</v>
      </c>
      <c r="O499" s="84"/>
      <c r="P499" s="67">
        <f>(N499+$O$6)*C499</f>
        <v>1003.8</v>
      </c>
      <c r="Q499" s="5"/>
      <c r="R499" s="178" t="s">
        <v>164</v>
      </c>
      <c r="S499" s="200" t="s">
        <v>165</v>
      </c>
      <c r="T499" s="388"/>
      <c r="U499" s="57">
        <v>35</v>
      </c>
      <c r="V499" s="180" t="s">
        <v>166</v>
      </c>
      <c r="W499" s="181"/>
      <c r="X499" s="181"/>
      <c r="Y499" s="182"/>
      <c r="Z499" s="61"/>
      <c r="AA499" s="116" t="s">
        <v>1920</v>
      </c>
      <c r="AB499" s="183" t="s">
        <v>1320</v>
      </c>
      <c r="AC499" s="64">
        <v>4824504</v>
      </c>
      <c r="AD499" s="63" t="s">
        <v>1321</v>
      </c>
      <c r="AE499" s="65"/>
      <c r="AF499" s="66">
        <v>26.51</v>
      </c>
      <c r="AG499" s="84"/>
      <c r="AH499" s="358">
        <f>(AF499+$AG$6)*U499</f>
        <v>994.35</v>
      </c>
      <c r="AI499" s="178" t="s">
        <v>164</v>
      </c>
      <c r="AJ499" s="200" t="s">
        <v>165</v>
      </c>
      <c r="AK499" s="388"/>
      <c r="AL499" s="57">
        <v>47</v>
      </c>
      <c r="AM499" s="180" t="s">
        <v>166</v>
      </c>
      <c r="AN499" s="181"/>
      <c r="AO499" s="181"/>
      <c r="AP499" s="182"/>
      <c r="AQ499" s="61"/>
      <c r="AR499" s="116" t="s">
        <v>1920</v>
      </c>
      <c r="AS499" s="183" t="s">
        <v>1554</v>
      </c>
      <c r="AT499" s="64">
        <v>224111</v>
      </c>
      <c r="AU499" s="63" t="s">
        <v>1375</v>
      </c>
      <c r="AV499" s="65"/>
      <c r="AW499" s="66">
        <v>22.11</v>
      </c>
      <c r="AX499" s="84"/>
      <c r="AY499" s="358">
        <f>(AW499+$AX$6)*AL499</f>
        <v>1130.82</v>
      </c>
      <c r="AZ499" s="178" t="s">
        <v>164</v>
      </c>
      <c r="BA499" s="200" t="s">
        <v>165</v>
      </c>
      <c r="BB499" s="388"/>
      <c r="BC499" s="57">
        <v>35</v>
      </c>
      <c r="BD499" s="180" t="s">
        <v>166</v>
      </c>
      <c r="BE499" s="181"/>
      <c r="BF499" s="181"/>
      <c r="BG499" s="182"/>
      <c r="BH499" s="61"/>
      <c r="BI499" s="116" t="s">
        <v>1920</v>
      </c>
      <c r="BJ499" s="183"/>
      <c r="BK499" s="64"/>
      <c r="BL499" s="63"/>
      <c r="BM499" s="65"/>
      <c r="BN499" s="66"/>
      <c r="BO499" s="84"/>
      <c r="BP499" s="358">
        <f>(BN499+$O$6)*BC499</f>
        <v>43.75</v>
      </c>
    </row>
    <row r="500" spans="1:68" ht="16.5" thickBot="1">
      <c r="A500" s="191"/>
      <c r="B500" s="200"/>
      <c r="C500" s="70"/>
      <c r="D500" s="180"/>
      <c r="E500" s="181"/>
      <c r="F500" s="181" t="s">
        <v>167</v>
      </c>
      <c r="G500" s="182"/>
      <c r="H500" s="71"/>
      <c r="I500" s="72"/>
      <c r="J500" s="73"/>
      <c r="K500" s="74"/>
      <c r="L500" s="73"/>
      <c r="M500" s="74"/>
      <c r="N500" s="75"/>
      <c r="O500" s="84"/>
      <c r="P500" s="76"/>
      <c r="Q500" s="5"/>
      <c r="R500" s="191"/>
      <c r="S500" s="200"/>
      <c r="T500" s="388"/>
      <c r="U500" s="70"/>
      <c r="V500" s="180"/>
      <c r="W500" s="181"/>
      <c r="X500" s="181" t="s">
        <v>167</v>
      </c>
      <c r="Y500" s="182"/>
      <c r="Z500" s="71"/>
      <c r="AA500" s="72"/>
      <c r="AB500" s="73"/>
      <c r="AC500" s="74"/>
      <c r="AD500" s="73"/>
      <c r="AE500" s="74"/>
      <c r="AF500" s="75"/>
      <c r="AG500" s="84"/>
      <c r="AH500" s="359"/>
      <c r="AI500" s="191"/>
      <c r="AJ500" s="200"/>
      <c r="AK500" s="388"/>
      <c r="AL500" s="70"/>
      <c r="AM500" s="180"/>
      <c r="AN500" s="181"/>
      <c r="AO500" s="181" t="s">
        <v>167</v>
      </c>
      <c r="AP500" s="182"/>
      <c r="AQ500" s="71"/>
      <c r="AR500" s="72"/>
      <c r="AS500" s="73"/>
      <c r="AT500" s="74"/>
      <c r="AU500" s="73"/>
      <c r="AV500" s="74"/>
      <c r="AW500" s="75"/>
      <c r="AX500" s="84"/>
      <c r="AY500" s="359"/>
      <c r="AZ500" s="191"/>
      <c r="BA500" s="200"/>
      <c r="BB500" s="388"/>
      <c r="BC500" s="70"/>
      <c r="BD500" s="180"/>
      <c r="BE500" s="181"/>
      <c r="BF500" s="181" t="s">
        <v>167</v>
      </c>
      <c r="BG500" s="182"/>
      <c r="BH500" s="71"/>
      <c r="BI500" s="72"/>
      <c r="BJ500" s="73"/>
      <c r="BK500" s="74"/>
      <c r="BL500" s="73"/>
      <c r="BM500" s="74"/>
      <c r="BN500" s="75"/>
      <c r="BO500" s="84"/>
      <c r="BP500" s="359"/>
    </row>
    <row r="501" spans="1:68" ht="18.75" thickBot="1">
      <c r="A501" s="191"/>
      <c r="B501" s="193"/>
      <c r="C501" s="70"/>
      <c r="D501" s="208" t="s">
        <v>168</v>
      </c>
      <c r="E501" s="209"/>
      <c r="F501" s="209"/>
      <c r="G501" s="210"/>
      <c r="H501" s="71"/>
      <c r="I501" s="72"/>
      <c r="J501" s="73"/>
      <c r="K501" s="74"/>
      <c r="L501" s="73"/>
      <c r="M501" s="74"/>
      <c r="N501" s="75"/>
      <c r="O501" s="84"/>
      <c r="P501" s="76"/>
      <c r="R501" s="191"/>
      <c r="S501" s="193"/>
      <c r="T501" s="387"/>
      <c r="U501" s="70"/>
      <c r="V501" s="208" t="s">
        <v>168</v>
      </c>
      <c r="W501" s="209"/>
      <c r="X501" s="209"/>
      <c r="Y501" s="210"/>
      <c r="Z501" s="71"/>
      <c r="AA501" s="72"/>
      <c r="AB501" s="73"/>
      <c r="AC501" s="74"/>
      <c r="AD501" s="73"/>
      <c r="AE501" s="74"/>
      <c r="AF501" s="75"/>
      <c r="AG501" s="84"/>
      <c r="AH501" s="359"/>
      <c r="AI501" s="191"/>
      <c r="AJ501" s="193"/>
      <c r="AK501" s="387"/>
      <c r="AL501" s="70"/>
      <c r="AM501" s="208" t="s">
        <v>168</v>
      </c>
      <c r="AN501" s="209"/>
      <c r="AO501" s="209"/>
      <c r="AP501" s="210"/>
      <c r="AQ501" s="71"/>
      <c r="AR501" s="72"/>
      <c r="AS501" s="73"/>
      <c r="AT501" s="74"/>
      <c r="AU501" s="73"/>
      <c r="AV501" s="74"/>
      <c r="AW501" s="75"/>
      <c r="AX501" s="84"/>
      <c r="AY501" s="359"/>
      <c r="AZ501" s="191"/>
      <c r="BA501" s="193"/>
      <c r="BB501" s="387"/>
      <c r="BC501" s="70"/>
      <c r="BD501" s="208" t="s">
        <v>168</v>
      </c>
      <c r="BE501" s="209"/>
      <c r="BF501" s="209"/>
      <c r="BG501" s="210"/>
      <c r="BH501" s="71"/>
      <c r="BI501" s="72"/>
      <c r="BJ501" s="73"/>
      <c r="BK501" s="74"/>
      <c r="BL501" s="73"/>
      <c r="BM501" s="74"/>
      <c r="BN501" s="75"/>
      <c r="BO501" s="84"/>
      <c r="BP501" s="359"/>
    </row>
    <row r="502" spans="1:68" s="81" customFormat="1" ht="16.5" thickBot="1">
      <c r="A502" s="184"/>
      <c r="B502" s="185"/>
      <c r="C502" s="70"/>
      <c r="D502" s="423" t="s">
        <v>169</v>
      </c>
      <c r="E502" s="424"/>
      <c r="F502" s="424"/>
      <c r="G502" s="425"/>
      <c r="H502" s="71"/>
      <c r="I502" s="72"/>
      <c r="J502" s="89"/>
      <c r="K502" s="74"/>
      <c r="L502" s="73"/>
      <c r="M502" s="74"/>
      <c r="N502" s="75"/>
      <c r="O502" s="84"/>
      <c r="P502" s="76"/>
      <c r="Q502" s="80"/>
      <c r="R502" s="184"/>
      <c r="S502" s="185"/>
      <c r="T502" s="386"/>
      <c r="U502" s="70"/>
      <c r="V502" s="423" t="s">
        <v>169</v>
      </c>
      <c r="W502" s="424"/>
      <c r="X502" s="424"/>
      <c r="Y502" s="425"/>
      <c r="Z502" s="71"/>
      <c r="AA502" s="72"/>
      <c r="AB502" s="89"/>
      <c r="AC502" s="74"/>
      <c r="AD502" s="73"/>
      <c r="AE502" s="74"/>
      <c r="AF502" s="75"/>
      <c r="AG502" s="84"/>
      <c r="AH502" s="359"/>
      <c r="AI502" s="184"/>
      <c r="AJ502" s="185"/>
      <c r="AK502" s="386"/>
      <c r="AL502" s="70"/>
      <c r="AM502" s="423" t="s">
        <v>169</v>
      </c>
      <c r="AN502" s="424"/>
      <c r="AO502" s="424"/>
      <c r="AP502" s="425"/>
      <c r="AQ502" s="71"/>
      <c r="AR502" s="72"/>
      <c r="AS502" s="89"/>
      <c r="AT502" s="74"/>
      <c r="AU502" s="73"/>
      <c r="AV502" s="74"/>
      <c r="AW502" s="75"/>
      <c r="AX502" s="84"/>
      <c r="AY502" s="359"/>
      <c r="AZ502" s="184"/>
      <c r="BA502" s="185"/>
      <c r="BB502" s="386"/>
      <c r="BC502" s="70"/>
      <c r="BD502" s="423" t="s">
        <v>169</v>
      </c>
      <c r="BE502" s="424"/>
      <c r="BF502" s="424"/>
      <c r="BG502" s="425"/>
      <c r="BH502" s="71"/>
      <c r="BI502" s="72"/>
      <c r="BJ502" s="89"/>
      <c r="BK502" s="74"/>
      <c r="BL502" s="73"/>
      <c r="BM502" s="74"/>
      <c r="BN502" s="75"/>
      <c r="BO502" s="84"/>
      <c r="BP502" s="359"/>
    </row>
    <row r="503" spans="1:68" ht="16.5" thickBot="1">
      <c r="A503" s="178" t="s">
        <v>170</v>
      </c>
      <c r="B503" s="211" t="s">
        <v>171</v>
      </c>
      <c r="C503" s="57">
        <v>500</v>
      </c>
      <c r="D503" s="180" t="s">
        <v>1071</v>
      </c>
      <c r="E503" s="181"/>
      <c r="F503" s="181"/>
      <c r="G503" s="182"/>
      <c r="H503" s="61"/>
      <c r="I503" s="97" t="s">
        <v>172</v>
      </c>
      <c r="J503" s="183" t="s">
        <v>173</v>
      </c>
      <c r="K503" s="64">
        <v>11025</v>
      </c>
      <c r="L503" s="63" t="s">
        <v>1921</v>
      </c>
      <c r="M503" s="65"/>
      <c r="N503" s="66">
        <v>10</v>
      </c>
      <c r="O503" s="84"/>
      <c r="P503" s="67">
        <f>(N503+$O$6)*C503</f>
        <v>5625</v>
      </c>
      <c r="Q503" s="77"/>
      <c r="R503" s="178" t="s">
        <v>170</v>
      </c>
      <c r="S503" s="211" t="s">
        <v>171</v>
      </c>
      <c r="T503" s="389"/>
      <c r="U503" s="57">
        <v>500</v>
      </c>
      <c r="V503" s="180" t="s">
        <v>1071</v>
      </c>
      <c r="W503" s="181"/>
      <c r="X503" s="181"/>
      <c r="Y503" s="182"/>
      <c r="Z503" s="61"/>
      <c r="AA503" s="97" t="s">
        <v>172</v>
      </c>
      <c r="AB503" s="183" t="s">
        <v>1322</v>
      </c>
      <c r="AC503" s="64">
        <v>7149313</v>
      </c>
      <c r="AD503" s="63" t="s">
        <v>1323</v>
      </c>
      <c r="AE503" s="65"/>
      <c r="AF503" s="66">
        <v>10.61</v>
      </c>
      <c r="AG503" s="84"/>
      <c r="AH503" s="358">
        <f>(AF503+$AG$6)*U503</f>
        <v>6255</v>
      </c>
      <c r="AI503" s="178" t="s">
        <v>170</v>
      </c>
      <c r="AJ503" s="211" t="s">
        <v>171</v>
      </c>
      <c r="AK503" s="389"/>
      <c r="AL503" s="57">
        <v>335</v>
      </c>
      <c r="AM503" s="180" t="s">
        <v>1071</v>
      </c>
      <c r="AN503" s="181"/>
      <c r="AO503" s="181"/>
      <c r="AP503" s="182"/>
      <c r="AQ503" s="61"/>
      <c r="AR503" s="97" t="s">
        <v>172</v>
      </c>
      <c r="AS503" s="183" t="s">
        <v>2427</v>
      </c>
      <c r="AT503" s="64">
        <v>285590</v>
      </c>
      <c r="AU503" s="63" t="s">
        <v>1705</v>
      </c>
      <c r="AV503" s="65"/>
      <c r="AW503" s="66">
        <v>18.28</v>
      </c>
      <c r="AX503" s="84"/>
      <c r="AY503" s="358">
        <f>(AW503+$AX$6)*AL503</f>
        <v>6777.05</v>
      </c>
      <c r="AZ503" s="178" t="s">
        <v>170</v>
      </c>
      <c r="BA503" s="211" t="s">
        <v>171</v>
      </c>
      <c r="BB503" s="389"/>
      <c r="BC503" s="57">
        <v>500</v>
      </c>
      <c r="BD503" s="180" t="s">
        <v>1071</v>
      </c>
      <c r="BE503" s="181"/>
      <c r="BF503" s="181"/>
      <c r="BG503" s="182"/>
      <c r="BH503" s="61"/>
      <c r="BI503" s="97" t="s">
        <v>172</v>
      </c>
      <c r="BJ503" s="183"/>
      <c r="BK503" s="64"/>
      <c r="BL503" s="63"/>
      <c r="BM503" s="65"/>
      <c r="BN503" s="66"/>
      <c r="BO503" s="84"/>
      <c r="BP503" s="358">
        <f>(BN503+$O$6)*BC503</f>
        <v>625</v>
      </c>
    </row>
    <row r="504" spans="1:68" s="81" customFormat="1" ht="16.5" thickBot="1">
      <c r="A504" s="184"/>
      <c r="B504" s="185"/>
      <c r="C504" s="70"/>
      <c r="D504" s="180" t="s">
        <v>174</v>
      </c>
      <c r="E504" s="181"/>
      <c r="F504" s="181"/>
      <c r="G504" s="182"/>
      <c r="H504" s="71"/>
      <c r="I504" s="72"/>
      <c r="J504" s="89"/>
      <c r="K504" s="74"/>
      <c r="L504" s="73"/>
      <c r="M504" s="74"/>
      <c r="N504" s="75"/>
      <c r="O504" s="84"/>
      <c r="P504" s="76"/>
      <c r="Q504" s="80"/>
      <c r="R504" s="184"/>
      <c r="S504" s="185"/>
      <c r="T504" s="386"/>
      <c r="U504" s="70"/>
      <c r="V504" s="180" t="s">
        <v>174</v>
      </c>
      <c r="W504" s="181"/>
      <c r="X504" s="181"/>
      <c r="Y504" s="182"/>
      <c r="Z504" s="71"/>
      <c r="AA504" s="72"/>
      <c r="AB504" s="89"/>
      <c r="AC504" s="74"/>
      <c r="AD504" s="73"/>
      <c r="AE504" s="74"/>
      <c r="AF504" s="75"/>
      <c r="AG504" s="84"/>
      <c r="AH504" s="359"/>
      <c r="AI504" s="184"/>
      <c r="AJ504" s="185"/>
      <c r="AK504" s="386"/>
      <c r="AL504" s="70"/>
      <c r="AM504" s="180" t="s">
        <v>174</v>
      </c>
      <c r="AN504" s="181"/>
      <c r="AO504" s="181"/>
      <c r="AP504" s="182"/>
      <c r="AQ504" s="71"/>
      <c r="AR504" s="72"/>
      <c r="AS504" s="89"/>
      <c r="AT504" s="74"/>
      <c r="AU504" s="73"/>
      <c r="AV504" s="74"/>
      <c r="AW504" s="75"/>
      <c r="AX504" s="84"/>
      <c r="AY504" s="359"/>
      <c r="AZ504" s="184"/>
      <c r="BA504" s="185"/>
      <c r="BB504" s="386"/>
      <c r="BC504" s="70"/>
      <c r="BD504" s="180" t="s">
        <v>174</v>
      </c>
      <c r="BE504" s="181"/>
      <c r="BF504" s="181"/>
      <c r="BG504" s="182"/>
      <c r="BH504" s="71"/>
      <c r="BI504" s="72"/>
      <c r="BJ504" s="89"/>
      <c r="BK504" s="74"/>
      <c r="BL504" s="73"/>
      <c r="BM504" s="74"/>
      <c r="BN504" s="75"/>
      <c r="BO504" s="84"/>
      <c r="BP504" s="359"/>
    </row>
    <row r="505" spans="1:68" s="81" customFormat="1" ht="16.5" thickBot="1">
      <c r="A505" s="184"/>
      <c r="B505" s="185"/>
      <c r="C505" s="70"/>
      <c r="D505" s="180"/>
      <c r="E505" s="181"/>
      <c r="F505" s="181"/>
      <c r="G505" s="182"/>
      <c r="H505" s="71"/>
      <c r="I505" s="72"/>
      <c r="J505" s="89"/>
      <c r="K505" s="74"/>
      <c r="L505" s="73"/>
      <c r="M505" s="74"/>
      <c r="N505" s="75"/>
      <c r="O505" s="84"/>
      <c r="P505" s="76"/>
      <c r="Q505" s="80"/>
      <c r="R505" s="184"/>
      <c r="S505" s="185"/>
      <c r="T505" s="386"/>
      <c r="U505" s="70"/>
      <c r="V505" s="180"/>
      <c r="W505" s="181"/>
      <c r="X505" s="181"/>
      <c r="Y505" s="182"/>
      <c r="Z505" s="71"/>
      <c r="AA505" s="72"/>
      <c r="AB505" s="89"/>
      <c r="AC505" s="74"/>
      <c r="AD505" s="73"/>
      <c r="AE505" s="74"/>
      <c r="AF505" s="75"/>
      <c r="AG505" s="84"/>
      <c r="AH505" s="359"/>
      <c r="AI505" s="184"/>
      <c r="AJ505" s="185"/>
      <c r="AK505" s="386"/>
      <c r="AL505" s="70"/>
      <c r="AM505" s="180"/>
      <c r="AN505" s="181"/>
      <c r="AO505" s="181"/>
      <c r="AP505" s="182"/>
      <c r="AQ505" s="71"/>
      <c r="AR505" s="72"/>
      <c r="AS505" s="89"/>
      <c r="AT505" s="74"/>
      <c r="AU505" s="73"/>
      <c r="AV505" s="74"/>
      <c r="AW505" s="75"/>
      <c r="AX505" s="84"/>
      <c r="AY505" s="359"/>
      <c r="AZ505" s="184"/>
      <c r="BA505" s="185"/>
      <c r="BB505" s="386"/>
      <c r="BC505" s="70"/>
      <c r="BD505" s="180"/>
      <c r="BE505" s="181"/>
      <c r="BF505" s="181"/>
      <c r="BG505" s="182"/>
      <c r="BH505" s="71"/>
      <c r="BI505" s="72"/>
      <c r="BJ505" s="89"/>
      <c r="BK505" s="74"/>
      <c r="BL505" s="73"/>
      <c r="BM505" s="74"/>
      <c r="BN505" s="75"/>
      <c r="BO505" s="84"/>
      <c r="BP505" s="359"/>
    </row>
    <row r="506" spans="1:68" ht="16.5" thickBot="1">
      <c r="A506" s="178" t="s">
        <v>175</v>
      </c>
      <c r="B506" s="211" t="s">
        <v>176</v>
      </c>
      <c r="C506" s="57">
        <v>40</v>
      </c>
      <c r="D506" s="180" t="s">
        <v>1072</v>
      </c>
      <c r="E506" s="181"/>
      <c r="F506" s="181"/>
      <c r="G506" s="182"/>
      <c r="H506" s="61"/>
      <c r="I506" s="97" t="s">
        <v>2367</v>
      </c>
      <c r="J506" s="183" t="s">
        <v>2345</v>
      </c>
      <c r="K506" s="64">
        <v>11300</v>
      </c>
      <c r="L506" s="63" t="s">
        <v>1921</v>
      </c>
      <c r="M506" s="65"/>
      <c r="N506" s="66">
        <v>10.86</v>
      </c>
      <c r="O506" s="84"/>
      <c r="P506" s="67">
        <f>(N506+$O$6)*C506</f>
        <v>484.4</v>
      </c>
      <c r="Q506" s="77"/>
      <c r="R506" s="178" t="s">
        <v>175</v>
      </c>
      <c r="S506" s="211" t="s">
        <v>176</v>
      </c>
      <c r="T506" s="389"/>
      <c r="U506" s="57">
        <v>40</v>
      </c>
      <c r="V506" s="180" t="s">
        <v>1072</v>
      </c>
      <c r="W506" s="181"/>
      <c r="X506" s="181"/>
      <c r="Y506" s="182"/>
      <c r="Z506" s="61"/>
      <c r="AA506" s="97" t="s">
        <v>2367</v>
      </c>
      <c r="AB506" s="183" t="s">
        <v>1324</v>
      </c>
      <c r="AC506" s="64">
        <v>1038660</v>
      </c>
      <c r="AD506" s="63" t="s">
        <v>1106</v>
      </c>
      <c r="AE506" s="65"/>
      <c r="AF506" s="66">
        <v>13.61</v>
      </c>
      <c r="AG506" s="84"/>
      <c r="AH506" s="358">
        <f>(AF506+$AG$6)*U506</f>
        <v>620.4</v>
      </c>
      <c r="AI506" s="178" t="s">
        <v>175</v>
      </c>
      <c r="AJ506" s="211" t="s">
        <v>176</v>
      </c>
      <c r="AK506" s="389"/>
      <c r="AL506" s="57">
        <v>40</v>
      </c>
      <c r="AM506" s="180" t="s">
        <v>1072</v>
      </c>
      <c r="AN506" s="181"/>
      <c r="AO506" s="181"/>
      <c r="AP506" s="182"/>
      <c r="AQ506" s="61"/>
      <c r="AR506" s="97" t="s">
        <v>2367</v>
      </c>
      <c r="AS506" s="183" t="s">
        <v>1580</v>
      </c>
      <c r="AT506" s="64">
        <v>175706</v>
      </c>
      <c r="AU506" s="63" t="s">
        <v>1518</v>
      </c>
      <c r="AV506" s="65"/>
      <c r="AW506" s="66">
        <v>12.6</v>
      </c>
      <c r="AX506" s="84"/>
      <c r="AY506" s="358">
        <f>(AW506+$AX$6)*AL506</f>
        <v>582</v>
      </c>
      <c r="AZ506" s="178" t="s">
        <v>175</v>
      </c>
      <c r="BA506" s="211" t="s">
        <v>176</v>
      </c>
      <c r="BB506" s="389"/>
      <c r="BC506" s="57">
        <v>40</v>
      </c>
      <c r="BD506" s="180" t="s">
        <v>1072</v>
      </c>
      <c r="BE506" s="181"/>
      <c r="BF506" s="181"/>
      <c r="BG506" s="182"/>
      <c r="BH506" s="61"/>
      <c r="BI506" s="97" t="s">
        <v>2367</v>
      </c>
      <c r="BJ506" s="183"/>
      <c r="BK506" s="64"/>
      <c r="BL506" s="63"/>
      <c r="BM506" s="65"/>
      <c r="BN506" s="66"/>
      <c r="BO506" s="84"/>
      <c r="BP506" s="358">
        <f>(BN506+$O$6)*BC506</f>
        <v>50</v>
      </c>
    </row>
    <row r="507" spans="1:68" s="81" customFormat="1" ht="16.5" thickBot="1">
      <c r="A507" s="184"/>
      <c r="B507" s="185"/>
      <c r="C507" s="70"/>
      <c r="D507" s="181" t="s">
        <v>177</v>
      </c>
      <c r="E507" s="181"/>
      <c r="F507" s="181"/>
      <c r="G507" s="182"/>
      <c r="H507" s="71"/>
      <c r="I507" s="72"/>
      <c r="J507" s="89"/>
      <c r="K507" s="74"/>
      <c r="L507" s="73"/>
      <c r="M507" s="74"/>
      <c r="N507" s="75"/>
      <c r="O507" s="84"/>
      <c r="P507" s="76"/>
      <c r="Q507" s="80"/>
      <c r="R507" s="184"/>
      <c r="S507" s="185"/>
      <c r="T507" s="386"/>
      <c r="U507" s="70"/>
      <c r="V507" s="181" t="s">
        <v>177</v>
      </c>
      <c r="W507" s="181"/>
      <c r="X507" s="181"/>
      <c r="Y507" s="182"/>
      <c r="Z507" s="71"/>
      <c r="AA507" s="72"/>
      <c r="AB507" s="89"/>
      <c r="AC507" s="74"/>
      <c r="AD507" s="73"/>
      <c r="AE507" s="74"/>
      <c r="AF507" s="75"/>
      <c r="AG507" s="84"/>
      <c r="AH507" s="359"/>
      <c r="AI507" s="184"/>
      <c r="AJ507" s="185"/>
      <c r="AK507" s="386"/>
      <c r="AL507" s="70"/>
      <c r="AM507" s="181" t="s">
        <v>177</v>
      </c>
      <c r="AN507" s="181"/>
      <c r="AO507" s="181"/>
      <c r="AP507" s="182"/>
      <c r="AQ507" s="71"/>
      <c r="AR507" s="72"/>
      <c r="AS507" s="89"/>
      <c r="AT507" s="74"/>
      <c r="AU507" s="73"/>
      <c r="AV507" s="74"/>
      <c r="AW507" s="75"/>
      <c r="AX507" s="84"/>
      <c r="AY507" s="359"/>
      <c r="AZ507" s="184"/>
      <c r="BA507" s="185"/>
      <c r="BB507" s="386"/>
      <c r="BC507" s="70"/>
      <c r="BD507" s="181" t="s">
        <v>177</v>
      </c>
      <c r="BE507" s="181"/>
      <c r="BF507" s="181"/>
      <c r="BG507" s="182"/>
      <c r="BH507" s="71"/>
      <c r="BI507" s="72"/>
      <c r="BJ507" s="89"/>
      <c r="BK507" s="74"/>
      <c r="BL507" s="73"/>
      <c r="BM507" s="74"/>
      <c r="BN507" s="75"/>
      <c r="BO507" s="84"/>
      <c r="BP507" s="359"/>
    </row>
    <row r="508" spans="1:68" s="81" customFormat="1" ht="16.5" thickBot="1">
      <c r="A508" s="184"/>
      <c r="B508" s="185"/>
      <c r="C508" s="70"/>
      <c r="D508" s="180"/>
      <c r="E508" s="181" t="s">
        <v>178</v>
      </c>
      <c r="F508" s="182"/>
      <c r="G508" s="182"/>
      <c r="H508" s="71"/>
      <c r="I508" s="72"/>
      <c r="J508" s="89"/>
      <c r="K508" s="74"/>
      <c r="L508" s="73"/>
      <c r="M508" s="74"/>
      <c r="N508" s="75"/>
      <c r="O508" s="84"/>
      <c r="P508" s="76"/>
      <c r="Q508" s="80"/>
      <c r="R508" s="184"/>
      <c r="S508" s="185"/>
      <c r="T508" s="386"/>
      <c r="U508" s="70"/>
      <c r="V508" s="180"/>
      <c r="W508" s="181" t="s">
        <v>178</v>
      </c>
      <c r="X508" s="182"/>
      <c r="Y508" s="182"/>
      <c r="Z508" s="71"/>
      <c r="AA508" s="72"/>
      <c r="AB508" s="89"/>
      <c r="AC508" s="74"/>
      <c r="AD508" s="73"/>
      <c r="AE508" s="74"/>
      <c r="AF508" s="75"/>
      <c r="AG508" s="84"/>
      <c r="AH508" s="359"/>
      <c r="AI508" s="184"/>
      <c r="AJ508" s="185"/>
      <c r="AK508" s="386"/>
      <c r="AL508" s="70"/>
      <c r="AM508" s="180"/>
      <c r="AN508" s="181" t="s">
        <v>178</v>
      </c>
      <c r="AO508" s="182"/>
      <c r="AP508" s="182"/>
      <c r="AQ508" s="71"/>
      <c r="AR508" s="72"/>
      <c r="AS508" s="89"/>
      <c r="AT508" s="74"/>
      <c r="AU508" s="73"/>
      <c r="AV508" s="74"/>
      <c r="AW508" s="75"/>
      <c r="AX508" s="84"/>
      <c r="AY508" s="359"/>
      <c r="AZ508" s="184"/>
      <c r="BA508" s="185"/>
      <c r="BB508" s="386"/>
      <c r="BC508" s="70"/>
      <c r="BD508" s="180"/>
      <c r="BE508" s="181" t="s">
        <v>178</v>
      </c>
      <c r="BF508" s="182"/>
      <c r="BG508" s="182"/>
      <c r="BH508" s="71"/>
      <c r="BI508" s="72"/>
      <c r="BJ508" s="89"/>
      <c r="BK508" s="74"/>
      <c r="BL508" s="73"/>
      <c r="BM508" s="74"/>
      <c r="BN508" s="75"/>
      <c r="BO508" s="84"/>
      <c r="BP508" s="359"/>
    </row>
    <row r="509" spans="1:68" ht="15.75" customHeight="1" thickBot="1">
      <c r="A509" s="178" t="s">
        <v>179</v>
      </c>
      <c r="B509" s="179" t="s">
        <v>180</v>
      </c>
      <c r="C509" s="57">
        <v>820</v>
      </c>
      <c r="D509" s="180" t="s">
        <v>1073</v>
      </c>
      <c r="E509" s="181"/>
      <c r="F509" s="181"/>
      <c r="G509" s="182"/>
      <c r="H509" s="61"/>
      <c r="I509" s="85" t="s">
        <v>172</v>
      </c>
      <c r="J509" s="183" t="s">
        <v>173</v>
      </c>
      <c r="K509" s="64">
        <v>11520</v>
      </c>
      <c r="L509" s="63" t="s">
        <v>1921</v>
      </c>
      <c r="M509" s="65"/>
      <c r="N509" s="66">
        <v>10.5</v>
      </c>
      <c r="O509" s="84"/>
      <c r="P509" s="67">
        <f>(N509+$O$6)*C509</f>
        <v>9635</v>
      </c>
      <c r="Q509" s="77"/>
      <c r="R509" s="178" t="s">
        <v>179</v>
      </c>
      <c r="S509" s="179" t="s">
        <v>180</v>
      </c>
      <c r="T509" s="385"/>
      <c r="U509" s="57">
        <v>820</v>
      </c>
      <c r="V509" s="180" t="s">
        <v>1073</v>
      </c>
      <c r="W509" s="181"/>
      <c r="X509" s="181"/>
      <c r="Y509" s="182"/>
      <c r="Z509" s="61"/>
      <c r="AA509" s="85" t="s">
        <v>172</v>
      </c>
      <c r="AB509" s="183" t="s">
        <v>1322</v>
      </c>
      <c r="AC509" s="64">
        <v>2514974</v>
      </c>
      <c r="AD509" s="63" t="s">
        <v>1325</v>
      </c>
      <c r="AE509" s="65"/>
      <c r="AF509" s="66">
        <v>10.91</v>
      </c>
      <c r="AG509" s="84"/>
      <c r="AH509" s="358">
        <f>(AF509+$AG$6)*U509</f>
        <v>10504.2</v>
      </c>
      <c r="AI509" s="178" t="s">
        <v>179</v>
      </c>
      <c r="AJ509" s="179" t="s">
        <v>180</v>
      </c>
      <c r="AK509" s="385"/>
      <c r="AL509" s="57">
        <v>549</v>
      </c>
      <c r="AM509" s="180" t="s">
        <v>1073</v>
      </c>
      <c r="AN509" s="181"/>
      <c r="AO509" s="181"/>
      <c r="AP509" s="182"/>
      <c r="AQ509" s="61"/>
      <c r="AR509" s="85" t="s">
        <v>172</v>
      </c>
      <c r="AS509" s="183" t="s">
        <v>2427</v>
      </c>
      <c r="AT509" s="64">
        <v>285620</v>
      </c>
      <c r="AU509" s="63" t="s">
        <v>1706</v>
      </c>
      <c r="AV509" s="65"/>
      <c r="AW509" s="66">
        <v>17.46</v>
      </c>
      <c r="AX509" s="84"/>
      <c r="AY509" s="358">
        <f>(AW509+$AX$6)*AL509</f>
        <v>10656.09</v>
      </c>
      <c r="AZ509" s="178" t="s">
        <v>179</v>
      </c>
      <c r="BA509" s="179" t="s">
        <v>180</v>
      </c>
      <c r="BB509" s="385"/>
      <c r="BC509" s="57">
        <v>820</v>
      </c>
      <c r="BD509" s="180" t="s">
        <v>1073</v>
      </c>
      <c r="BE509" s="181"/>
      <c r="BF509" s="181"/>
      <c r="BG509" s="182"/>
      <c r="BH509" s="61"/>
      <c r="BI509" s="85" t="s">
        <v>172</v>
      </c>
      <c r="BJ509" s="183"/>
      <c r="BK509" s="64"/>
      <c r="BL509" s="63"/>
      <c r="BM509" s="65"/>
      <c r="BN509" s="66"/>
      <c r="BO509" s="84"/>
      <c r="BP509" s="358">
        <f>(BN509+$O$6)*BC509</f>
        <v>1025</v>
      </c>
    </row>
    <row r="510" spans="1:68" s="81" customFormat="1" ht="16.5" thickBot="1">
      <c r="A510" s="184"/>
      <c r="B510" s="185"/>
      <c r="C510" s="70"/>
      <c r="D510" s="181" t="s">
        <v>181</v>
      </c>
      <c r="E510" s="181"/>
      <c r="F510" s="181"/>
      <c r="G510" s="182"/>
      <c r="H510" s="71"/>
      <c r="I510" s="72"/>
      <c r="J510" s="89"/>
      <c r="K510" s="74"/>
      <c r="L510" s="73"/>
      <c r="M510" s="74"/>
      <c r="N510" s="75"/>
      <c r="O510" s="84"/>
      <c r="P510" s="76"/>
      <c r="Q510" s="80"/>
      <c r="R510" s="184"/>
      <c r="S510" s="185"/>
      <c r="T510" s="386"/>
      <c r="U510" s="70"/>
      <c r="V510" s="181" t="s">
        <v>181</v>
      </c>
      <c r="W510" s="181"/>
      <c r="X510" s="181"/>
      <c r="Y510" s="182"/>
      <c r="Z510" s="71"/>
      <c r="AA510" s="72"/>
      <c r="AB510" s="89"/>
      <c r="AC510" s="74"/>
      <c r="AD510" s="73"/>
      <c r="AE510" s="74"/>
      <c r="AF510" s="75"/>
      <c r="AG510" s="84"/>
      <c r="AH510" s="359"/>
      <c r="AI510" s="184"/>
      <c r="AJ510" s="185"/>
      <c r="AK510" s="386"/>
      <c r="AL510" s="70"/>
      <c r="AM510" s="181" t="s">
        <v>181</v>
      </c>
      <c r="AN510" s="181"/>
      <c r="AO510" s="181"/>
      <c r="AP510" s="182"/>
      <c r="AQ510" s="71"/>
      <c r="AR510" s="72"/>
      <c r="AS510" s="89"/>
      <c r="AT510" s="74"/>
      <c r="AU510" s="73"/>
      <c r="AV510" s="74"/>
      <c r="AW510" s="75"/>
      <c r="AX510" s="84"/>
      <c r="AY510" s="359"/>
      <c r="AZ510" s="184"/>
      <c r="BA510" s="185"/>
      <c r="BB510" s="386"/>
      <c r="BC510" s="70"/>
      <c r="BD510" s="181" t="s">
        <v>181</v>
      </c>
      <c r="BE510" s="181"/>
      <c r="BF510" s="181"/>
      <c r="BG510" s="182"/>
      <c r="BH510" s="71"/>
      <c r="BI510" s="72"/>
      <c r="BJ510" s="89"/>
      <c r="BK510" s="74"/>
      <c r="BL510" s="73"/>
      <c r="BM510" s="74"/>
      <c r="BN510" s="75"/>
      <c r="BO510" s="84"/>
      <c r="BP510" s="359"/>
    </row>
    <row r="511" spans="1:68" s="81" customFormat="1" ht="16.5" thickBot="1">
      <c r="A511" s="184"/>
      <c r="B511" s="185"/>
      <c r="C511" s="70"/>
      <c r="D511" s="181" t="s">
        <v>182</v>
      </c>
      <c r="E511" s="181"/>
      <c r="F511" s="181"/>
      <c r="G511" s="182"/>
      <c r="H511" s="71"/>
      <c r="I511" s="72"/>
      <c r="J511" s="89"/>
      <c r="K511" s="74"/>
      <c r="L511" s="73"/>
      <c r="M511" s="74"/>
      <c r="N511" s="75"/>
      <c r="O511" s="84"/>
      <c r="P511" s="76"/>
      <c r="Q511" s="80"/>
      <c r="R511" s="184"/>
      <c r="S511" s="185"/>
      <c r="T511" s="386"/>
      <c r="U511" s="70"/>
      <c r="V511" s="181" t="s">
        <v>182</v>
      </c>
      <c r="W511" s="181"/>
      <c r="X511" s="181"/>
      <c r="Y511" s="182"/>
      <c r="Z511" s="71"/>
      <c r="AA511" s="72"/>
      <c r="AB511" s="89"/>
      <c r="AC511" s="74"/>
      <c r="AD511" s="73"/>
      <c r="AE511" s="74"/>
      <c r="AF511" s="75"/>
      <c r="AG511" s="84"/>
      <c r="AH511" s="359"/>
      <c r="AI511" s="184"/>
      <c r="AJ511" s="185"/>
      <c r="AK511" s="386"/>
      <c r="AL511" s="70"/>
      <c r="AM511" s="181" t="s">
        <v>182</v>
      </c>
      <c r="AN511" s="181"/>
      <c r="AO511" s="181"/>
      <c r="AP511" s="182"/>
      <c r="AQ511" s="71"/>
      <c r="AR511" s="72"/>
      <c r="AS511" s="89"/>
      <c r="AT511" s="74"/>
      <c r="AU511" s="73"/>
      <c r="AV511" s="74"/>
      <c r="AW511" s="75"/>
      <c r="AX511" s="84"/>
      <c r="AY511" s="359"/>
      <c r="AZ511" s="184"/>
      <c r="BA511" s="185"/>
      <c r="BB511" s="386"/>
      <c r="BC511" s="70"/>
      <c r="BD511" s="181" t="s">
        <v>182</v>
      </c>
      <c r="BE511" s="181"/>
      <c r="BF511" s="181"/>
      <c r="BG511" s="182"/>
      <c r="BH511" s="71"/>
      <c r="BI511" s="72"/>
      <c r="BJ511" s="89"/>
      <c r="BK511" s="74"/>
      <c r="BL511" s="73"/>
      <c r="BM511" s="74"/>
      <c r="BN511" s="75"/>
      <c r="BO511" s="84"/>
      <c r="BP511" s="359"/>
    </row>
    <row r="512" spans="1:68" s="81" customFormat="1" ht="16.5" thickBot="1">
      <c r="A512" s="184"/>
      <c r="B512" s="185"/>
      <c r="C512" s="70"/>
      <c r="D512" s="180"/>
      <c r="E512" s="181"/>
      <c r="F512" s="181" t="s">
        <v>183</v>
      </c>
      <c r="G512" s="182"/>
      <c r="H512" s="71"/>
      <c r="I512" s="72"/>
      <c r="J512" s="89"/>
      <c r="K512" s="74"/>
      <c r="L512" s="73"/>
      <c r="M512" s="74"/>
      <c r="N512" s="75"/>
      <c r="O512" s="84"/>
      <c r="P512" s="76"/>
      <c r="Q512" s="80"/>
      <c r="R512" s="184"/>
      <c r="S512" s="185"/>
      <c r="T512" s="386"/>
      <c r="U512" s="70"/>
      <c r="V512" s="180"/>
      <c r="W512" s="181"/>
      <c r="X512" s="181" t="s">
        <v>183</v>
      </c>
      <c r="Y512" s="182"/>
      <c r="Z512" s="71"/>
      <c r="AA512" s="72"/>
      <c r="AB512" s="89"/>
      <c r="AC512" s="74"/>
      <c r="AD512" s="73"/>
      <c r="AE512" s="74"/>
      <c r="AF512" s="75"/>
      <c r="AG512" s="84"/>
      <c r="AH512" s="359"/>
      <c r="AI512" s="184"/>
      <c r="AJ512" s="185"/>
      <c r="AK512" s="386"/>
      <c r="AL512" s="70"/>
      <c r="AM512" s="180"/>
      <c r="AN512" s="181"/>
      <c r="AO512" s="181" t="s">
        <v>183</v>
      </c>
      <c r="AP512" s="182"/>
      <c r="AQ512" s="71"/>
      <c r="AR512" s="72"/>
      <c r="AS512" s="89"/>
      <c r="AT512" s="74"/>
      <c r="AU512" s="73"/>
      <c r="AV512" s="74"/>
      <c r="AW512" s="75"/>
      <c r="AX512" s="84"/>
      <c r="AY512" s="359"/>
      <c r="AZ512" s="184"/>
      <c r="BA512" s="185"/>
      <c r="BB512" s="386"/>
      <c r="BC512" s="70"/>
      <c r="BD512" s="180"/>
      <c r="BE512" s="181"/>
      <c r="BF512" s="181" t="s">
        <v>183</v>
      </c>
      <c r="BG512" s="182"/>
      <c r="BH512" s="71"/>
      <c r="BI512" s="72"/>
      <c r="BJ512" s="89"/>
      <c r="BK512" s="74"/>
      <c r="BL512" s="73"/>
      <c r="BM512" s="74"/>
      <c r="BN512" s="75"/>
      <c r="BO512" s="84"/>
      <c r="BP512" s="359"/>
    </row>
    <row r="513" spans="1:68" ht="16.5" thickBot="1">
      <c r="A513" s="178" t="s">
        <v>184</v>
      </c>
      <c r="B513" s="179" t="s">
        <v>185</v>
      </c>
      <c r="C513" s="57">
        <v>500</v>
      </c>
      <c r="D513" s="180" t="s">
        <v>1074</v>
      </c>
      <c r="E513" s="181"/>
      <c r="F513" s="181"/>
      <c r="G513" s="182"/>
      <c r="H513" s="61"/>
      <c r="I513" s="85" t="s">
        <v>186</v>
      </c>
      <c r="J513" s="183" t="s">
        <v>187</v>
      </c>
      <c r="K513" s="64">
        <v>11590</v>
      </c>
      <c r="L513" s="63" t="s">
        <v>188</v>
      </c>
      <c r="M513" s="65"/>
      <c r="N513" s="66">
        <v>12.1</v>
      </c>
      <c r="O513" s="84"/>
      <c r="P513" s="67">
        <f>(N513+$O$6)*C513</f>
        <v>6675</v>
      </c>
      <c r="Q513" s="77"/>
      <c r="R513" s="178" t="s">
        <v>184</v>
      </c>
      <c r="S513" s="179" t="s">
        <v>185</v>
      </c>
      <c r="T513" s="385"/>
      <c r="U513" s="57">
        <v>500</v>
      </c>
      <c r="V513" s="180" t="s">
        <v>1074</v>
      </c>
      <c r="W513" s="181"/>
      <c r="X513" s="181"/>
      <c r="Y513" s="182"/>
      <c r="Z513" s="61"/>
      <c r="AA513" s="85" t="s">
        <v>186</v>
      </c>
      <c r="AB513" s="183" t="s">
        <v>187</v>
      </c>
      <c r="AC513" s="64">
        <v>2514982</v>
      </c>
      <c r="AD513" s="63" t="s">
        <v>1325</v>
      </c>
      <c r="AE513" s="65"/>
      <c r="AF513" s="66">
        <v>12.54</v>
      </c>
      <c r="AG513" s="84"/>
      <c r="AH513" s="358">
        <f>(AF513+$AG$6)*U513</f>
        <v>7220</v>
      </c>
      <c r="AI513" s="178" t="s">
        <v>184</v>
      </c>
      <c r="AJ513" s="179" t="s">
        <v>185</v>
      </c>
      <c r="AK513" s="385"/>
      <c r="AL513" s="57">
        <v>500</v>
      </c>
      <c r="AM513" s="180" t="s">
        <v>1074</v>
      </c>
      <c r="AN513" s="181"/>
      <c r="AO513" s="181"/>
      <c r="AP513" s="182"/>
      <c r="AQ513" s="61"/>
      <c r="AR513" s="85" t="s">
        <v>186</v>
      </c>
      <c r="AS513" s="183" t="s">
        <v>1707</v>
      </c>
      <c r="AT513" s="64">
        <v>119385</v>
      </c>
      <c r="AU513" s="63" t="s">
        <v>1518</v>
      </c>
      <c r="AV513" s="65"/>
      <c r="AW513" s="66">
        <v>13.87</v>
      </c>
      <c r="AX513" s="84"/>
      <c r="AY513" s="358">
        <f>(AW513+$AX$6)*AL513</f>
        <v>7909.999999999999</v>
      </c>
      <c r="AZ513" s="178" t="s">
        <v>184</v>
      </c>
      <c r="BA513" s="179" t="s">
        <v>185</v>
      </c>
      <c r="BB513" s="385"/>
      <c r="BC513" s="57">
        <v>500</v>
      </c>
      <c r="BD513" s="180" t="s">
        <v>1074</v>
      </c>
      <c r="BE513" s="181"/>
      <c r="BF513" s="181"/>
      <c r="BG513" s="182"/>
      <c r="BH513" s="61"/>
      <c r="BI513" s="85" t="s">
        <v>186</v>
      </c>
      <c r="BJ513" s="183"/>
      <c r="BK513" s="64"/>
      <c r="BL513" s="63"/>
      <c r="BM513" s="65"/>
      <c r="BN513" s="66"/>
      <c r="BO513" s="84"/>
      <c r="BP513" s="358">
        <f>(BN513+$O$6)*BC513</f>
        <v>625</v>
      </c>
    </row>
    <row r="514" spans="1:68" s="81" customFormat="1" ht="16.5" thickBot="1">
      <c r="A514" s="184"/>
      <c r="B514" s="185"/>
      <c r="C514" s="70"/>
      <c r="D514" s="181" t="s">
        <v>189</v>
      </c>
      <c r="E514" s="181"/>
      <c r="F514" s="181"/>
      <c r="G514" s="182"/>
      <c r="H514" s="71"/>
      <c r="I514" s="72"/>
      <c r="J514" s="89"/>
      <c r="K514" s="74"/>
      <c r="L514" s="73"/>
      <c r="M514" s="74"/>
      <c r="N514" s="75"/>
      <c r="O514" s="84"/>
      <c r="P514" s="76"/>
      <c r="Q514" s="80"/>
      <c r="R514" s="184"/>
      <c r="S514" s="185"/>
      <c r="T514" s="386"/>
      <c r="U514" s="70"/>
      <c r="V514" s="181" t="s">
        <v>189</v>
      </c>
      <c r="W514" s="181"/>
      <c r="X514" s="181"/>
      <c r="Y514" s="182"/>
      <c r="Z514" s="71"/>
      <c r="AA514" s="72"/>
      <c r="AB514" s="89"/>
      <c r="AC514" s="74"/>
      <c r="AD514" s="73"/>
      <c r="AE514" s="74"/>
      <c r="AF514" s="75"/>
      <c r="AG514" s="84"/>
      <c r="AH514" s="359"/>
      <c r="AI514" s="184"/>
      <c r="AJ514" s="185"/>
      <c r="AK514" s="386"/>
      <c r="AL514" s="70"/>
      <c r="AM514" s="181" t="s">
        <v>189</v>
      </c>
      <c r="AN514" s="181"/>
      <c r="AO514" s="181"/>
      <c r="AP514" s="182"/>
      <c r="AQ514" s="71"/>
      <c r="AR514" s="72"/>
      <c r="AS514" s="89"/>
      <c r="AT514" s="74"/>
      <c r="AU514" s="73"/>
      <c r="AV514" s="74"/>
      <c r="AW514" s="75"/>
      <c r="AX514" s="84"/>
      <c r="AY514" s="359"/>
      <c r="AZ514" s="184"/>
      <c r="BA514" s="185"/>
      <c r="BB514" s="386"/>
      <c r="BC514" s="70"/>
      <c r="BD514" s="181" t="s">
        <v>189</v>
      </c>
      <c r="BE514" s="181"/>
      <c r="BF514" s="181"/>
      <c r="BG514" s="182"/>
      <c r="BH514" s="71"/>
      <c r="BI514" s="72"/>
      <c r="BJ514" s="89"/>
      <c r="BK514" s="74"/>
      <c r="BL514" s="73"/>
      <c r="BM514" s="74"/>
      <c r="BN514" s="75"/>
      <c r="BO514" s="84"/>
      <c r="BP514" s="359"/>
    </row>
    <row r="515" spans="1:68" s="81" customFormat="1" ht="16.5" thickBot="1">
      <c r="A515" s="184"/>
      <c r="B515" s="185"/>
      <c r="C515" s="70"/>
      <c r="D515" s="181" t="s">
        <v>190</v>
      </c>
      <c r="E515" s="181"/>
      <c r="F515" s="181"/>
      <c r="G515" s="182"/>
      <c r="H515" s="71"/>
      <c r="I515" s="72"/>
      <c r="J515" s="89"/>
      <c r="K515" s="74"/>
      <c r="L515" s="73"/>
      <c r="M515" s="74"/>
      <c r="N515" s="75"/>
      <c r="O515" s="84"/>
      <c r="P515" s="76"/>
      <c r="Q515" s="80"/>
      <c r="R515" s="184"/>
      <c r="S515" s="185"/>
      <c r="T515" s="386"/>
      <c r="U515" s="70"/>
      <c r="V515" s="181" t="s">
        <v>190</v>
      </c>
      <c r="W515" s="181"/>
      <c r="X515" s="181"/>
      <c r="Y515" s="182"/>
      <c r="Z515" s="71"/>
      <c r="AA515" s="72"/>
      <c r="AB515" s="89"/>
      <c r="AC515" s="74"/>
      <c r="AD515" s="73"/>
      <c r="AE515" s="74"/>
      <c r="AF515" s="75"/>
      <c r="AG515" s="84"/>
      <c r="AH515" s="359"/>
      <c r="AI515" s="184"/>
      <c r="AJ515" s="185"/>
      <c r="AK515" s="386"/>
      <c r="AL515" s="70"/>
      <c r="AM515" s="181" t="s">
        <v>190</v>
      </c>
      <c r="AN515" s="181"/>
      <c r="AO515" s="181"/>
      <c r="AP515" s="182"/>
      <c r="AQ515" s="71"/>
      <c r="AR515" s="72"/>
      <c r="AS515" s="89"/>
      <c r="AT515" s="74"/>
      <c r="AU515" s="73"/>
      <c r="AV515" s="74"/>
      <c r="AW515" s="75"/>
      <c r="AX515" s="84"/>
      <c r="AY515" s="359"/>
      <c r="AZ515" s="184"/>
      <c r="BA515" s="185"/>
      <c r="BB515" s="386"/>
      <c r="BC515" s="70"/>
      <c r="BD515" s="181" t="s">
        <v>190</v>
      </c>
      <c r="BE515" s="181"/>
      <c r="BF515" s="181"/>
      <c r="BG515" s="182"/>
      <c r="BH515" s="71"/>
      <c r="BI515" s="72"/>
      <c r="BJ515" s="89"/>
      <c r="BK515" s="74"/>
      <c r="BL515" s="73"/>
      <c r="BM515" s="74"/>
      <c r="BN515" s="75"/>
      <c r="BO515" s="84"/>
      <c r="BP515" s="359"/>
    </row>
    <row r="516" spans="1:68" s="81" customFormat="1" ht="16.5" thickBot="1">
      <c r="A516" s="184"/>
      <c r="B516" s="185"/>
      <c r="C516" s="70"/>
      <c r="D516" s="180"/>
      <c r="E516" s="181" t="s">
        <v>191</v>
      </c>
      <c r="F516" s="181"/>
      <c r="G516" s="182"/>
      <c r="H516" s="71"/>
      <c r="I516" s="72"/>
      <c r="J516" s="89"/>
      <c r="K516" s="74"/>
      <c r="L516" s="73"/>
      <c r="M516" s="74"/>
      <c r="N516" s="75"/>
      <c r="O516" s="84"/>
      <c r="P516" s="76"/>
      <c r="Q516" s="80"/>
      <c r="R516" s="184"/>
      <c r="S516" s="185"/>
      <c r="T516" s="386"/>
      <c r="U516" s="70"/>
      <c r="V516" s="180"/>
      <c r="W516" s="181" t="s">
        <v>191</v>
      </c>
      <c r="X516" s="181"/>
      <c r="Y516" s="182"/>
      <c r="Z516" s="71"/>
      <c r="AA516" s="72"/>
      <c r="AB516" s="89"/>
      <c r="AC516" s="74"/>
      <c r="AD516" s="73"/>
      <c r="AE516" s="74"/>
      <c r="AF516" s="75"/>
      <c r="AG516" s="84"/>
      <c r="AH516" s="359"/>
      <c r="AI516" s="184"/>
      <c r="AJ516" s="185"/>
      <c r="AK516" s="386"/>
      <c r="AL516" s="70"/>
      <c r="AM516" s="180"/>
      <c r="AN516" s="181" t="s">
        <v>191</v>
      </c>
      <c r="AO516" s="181"/>
      <c r="AP516" s="182"/>
      <c r="AQ516" s="71"/>
      <c r="AR516" s="72"/>
      <c r="AS516" s="89"/>
      <c r="AT516" s="74"/>
      <c r="AU516" s="73"/>
      <c r="AV516" s="74"/>
      <c r="AW516" s="75"/>
      <c r="AX516" s="84"/>
      <c r="AY516" s="359"/>
      <c r="AZ516" s="184"/>
      <c r="BA516" s="185"/>
      <c r="BB516" s="386"/>
      <c r="BC516" s="70"/>
      <c r="BD516" s="180"/>
      <c r="BE516" s="181" t="s">
        <v>191</v>
      </c>
      <c r="BF516" s="181"/>
      <c r="BG516" s="182"/>
      <c r="BH516" s="71"/>
      <c r="BI516" s="72"/>
      <c r="BJ516" s="89"/>
      <c r="BK516" s="74"/>
      <c r="BL516" s="73"/>
      <c r="BM516" s="74"/>
      <c r="BN516" s="75"/>
      <c r="BO516" s="84"/>
      <c r="BP516" s="359"/>
    </row>
    <row r="517" spans="1:68" s="81" customFormat="1" ht="16.5" thickBot="1">
      <c r="A517" s="178" t="s">
        <v>192</v>
      </c>
      <c r="B517" s="185"/>
      <c r="C517" s="82">
        <v>400</v>
      </c>
      <c r="D517" s="180" t="s">
        <v>193</v>
      </c>
      <c r="E517" s="181"/>
      <c r="F517" s="181"/>
      <c r="G517" s="182"/>
      <c r="H517" s="61"/>
      <c r="I517" s="72" t="s">
        <v>194</v>
      </c>
      <c r="J517" s="183" t="s">
        <v>2345</v>
      </c>
      <c r="K517" s="64">
        <v>11420</v>
      </c>
      <c r="L517" s="63" t="s">
        <v>1921</v>
      </c>
      <c r="M517" s="65"/>
      <c r="N517" s="66">
        <v>15.42</v>
      </c>
      <c r="O517" s="84"/>
      <c r="P517" s="67">
        <f>(N517+$O$6)*C517</f>
        <v>6668.000000000001</v>
      </c>
      <c r="Q517" s="80"/>
      <c r="R517" s="178" t="s">
        <v>192</v>
      </c>
      <c r="S517" s="185"/>
      <c r="T517" s="386"/>
      <c r="U517" s="82">
        <v>400</v>
      </c>
      <c r="V517" s="180" t="s">
        <v>193</v>
      </c>
      <c r="W517" s="181"/>
      <c r="X517" s="181"/>
      <c r="Y517" s="182"/>
      <c r="Z517" s="61"/>
      <c r="AA517" s="72" t="s">
        <v>194</v>
      </c>
      <c r="AB517" s="183" t="s">
        <v>1324</v>
      </c>
      <c r="AC517" s="64">
        <v>1628593</v>
      </c>
      <c r="AD517" s="63" t="s">
        <v>1106</v>
      </c>
      <c r="AE517" s="65"/>
      <c r="AF517" s="66">
        <v>21.95</v>
      </c>
      <c r="AG517" s="84"/>
      <c r="AH517" s="358">
        <f>(AF517+$AG$6)*U517</f>
        <v>9540</v>
      </c>
      <c r="AI517" s="178" t="s">
        <v>192</v>
      </c>
      <c r="AJ517" s="185"/>
      <c r="AK517" s="386"/>
      <c r="AL517" s="82">
        <v>400</v>
      </c>
      <c r="AM517" s="180" t="s">
        <v>193</v>
      </c>
      <c r="AN517" s="181"/>
      <c r="AO517" s="181"/>
      <c r="AP517" s="182"/>
      <c r="AQ517" s="61"/>
      <c r="AR517" s="72" t="s">
        <v>194</v>
      </c>
      <c r="AS517" s="183" t="s">
        <v>1580</v>
      </c>
      <c r="AT517" s="64">
        <v>119326</v>
      </c>
      <c r="AU517" s="63" t="s">
        <v>1705</v>
      </c>
      <c r="AV517" s="65"/>
      <c r="AW517" s="66">
        <v>18.35</v>
      </c>
      <c r="AX517" s="84"/>
      <c r="AY517" s="358">
        <f>(AW517+$AX$6)*AL517</f>
        <v>8120</v>
      </c>
      <c r="AZ517" s="178" t="s">
        <v>192</v>
      </c>
      <c r="BA517" s="185"/>
      <c r="BB517" s="386"/>
      <c r="BC517" s="82">
        <v>400</v>
      </c>
      <c r="BD517" s="180" t="s">
        <v>193</v>
      </c>
      <c r="BE517" s="181"/>
      <c r="BF517" s="181"/>
      <c r="BG517" s="182"/>
      <c r="BH517" s="61"/>
      <c r="BI517" s="72" t="s">
        <v>194</v>
      </c>
      <c r="BJ517" s="183"/>
      <c r="BK517" s="64"/>
      <c r="BL517" s="63"/>
      <c r="BM517" s="65"/>
      <c r="BN517" s="66"/>
      <c r="BO517" s="84"/>
      <c r="BP517" s="358">
        <f>(BN517+$O$6)*BC517</f>
        <v>500</v>
      </c>
    </row>
    <row r="518" spans="1:68" s="81" customFormat="1" ht="16.5" thickBot="1">
      <c r="A518" s="184"/>
      <c r="B518" s="185"/>
      <c r="C518" s="70"/>
      <c r="D518" s="180"/>
      <c r="E518" s="181"/>
      <c r="F518" s="181"/>
      <c r="G518" s="182"/>
      <c r="H518" s="71"/>
      <c r="I518" s="72"/>
      <c r="J518" s="89"/>
      <c r="K518" s="74"/>
      <c r="L518" s="73"/>
      <c r="M518" s="74"/>
      <c r="N518" s="75"/>
      <c r="O518" s="84"/>
      <c r="P518" s="76"/>
      <c r="Q518" s="80"/>
      <c r="R518" s="184"/>
      <c r="S518" s="185"/>
      <c r="T518" s="386"/>
      <c r="U518" s="70"/>
      <c r="V518" s="180"/>
      <c r="W518" s="181"/>
      <c r="X518" s="181"/>
      <c r="Y518" s="182"/>
      <c r="Z518" s="71"/>
      <c r="AA518" s="72"/>
      <c r="AB518" s="89"/>
      <c r="AC518" s="74"/>
      <c r="AD518" s="73"/>
      <c r="AE518" s="74"/>
      <c r="AF518" s="75"/>
      <c r="AG518" s="84"/>
      <c r="AH518" s="359"/>
      <c r="AI518" s="184"/>
      <c r="AJ518" s="185"/>
      <c r="AK518" s="386"/>
      <c r="AL518" s="70"/>
      <c r="AM518" s="180"/>
      <c r="AN518" s="181"/>
      <c r="AO518" s="181"/>
      <c r="AP518" s="182"/>
      <c r="AQ518" s="71"/>
      <c r="AR518" s="72"/>
      <c r="AS518" s="89"/>
      <c r="AT518" s="74"/>
      <c r="AU518" s="73"/>
      <c r="AV518" s="74"/>
      <c r="AW518" s="75"/>
      <c r="AX518" s="84"/>
      <c r="AY518" s="359"/>
      <c r="AZ518" s="184"/>
      <c r="BA518" s="185"/>
      <c r="BB518" s="386"/>
      <c r="BC518" s="70"/>
      <c r="BD518" s="180"/>
      <c r="BE518" s="181"/>
      <c r="BF518" s="181"/>
      <c r="BG518" s="182"/>
      <c r="BH518" s="71"/>
      <c r="BI518" s="72"/>
      <c r="BJ518" s="89"/>
      <c r="BK518" s="74"/>
      <c r="BL518" s="73"/>
      <c r="BM518" s="74"/>
      <c r="BN518" s="75"/>
      <c r="BO518" s="84"/>
      <c r="BP518" s="359"/>
    </row>
    <row r="519" spans="1:68" ht="16.5" thickBot="1">
      <c r="A519" s="178" t="s">
        <v>195</v>
      </c>
      <c r="B519" s="179" t="s">
        <v>196</v>
      </c>
      <c r="C519" s="57">
        <v>500</v>
      </c>
      <c r="D519" s="180" t="s">
        <v>1075</v>
      </c>
      <c r="E519" s="181"/>
      <c r="F519" s="181"/>
      <c r="G519" s="182"/>
      <c r="H519" s="61"/>
      <c r="I519" s="85" t="s">
        <v>172</v>
      </c>
      <c r="J519" s="183" t="s">
        <v>173</v>
      </c>
      <c r="K519" s="64">
        <v>12460</v>
      </c>
      <c r="L519" s="63" t="s">
        <v>1921</v>
      </c>
      <c r="M519" s="65"/>
      <c r="N519" s="66">
        <v>11.9</v>
      </c>
      <c r="O519" s="84"/>
      <c r="P519" s="67">
        <f>(N519+$O$6)*C519</f>
        <v>6575</v>
      </c>
      <c r="Q519" s="77"/>
      <c r="R519" s="178" t="s">
        <v>195</v>
      </c>
      <c r="S519" s="179" t="s">
        <v>196</v>
      </c>
      <c r="T519" s="385"/>
      <c r="U519" s="57">
        <v>500</v>
      </c>
      <c r="V519" s="180" t="s">
        <v>1075</v>
      </c>
      <c r="W519" s="181"/>
      <c r="X519" s="181"/>
      <c r="Y519" s="182"/>
      <c r="Z519" s="61"/>
      <c r="AA519" s="85" t="s">
        <v>172</v>
      </c>
      <c r="AB519" s="183" t="s">
        <v>1326</v>
      </c>
      <c r="AC519" s="64">
        <v>7698616</v>
      </c>
      <c r="AD519" s="63" t="s">
        <v>1325</v>
      </c>
      <c r="AE519" s="65"/>
      <c r="AF519" s="66">
        <v>13.59</v>
      </c>
      <c r="AG519" s="84"/>
      <c r="AH519" s="358">
        <f>(AF519+$AG$6)*U519</f>
        <v>7745</v>
      </c>
      <c r="AI519" s="178" t="s">
        <v>195</v>
      </c>
      <c r="AJ519" s="179" t="s">
        <v>196</v>
      </c>
      <c r="AK519" s="385"/>
      <c r="AL519" s="57">
        <v>335</v>
      </c>
      <c r="AM519" s="180" t="s">
        <v>1075</v>
      </c>
      <c r="AN519" s="181"/>
      <c r="AO519" s="181"/>
      <c r="AP519" s="182"/>
      <c r="AQ519" s="61"/>
      <c r="AR519" s="85" t="s">
        <v>172</v>
      </c>
      <c r="AS519" s="183" t="s">
        <v>2427</v>
      </c>
      <c r="AT519" s="64">
        <v>285740</v>
      </c>
      <c r="AU519" s="63" t="s">
        <v>1708</v>
      </c>
      <c r="AV519" s="65"/>
      <c r="AW519" s="66">
        <v>22.79</v>
      </c>
      <c r="AX519" s="84"/>
      <c r="AY519" s="358">
        <f>(AW519+$AX$6)*AL519</f>
        <v>8287.9</v>
      </c>
      <c r="AZ519" s="178" t="s">
        <v>195</v>
      </c>
      <c r="BA519" s="179" t="s">
        <v>196</v>
      </c>
      <c r="BB519" s="385"/>
      <c r="BC519" s="57">
        <v>500</v>
      </c>
      <c r="BD519" s="180" t="s">
        <v>1075</v>
      </c>
      <c r="BE519" s="181"/>
      <c r="BF519" s="181"/>
      <c r="BG519" s="182"/>
      <c r="BH519" s="61"/>
      <c r="BI519" s="85" t="s">
        <v>172</v>
      </c>
      <c r="BJ519" s="183"/>
      <c r="BK519" s="64"/>
      <c r="BL519" s="63"/>
      <c r="BM519" s="65"/>
      <c r="BN519" s="66"/>
      <c r="BO519" s="84"/>
      <c r="BP519" s="358">
        <f>(BN519+$O$6)*BC519</f>
        <v>625</v>
      </c>
    </row>
    <row r="520" spans="1:68" s="81" customFormat="1" ht="16.5" thickBot="1">
      <c r="A520" s="184"/>
      <c r="B520" s="185"/>
      <c r="C520" s="70"/>
      <c r="D520" s="181" t="s">
        <v>197</v>
      </c>
      <c r="E520" s="181"/>
      <c r="F520" s="181"/>
      <c r="G520" s="182"/>
      <c r="H520" s="71"/>
      <c r="I520" s="72"/>
      <c r="J520" s="89"/>
      <c r="K520" s="74"/>
      <c r="L520" s="73"/>
      <c r="M520" s="74"/>
      <c r="N520" s="75"/>
      <c r="O520" s="84"/>
      <c r="P520" s="76"/>
      <c r="Q520" s="80"/>
      <c r="R520" s="184"/>
      <c r="S520" s="185"/>
      <c r="T520" s="386"/>
      <c r="U520" s="70"/>
      <c r="V520" s="181" t="s">
        <v>197</v>
      </c>
      <c r="W520" s="181"/>
      <c r="X520" s="181"/>
      <c r="Y520" s="182"/>
      <c r="Z520" s="71"/>
      <c r="AA520" s="72"/>
      <c r="AB520" s="89"/>
      <c r="AC520" s="74"/>
      <c r="AD520" s="73"/>
      <c r="AE520" s="74"/>
      <c r="AF520" s="75"/>
      <c r="AG520" s="84"/>
      <c r="AH520" s="359"/>
      <c r="AI520" s="184"/>
      <c r="AJ520" s="185"/>
      <c r="AK520" s="386"/>
      <c r="AL520" s="70"/>
      <c r="AM520" s="181" t="s">
        <v>197</v>
      </c>
      <c r="AN520" s="181"/>
      <c r="AO520" s="181"/>
      <c r="AP520" s="182"/>
      <c r="AQ520" s="71"/>
      <c r="AR520" s="72"/>
      <c r="AS520" s="89"/>
      <c r="AT520" s="74"/>
      <c r="AU520" s="73"/>
      <c r="AV520" s="74"/>
      <c r="AW520" s="75"/>
      <c r="AX520" s="84"/>
      <c r="AY520" s="359"/>
      <c r="AZ520" s="184"/>
      <c r="BA520" s="185"/>
      <c r="BB520" s="386"/>
      <c r="BC520" s="70"/>
      <c r="BD520" s="181" t="s">
        <v>197</v>
      </c>
      <c r="BE520" s="181"/>
      <c r="BF520" s="181"/>
      <c r="BG520" s="182"/>
      <c r="BH520" s="71"/>
      <c r="BI520" s="72"/>
      <c r="BJ520" s="89"/>
      <c r="BK520" s="74"/>
      <c r="BL520" s="73"/>
      <c r="BM520" s="74"/>
      <c r="BN520" s="75"/>
      <c r="BO520" s="84"/>
      <c r="BP520" s="359"/>
    </row>
    <row r="521" spans="1:68" s="81" customFormat="1" ht="16.5" thickBot="1">
      <c r="A521" s="184"/>
      <c r="B521" s="185"/>
      <c r="C521" s="70"/>
      <c r="D521" s="180"/>
      <c r="E521" s="181"/>
      <c r="F521" s="181"/>
      <c r="G521" s="182"/>
      <c r="H521" s="71"/>
      <c r="I521" s="72"/>
      <c r="J521" s="89"/>
      <c r="K521" s="74"/>
      <c r="L521" s="73"/>
      <c r="M521" s="74"/>
      <c r="N521" s="75"/>
      <c r="O521" s="84"/>
      <c r="P521" s="76"/>
      <c r="Q521" s="80"/>
      <c r="R521" s="184"/>
      <c r="S521" s="185"/>
      <c r="T521" s="386"/>
      <c r="U521" s="70"/>
      <c r="V521" s="180"/>
      <c r="W521" s="181"/>
      <c r="X521" s="181"/>
      <c r="Y521" s="182"/>
      <c r="Z521" s="71"/>
      <c r="AA521" s="72"/>
      <c r="AB521" s="89"/>
      <c r="AC521" s="74"/>
      <c r="AD521" s="73"/>
      <c r="AE521" s="74"/>
      <c r="AF521" s="75"/>
      <c r="AG521" s="84"/>
      <c r="AH521" s="359"/>
      <c r="AI521" s="184"/>
      <c r="AJ521" s="185"/>
      <c r="AK521" s="386"/>
      <c r="AL521" s="70"/>
      <c r="AM521" s="180"/>
      <c r="AN521" s="181"/>
      <c r="AO521" s="181"/>
      <c r="AP521" s="182"/>
      <c r="AQ521" s="71"/>
      <c r="AR521" s="72"/>
      <c r="AS521" s="89"/>
      <c r="AT521" s="74"/>
      <c r="AU521" s="73"/>
      <c r="AV521" s="74"/>
      <c r="AW521" s="75"/>
      <c r="AX521" s="84"/>
      <c r="AY521" s="359"/>
      <c r="AZ521" s="184"/>
      <c r="BA521" s="185"/>
      <c r="BB521" s="386"/>
      <c r="BC521" s="70"/>
      <c r="BD521" s="180"/>
      <c r="BE521" s="181"/>
      <c r="BF521" s="181"/>
      <c r="BG521" s="182"/>
      <c r="BH521" s="71"/>
      <c r="BI521" s="72"/>
      <c r="BJ521" s="89"/>
      <c r="BK521" s="74"/>
      <c r="BL521" s="73"/>
      <c r="BM521" s="74"/>
      <c r="BN521" s="75"/>
      <c r="BO521" s="84"/>
      <c r="BP521" s="359"/>
    </row>
    <row r="522" spans="1:68" ht="16.5" thickBot="1">
      <c r="A522" s="178" t="s">
        <v>198</v>
      </c>
      <c r="B522" s="179" t="s">
        <v>199</v>
      </c>
      <c r="C522" s="57">
        <v>145</v>
      </c>
      <c r="D522" s="180" t="s">
        <v>200</v>
      </c>
      <c r="E522" s="181"/>
      <c r="F522" s="181"/>
      <c r="G522" s="182"/>
      <c r="H522" s="61"/>
      <c r="I522" s="85" t="s">
        <v>172</v>
      </c>
      <c r="J522" s="183" t="s">
        <v>173</v>
      </c>
      <c r="K522" s="64">
        <v>12470</v>
      </c>
      <c r="L522" s="63" t="s">
        <v>1921</v>
      </c>
      <c r="M522" s="65"/>
      <c r="N522" s="66">
        <v>12.1</v>
      </c>
      <c r="O522" s="84"/>
      <c r="P522" s="67">
        <f>(N522+$O$6)*C522</f>
        <v>1935.75</v>
      </c>
      <c r="Q522" s="77"/>
      <c r="R522" s="178" t="s">
        <v>198</v>
      </c>
      <c r="S522" s="179" t="s">
        <v>199</v>
      </c>
      <c r="T522" s="385"/>
      <c r="U522" s="57">
        <v>96.67</v>
      </c>
      <c r="V522" s="180" t="s">
        <v>200</v>
      </c>
      <c r="W522" s="181"/>
      <c r="X522" s="181"/>
      <c r="Y522" s="182"/>
      <c r="Z522" s="61"/>
      <c r="AA522" s="85" t="s">
        <v>172</v>
      </c>
      <c r="AB522" s="183" t="s">
        <v>1327</v>
      </c>
      <c r="AC522" s="64">
        <v>3982345</v>
      </c>
      <c r="AD522" s="63" t="s">
        <v>1106</v>
      </c>
      <c r="AE522" s="65"/>
      <c r="AF522" s="66">
        <v>23.25</v>
      </c>
      <c r="AG522" s="84"/>
      <c r="AH522" s="358">
        <f>(AF522+$AG$6)*U522</f>
        <v>2431.2505</v>
      </c>
      <c r="AI522" s="178" t="s">
        <v>198</v>
      </c>
      <c r="AJ522" s="179" t="s">
        <v>199</v>
      </c>
      <c r="AK522" s="385"/>
      <c r="AL522" s="57">
        <v>97</v>
      </c>
      <c r="AM522" s="180" t="s">
        <v>200</v>
      </c>
      <c r="AN522" s="181"/>
      <c r="AO522" s="181"/>
      <c r="AP522" s="182"/>
      <c r="AQ522" s="61"/>
      <c r="AR522" s="85" t="s">
        <v>172</v>
      </c>
      <c r="AS522" s="183" t="s">
        <v>2427</v>
      </c>
      <c r="AT522" s="64">
        <v>285670</v>
      </c>
      <c r="AU522" s="63" t="s">
        <v>1708</v>
      </c>
      <c r="AV522" s="65"/>
      <c r="AW522" s="66">
        <v>22.73</v>
      </c>
      <c r="AX522" s="84"/>
      <c r="AY522" s="358">
        <f>(AW522+$AX$6)*AL522</f>
        <v>2393.96</v>
      </c>
      <c r="AZ522" s="178" t="s">
        <v>198</v>
      </c>
      <c r="BA522" s="179" t="s">
        <v>199</v>
      </c>
      <c r="BB522" s="385"/>
      <c r="BC522" s="57">
        <v>145</v>
      </c>
      <c r="BD522" s="180" t="s">
        <v>200</v>
      </c>
      <c r="BE522" s="181"/>
      <c r="BF522" s="181"/>
      <c r="BG522" s="182"/>
      <c r="BH522" s="61"/>
      <c r="BI522" s="85" t="s">
        <v>172</v>
      </c>
      <c r="BJ522" s="183"/>
      <c r="BK522" s="64"/>
      <c r="BL522" s="63"/>
      <c r="BM522" s="65"/>
      <c r="BN522" s="66"/>
      <c r="BO522" s="84"/>
      <c r="BP522" s="358">
        <f>(BN522+$O$6)*BC522</f>
        <v>181.25</v>
      </c>
    </row>
    <row r="523" spans="1:68" s="81" customFormat="1" ht="16.5" thickBot="1">
      <c r="A523" s="184"/>
      <c r="B523" s="185"/>
      <c r="C523" s="70"/>
      <c r="D523" s="180"/>
      <c r="E523" s="181"/>
      <c r="F523" s="181"/>
      <c r="G523" s="182"/>
      <c r="H523" s="71"/>
      <c r="I523" s="72"/>
      <c r="J523" s="89"/>
      <c r="K523" s="74"/>
      <c r="L523" s="73"/>
      <c r="M523" s="74"/>
      <c r="N523" s="75"/>
      <c r="O523" s="84"/>
      <c r="P523" s="76"/>
      <c r="Q523" s="80"/>
      <c r="R523" s="184"/>
      <c r="S523" s="185"/>
      <c r="T523" s="386"/>
      <c r="U523" s="70"/>
      <c r="V523" s="180"/>
      <c r="W523" s="181"/>
      <c r="X523" s="181"/>
      <c r="Y523" s="182"/>
      <c r="Z523" s="71"/>
      <c r="AA523" s="72"/>
      <c r="AB523" s="89"/>
      <c r="AC523" s="74"/>
      <c r="AD523" s="73"/>
      <c r="AE523" s="74"/>
      <c r="AF523" s="75"/>
      <c r="AG523" s="84"/>
      <c r="AH523" s="359"/>
      <c r="AI523" s="184"/>
      <c r="AJ523" s="185"/>
      <c r="AK523" s="386"/>
      <c r="AL523" s="70"/>
      <c r="AM523" s="180"/>
      <c r="AN523" s="181"/>
      <c r="AO523" s="181"/>
      <c r="AP523" s="182"/>
      <c r="AQ523" s="71"/>
      <c r="AR523" s="72"/>
      <c r="AS523" s="89"/>
      <c r="AT523" s="74"/>
      <c r="AU523" s="73"/>
      <c r="AV523" s="74"/>
      <c r="AW523" s="75"/>
      <c r="AX523" s="84"/>
      <c r="AY523" s="359"/>
      <c r="AZ523" s="184"/>
      <c r="BA523" s="185"/>
      <c r="BB523" s="386"/>
      <c r="BC523" s="70"/>
      <c r="BD523" s="180"/>
      <c r="BE523" s="181"/>
      <c r="BF523" s="181"/>
      <c r="BG523" s="182"/>
      <c r="BH523" s="71"/>
      <c r="BI523" s="72"/>
      <c r="BJ523" s="89"/>
      <c r="BK523" s="74"/>
      <c r="BL523" s="73"/>
      <c r="BM523" s="74"/>
      <c r="BN523" s="75"/>
      <c r="BO523" s="84"/>
      <c r="BP523" s="359"/>
    </row>
    <row r="524" spans="1:68" ht="16.5" thickBot="1">
      <c r="A524" s="178" t="s">
        <v>201</v>
      </c>
      <c r="B524" s="179" t="s">
        <v>202</v>
      </c>
      <c r="C524" s="82">
        <v>400</v>
      </c>
      <c r="D524" s="180" t="s">
        <v>1076</v>
      </c>
      <c r="E524" s="181"/>
      <c r="F524" s="181"/>
      <c r="G524" s="182"/>
      <c r="H524" s="61"/>
      <c r="I524" s="85" t="s">
        <v>172</v>
      </c>
      <c r="J524" s="183" t="s">
        <v>173</v>
      </c>
      <c r="K524" s="64">
        <v>12490</v>
      </c>
      <c r="L524" s="63" t="s">
        <v>1921</v>
      </c>
      <c r="M524" s="65"/>
      <c r="N524" s="66">
        <v>11</v>
      </c>
      <c r="O524" s="84"/>
      <c r="P524" s="67">
        <f>(N524+$O$6)*C524</f>
        <v>4900</v>
      </c>
      <c r="Q524" s="77"/>
      <c r="R524" s="178" t="s">
        <v>201</v>
      </c>
      <c r="S524" s="179" t="s">
        <v>202</v>
      </c>
      <c r="T524" s="385"/>
      <c r="U524" s="82">
        <v>400</v>
      </c>
      <c r="V524" s="180" t="s">
        <v>1076</v>
      </c>
      <c r="W524" s="181"/>
      <c r="X524" s="181"/>
      <c r="Y524" s="182"/>
      <c r="Z524" s="61"/>
      <c r="AA524" s="85" t="s">
        <v>172</v>
      </c>
      <c r="AB524" s="183" t="s">
        <v>1328</v>
      </c>
      <c r="AC524" s="64">
        <v>2514891</v>
      </c>
      <c r="AD524" s="63" t="s">
        <v>1325</v>
      </c>
      <c r="AE524" s="65"/>
      <c r="AF524" s="66">
        <v>10.82</v>
      </c>
      <c r="AG524" s="84"/>
      <c r="AH524" s="358">
        <f>(AF524+$AG$6)*U524</f>
        <v>5088</v>
      </c>
      <c r="AI524" s="178" t="s">
        <v>201</v>
      </c>
      <c r="AJ524" s="179" t="s">
        <v>202</v>
      </c>
      <c r="AK524" s="385"/>
      <c r="AL524" s="82">
        <v>268</v>
      </c>
      <c r="AM524" s="180" t="s">
        <v>1076</v>
      </c>
      <c r="AN524" s="181"/>
      <c r="AO524" s="181"/>
      <c r="AP524" s="182"/>
      <c r="AQ524" s="61"/>
      <c r="AR524" s="85" t="s">
        <v>172</v>
      </c>
      <c r="AS524" s="183" t="s">
        <v>2427</v>
      </c>
      <c r="AT524" s="64">
        <v>285690</v>
      </c>
      <c r="AU524" s="63" t="s">
        <v>1518</v>
      </c>
      <c r="AV524" s="65"/>
      <c r="AW524" s="66">
        <v>18.9</v>
      </c>
      <c r="AX524" s="84"/>
      <c r="AY524" s="358">
        <f>(AW524+$AX$6)*AL524</f>
        <v>5587.799999999999</v>
      </c>
      <c r="AZ524" s="178" t="s">
        <v>201</v>
      </c>
      <c r="BA524" s="179" t="s">
        <v>202</v>
      </c>
      <c r="BB524" s="385"/>
      <c r="BC524" s="82">
        <v>400</v>
      </c>
      <c r="BD524" s="180" t="s">
        <v>1076</v>
      </c>
      <c r="BE524" s="181"/>
      <c r="BF524" s="181"/>
      <c r="BG524" s="182"/>
      <c r="BH524" s="61"/>
      <c r="BI524" s="85" t="s">
        <v>172</v>
      </c>
      <c r="BJ524" s="183"/>
      <c r="BK524" s="64"/>
      <c r="BL524" s="63"/>
      <c r="BM524" s="65"/>
      <c r="BN524" s="66"/>
      <c r="BO524" s="84"/>
      <c r="BP524" s="358">
        <f>(BN524+$O$6)*BC524</f>
        <v>500</v>
      </c>
    </row>
    <row r="525" spans="1:68" s="81" customFormat="1" ht="16.5" thickBot="1">
      <c r="A525" s="184"/>
      <c r="B525" s="185"/>
      <c r="C525" s="70"/>
      <c r="D525" s="181" t="s">
        <v>203</v>
      </c>
      <c r="E525" s="181"/>
      <c r="F525" s="181"/>
      <c r="G525" s="182"/>
      <c r="H525" s="71"/>
      <c r="I525" s="72"/>
      <c r="J525" s="89"/>
      <c r="K525" s="74"/>
      <c r="L525" s="73"/>
      <c r="M525" s="74"/>
      <c r="N525" s="75"/>
      <c r="O525" s="84"/>
      <c r="P525" s="76"/>
      <c r="Q525" s="80"/>
      <c r="R525" s="184"/>
      <c r="S525" s="185"/>
      <c r="T525" s="386"/>
      <c r="U525" s="70"/>
      <c r="V525" s="181" t="s">
        <v>203</v>
      </c>
      <c r="W525" s="181"/>
      <c r="X525" s="181"/>
      <c r="Y525" s="182"/>
      <c r="Z525" s="71"/>
      <c r="AA525" s="72"/>
      <c r="AB525" s="89"/>
      <c r="AC525" s="74"/>
      <c r="AD525" s="73"/>
      <c r="AE525" s="74"/>
      <c r="AF525" s="75"/>
      <c r="AG525" s="84"/>
      <c r="AH525" s="359"/>
      <c r="AI525" s="184"/>
      <c r="AJ525" s="185"/>
      <c r="AK525" s="386"/>
      <c r="AL525" s="70"/>
      <c r="AM525" s="181" t="s">
        <v>203</v>
      </c>
      <c r="AN525" s="181"/>
      <c r="AO525" s="181"/>
      <c r="AP525" s="182"/>
      <c r="AQ525" s="71"/>
      <c r="AR525" s="72"/>
      <c r="AS525" s="89"/>
      <c r="AT525" s="74"/>
      <c r="AU525" s="73"/>
      <c r="AV525" s="74"/>
      <c r="AW525" s="75"/>
      <c r="AX525" s="84"/>
      <c r="AY525" s="359"/>
      <c r="AZ525" s="184"/>
      <c r="BA525" s="185"/>
      <c r="BB525" s="386"/>
      <c r="BC525" s="70"/>
      <c r="BD525" s="181" t="s">
        <v>203</v>
      </c>
      <c r="BE525" s="181"/>
      <c r="BF525" s="181"/>
      <c r="BG525" s="182"/>
      <c r="BH525" s="71"/>
      <c r="BI525" s="72"/>
      <c r="BJ525" s="89"/>
      <c r="BK525" s="74"/>
      <c r="BL525" s="73"/>
      <c r="BM525" s="74"/>
      <c r="BN525" s="75"/>
      <c r="BO525" s="84"/>
      <c r="BP525" s="359"/>
    </row>
    <row r="526" spans="1:68" s="81" customFormat="1" ht="16.5" thickBot="1">
      <c r="A526" s="184"/>
      <c r="B526" s="185"/>
      <c r="C526" s="70"/>
      <c r="D526" s="180"/>
      <c r="E526" s="181"/>
      <c r="F526" s="181"/>
      <c r="G526" s="182"/>
      <c r="H526" s="71"/>
      <c r="I526" s="72"/>
      <c r="J526" s="89"/>
      <c r="K526" s="74"/>
      <c r="L526" s="73"/>
      <c r="M526" s="74"/>
      <c r="N526" s="75"/>
      <c r="O526" s="84"/>
      <c r="P526" s="76"/>
      <c r="Q526" s="80"/>
      <c r="R526" s="184"/>
      <c r="S526" s="185"/>
      <c r="T526" s="386"/>
      <c r="U526" s="70"/>
      <c r="V526" s="180"/>
      <c r="W526" s="181"/>
      <c r="X526" s="181"/>
      <c r="Y526" s="182"/>
      <c r="Z526" s="71"/>
      <c r="AA526" s="72"/>
      <c r="AB526" s="89"/>
      <c r="AC526" s="74"/>
      <c r="AD526" s="73"/>
      <c r="AE526" s="74"/>
      <c r="AF526" s="75"/>
      <c r="AG526" s="84"/>
      <c r="AH526" s="359"/>
      <c r="AI526" s="184"/>
      <c r="AJ526" s="185"/>
      <c r="AK526" s="386"/>
      <c r="AL526" s="70"/>
      <c r="AM526" s="180"/>
      <c r="AN526" s="181"/>
      <c r="AO526" s="181"/>
      <c r="AP526" s="182"/>
      <c r="AQ526" s="71"/>
      <c r="AR526" s="72"/>
      <c r="AS526" s="89"/>
      <c r="AT526" s="74"/>
      <c r="AU526" s="73"/>
      <c r="AV526" s="74"/>
      <c r="AW526" s="75"/>
      <c r="AX526" s="84"/>
      <c r="AY526" s="359"/>
      <c r="AZ526" s="184"/>
      <c r="BA526" s="185"/>
      <c r="BB526" s="386"/>
      <c r="BC526" s="70"/>
      <c r="BD526" s="180"/>
      <c r="BE526" s="181"/>
      <c r="BF526" s="181"/>
      <c r="BG526" s="182"/>
      <c r="BH526" s="71"/>
      <c r="BI526" s="72"/>
      <c r="BJ526" s="89"/>
      <c r="BK526" s="74"/>
      <c r="BL526" s="73"/>
      <c r="BM526" s="74"/>
      <c r="BN526" s="75"/>
      <c r="BO526" s="84"/>
      <c r="BP526" s="359"/>
    </row>
    <row r="527" spans="1:68" ht="16.5" thickBot="1">
      <c r="A527" s="178" t="s">
        <v>204</v>
      </c>
      <c r="B527" s="179" t="s">
        <v>205</v>
      </c>
      <c r="C527" s="57">
        <v>210</v>
      </c>
      <c r="D527" s="180" t="s">
        <v>206</v>
      </c>
      <c r="E527" s="181"/>
      <c r="F527" s="181"/>
      <c r="G527" s="182"/>
      <c r="H527" s="61"/>
      <c r="I527" s="85" t="s">
        <v>207</v>
      </c>
      <c r="J527" s="183" t="s">
        <v>173</v>
      </c>
      <c r="K527" s="64">
        <v>12510</v>
      </c>
      <c r="L527" s="63" t="s">
        <v>1921</v>
      </c>
      <c r="M527" s="65"/>
      <c r="N527" s="66">
        <v>12.2</v>
      </c>
      <c r="O527" s="84"/>
      <c r="P527" s="67">
        <f>(N527+$O$6)*C527</f>
        <v>2824.5</v>
      </c>
      <c r="Q527" s="77"/>
      <c r="R527" s="178" t="s">
        <v>204</v>
      </c>
      <c r="S527" s="179" t="s">
        <v>205</v>
      </c>
      <c r="T527" s="385"/>
      <c r="U527" s="57">
        <v>210</v>
      </c>
      <c r="V527" s="180" t="s">
        <v>206</v>
      </c>
      <c r="W527" s="181"/>
      <c r="X527" s="181"/>
      <c r="Y527" s="182"/>
      <c r="Z527" s="61"/>
      <c r="AA527" s="85" t="s">
        <v>207</v>
      </c>
      <c r="AB527" s="183" t="s">
        <v>1328</v>
      </c>
      <c r="AC527" s="64">
        <v>1636158</v>
      </c>
      <c r="AD527" s="63" t="s">
        <v>1271</v>
      </c>
      <c r="AE527" s="65"/>
      <c r="AF527" s="66">
        <v>30.9</v>
      </c>
      <c r="AG527" s="84"/>
      <c r="AH527" s="358">
        <f>(AF527+$AG$6)*U527</f>
        <v>6887.999999999999</v>
      </c>
      <c r="AI527" s="178" t="s">
        <v>204</v>
      </c>
      <c r="AJ527" s="179" t="s">
        <v>205</v>
      </c>
      <c r="AK527" s="385"/>
      <c r="AL527" s="57">
        <v>140</v>
      </c>
      <c r="AM527" s="180" t="s">
        <v>206</v>
      </c>
      <c r="AN527" s="181"/>
      <c r="AO527" s="181"/>
      <c r="AP527" s="182"/>
      <c r="AQ527" s="61"/>
      <c r="AR527" s="85" t="s">
        <v>207</v>
      </c>
      <c r="AS527" s="183" t="s">
        <v>2427</v>
      </c>
      <c r="AT527" s="64">
        <v>285720</v>
      </c>
      <c r="AU527" s="63" t="s">
        <v>1709</v>
      </c>
      <c r="AV527" s="65"/>
      <c r="AW527" s="66">
        <v>23.63</v>
      </c>
      <c r="AX527" s="84"/>
      <c r="AY527" s="358">
        <f>(AW527+$AX$6)*AL527</f>
        <v>3581.2</v>
      </c>
      <c r="AZ527" s="178" t="s">
        <v>204</v>
      </c>
      <c r="BA527" s="179" t="s">
        <v>205</v>
      </c>
      <c r="BB527" s="385"/>
      <c r="BC527" s="57">
        <v>175</v>
      </c>
      <c r="BD527" s="180" t="s">
        <v>206</v>
      </c>
      <c r="BE527" s="181"/>
      <c r="BF527" s="181"/>
      <c r="BG527" s="182"/>
      <c r="BH527" s="61"/>
      <c r="BI527" s="85" t="s">
        <v>207</v>
      </c>
      <c r="BJ527" s="183"/>
      <c r="BK527" s="64"/>
      <c r="BL527" s="63"/>
      <c r="BM527" s="65"/>
      <c r="BN527" s="66"/>
      <c r="BO527" s="84"/>
      <c r="BP527" s="358">
        <f>(BN527+$O$6)*BC527</f>
        <v>218.75</v>
      </c>
    </row>
    <row r="528" spans="1:68" s="81" customFormat="1" ht="16.5" thickBot="1">
      <c r="A528" s="184"/>
      <c r="B528" s="185"/>
      <c r="C528" s="70"/>
      <c r="D528" s="180"/>
      <c r="E528" s="181"/>
      <c r="F528" s="181"/>
      <c r="G528" s="182"/>
      <c r="H528" s="71"/>
      <c r="I528" s="72"/>
      <c r="J528" s="89"/>
      <c r="K528" s="74"/>
      <c r="L528" s="73"/>
      <c r="M528" s="74"/>
      <c r="N528" s="75"/>
      <c r="O528" s="84"/>
      <c r="P528" s="76"/>
      <c r="Q528" s="80"/>
      <c r="R528" s="184"/>
      <c r="S528" s="185"/>
      <c r="T528" s="386"/>
      <c r="U528" s="70"/>
      <c r="V528" s="180"/>
      <c r="W528" s="181"/>
      <c r="X528" s="181"/>
      <c r="Y528" s="182"/>
      <c r="Z528" s="71"/>
      <c r="AA528" s="72"/>
      <c r="AB528" s="89"/>
      <c r="AC528" s="74"/>
      <c r="AD528" s="73"/>
      <c r="AE528" s="74"/>
      <c r="AF528" s="75"/>
      <c r="AG528" s="84"/>
      <c r="AH528" s="359"/>
      <c r="AI528" s="184"/>
      <c r="AJ528" s="185"/>
      <c r="AK528" s="386"/>
      <c r="AL528" s="70"/>
      <c r="AM528" s="180"/>
      <c r="AN528" s="181"/>
      <c r="AO528" s="181"/>
      <c r="AP528" s="182"/>
      <c r="AQ528" s="71"/>
      <c r="AR528" s="72"/>
      <c r="AS528" s="89"/>
      <c r="AT528" s="74"/>
      <c r="AU528" s="73"/>
      <c r="AV528" s="74"/>
      <c r="AW528" s="75"/>
      <c r="AX528" s="84"/>
      <c r="AY528" s="359"/>
      <c r="AZ528" s="184"/>
      <c r="BA528" s="185"/>
      <c r="BB528" s="386"/>
      <c r="BC528" s="70"/>
      <c r="BD528" s="180"/>
      <c r="BE528" s="181"/>
      <c r="BF528" s="181"/>
      <c r="BG528" s="182"/>
      <c r="BH528" s="71"/>
      <c r="BI528" s="72"/>
      <c r="BJ528" s="89"/>
      <c r="BK528" s="74"/>
      <c r="BL528" s="73"/>
      <c r="BM528" s="74"/>
      <c r="BN528" s="75"/>
      <c r="BO528" s="84"/>
      <c r="BP528" s="359"/>
    </row>
    <row r="529" spans="1:68" ht="16.5" thickBot="1">
      <c r="A529" s="178" t="s">
        <v>208</v>
      </c>
      <c r="B529" s="212">
        <v>149</v>
      </c>
      <c r="C529" s="57">
        <v>225</v>
      </c>
      <c r="D529" s="180" t="s">
        <v>209</v>
      </c>
      <c r="E529" s="181"/>
      <c r="F529" s="181"/>
      <c r="G529" s="182"/>
      <c r="H529" s="61"/>
      <c r="I529" s="156" t="s">
        <v>210</v>
      </c>
      <c r="J529" s="183" t="s">
        <v>211</v>
      </c>
      <c r="K529" s="64">
        <v>12160</v>
      </c>
      <c r="L529" s="63" t="s">
        <v>1921</v>
      </c>
      <c r="M529" s="65"/>
      <c r="N529" s="66">
        <v>17.85</v>
      </c>
      <c r="O529" s="84"/>
      <c r="P529" s="67">
        <f>(N529+$O$6)*C529</f>
        <v>4297.5</v>
      </c>
      <c r="Q529" s="5"/>
      <c r="R529" s="178" t="s">
        <v>208</v>
      </c>
      <c r="S529" s="212">
        <v>149</v>
      </c>
      <c r="T529" s="385"/>
      <c r="U529" s="57">
        <v>225</v>
      </c>
      <c r="V529" s="180" t="s">
        <v>209</v>
      </c>
      <c r="W529" s="181"/>
      <c r="X529" s="181"/>
      <c r="Y529" s="182"/>
      <c r="Z529" s="61"/>
      <c r="AA529" s="156" t="s">
        <v>210</v>
      </c>
      <c r="AB529" s="183" t="s">
        <v>1329</v>
      </c>
      <c r="AC529" s="64">
        <v>2514800</v>
      </c>
      <c r="AD529" s="63" t="s">
        <v>1325</v>
      </c>
      <c r="AE529" s="65"/>
      <c r="AF529" s="66">
        <v>16.96</v>
      </c>
      <c r="AG529" s="84"/>
      <c r="AH529" s="358">
        <f>(AF529+$AG$6)*U529</f>
        <v>4243.5</v>
      </c>
      <c r="AI529" s="178" t="s">
        <v>208</v>
      </c>
      <c r="AJ529" s="212">
        <v>149</v>
      </c>
      <c r="AK529" s="385"/>
      <c r="AL529" s="57">
        <v>225</v>
      </c>
      <c r="AM529" s="180" t="s">
        <v>209</v>
      </c>
      <c r="AN529" s="181"/>
      <c r="AO529" s="181"/>
      <c r="AP529" s="182"/>
      <c r="AQ529" s="61"/>
      <c r="AR529" s="156" t="s">
        <v>210</v>
      </c>
      <c r="AS529" s="183" t="s">
        <v>1710</v>
      </c>
      <c r="AT529" s="64">
        <v>119415</v>
      </c>
      <c r="AU529" s="63" t="s">
        <v>1518</v>
      </c>
      <c r="AV529" s="65"/>
      <c r="AW529" s="66">
        <v>18.84</v>
      </c>
      <c r="AX529" s="84"/>
      <c r="AY529" s="358">
        <f>(AW529+$AX$6)*AL529</f>
        <v>4677.75</v>
      </c>
      <c r="AZ529" s="178" t="s">
        <v>208</v>
      </c>
      <c r="BA529" s="212">
        <v>149</v>
      </c>
      <c r="BB529" s="385"/>
      <c r="BC529" s="57">
        <v>225</v>
      </c>
      <c r="BD529" s="180" t="s">
        <v>209</v>
      </c>
      <c r="BE529" s="181"/>
      <c r="BF529" s="181"/>
      <c r="BG529" s="182"/>
      <c r="BH529" s="61"/>
      <c r="BI529" s="156" t="s">
        <v>210</v>
      </c>
      <c r="BJ529" s="183"/>
      <c r="BK529" s="64"/>
      <c r="BL529" s="63"/>
      <c r="BM529" s="65"/>
      <c r="BN529" s="66"/>
      <c r="BO529" s="84"/>
      <c r="BP529" s="358">
        <f>(BN529+$O$6)*BC529</f>
        <v>281.25</v>
      </c>
    </row>
    <row r="530" spans="1:68" s="81" customFormat="1" ht="16.5" thickBot="1">
      <c r="A530" s="184"/>
      <c r="B530" s="185"/>
      <c r="C530" s="70"/>
      <c r="D530" s="180"/>
      <c r="E530" s="181"/>
      <c r="F530" s="181"/>
      <c r="G530" s="182"/>
      <c r="H530" s="71"/>
      <c r="I530" s="72"/>
      <c r="J530" s="89"/>
      <c r="K530" s="74"/>
      <c r="L530" s="73"/>
      <c r="M530" s="74"/>
      <c r="N530" s="75"/>
      <c r="O530" s="84"/>
      <c r="P530" s="76"/>
      <c r="Q530" s="80"/>
      <c r="R530" s="184"/>
      <c r="S530" s="185"/>
      <c r="T530" s="386"/>
      <c r="U530" s="70"/>
      <c r="V530" s="180"/>
      <c r="W530" s="181"/>
      <c r="X530" s="181"/>
      <c r="Y530" s="182"/>
      <c r="Z530" s="71"/>
      <c r="AA530" s="72"/>
      <c r="AB530" s="89"/>
      <c r="AC530" s="74"/>
      <c r="AD530" s="73"/>
      <c r="AE530" s="74"/>
      <c r="AF530" s="75"/>
      <c r="AG530" s="84"/>
      <c r="AH530" s="359"/>
      <c r="AI530" s="184"/>
      <c r="AJ530" s="185"/>
      <c r="AK530" s="386"/>
      <c r="AL530" s="70"/>
      <c r="AM530" s="180"/>
      <c r="AN530" s="181"/>
      <c r="AO530" s="181"/>
      <c r="AP530" s="182"/>
      <c r="AQ530" s="71"/>
      <c r="AR530" s="72"/>
      <c r="AS530" s="89"/>
      <c r="AT530" s="74"/>
      <c r="AU530" s="73"/>
      <c r="AV530" s="74"/>
      <c r="AW530" s="75"/>
      <c r="AX530" s="84"/>
      <c r="AY530" s="359"/>
      <c r="AZ530" s="184"/>
      <c r="BA530" s="185"/>
      <c r="BB530" s="386"/>
      <c r="BC530" s="70"/>
      <c r="BD530" s="180"/>
      <c r="BE530" s="181"/>
      <c r="BF530" s="181"/>
      <c r="BG530" s="182"/>
      <c r="BH530" s="71"/>
      <c r="BI530" s="72"/>
      <c r="BJ530" s="89"/>
      <c r="BK530" s="74"/>
      <c r="BL530" s="73"/>
      <c r="BM530" s="74"/>
      <c r="BN530" s="75"/>
      <c r="BO530" s="84"/>
      <c r="BP530" s="359"/>
    </row>
    <row r="531" spans="1:68" ht="16.5" thickBot="1">
      <c r="A531" s="178" t="s">
        <v>212</v>
      </c>
      <c r="B531" s="179" t="s">
        <v>213</v>
      </c>
      <c r="C531" s="57">
        <v>125</v>
      </c>
      <c r="D531" s="180" t="s">
        <v>214</v>
      </c>
      <c r="E531" s="181"/>
      <c r="F531" s="181"/>
      <c r="G531" s="182"/>
      <c r="H531" s="61"/>
      <c r="I531" s="85" t="s">
        <v>215</v>
      </c>
      <c r="J531" s="183" t="s">
        <v>211</v>
      </c>
      <c r="K531" s="64">
        <v>12110</v>
      </c>
      <c r="L531" s="63" t="s">
        <v>1921</v>
      </c>
      <c r="M531" s="65"/>
      <c r="N531" s="66">
        <v>16.95</v>
      </c>
      <c r="O531" s="84"/>
      <c r="P531" s="67">
        <f>(N531+$O$6)*C531</f>
        <v>2275</v>
      </c>
      <c r="Q531" s="5"/>
      <c r="R531" s="178" t="s">
        <v>212</v>
      </c>
      <c r="S531" s="179" t="s">
        <v>213</v>
      </c>
      <c r="T531" s="385"/>
      <c r="U531" s="57">
        <v>125</v>
      </c>
      <c r="V531" s="180" t="s">
        <v>214</v>
      </c>
      <c r="W531" s="181"/>
      <c r="X531" s="181"/>
      <c r="Y531" s="182"/>
      <c r="Z531" s="61"/>
      <c r="AA531" s="85" t="s">
        <v>215</v>
      </c>
      <c r="AB531" s="183" t="s">
        <v>1329</v>
      </c>
      <c r="AC531" s="64">
        <v>1263615</v>
      </c>
      <c r="AD531" s="63" t="s">
        <v>1106</v>
      </c>
      <c r="AE531" s="65"/>
      <c r="AF531" s="66">
        <v>19.97</v>
      </c>
      <c r="AG531" s="84"/>
      <c r="AH531" s="358">
        <f>(AF531+$AG$6)*U531</f>
        <v>2733.7499999999995</v>
      </c>
      <c r="AI531" s="178" t="s">
        <v>212</v>
      </c>
      <c r="AJ531" s="179" t="s">
        <v>213</v>
      </c>
      <c r="AK531" s="385"/>
      <c r="AL531" s="57">
        <v>125</v>
      </c>
      <c r="AM531" s="180" t="s">
        <v>214</v>
      </c>
      <c r="AN531" s="181"/>
      <c r="AO531" s="181"/>
      <c r="AP531" s="182"/>
      <c r="AQ531" s="61"/>
      <c r="AR531" s="85" t="s">
        <v>215</v>
      </c>
      <c r="AS531" s="183" t="s">
        <v>1710</v>
      </c>
      <c r="AT531" s="64">
        <v>119458</v>
      </c>
      <c r="AU531" s="63" t="s">
        <v>1518</v>
      </c>
      <c r="AV531" s="65"/>
      <c r="AW531" s="66">
        <v>18.5</v>
      </c>
      <c r="AX531" s="84"/>
      <c r="AY531" s="358">
        <f>(AW531+$AX$6)*AL531</f>
        <v>2556.25</v>
      </c>
      <c r="AZ531" s="178" t="s">
        <v>212</v>
      </c>
      <c r="BA531" s="179" t="s">
        <v>213</v>
      </c>
      <c r="BB531" s="385"/>
      <c r="BC531" s="57">
        <v>125</v>
      </c>
      <c r="BD531" s="180" t="s">
        <v>214</v>
      </c>
      <c r="BE531" s="181"/>
      <c r="BF531" s="181"/>
      <c r="BG531" s="182"/>
      <c r="BH531" s="61"/>
      <c r="BI531" s="85" t="s">
        <v>215</v>
      </c>
      <c r="BJ531" s="183"/>
      <c r="BK531" s="64"/>
      <c r="BL531" s="63"/>
      <c r="BM531" s="65"/>
      <c r="BN531" s="66"/>
      <c r="BO531" s="84"/>
      <c r="BP531" s="358">
        <f>(BN531+$O$6)*BC531</f>
        <v>156.25</v>
      </c>
    </row>
    <row r="532" spans="1:68" ht="16.5" thickBot="1">
      <c r="A532" s="213"/>
      <c r="B532" s="179"/>
      <c r="C532" s="70"/>
      <c r="D532" s="180"/>
      <c r="E532" s="181"/>
      <c r="F532" s="181"/>
      <c r="G532" s="182"/>
      <c r="H532" s="71"/>
      <c r="I532" s="72"/>
      <c r="J532" s="73"/>
      <c r="K532" s="74"/>
      <c r="L532" s="73"/>
      <c r="M532" s="74"/>
      <c r="N532" s="75"/>
      <c r="O532" s="84"/>
      <c r="P532" s="76"/>
      <c r="Q532" s="5"/>
      <c r="R532" s="213"/>
      <c r="S532" s="179"/>
      <c r="T532" s="385"/>
      <c r="U532" s="70"/>
      <c r="V532" s="180"/>
      <c r="W532" s="181"/>
      <c r="X532" s="181"/>
      <c r="Y532" s="182"/>
      <c r="Z532" s="71"/>
      <c r="AA532" s="72"/>
      <c r="AB532" s="73"/>
      <c r="AC532" s="74"/>
      <c r="AD532" s="73"/>
      <c r="AE532" s="74"/>
      <c r="AF532" s="75"/>
      <c r="AG532" s="84"/>
      <c r="AH532" s="359"/>
      <c r="AI532" s="213"/>
      <c r="AJ532" s="179"/>
      <c r="AK532" s="385"/>
      <c r="AL532" s="70"/>
      <c r="AM532" s="180"/>
      <c r="AN532" s="181"/>
      <c r="AO532" s="181"/>
      <c r="AP532" s="182"/>
      <c r="AQ532" s="71"/>
      <c r="AR532" s="72"/>
      <c r="AS532" s="73"/>
      <c r="AT532" s="74"/>
      <c r="AU532" s="73"/>
      <c r="AV532" s="74"/>
      <c r="AW532" s="75"/>
      <c r="AX532" s="84"/>
      <c r="AY532" s="359"/>
      <c r="AZ532" s="213"/>
      <c r="BA532" s="179"/>
      <c r="BB532" s="385"/>
      <c r="BC532" s="70"/>
      <c r="BD532" s="180"/>
      <c r="BE532" s="181"/>
      <c r="BF532" s="181"/>
      <c r="BG532" s="182"/>
      <c r="BH532" s="71"/>
      <c r="BI532" s="72"/>
      <c r="BJ532" s="73"/>
      <c r="BK532" s="74"/>
      <c r="BL532" s="73"/>
      <c r="BM532" s="74"/>
      <c r="BN532" s="75"/>
      <c r="BO532" s="84"/>
      <c r="BP532" s="359"/>
    </row>
    <row r="533" spans="1:68" ht="16.5" thickBot="1">
      <c r="A533" s="178" t="s">
        <v>216</v>
      </c>
      <c r="B533" s="179" t="s">
        <v>217</v>
      </c>
      <c r="C533" s="57">
        <v>400</v>
      </c>
      <c r="D533" s="180" t="s">
        <v>218</v>
      </c>
      <c r="E533" s="181"/>
      <c r="F533" s="181"/>
      <c r="G533" s="182"/>
      <c r="H533" s="61" t="s">
        <v>219</v>
      </c>
      <c r="I533" s="85" t="s">
        <v>220</v>
      </c>
      <c r="J533" s="183" t="s">
        <v>221</v>
      </c>
      <c r="K533" s="142" t="s">
        <v>222</v>
      </c>
      <c r="L533" s="63" t="s">
        <v>223</v>
      </c>
      <c r="M533" s="65"/>
      <c r="N533" s="66">
        <v>10.5</v>
      </c>
      <c r="O533" s="84"/>
      <c r="P533" s="67">
        <f>(N533+$O$6)*C533</f>
        <v>4700</v>
      </c>
      <c r="Q533" s="77"/>
      <c r="R533" s="178" t="s">
        <v>216</v>
      </c>
      <c r="S533" s="179" t="s">
        <v>217</v>
      </c>
      <c r="T533" s="385"/>
      <c r="U533" s="57">
        <v>400</v>
      </c>
      <c r="V533" s="180" t="s">
        <v>218</v>
      </c>
      <c r="W533" s="181"/>
      <c r="X533" s="181"/>
      <c r="Y533" s="182"/>
      <c r="Z533" s="61" t="s">
        <v>219</v>
      </c>
      <c r="AA533" s="85" t="s">
        <v>220</v>
      </c>
      <c r="AB533" s="183" t="s">
        <v>1330</v>
      </c>
      <c r="AC533" s="64">
        <v>1009695</v>
      </c>
      <c r="AD533" s="63" t="s">
        <v>219</v>
      </c>
      <c r="AE533" s="65"/>
      <c r="AF533" s="66">
        <v>12.5</v>
      </c>
      <c r="AG533" s="84"/>
      <c r="AH533" s="358">
        <f>(AF533+$AG$6)*U533</f>
        <v>5760</v>
      </c>
      <c r="AI533" s="178" t="s">
        <v>216</v>
      </c>
      <c r="AJ533" s="179" t="s">
        <v>217</v>
      </c>
      <c r="AK533" s="385"/>
      <c r="AL533" s="57">
        <v>200</v>
      </c>
      <c r="AM533" s="180" t="s">
        <v>218</v>
      </c>
      <c r="AN533" s="181"/>
      <c r="AO533" s="181"/>
      <c r="AP533" s="182"/>
      <c r="AQ533" s="61" t="s">
        <v>219</v>
      </c>
      <c r="AR533" s="85" t="s">
        <v>220</v>
      </c>
      <c r="AS533" s="183" t="s">
        <v>1711</v>
      </c>
      <c r="AT533" s="64">
        <v>405230</v>
      </c>
      <c r="AU533" s="63" t="s">
        <v>1712</v>
      </c>
      <c r="AV533" s="65"/>
      <c r="AW533" s="66">
        <v>35.5</v>
      </c>
      <c r="AX533" s="84"/>
      <c r="AY533" s="358">
        <f>(AW533+$AX$6)*AL533</f>
        <v>7490.000000000001</v>
      </c>
      <c r="AZ533" s="178" t="s">
        <v>216</v>
      </c>
      <c r="BA533" s="179" t="s">
        <v>217</v>
      </c>
      <c r="BB533" s="385"/>
      <c r="BC533" s="57">
        <v>400</v>
      </c>
      <c r="BD533" s="180" t="s">
        <v>218</v>
      </c>
      <c r="BE533" s="181"/>
      <c r="BF533" s="181"/>
      <c r="BG533" s="182"/>
      <c r="BH533" s="61" t="s">
        <v>219</v>
      </c>
      <c r="BI533" s="85" t="s">
        <v>220</v>
      </c>
      <c r="BJ533" s="183"/>
      <c r="BK533" s="64"/>
      <c r="BL533" s="63"/>
      <c r="BM533" s="65"/>
      <c r="BN533" s="66"/>
      <c r="BO533" s="84"/>
      <c r="BP533" s="358">
        <f>(BN533+$O$6)*BC533</f>
        <v>500</v>
      </c>
    </row>
    <row r="534" spans="1:68" ht="16.5" thickBot="1">
      <c r="A534" s="191"/>
      <c r="B534" s="193"/>
      <c r="C534" s="70"/>
      <c r="D534" s="180" t="s">
        <v>51</v>
      </c>
      <c r="E534" s="181"/>
      <c r="F534" s="203"/>
      <c r="G534" s="182"/>
      <c r="H534" s="71" t="s">
        <v>2374</v>
      </c>
      <c r="I534" s="72"/>
      <c r="J534" s="73"/>
      <c r="K534" s="74"/>
      <c r="L534" s="73"/>
      <c r="M534" s="74"/>
      <c r="N534" s="75"/>
      <c r="O534" s="84"/>
      <c r="P534" s="76"/>
      <c r="Q534" s="5"/>
      <c r="R534" s="191"/>
      <c r="S534" s="193"/>
      <c r="T534" s="387"/>
      <c r="U534" s="70"/>
      <c r="V534" s="180" t="s">
        <v>51</v>
      </c>
      <c r="W534" s="181"/>
      <c r="X534" s="203"/>
      <c r="Y534" s="182"/>
      <c r="Z534" s="71" t="s">
        <v>2374</v>
      </c>
      <c r="AA534" s="72"/>
      <c r="AB534" s="73"/>
      <c r="AC534" s="74"/>
      <c r="AD534" s="73"/>
      <c r="AE534" s="74"/>
      <c r="AF534" s="75"/>
      <c r="AG534" s="84"/>
      <c r="AH534" s="359"/>
      <c r="AI534" s="191"/>
      <c r="AJ534" s="193"/>
      <c r="AK534" s="387"/>
      <c r="AL534" s="70"/>
      <c r="AM534" s="180" t="s">
        <v>51</v>
      </c>
      <c r="AN534" s="181"/>
      <c r="AO534" s="203"/>
      <c r="AP534" s="182"/>
      <c r="AQ534" s="71" t="s">
        <v>2374</v>
      </c>
      <c r="AR534" s="72"/>
      <c r="AS534" s="73"/>
      <c r="AT534" s="74"/>
      <c r="AU534" s="73"/>
      <c r="AV534" s="74"/>
      <c r="AW534" s="75"/>
      <c r="AX534" s="84"/>
      <c r="AY534" s="359"/>
      <c r="AZ534" s="191"/>
      <c r="BA534" s="193"/>
      <c r="BB534" s="387"/>
      <c r="BC534" s="70"/>
      <c r="BD534" s="180" t="s">
        <v>51</v>
      </c>
      <c r="BE534" s="181"/>
      <c r="BF534" s="203"/>
      <c r="BG534" s="182"/>
      <c r="BH534" s="71" t="s">
        <v>2374</v>
      </c>
      <c r="BI534" s="72"/>
      <c r="BJ534" s="73"/>
      <c r="BK534" s="74"/>
      <c r="BL534" s="73"/>
      <c r="BM534" s="74"/>
      <c r="BN534" s="75"/>
      <c r="BO534" s="84"/>
      <c r="BP534" s="359"/>
    </row>
    <row r="535" spans="1:68" ht="16.5" thickBot="1">
      <c r="A535" s="191"/>
      <c r="B535" s="214"/>
      <c r="C535" s="70"/>
      <c r="D535" s="181" t="s">
        <v>52</v>
      </c>
      <c r="E535" s="203"/>
      <c r="F535" s="203"/>
      <c r="G535" s="215"/>
      <c r="H535" s="143"/>
      <c r="I535" s="72"/>
      <c r="J535" s="73"/>
      <c r="K535" s="74"/>
      <c r="L535" s="73"/>
      <c r="M535" s="74"/>
      <c r="N535" s="75"/>
      <c r="O535" s="84"/>
      <c r="P535" s="76"/>
      <c r="Q535" s="5"/>
      <c r="R535" s="191"/>
      <c r="S535" s="214"/>
      <c r="T535" s="390"/>
      <c r="U535" s="70"/>
      <c r="V535" s="181" t="s">
        <v>52</v>
      </c>
      <c r="W535" s="203"/>
      <c r="X535" s="203"/>
      <c r="Y535" s="215"/>
      <c r="Z535" s="143"/>
      <c r="AA535" s="72"/>
      <c r="AB535" s="73"/>
      <c r="AC535" s="74"/>
      <c r="AD535" s="73"/>
      <c r="AE535" s="74"/>
      <c r="AF535" s="75"/>
      <c r="AG535" s="84"/>
      <c r="AH535" s="359"/>
      <c r="AI535" s="191"/>
      <c r="AJ535" s="214"/>
      <c r="AK535" s="390"/>
      <c r="AL535" s="70"/>
      <c r="AM535" s="181" t="s">
        <v>52</v>
      </c>
      <c r="AN535" s="203"/>
      <c r="AO535" s="203"/>
      <c r="AP535" s="215"/>
      <c r="AQ535" s="143"/>
      <c r="AR535" s="72"/>
      <c r="AS535" s="73"/>
      <c r="AT535" s="74"/>
      <c r="AU535" s="73"/>
      <c r="AV535" s="74"/>
      <c r="AW535" s="75"/>
      <c r="AX535" s="84"/>
      <c r="AY535" s="359"/>
      <c r="AZ535" s="191"/>
      <c r="BA535" s="214"/>
      <c r="BB535" s="390"/>
      <c r="BC535" s="70"/>
      <c r="BD535" s="181" t="s">
        <v>52</v>
      </c>
      <c r="BE535" s="203"/>
      <c r="BF535" s="203"/>
      <c r="BG535" s="215"/>
      <c r="BH535" s="143"/>
      <c r="BI535" s="72"/>
      <c r="BJ535" s="73"/>
      <c r="BK535" s="74"/>
      <c r="BL535" s="73"/>
      <c r="BM535" s="74"/>
      <c r="BN535" s="75"/>
      <c r="BO535" s="84"/>
      <c r="BP535" s="359"/>
    </row>
    <row r="536" spans="1:68" ht="16.5" thickBot="1">
      <c r="A536" s="191"/>
      <c r="B536" s="214"/>
      <c r="C536" s="70"/>
      <c r="D536" s="423" t="s">
        <v>224</v>
      </c>
      <c r="E536" s="424"/>
      <c r="F536" s="424"/>
      <c r="G536" s="425"/>
      <c r="H536" s="143"/>
      <c r="I536" s="72"/>
      <c r="J536" s="73"/>
      <c r="K536" s="74"/>
      <c r="L536" s="73"/>
      <c r="M536" s="74"/>
      <c r="N536" s="75"/>
      <c r="O536" s="84"/>
      <c r="P536" s="76"/>
      <c r="Q536" s="5"/>
      <c r="R536" s="191"/>
      <c r="S536" s="214"/>
      <c r="T536" s="390"/>
      <c r="U536" s="70"/>
      <c r="V536" s="423" t="s">
        <v>224</v>
      </c>
      <c r="W536" s="424"/>
      <c r="X536" s="424"/>
      <c r="Y536" s="425"/>
      <c r="Z536" s="143"/>
      <c r="AA536" s="72"/>
      <c r="AB536" s="73"/>
      <c r="AC536" s="74"/>
      <c r="AD536" s="73"/>
      <c r="AE536" s="74"/>
      <c r="AF536" s="75"/>
      <c r="AG536" s="84"/>
      <c r="AH536" s="359"/>
      <c r="AI536" s="191"/>
      <c r="AJ536" s="214"/>
      <c r="AK536" s="390"/>
      <c r="AL536" s="70"/>
      <c r="AM536" s="423" t="s">
        <v>224</v>
      </c>
      <c r="AN536" s="424"/>
      <c r="AO536" s="424"/>
      <c r="AP536" s="425"/>
      <c r="AQ536" s="143"/>
      <c r="AR536" s="72"/>
      <c r="AS536" s="73"/>
      <c r="AT536" s="74"/>
      <c r="AU536" s="73"/>
      <c r="AV536" s="74"/>
      <c r="AW536" s="75"/>
      <c r="AX536" s="84"/>
      <c r="AY536" s="359"/>
      <c r="AZ536" s="191"/>
      <c r="BA536" s="214"/>
      <c r="BB536" s="390"/>
      <c r="BC536" s="70"/>
      <c r="BD536" s="423" t="s">
        <v>224</v>
      </c>
      <c r="BE536" s="424"/>
      <c r="BF536" s="424"/>
      <c r="BG536" s="425"/>
      <c r="BH536" s="143"/>
      <c r="BI536" s="72"/>
      <c r="BJ536" s="73"/>
      <c r="BK536" s="74"/>
      <c r="BL536" s="73"/>
      <c r="BM536" s="74"/>
      <c r="BN536" s="75"/>
      <c r="BO536" s="84"/>
      <c r="BP536" s="359"/>
    </row>
    <row r="537" spans="1:68" ht="16.5" thickBot="1">
      <c r="A537" s="178" t="s">
        <v>225</v>
      </c>
      <c r="B537" s="216" t="s">
        <v>226</v>
      </c>
      <c r="C537" s="57">
        <v>600</v>
      </c>
      <c r="D537" s="180" t="s">
        <v>227</v>
      </c>
      <c r="E537" s="181"/>
      <c r="F537" s="181"/>
      <c r="G537" s="182"/>
      <c r="H537" s="143"/>
      <c r="I537" s="101" t="s">
        <v>228</v>
      </c>
      <c r="J537" s="183" t="s">
        <v>229</v>
      </c>
      <c r="K537" s="142" t="s">
        <v>230</v>
      </c>
      <c r="L537" s="63" t="s">
        <v>231</v>
      </c>
      <c r="M537" s="65"/>
      <c r="N537" s="66">
        <v>10.24</v>
      </c>
      <c r="O537" s="84"/>
      <c r="P537" s="67">
        <f>(N537+$O$6)*C537</f>
        <v>6894</v>
      </c>
      <c r="Q537" s="77"/>
      <c r="R537" s="178" t="s">
        <v>225</v>
      </c>
      <c r="S537" s="216" t="s">
        <v>226</v>
      </c>
      <c r="T537" s="386"/>
      <c r="U537" s="57">
        <v>600</v>
      </c>
      <c r="V537" s="180" t="s">
        <v>227</v>
      </c>
      <c r="W537" s="181"/>
      <c r="X537" s="181"/>
      <c r="Y537" s="182"/>
      <c r="Z537" s="143"/>
      <c r="AA537" s="101" t="s">
        <v>228</v>
      </c>
      <c r="AB537" s="183" t="s">
        <v>1331</v>
      </c>
      <c r="AC537" s="64">
        <v>2240281</v>
      </c>
      <c r="AD537" s="63" t="s">
        <v>1106</v>
      </c>
      <c r="AE537" s="65"/>
      <c r="AF537" s="66">
        <v>8.34</v>
      </c>
      <c r="AG537" s="84"/>
      <c r="AH537" s="358">
        <f>(AF537+$AG$6)*U537</f>
        <v>6144</v>
      </c>
      <c r="AI537" s="178" t="s">
        <v>225</v>
      </c>
      <c r="AJ537" s="216" t="s">
        <v>226</v>
      </c>
      <c r="AK537" s="386"/>
      <c r="AL537" s="57">
        <v>798</v>
      </c>
      <c r="AM537" s="180" t="s">
        <v>227</v>
      </c>
      <c r="AN537" s="181"/>
      <c r="AO537" s="181"/>
      <c r="AP537" s="182"/>
      <c r="AQ537" s="143"/>
      <c r="AR537" s="101" t="s">
        <v>228</v>
      </c>
      <c r="AS537" s="183" t="s">
        <v>1713</v>
      </c>
      <c r="AT537" s="64">
        <v>118980</v>
      </c>
      <c r="AU537" s="63" t="s">
        <v>1714</v>
      </c>
      <c r="AV537" s="65"/>
      <c r="AW537" s="66">
        <v>13.58</v>
      </c>
      <c r="AX537" s="84"/>
      <c r="AY537" s="358">
        <f>(AW537+$AX$6)*AL537</f>
        <v>12392.939999999999</v>
      </c>
      <c r="AZ537" s="178" t="s">
        <v>225</v>
      </c>
      <c r="BA537" s="216" t="s">
        <v>226</v>
      </c>
      <c r="BB537" s="386"/>
      <c r="BC537" s="57">
        <v>600</v>
      </c>
      <c r="BD537" s="180" t="s">
        <v>227</v>
      </c>
      <c r="BE537" s="181"/>
      <c r="BF537" s="181"/>
      <c r="BG537" s="182"/>
      <c r="BH537" s="143"/>
      <c r="BI537" s="101" t="s">
        <v>228</v>
      </c>
      <c r="BJ537" s="183"/>
      <c r="BK537" s="64"/>
      <c r="BL537" s="63"/>
      <c r="BM537" s="65"/>
      <c r="BN537" s="66"/>
      <c r="BO537" s="84"/>
      <c r="BP537" s="358">
        <f>(BN537+$O$6)*BC537</f>
        <v>750</v>
      </c>
    </row>
    <row r="538" spans="1:68" s="81" customFormat="1" ht="16.5" thickBot="1">
      <c r="A538" s="184"/>
      <c r="B538" s="185"/>
      <c r="C538" s="70"/>
      <c r="D538" s="180"/>
      <c r="E538" s="181"/>
      <c r="F538" s="181" t="s">
        <v>232</v>
      </c>
      <c r="G538" s="182"/>
      <c r="H538" s="71"/>
      <c r="I538" s="72"/>
      <c r="J538" s="89"/>
      <c r="K538" s="74"/>
      <c r="L538" s="73"/>
      <c r="M538" s="74"/>
      <c r="N538" s="75"/>
      <c r="O538" s="84"/>
      <c r="P538" s="76"/>
      <c r="Q538" s="80"/>
      <c r="R538" s="184"/>
      <c r="S538" s="185"/>
      <c r="T538" s="386"/>
      <c r="U538" s="70"/>
      <c r="V538" s="180"/>
      <c r="W538" s="181"/>
      <c r="X538" s="181" t="s">
        <v>232</v>
      </c>
      <c r="Y538" s="182"/>
      <c r="Z538" s="71"/>
      <c r="AA538" s="72"/>
      <c r="AB538" s="89"/>
      <c r="AC538" s="74"/>
      <c r="AD538" s="73"/>
      <c r="AE538" s="74"/>
      <c r="AF538" s="75"/>
      <c r="AG538" s="84"/>
      <c r="AH538" s="359"/>
      <c r="AI538" s="184"/>
      <c r="AJ538" s="185"/>
      <c r="AK538" s="386"/>
      <c r="AL538" s="70"/>
      <c r="AM538" s="180"/>
      <c r="AN538" s="181"/>
      <c r="AO538" s="181" t="s">
        <v>232</v>
      </c>
      <c r="AP538" s="182"/>
      <c r="AQ538" s="71"/>
      <c r="AR538" s="72"/>
      <c r="AS538" s="89"/>
      <c r="AT538" s="74"/>
      <c r="AU538" s="73"/>
      <c r="AV538" s="74"/>
      <c r="AW538" s="75"/>
      <c r="AX538" s="84"/>
      <c r="AY538" s="359"/>
      <c r="AZ538" s="184"/>
      <c r="BA538" s="185"/>
      <c r="BB538" s="386"/>
      <c r="BC538" s="70"/>
      <c r="BD538" s="180"/>
      <c r="BE538" s="181"/>
      <c r="BF538" s="181" t="s">
        <v>232</v>
      </c>
      <c r="BG538" s="182"/>
      <c r="BH538" s="71"/>
      <c r="BI538" s="72"/>
      <c r="BJ538" s="89"/>
      <c r="BK538" s="74"/>
      <c r="BL538" s="73"/>
      <c r="BM538" s="74"/>
      <c r="BN538" s="75"/>
      <c r="BO538" s="84"/>
      <c r="BP538" s="359"/>
    </row>
    <row r="539" spans="1:68" ht="16.5" thickBot="1">
      <c r="A539" s="178" t="s">
        <v>233</v>
      </c>
      <c r="B539" s="216" t="s">
        <v>234</v>
      </c>
      <c r="C539" s="57">
        <v>8200</v>
      </c>
      <c r="D539" s="180" t="s">
        <v>235</v>
      </c>
      <c r="E539" s="181"/>
      <c r="F539" s="181"/>
      <c r="G539" s="182"/>
      <c r="H539" s="61"/>
      <c r="I539" s="101" t="s">
        <v>228</v>
      </c>
      <c r="J539" s="183" t="s">
        <v>229</v>
      </c>
      <c r="K539" s="142" t="s">
        <v>236</v>
      </c>
      <c r="L539" s="63" t="s">
        <v>231</v>
      </c>
      <c r="M539" s="65"/>
      <c r="N539" s="66">
        <v>8.71</v>
      </c>
      <c r="O539" s="84"/>
      <c r="P539" s="67">
        <f>(N539+$O$6)*C539</f>
        <v>81672</v>
      </c>
      <c r="Q539" s="77"/>
      <c r="R539" s="178" t="s">
        <v>233</v>
      </c>
      <c r="S539" s="216" t="s">
        <v>234</v>
      </c>
      <c r="T539" s="386"/>
      <c r="U539" s="362">
        <v>11245.72</v>
      </c>
      <c r="V539" s="180" t="s">
        <v>235</v>
      </c>
      <c r="W539" s="181"/>
      <c r="X539" s="181"/>
      <c r="Y539" s="182"/>
      <c r="Z539" s="61"/>
      <c r="AA539" s="101" t="s">
        <v>228</v>
      </c>
      <c r="AB539" s="183" t="s">
        <v>1331</v>
      </c>
      <c r="AC539" s="64">
        <v>2240174</v>
      </c>
      <c r="AD539" s="63" t="s">
        <v>1106</v>
      </c>
      <c r="AE539" s="65"/>
      <c r="AF539" s="66">
        <v>7.02</v>
      </c>
      <c r="AG539" s="84"/>
      <c r="AH539" s="358">
        <f>(AF539+$AG$6)*U539</f>
        <v>100311.82239999999</v>
      </c>
      <c r="AI539" s="178" t="s">
        <v>233</v>
      </c>
      <c r="AJ539" s="216" t="s">
        <v>234</v>
      </c>
      <c r="AK539" s="386"/>
      <c r="AL539" s="57">
        <v>10906</v>
      </c>
      <c r="AM539" s="180" t="s">
        <v>235</v>
      </c>
      <c r="AN539" s="181"/>
      <c r="AO539" s="181"/>
      <c r="AP539" s="182"/>
      <c r="AQ539" s="61"/>
      <c r="AR539" s="101" t="s">
        <v>228</v>
      </c>
      <c r="AS539" s="183" t="s">
        <v>1713</v>
      </c>
      <c r="AT539" s="64">
        <v>135440</v>
      </c>
      <c r="AU539" s="63" t="s">
        <v>1714</v>
      </c>
      <c r="AV539" s="65"/>
      <c r="AW539" s="66">
        <v>14.01</v>
      </c>
      <c r="AX539" s="84"/>
      <c r="AY539" s="358">
        <f>(AW539+$AX$6)*AL539</f>
        <v>174059.75999999998</v>
      </c>
      <c r="AZ539" s="178" t="s">
        <v>233</v>
      </c>
      <c r="BA539" s="216" t="s">
        <v>234</v>
      </c>
      <c r="BB539" s="386"/>
      <c r="BC539" s="57">
        <v>8200</v>
      </c>
      <c r="BD539" s="180" t="s">
        <v>235</v>
      </c>
      <c r="BE539" s="181"/>
      <c r="BF539" s="181"/>
      <c r="BG539" s="182"/>
      <c r="BH539" s="61"/>
      <c r="BI539" s="101" t="s">
        <v>228</v>
      </c>
      <c r="BJ539" s="183"/>
      <c r="BK539" s="64"/>
      <c r="BL539" s="63"/>
      <c r="BM539" s="65"/>
      <c r="BN539" s="66"/>
      <c r="BO539" s="84"/>
      <c r="BP539" s="358">
        <f>(BN539+$O$6)*BC539</f>
        <v>10250</v>
      </c>
    </row>
    <row r="540" spans="1:68" s="81" customFormat="1" ht="16.5" thickBot="1">
      <c r="A540" s="184"/>
      <c r="B540" s="185"/>
      <c r="C540" s="70"/>
      <c r="D540" s="180"/>
      <c r="E540" s="181"/>
      <c r="F540" s="181" t="s">
        <v>232</v>
      </c>
      <c r="G540" s="182"/>
      <c r="H540" s="71"/>
      <c r="I540" s="72"/>
      <c r="J540" s="89"/>
      <c r="K540" s="74"/>
      <c r="L540" s="73"/>
      <c r="M540" s="74"/>
      <c r="N540" s="75"/>
      <c r="O540" s="84"/>
      <c r="P540" s="76"/>
      <c r="Q540" s="80"/>
      <c r="R540" s="184"/>
      <c r="S540" s="185"/>
      <c r="T540" s="386"/>
      <c r="U540" s="70"/>
      <c r="V540" s="180"/>
      <c r="W540" s="181"/>
      <c r="X540" s="181" t="s">
        <v>232</v>
      </c>
      <c r="Y540" s="182"/>
      <c r="Z540" s="71"/>
      <c r="AA540" s="72"/>
      <c r="AB540" s="89"/>
      <c r="AC540" s="74"/>
      <c r="AD540" s="73"/>
      <c r="AE540" s="74"/>
      <c r="AF540" s="75"/>
      <c r="AG540" s="84"/>
      <c r="AH540" s="359"/>
      <c r="AI540" s="184"/>
      <c r="AJ540" s="185"/>
      <c r="AK540" s="386"/>
      <c r="AL540" s="70"/>
      <c r="AM540" s="180"/>
      <c r="AN540" s="181"/>
      <c r="AO540" s="181" t="s">
        <v>232</v>
      </c>
      <c r="AP540" s="182"/>
      <c r="AQ540" s="71"/>
      <c r="AR540" s="72"/>
      <c r="AS540" s="89"/>
      <c r="AT540" s="74"/>
      <c r="AU540" s="73"/>
      <c r="AV540" s="74"/>
      <c r="AW540" s="75"/>
      <c r="AX540" s="84"/>
      <c r="AY540" s="359"/>
      <c r="AZ540" s="184"/>
      <c r="BA540" s="185"/>
      <c r="BB540" s="386"/>
      <c r="BC540" s="70"/>
      <c r="BD540" s="180"/>
      <c r="BE540" s="181"/>
      <c r="BF540" s="181" t="s">
        <v>232</v>
      </c>
      <c r="BG540" s="182"/>
      <c r="BH540" s="71"/>
      <c r="BI540" s="72"/>
      <c r="BJ540" s="89"/>
      <c r="BK540" s="74"/>
      <c r="BL540" s="73"/>
      <c r="BM540" s="74"/>
      <c r="BN540" s="75"/>
      <c r="BO540" s="84"/>
      <c r="BP540" s="359"/>
    </row>
    <row r="541" spans="1:68" ht="16.5" thickBot="1">
      <c r="A541" s="178" t="s">
        <v>237</v>
      </c>
      <c r="B541" s="216" t="s">
        <v>238</v>
      </c>
      <c r="C541" s="57">
        <v>1200</v>
      </c>
      <c r="D541" s="180" t="s">
        <v>239</v>
      </c>
      <c r="E541" s="181"/>
      <c r="F541" s="181"/>
      <c r="G541" s="182"/>
      <c r="H541" s="61"/>
      <c r="I541" s="101" t="s">
        <v>228</v>
      </c>
      <c r="J541" s="183" t="s">
        <v>229</v>
      </c>
      <c r="K541" s="142" t="s">
        <v>240</v>
      </c>
      <c r="L541" s="63" t="s">
        <v>231</v>
      </c>
      <c r="M541" s="65"/>
      <c r="N541" s="66">
        <v>9.09</v>
      </c>
      <c r="O541" s="84"/>
      <c r="P541" s="67">
        <f>(N541+$O$6)*C541</f>
        <v>12408</v>
      </c>
      <c r="Q541" s="77"/>
      <c r="R541" s="178" t="s">
        <v>237</v>
      </c>
      <c r="S541" s="216" t="s">
        <v>238</v>
      </c>
      <c r="T541" s="386"/>
      <c r="U541" s="57">
        <v>1645.72</v>
      </c>
      <c r="V541" s="180" t="s">
        <v>239</v>
      </c>
      <c r="W541" s="181"/>
      <c r="X541" s="181"/>
      <c r="Y541" s="182"/>
      <c r="Z541" s="61"/>
      <c r="AA541" s="101" t="s">
        <v>228</v>
      </c>
      <c r="AB541" s="183" t="s">
        <v>1331</v>
      </c>
      <c r="AC541" s="64">
        <v>2119063</v>
      </c>
      <c r="AD541" s="63" t="s">
        <v>1106</v>
      </c>
      <c r="AE541" s="65"/>
      <c r="AF541" s="66">
        <v>7.57</v>
      </c>
      <c r="AG541" s="84"/>
      <c r="AH541" s="358">
        <f>(AF541+$AG$6)*U541</f>
        <v>15584.968400000002</v>
      </c>
      <c r="AI541" s="178" t="s">
        <v>237</v>
      </c>
      <c r="AJ541" s="216" t="s">
        <v>238</v>
      </c>
      <c r="AK541" s="386"/>
      <c r="AL541" s="57">
        <v>1596</v>
      </c>
      <c r="AM541" s="180" t="s">
        <v>239</v>
      </c>
      <c r="AN541" s="181"/>
      <c r="AO541" s="181"/>
      <c r="AP541" s="182"/>
      <c r="AQ541" s="61"/>
      <c r="AR541" s="101" t="s">
        <v>228</v>
      </c>
      <c r="AS541" s="183" t="s">
        <v>1713</v>
      </c>
      <c r="AT541" s="64">
        <v>135470</v>
      </c>
      <c r="AU541" s="63" t="s">
        <v>1714</v>
      </c>
      <c r="AV541" s="65"/>
      <c r="AW541" s="66">
        <v>14.29</v>
      </c>
      <c r="AX541" s="84"/>
      <c r="AY541" s="358">
        <f>(AW541+$AX$6)*AL541</f>
        <v>25919.039999999997</v>
      </c>
      <c r="AZ541" s="178" t="s">
        <v>237</v>
      </c>
      <c r="BA541" s="216" t="s">
        <v>238</v>
      </c>
      <c r="BB541" s="386"/>
      <c r="BC541" s="57">
        <v>1200</v>
      </c>
      <c r="BD541" s="180" t="s">
        <v>239</v>
      </c>
      <c r="BE541" s="181"/>
      <c r="BF541" s="181"/>
      <c r="BG541" s="182"/>
      <c r="BH541" s="61"/>
      <c r="BI541" s="101" t="s">
        <v>228</v>
      </c>
      <c r="BJ541" s="183"/>
      <c r="BK541" s="64"/>
      <c r="BL541" s="63"/>
      <c r="BM541" s="65"/>
      <c r="BN541" s="66"/>
      <c r="BO541" s="84"/>
      <c r="BP541" s="358">
        <f>(BN541+$O$6)*BC541</f>
        <v>1500</v>
      </c>
    </row>
    <row r="542" spans="1:68" s="81" customFormat="1" ht="16.5" thickBot="1">
      <c r="A542" s="184"/>
      <c r="B542" s="185"/>
      <c r="C542" s="70"/>
      <c r="D542" s="180"/>
      <c r="E542" s="181"/>
      <c r="F542" s="181" t="s">
        <v>232</v>
      </c>
      <c r="G542" s="182"/>
      <c r="H542" s="71"/>
      <c r="I542" s="72"/>
      <c r="J542" s="89"/>
      <c r="K542" s="74"/>
      <c r="L542" s="73"/>
      <c r="M542" s="74"/>
      <c r="N542" s="75"/>
      <c r="O542" s="84"/>
      <c r="P542" s="76"/>
      <c r="Q542" s="80"/>
      <c r="R542" s="184"/>
      <c r="S542" s="185"/>
      <c r="T542" s="386"/>
      <c r="U542" s="70"/>
      <c r="V542" s="180"/>
      <c r="W542" s="181"/>
      <c r="X542" s="181" t="s">
        <v>232</v>
      </c>
      <c r="Y542" s="182"/>
      <c r="Z542" s="71"/>
      <c r="AA542" s="72"/>
      <c r="AB542" s="89"/>
      <c r="AC542" s="74"/>
      <c r="AD542" s="73"/>
      <c r="AE542" s="74"/>
      <c r="AF542" s="75"/>
      <c r="AG542" s="84"/>
      <c r="AH542" s="359"/>
      <c r="AI542" s="184"/>
      <c r="AJ542" s="185"/>
      <c r="AK542" s="386"/>
      <c r="AL542" s="70"/>
      <c r="AM542" s="180"/>
      <c r="AN542" s="181"/>
      <c r="AO542" s="181" t="s">
        <v>232</v>
      </c>
      <c r="AP542" s="182"/>
      <c r="AQ542" s="71"/>
      <c r="AR542" s="72"/>
      <c r="AS542" s="89"/>
      <c r="AT542" s="74"/>
      <c r="AU542" s="73"/>
      <c r="AV542" s="74"/>
      <c r="AW542" s="75"/>
      <c r="AX542" s="84"/>
      <c r="AY542" s="359"/>
      <c r="AZ542" s="184"/>
      <c r="BA542" s="185"/>
      <c r="BB542" s="386"/>
      <c r="BC542" s="70"/>
      <c r="BD542" s="180"/>
      <c r="BE542" s="181"/>
      <c r="BF542" s="181" t="s">
        <v>232</v>
      </c>
      <c r="BG542" s="182"/>
      <c r="BH542" s="71"/>
      <c r="BI542" s="72"/>
      <c r="BJ542" s="89"/>
      <c r="BK542" s="74"/>
      <c r="BL542" s="73"/>
      <c r="BM542" s="74"/>
      <c r="BN542" s="75"/>
      <c r="BO542" s="84"/>
      <c r="BP542" s="359"/>
    </row>
    <row r="543" spans="1:68" ht="16.5" thickBot="1">
      <c r="A543" s="178" t="s">
        <v>241</v>
      </c>
      <c r="B543" s="216" t="s">
        <v>242</v>
      </c>
      <c r="C543" s="57">
        <v>500</v>
      </c>
      <c r="D543" s="180" t="s">
        <v>243</v>
      </c>
      <c r="E543" s="181"/>
      <c r="F543" s="181"/>
      <c r="G543" s="182"/>
      <c r="H543" s="61"/>
      <c r="I543" s="101" t="s">
        <v>228</v>
      </c>
      <c r="J543" s="183" t="s">
        <v>229</v>
      </c>
      <c r="K543" s="142" t="s">
        <v>244</v>
      </c>
      <c r="L543" s="63" t="s">
        <v>231</v>
      </c>
      <c r="M543" s="65"/>
      <c r="N543" s="66">
        <v>10.88</v>
      </c>
      <c r="O543" s="84"/>
      <c r="P543" s="67">
        <f>(N543+$O$6)*C543</f>
        <v>6065</v>
      </c>
      <c r="Q543" s="77"/>
      <c r="R543" s="178" t="s">
        <v>241</v>
      </c>
      <c r="S543" s="216" t="s">
        <v>242</v>
      </c>
      <c r="T543" s="386"/>
      <c r="U543" s="57">
        <v>685.72</v>
      </c>
      <c r="V543" s="180" t="s">
        <v>243</v>
      </c>
      <c r="W543" s="181"/>
      <c r="X543" s="181"/>
      <c r="Y543" s="182"/>
      <c r="Z543" s="61"/>
      <c r="AA543" s="101" t="s">
        <v>228</v>
      </c>
      <c r="AB543" s="183" t="s">
        <v>1331</v>
      </c>
      <c r="AC543" s="64">
        <v>2240216</v>
      </c>
      <c r="AD543" s="63" t="s">
        <v>1106</v>
      </c>
      <c r="AE543" s="65"/>
      <c r="AF543" s="66">
        <v>8.92</v>
      </c>
      <c r="AG543" s="84"/>
      <c r="AH543" s="358">
        <f>(AF543+$AG$6)*U543</f>
        <v>7419.490400000001</v>
      </c>
      <c r="AI543" s="178" t="s">
        <v>241</v>
      </c>
      <c r="AJ543" s="216" t="s">
        <v>242</v>
      </c>
      <c r="AK543" s="386"/>
      <c r="AL543" s="57">
        <v>665</v>
      </c>
      <c r="AM543" s="180" t="s">
        <v>243</v>
      </c>
      <c r="AN543" s="181"/>
      <c r="AO543" s="181"/>
      <c r="AP543" s="182"/>
      <c r="AQ543" s="61"/>
      <c r="AR543" s="101" t="s">
        <v>228</v>
      </c>
      <c r="AS543" s="183" t="s">
        <v>1713</v>
      </c>
      <c r="AT543" s="64">
        <v>135450</v>
      </c>
      <c r="AU543" s="63" t="s">
        <v>1714</v>
      </c>
      <c r="AV543" s="65"/>
      <c r="AW543" s="66">
        <v>15.8</v>
      </c>
      <c r="AX543" s="84"/>
      <c r="AY543" s="358">
        <f>(AW543+$AX$6)*AL543</f>
        <v>11803.75</v>
      </c>
      <c r="AZ543" s="178" t="s">
        <v>241</v>
      </c>
      <c r="BA543" s="216" t="s">
        <v>242</v>
      </c>
      <c r="BB543" s="386"/>
      <c r="BC543" s="57">
        <v>500</v>
      </c>
      <c r="BD543" s="180" t="s">
        <v>243</v>
      </c>
      <c r="BE543" s="181"/>
      <c r="BF543" s="181"/>
      <c r="BG543" s="182"/>
      <c r="BH543" s="61"/>
      <c r="BI543" s="101" t="s">
        <v>228</v>
      </c>
      <c r="BJ543" s="183"/>
      <c r="BK543" s="64"/>
      <c r="BL543" s="63"/>
      <c r="BM543" s="65"/>
      <c r="BN543" s="66"/>
      <c r="BO543" s="84"/>
      <c r="BP543" s="358">
        <f>(BN543+$O$6)*BC543</f>
        <v>625</v>
      </c>
    </row>
    <row r="544" spans="1:68" s="81" customFormat="1" ht="16.5" thickBot="1">
      <c r="A544" s="184"/>
      <c r="B544" s="185"/>
      <c r="C544" s="70"/>
      <c r="D544" s="180"/>
      <c r="E544" s="181"/>
      <c r="F544" s="181" t="s">
        <v>245</v>
      </c>
      <c r="G544" s="182"/>
      <c r="H544" s="71"/>
      <c r="I544" s="72"/>
      <c r="J544" s="89"/>
      <c r="K544" s="74"/>
      <c r="L544" s="73"/>
      <c r="M544" s="74"/>
      <c r="N544" s="75"/>
      <c r="O544" s="84"/>
      <c r="P544" s="76"/>
      <c r="Q544" s="80"/>
      <c r="R544" s="184"/>
      <c r="S544" s="185"/>
      <c r="T544" s="386"/>
      <c r="U544" s="70"/>
      <c r="V544" s="180"/>
      <c r="W544" s="181"/>
      <c r="X544" s="181" t="s">
        <v>245</v>
      </c>
      <c r="Y544" s="182"/>
      <c r="Z544" s="71"/>
      <c r="AA544" s="72"/>
      <c r="AB544" s="89"/>
      <c r="AC544" s="74"/>
      <c r="AD544" s="73"/>
      <c r="AE544" s="74"/>
      <c r="AF544" s="75"/>
      <c r="AG544" s="84"/>
      <c r="AH544" s="359"/>
      <c r="AI544" s="184"/>
      <c r="AJ544" s="185"/>
      <c r="AK544" s="386"/>
      <c r="AL544" s="70"/>
      <c r="AM544" s="180"/>
      <c r="AN544" s="181"/>
      <c r="AO544" s="181" t="s">
        <v>245</v>
      </c>
      <c r="AP544" s="182"/>
      <c r="AQ544" s="71"/>
      <c r="AR544" s="72"/>
      <c r="AS544" s="89"/>
      <c r="AT544" s="74"/>
      <c r="AU544" s="73"/>
      <c r="AV544" s="74"/>
      <c r="AW544" s="75"/>
      <c r="AX544" s="84"/>
      <c r="AY544" s="359"/>
      <c r="AZ544" s="184"/>
      <c r="BA544" s="185"/>
      <c r="BB544" s="386"/>
      <c r="BC544" s="70"/>
      <c r="BD544" s="180"/>
      <c r="BE544" s="181"/>
      <c r="BF544" s="181" t="s">
        <v>245</v>
      </c>
      <c r="BG544" s="182"/>
      <c r="BH544" s="71"/>
      <c r="BI544" s="72"/>
      <c r="BJ544" s="89"/>
      <c r="BK544" s="74"/>
      <c r="BL544" s="73"/>
      <c r="BM544" s="74"/>
      <c r="BN544" s="75"/>
      <c r="BO544" s="84"/>
      <c r="BP544" s="359"/>
    </row>
    <row r="545" spans="1:68" ht="16.5" thickBot="1">
      <c r="A545" s="178" t="s">
        <v>246</v>
      </c>
      <c r="B545" s="216" t="s">
        <v>247</v>
      </c>
      <c r="C545" s="57">
        <v>500</v>
      </c>
      <c r="D545" s="180" t="s">
        <v>248</v>
      </c>
      <c r="E545" s="181"/>
      <c r="F545" s="181"/>
      <c r="G545" s="182"/>
      <c r="H545" s="61"/>
      <c r="I545" s="101" t="s">
        <v>228</v>
      </c>
      <c r="J545" s="183" t="s">
        <v>229</v>
      </c>
      <c r="K545" s="142" t="s">
        <v>249</v>
      </c>
      <c r="L545" s="63" t="s">
        <v>231</v>
      </c>
      <c r="M545" s="65"/>
      <c r="N545" s="66">
        <v>10.66</v>
      </c>
      <c r="O545" s="84"/>
      <c r="P545" s="67">
        <f>(N545+$O$6)*C545</f>
        <v>5955</v>
      </c>
      <c r="Q545" s="77"/>
      <c r="R545" s="178" t="s">
        <v>246</v>
      </c>
      <c r="S545" s="216" t="s">
        <v>247</v>
      </c>
      <c r="T545" s="386"/>
      <c r="U545" s="57">
        <v>685.72</v>
      </c>
      <c r="V545" s="180" t="s">
        <v>248</v>
      </c>
      <c r="W545" s="181"/>
      <c r="X545" s="181"/>
      <c r="Y545" s="182"/>
      <c r="Z545" s="61"/>
      <c r="AA545" s="101" t="s">
        <v>228</v>
      </c>
      <c r="AB545" s="183" t="s">
        <v>1331</v>
      </c>
      <c r="AC545" s="64">
        <v>2240257</v>
      </c>
      <c r="AD545" s="63" t="s">
        <v>1106</v>
      </c>
      <c r="AE545" s="65"/>
      <c r="AF545" s="66">
        <v>8.59</v>
      </c>
      <c r="AG545" s="84"/>
      <c r="AH545" s="358">
        <f>(AF545+$AG$6)*U545</f>
        <v>7193.2028</v>
      </c>
      <c r="AI545" s="178" t="s">
        <v>246</v>
      </c>
      <c r="AJ545" s="216" t="s">
        <v>247</v>
      </c>
      <c r="AK545" s="386"/>
      <c r="AL545" s="57">
        <v>665</v>
      </c>
      <c r="AM545" s="180" t="s">
        <v>248</v>
      </c>
      <c r="AN545" s="181"/>
      <c r="AO545" s="181"/>
      <c r="AP545" s="182"/>
      <c r="AQ545" s="61"/>
      <c r="AR545" s="101" t="s">
        <v>228</v>
      </c>
      <c r="AS545" s="183" t="s">
        <v>1713</v>
      </c>
      <c r="AT545" s="64">
        <v>119020</v>
      </c>
      <c r="AU545" s="63" t="s">
        <v>1714</v>
      </c>
      <c r="AV545" s="65"/>
      <c r="AW545" s="66">
        <v>14.65</v>
      </c>
      <c r="AX545" s="84"/>
      <c r="AY545" s="358">
        <f>(AW545+$AX$6)*AL545</f>
        <v>11039.000000000002</v>
      </c>
      <c r="AZ545" s="178" t="s">
        <v>246</v>
      </c>
      <c r="BA545" s="216" t="s">
        <v>247</v>
      </c>
      <c r="BB545" s="386"/>
      <c r="BC545" s="57">
        <v>500</v>
      </c>
      <c r="BD545" s="180" t="s">
        <v>248</v>
      </c>
      <c r="BE545" s="181"/>
      <c r="BF545" s="181"/>
      <c r="BG545" s="182"/>
      <c r="BH545" s="61"/>
      <c r="BI545" s="101" t="s">
        <v>228</v>
      </c>
      <c r="BJ545" s="183"/>
      <c r="BK545" s="64"/>
      <c r="BL545" s="63"/>
      <c r="BM545" s="65"/>
      <c r="BN545" s="66"/>
      <c r="BO545" s="84"/>
      <c r="BP545" s="358">
        <f>(BN545+$O$6)*BC545</f>
        <v>625</v>
      </c>
    </row>
    <row r="546" spans="1:68" s="81" customFormat="1" ht="16.5" thickBot="1">
      <c r="A546" s="184"/>
      <c r="B546" s="185"/>
      <c r="C546" s="70"/>
      <c r="D546" s="180"/>
      <c r="E546" s="181"/>
      <c r="F546" s="181" t="s">
        <v>232</v>
      </c>
      <c r="G546" s="182"/>
      <c r="H546" s="71"/>
      <c r="I546" s="72"/>
      <c r="J546" s="89"/>
      <c r="K546" s="74"/>
      <c r="L546" s="73"/>
      <c r="M546" s="74"/>
      <c r="N546" s="75"/>
      <c r="O546" s="84"/>
      <c r="P546" s="76"/>
      <c r="Q546" s="80"/>
      <c r="R546" s="184"/>
      <c r="S546" s="185"/>
      <c r="T546" s="386"/>
      <c r="U546" s="70"/>
      <c r="V546" s="180"/>
      <c r="W546" s="181"/>
      <c r="X546" s="181" t="s">
        <v>232</v>
      </c>
      <c r="Y546" s="182"/>
      <c r="Z546" s="71"/>
      <c r="AA546" s="72"/>
      <c r="AB546" s="89"/>
      <c r="AC546" s="74"/>
      <c r="AD546" s="73"/>
      <c r="AE546" s="74"/>
      <c r="AF546" s="75"/>
      <c r="AG546" s="84"/>
      <c r="AH546" s="359"/>
      <c r="AI546" s="184"/>
      <c r="AJ546" s="185"/>
      <c r="AK546" s="386"/>
      <c r="AL546" s="70"/>
      <c r="AM546" s="180"/>
      <c r="AN546" s="181"/>
      <c r="AO546" s="181" t="s">
        <v>232</v>
      </c>
      <c r="AP546" s="182"/>
      <c r="AQ546" s="71"/>
      <c r="AR546" s="72"/>
      <c r="AS546" s="89"/>
      <c r="AT546" s="74"/>
      <c r="AU546" s="73"/>
      <c r="AV546" s="74"/>
      <c r="AW546" s="75"/>
      <c r="AX546" s="84"/>
      <c r="AY546" s="359"/>
      <c r="AZ546" s="184"/>
      <c r="BA546" s="185"/>
      <c r="BB546" s="386"/>
      <c r="BC546" s="70"/>
      <c r="BD546" s="180"/>
      <c r="BE546" s="181"/>
      <c r="BF546" s="181" t="s">
        <v>232</v>
      </c>
      <c r="BG546" s="182"/>
      <c r="BH546" s="71"/>
      <c r="BI546" s="72"/>
      <c r="BJ546" s="89"/>
      <c r="BK546" s="74"/>
      <c r="BL546" s="73"/>
      <c r="BM546" s="74"/>
      <c r="BN546" s="75"/>
      <c r="BO546" s="84"/>
      <c r="BP546" s="359"/>
    </row>
    <row r="547" spans="1:68" ht="16.5" thickBot="1">
      <c r="A547" s="178" t="s">
        <v>250</v>
      </c>
      <c r="B547" s="216" t="s">
        <v>251</v>
      </c>
      <c r="C547" s="57">
        <v>1000</v>
      </c>
      <c r="D547" s="180" t="s">
        <v>252</v>
      </c>
      <c r="E547" s="181"/>
      <c r="F547" s="181"/>
      <c r="G547" s="182"/>
      <c r="H547" s="61"/>
      <c r="I547" s="101" t="s">
        <v>228</v>
      </c>
      <c r="J547" s="183" t="s">
        <v>229</v>
      </c>
      <c r="K547" s="142" t="s">
        <v>253</v>
      </c>
      <c r="L547" s="63" t="s">
        <v>231</v>
      </c>
      <c r="M547" s="65"/>
      <c r="N547" s="66">
        <v>10.4</v>
      </c>
      <c r="O547" s="84"/>
      <c r="P547" s="67">
        <f>(N547+$O$6)*C547</f>
        <v>11650</v>
      </c>
      <c r="Q547" s="77"/>
      <c r="R547" s="178" t="s">
        <v>250</v>
      </c>
      <c r="S547" s="216" t="s">
        <v>251</v>
      </c>
      <c r="T547" s="386"/>
      <c r="U547" s="57">
        <v>1371.43</v>
      </c>
      <c r="V547" s="180" t="s">
        <v>252</v>
      </c>
      <c r="W547" s="181"/>
      <c r="X547" s="181"/>
      <c r="Y547" s="182"/>
      <c r="Z547" s="61"/>
      <c r="AA547" s="101" t="s">
        <v>228</v>
      </c>
      <c r="AB547" s="183" t="s">
        <v>1331</v>
      </c>
      <c r="AC547" s="64">
        <v>9631292</v>
      </c>
      <c r="AD547" s="63" t="s">
        <v>1108</v>
      </c>
      <c r="AE547" s="65"/>
      <c r="AF547" s="66">
        <v>8.22</v>
      </c>
      <c r="AG547" s="84"/>
      <c r="AH547" s="358">
        <f>(AF547+$AG$6)*U547</f>
        <v>13878.871600000002</v>
      </c>
      <c r="AI547" s="178" t="s">
        <v>250</v>
      </c>
      <c r="AJ547" s="216" t="s">
        <v>251</v>
      </c>
      <c r="AK547" s="386"/>
      <c r="AL547" s="57">
        <v>1330</v>
      </c>
      <c r="AM547" s="180" t="s">
        <v>252</v>
      </c>
      <c r="AN547" s="181"/>
      <c r="AO547" s="181"/>
      <c r="AP547" s="182"/>
      <c r="AQ547" s="61"/>
      <c r="AR547" s="101" t="s">
        <v>228</v>
      </c>
      <c r="AS547" s="183" t="s">
        <v>1713</v>
      </c>
      <c r="AT547" s="64">
        <v>135460</v>
      </c>
      <c r="AU547" s="63" t="s">
        <v>1714</v>
      </c>
      <c r="AV547" s="65"/>
      <c r="AW547" s="66">
        <v>15.37</v>
      </c>
      <c r="AX547" s="84"/>
      <c r="AY547" s="358">
        <f>(AW547+$AX$6)*AL547</f>
        <v>23035.600000000002</v>
      </c>
      <c r="AZ547" s="178" t="s">
        <v>250</v>
      </c>
      <c r="BA547" s="216" t="s">
        <v>251</v>
      </c>
      <c r="BB547" s="386"/>
      <c r="BC547" s="57">
        <v>1000</v>
      </c>
      <c r="BD547" s="180" t="s">
        <v>252</v>
      </c>
      <c r="BE547" s="181"/>
      <c r="BF547" s="181"/>
      <c r="BG547" s="182"/>
      <c r="BH547" s="61"/>
      <c r="BI547" s="101" t="s">
        <v>228</v>
      </c>
      <c r="BJ547" s="183"/>
      <c r="BK547" s="64"/>
      <c r="BL547" s="63"/>
      <c r="BM547" s="65"/>
      <c r="BN547" s="66"/>
      <c r="BO547" s="84"/>
      <c r="BP547" s="358">
        <f>(BN547+$O$6)*BC547</f>
        <v>1250</v>
      </c>
    </row>
    <row r="548" spans="1:68" s="81" customFormat="1" ht="16.5" thickBot="1">
      <c r="A548" s="184"/>
      <c r="B548" s="185"/>
      <c r="C548" s="70"/>
      <c r="D548" s="180"/>
      <c r="E548" s="181"/>
      <c r="F548" s="181" t="s">
        <v>232</v>
      </c>
      <c r="G548" s="182"/>
      <c r="H548" s="71"/>
      <c r="I548" s="72"/>
      <c r="J548" s="89"/>
      <c r="K548" s="74"/>
      <c r="L548" s="73"/>
      <c r="M548" s="74"/>
      <c r="N548" s="75"/>
      <c r="O548" s="84"/>
      <c r="P548" s="76"/>
      <c r="Q548" s="80"/>
      <c r="R548" s="184"/>
      <c r="S548" s="185"/>
      <c r="T548" s="386"/>
      <c r="U548" s="70"/>
      <c r="V548" s="180"/>
      <c r="W548" s="181"/>
      <c r="X548" s="181" t="s">
        <v>232</v>
      </c>
      <c r="Y548" s="182"/>
      <c r="Z548" s="71"/>
      <c r="AA548" s="72"/>
      <c r="AB548" s="89"/>
      <c r="AC548" s="74"/>
      <c r="AD548" s="73"/>
      <c r="AE548" s="74"/>
      <c r="AF548" s="75"/>
      <c r="AG548" s="84"/>
      <c r="AH548" s="359"/>
      <c r="AI548" s="184"/>
      <c r="AJ548" s="185"/>
      <c r="AK548" s="386"/>
      <c r="AL548" s="70"/>
      <c r="AM548" s="180"/>
      <c r="AN548" s="181"/>
      <c r="AO548" s="181" t="s">
        <v>232</v>
      </c>
      <c r="AP548" s="182"/>
      <c r="AQ548" s="71"/>
      <c r="AR548" s="72"/>
      <c r="AS548" s="89"/>
      <c r="AT548" s="74"/>
      <c r="AU548" s="73"/>
      <c r="AV548" s="74"/>
      <c r="AW548" s="75"/>
      <c r="AX548" s="84"/>
      <c r="AY548" s="359"/>
      <c r="AZ548" s="184"/>
      <c r="BA548" s="185"/>
      <c r="BB548" s="386"/>
      <c r="BC548" s="70"/>
      <c r="BD548" s="180"/>
      <c r="BE548" s="181"/>
      <c r="BF548" s="181" t="s">
        <v>232</v>
      </c>
      <c r="BG548" s="182"/>
      <c r="BH548" s="71"/>
      <c r="BI548" s="72"/>
      <c r="BJ548" s="89"/>
      <c r="BK548" s="74"/>
      <c r="BL548" s="73"/>
      <c r="BM548" s="74"/>
      <c r="BN548" s="75"/>
      <c r="BO548" s="84"/>
      <c r="BP548" s="359"/>
    </row>
    <row r="549" spans="1:68" ht="16.5" thickBot="1">
      <c r="A549" s="178" t="s">
        <v>254</v>
      </c>
      <c r="B549" s="179" t="s">
        <v>255</v>
      </c>
      <c r="C549" s="57">
        <v>1950</v>
      </c>
      <c r="D549" s="180" t="s">
        <v>256</v>
      </c>
      <c r="E549" s="181"/>
      <c r="F549" s="181"/>
      <c r="G549" s="182"/>
      <c r="H549" s="61"/>
      <c r="I549" s="85" t="s">
        <v>257</v>
      </c>
      <c r="J549" s="183" t="s">
        <v>258</v>
      </c>
      <c r="K549" s="142"/>
      <c r="L549" s="63" t="s">
        <v>231</v>
      </c>
      <c r="M549" s="65"/>
      <c r="N549" s="66">
        <v>8.9</v>
      </c>
      <c r="O549" s="84"/>
      <c r="P549" s="67">
        <f>(N549+$O$6)*C549</f>
        <v>19792.5</v>
      </c>
      <c r="Q549" s="77"/>
      <c r="R549" s="178" t="s">
        <v>254</v>
      </c>
      <c r="S549" s="179" t="s">
        <v>255</v>
      </c>
      <c r="T549" s="385"/>
      <c r="U549" s="57">
        <v>1337.15</v>
      </c>
      <c r="V549" s="180" t="s">
        <v>256</v>
      </c>
      <c r="W549" s="181"/>
      <c r="X549" s="181"/>
      <c r="Y549" s="182"/>
      <c r="Z549" s="61"/>
      <c r="AA549" s="85" t="s">
        <v>257</v>
      </c>
      <c r="AB549" s="183" t="s">
        <v>1332</v>
      </c>
      <c r="AC549" s="64">
        <v>1081256</v>
      </c>
      <c r="AD549" s="63" t="s">
        <v>1333</v>
      </c>
      <c r="AE549" s="65"/>
      <c r="AF549" s="66">
        <v>10.02</v>
      </c>
      <c r="AG549" s="84"/>
      <c r="AH549" s="358">
        <f>(AF549+$AG$6)*U549</f>
        <v>15938.828000000001</v>
      </c>
      <c r="AI549" s="178" t="s">
        <v>254</v>
      </c>
      <c r="AJ549" s="179" t="s">
        <v>255</v>
      </c>
      <c r="AK549" s="385"/>
      <c r="AL549" s="57">
        <v>1950</v>
      </c>
      <c r="AM549" s="180" t="s">
        <v>256</v>
      </c>
      <c r="AN549" s="181"/>
      <c r="AO549" s="181"/>
      <c r="AP549" s="182"/>
      <c r="AQ549" s="61"/>
      <c r="AR549" s="85" t="s">
        <v>257</v>
      </c>
      <c r="AS549" s="183" t="s">
        <v>1715</v>
      </c>
      <c r="AT549" s="64">
        <v>373680</v>
      </c>
      <c r="AU549" s="63" t="s">
        <v>1714</v>
      </c>
      <c r="AV549" s="65"/>
      <c r="AW549" s="66">
        <v>12.03</v>
      </c>
      <c r="AX549" s="84"/>
      <c r="AY549" s="358">
        <f>(AW549+$AX$6)*AL549</f>
        <v>27260.999999999996</v>
      </c>
      <c r="AZ549" s="178" t="s">
        <v>254</v>
      </c>
      <c r="BA549" s="179" t="s">
        <v>255</v>
      </c>
      <c r="BB549" s="385"/>
      <c r="BC549" s="57">
        <v>1300</v>
      </c>
      <c r="BD549" s="180" t="s">
        <v>256</v>
      </c>
      <c r="BE549" s="181"/>
      <c r="BF549" s="181"/>
      <c r="BG549" s="182"/>
      <c r="BH549" s="61"/>
      <c r="BI549" s="85" t="s">
        <v>257</v>
      </c>
      <c r="BJ549" s="183"/>
      <c r="BK549" s="64"/>
      <c r="BL549" s="63"/>
      <c r="BM549" s="65"/>
      <c r="BN549" s="66"/>
      <c r="BO549" s="84"/>
      <c r="BP549" s="358">
        <f>(BN549+$O$6)*BC549</f>
        <v>1625</v>
      </c>
    </row>
    <row r="550" spans="1:68" s="81" customFormat="1" ht="16.5" thickBot="1">
      <c r="A550" s="184"/>
      <c r="B550" s="185"/>
      <c r="C550" s="70"/>
      <c r="D550" s="180"/>
      <c r="E550" s="181"/>
      <c r="F550" s="181" t="s">
        <v>232</v>
      </c>
      <c r="G550" s="182"/>
      <c r="H550" s="71"/>
      <c r="I550" s="72"/>
      <c r="J550" s="89"/>
      <c r="K550" s="74"/>
      <c r="L550" s="73"/>
      <c r="M550" s="74"/>
      <c r="N550" s="75"/>
      <c r="O550" s="84"/>
      <c r="P550" s="76"/>
      <c r="Q550" s="80"/>
      <c r="R550" s="184"/>
      <c r="S550" s="185"/>
      <c r="T550" s="386"/>
      <c r="U550" s="70"/>
      <c r="V550" s="180"/>
      <c r="W550" s="181"/>
      <c r="X550" s="181" t="s">
        <v>232</v>
      </c>
      <c r="Y550" s="182"/>
      <c r="Z550" s="71"/>
      <c r="AA550" s="72"/>
      <c r="AB550" s="89"/>
      <c r="AC550" s="74"/>
      <c r="AD550" s="73"/>
      <c r="AE550" s="74"/>
      <c r="AF550" s="75"/>
      <c r="AG550" s="84"/>
      <c r="AH550" s="359"/>
      <c r="AI550" s="184"/>
      <c r="AJ550" s="185"/>
      <c r="AK550" s="386"/>
      <c r="AL550" s="70"/>
      <c r="AM550" s="180"/>
      <c r="AN550" s="181"/>
      <c r="AO550" s="181" t="s">
        <v>232</v>
      </c>
      <c r="AP550" s="182"/>
      <c r="AQ550" s="71"/>
      <c r="AR550" s="72"/>
      <c r="AS550" s="89"/>
      <c r="AT550" s="74"/>
      <c r="AU550" s="73"/>
      <c r="AV550" s="74"/>
      <c r="AW550" s="75"/>
      <c r="AX550" s="84"/>
      <c r="AY550" s="359"/>
      <c r="AZ550" s="184"/>
      <c r="BA550" s="185"/>
      <c r="BB550" s="386"/>
      <c r="BC550" s="70"/>
      <c r="BD550" s="180"/>
      <c r="BE550" s="181"/>
      <c r="BF550" s="181" t="s">
        <v>232</v>
      </c>
      <c r="BG550" s="182"/>
      <c r="BH550" s="71"/>
      <c r="BI550" s="72"/>
      <c r="BJ550" s="89"/>
      <c r="BK550" s="74"/>
      <c r="BL550" s="73"/>
      <c r="BM550" s="74"/>
      <c r="BN550" s="75"/>
      <c r="BO550" s="84"/>
      <c r="BP550" s="359"/>
    </row>
    <row r="551" spans="1:68" ht="16.5" thickBot="1">
      <c r="A551" s="178" t="s">
        <v>259</v>
      </c>
      <c r="B551" s="179" t="s">
        <v>260</v>
      </c>
      <c r="C551" s="57">
        <v>300</v>
      </c>
      <c r="D551" s="180" t="s">
        <v>261</v>
      </c>
      <c r="E551" s="181"/>
      <c r="F551" s="181"/>
      <c r="G551" s="182"/>
      <c r="H551" s="61"/>
      <c r="I551" s="85" t="s">
        <v>257</v>
      </c>
      <c r="J551" s="183" t="s">
        <v>258</v>
      </c>
      <c r="K551" s="142"/>
      <c r="L551" s="63" t="s">
        <v>231</v>
      </c>
      <c r="M551" s="65"/>
      <c r="N551" s="66">
        <v>11.69</v>
      </c>
      <c r="O551" s="84"/>
      <c r="P551" s="67">
        <f>(N551+$O$6)*C551</f>
        <v>3882</v>
      </c>
      <c r="Q551" s="77"/>
      <c r="R551" s="178" t="s">
        <v>259</v>
      </c>
      <c r="S551" s="179" t="s">
        <v>260</v>
      </c>
      <c r="T551" s="385"/>
      <c r="U551" s="57">
        <v>205.72</v>
      </c>
      <c r="V551" s="180" t="s">
        <v>261</v>
      </c>
      <c r="W551" s="181"/>
      <c r="X551" s="181"/>
      <c r="Y551" s="182"/>
      <c r="Z551" s="61"/>
      <c r="AA551" s="85" t="s">
        <v>257</v>
      </c>
      <c r="AB551" s="183" t="s">
        <v>1332</v>
      </c>
      <c r="AC551" s="64">
        <v>1081298</v>
      </c>
      <c r="AD551" s="63" t="s">
        <v>1334</v>
      </c>
      <c r="AE551" s="65"/>
      <c r="AF551" s="66">
        <v>12.92</v>
      </c>
      <c r="AG551" s="84"/>
      <c r="AH551" s="358">
        <f>(AF551+$AG$6)*U551</f>
        <v>3048.7704</v>
      </c>
      <c r="AI551" s="178" t="s">
        <v>259</v>
      </c>
      <c r="AJ551" s="179" t="s">
        <v>260</v>
      </c>
      <c r="AK551" s="385"/>
      <c r="AL551" s="57">
        <v>300</v>
      </c>
      <c r="AM551" s="180" t="s">
        <v>261</v>
      </c>
      <c r="AN551" s="181"/>
      <c r="AO551" s="181"/>
      <c r="AP551" s="182"/>
      <c r="AQ551" s="61"/>
      <c r="AR551" s="85" t="s">
        <v>257</v>
      </c>
      <c r="AS551" s="183" t="s">
        <v>1715</v>
      </c>
      <c r="AT551" s="64">
        <v>373640</v>
      </c>
      <c r="AU551" s="63" t="s">
        <v>1714</v>
      </c>
      <c r="AV551" s="65"/>
      <c r="AW551" s="66">
        <v>11.99</v>
      </c>
      <c r="AX551" s="84"/>
      <c r="AY551" s="358">
        <f>(AW551+$AX$6)*AL551</f>
        <v>4182</v>
      </c>
      <c r="AZ551" s="178" t="s">
        <v>259</v>
      </c>
      <c r="BA551" s="179" t="s">
        <v>260</v>
      </c>
      <c r="BB551" s="385"/>
      <c r="BC551" s="57">
        <v>200</v>
      </c>
      <c r="BD551" s="180" t="s">
        <v>261</v>
      </c>
      <c r="BE551" s="181"/>
      <c r="BF551" s="181"/>
      <c r="BG551" s="182"/>
      <c r="BH551" s="61"/>
      <c r="BI551" s="85" t="s">
        <v>257</v>
      </c>
      <c r="BJ551" s="183"/>
      <c r="BK551" s="64"/>
      <c r="BL551" s="63"/>
      <c r="BM551" s="65"/>
      <c r="BN551" s="66"/>
      <c r="BO551" s="84"/>
      <c r="BP551" s="358">
        <f>(BN551+$O$6)*BC551</f>
        <v>250</v>
      </c>
    </row>
    <row r="552" spans="1:68" s="81" customFormat="1" ht="16.5" thickBot="1">
      <c r="A552" s="184"/>
      <c r="B552" s="185"/>
      <c r="C552" s="70"/>
      <c r="D552" s="180"/>
      <c r="E552" s="181"/>
      <c r="F552" s="181" t="s">
        <v>232</v>
      </c>
      <c r="G552" s="182"/>
      <c r="H552" s="71"/>
      <c r="I552" s="72"/>
      <c r="J552" s="89"/>
      <c r="K552" s="74"/>
      <c r="L552" s="73"/>
      <c r="M552" s="74"/>
      <c r="N552" s="75"/>
      <c r="O552" s="84"/>
      <c r="P552" s="76"/>
      <c r="Q552" s="80"/>
      <c r="R552" s="184"/>
      <c r="S552" s="185"/>
      <c r="T552" s="386"/>
      <c r="U552" s="70"/>
      <c r="V552" s="180"/>
      <c r="W552" s="181"/>
      <c r="X552" s="181" t="s">
        <v>232</v>
      </c>
      <c r="Y552" s="182"/>
      <c r="Z552" s="71"/>
      <c r="AA552" s="72"/>
      <c r="AB552" s="89"/>
      <c r="AC552" s="74"/>
      <c r="AD552" s="73"/>
      <c r="AE552" s="74"/>
      <c r="AF552" s="75"/>
      <c r="AG552" s="84"/>
      <c r="AH552" s="359"/>
      <c r="AI552" s="184"/>
      <c r="AJ552" s="185"/>
      <c r="AK552" s="386"/>
      <c r="AL552" s="70"/>
      <c r="AM552" s="180"/>
      <c r="AN552" s="181"/>
      <c r="AO552" s="181" t="s">
        <v>232</v>
      </c>
      <c r="AP552" s="182"/>
      <c r="AQ552" s="71"/>
      <c r="AR552" s="72"/>
      <c r="AS552" s="89"/>
      <c r="AT552" s="74"/>
      <c r="AU552" s="73"/>
      <c r="AV552" s="74"/>
      <c r="AW552" s="75"/>
      <c r="AX552" s="84"/>
      <c r="AY552" s="359"/>
      <c r="AZ552" s="184"/>
      <c r="BA552" s="185"/>
      <c r="BB552" s="386"/>
      <c r="BC552" s="70"/>
      <c r="BD552" s="180"/>
      <c r="BE552" s="181"/>
      <c r="BF552" s="181" t="s">
        <v>232</v>
      </c>
      <c r="BG552" s="182"/>
      <c r="BH552" s="71"/>
      <c r="BI552" s="72"/>
      <c r="BJ552" s="89"/>
      <c r="BK552" s="74"/>
      <c r="BL552" s="73"/>
      <c r="BM552" s="74"/>
      <c r="BN552" s="75"/>
      <c r="BO552" s="84"/>
      <c r="BP552" s="359"/>
    </row>
    <row r="553" spans="1:68" ht="16.5" thickBot="1">
      <c r="A553" s="178" t="s">
        <v>262</v>
      </c>
      <c r="B553" s="179">
        <v>130</v>
      </c>
      <c r="C553" s="57">
        <v>645</v>
      </c>
      <c r="D553" s="180" t="s">
        <v>263</v>
      </c>
      <c r="E553" s="181"/>
      <c r="F553" s="181"/>
      <c r="G553" s="182"/>
      <c r="H553" s="61"/>
      <c r="I553" s="85" t="s">
        <v>257</v>
      </c>
      <c r="J553" s="183" t="s">
        <v>258</v>
      </c>
      <c r="K553" s="142"/>
      <c r="L553" s="63" t="s">
        <v>231</v>
      </c>
      <c r="M553" s="65"/>
      <c r="N553" s="66">
        <v>10.47</v>
      </c>
      <c r="O553" s="84"/>
      <c r="P553" s="67">
        <f>(N553+$O$6)*C553</f>
        <v>7559.400000000001</v>
      </c>
      <c r="Q553" s="77"/>
      <c r="R553" s="178" t="s">
        <v>262</v>
      </c>
      <c r="S553" s="179">
        <v>130</v>
      </c>
      <c r="T553" s="385"/>
      <c r="U553" s="57">
        <v>442.29</v>
      </c>
      <c r="V553" s="180" t="s">
        <v>263</v>
      </c>
      <c r="W553" s="181"/>
      <c r="X553" s="181"/>
      <c r="Y553" s="182"/>
      <c r="Z553" s="61"/>
      <c r="AA553" s="85" t="s">
        <v>257</v>
      </c>
      <c r="AB553" s="183" t="s">
        <v>1332</v>
      </c>
      <c r="AC553" s="64">
        <v>2599736</v>
      </c>
      <c r="AD553" s="63" t="s">
        <v>1335</v>
      </c>
      <c r="AE553" s="65"/>
      <c r="AF553" s="66">
        <v>11.8</v>
      </c>
      <c r="AG553" s="84"/>
      <c r="AH553" s="358">
        <f>(AF553+$AG$6)*U553</f>
        <v>6059.3730000000005</v>
      </c>
      <c r="AI553" s="178" t="s">
        <v>262</v>
      </c>
      <c r="AJ553" s="179">
        <v>130</v>
      </c>
      <c r="AK553" s="385"/>
      <c r="AL553" s="57">
        <v>645</v>
      </c>
      <c r="AM553" s="180" t="s">
        <v>263</v>
      </c>
      <c r="AN553" s="181"/>
      <c r="AO553" s="181"/>
      <c r="AP553" s="182"/>
      <c r="AQ553" s="61"/>
      <c r="AR553" s="85" t="s">
        <v>257</v>
      </c>
      <c r="AS553" s="183" t="s">
        <v>1715</v>
      </c>
      <c r="AT553" s="64">
        <v>373670</v>
      </c>
      <c r="AU553" s="63" t="s">
        <v>1714</v>
      </c>
      <c r="AV553" s="65"/>
      <c r="AW553" s="66">
        <v>13.9</v>
      </c>
      <c r="AX553" s="84"/>
      <c r="AY553" s="358">
        <f>(AW553+$AX$6)*AL553</f>
        <v>10223.25</v>
      </c>
      <c r="AZ553" s="178" t="s">
        <v>262</v>
      </c>
      <c r="BA553" s="179">
        <v>130</v>
      </c>
      <c r="BB553" s="385"/>
      <c r="BC553" s="57">
        <v>430</v>
      </c>
      <c r="BD553" s="180" t="s">
        <v>263</v>
      </c>
      <c r="BE553" s="181"/>
      <c r="BF553" s="181"/>
      <c r="BG553" s="182"/>
      <c r="BH553" s="61"/>
      <c r="BI553" s="85" t="s">
        <v>257</v>
      </c>
      <c r="BJ553" s="183"/>
      <c r="BK553" s="64"/>
      <c r="BL553" s="63"/>
      <c r="BM553" s="65"/>
      <c r="BN553" s="66"/>
      <c r="BO553" s="84"/>
      <c r="BP553" s="358">
        <f>(BN553+$O$6)*BC553</f>
        <v>537.5</v>
      </c>
    </row>
    <row r="554" spans="1:68" ht="16.5" thickBot="1">
      <c r="A554" s="184"/>
      <c r="B554" s="200"/>
      <c r="C554" s="70"/>
      <c r="D554" s="217"/>
      <c r="E554" s="201"/>
      <c r="F554" s="181" t="s">
        <v>232</v>
      </c>
      <c r="G554" s="202"/>
      <c r="H554" s="112"/>
      <c r="I554" s="72"/>
      <c r="J554" s="73"/>
      <c r="K554" s="74"/>
      <c r="L554" s="73"/>
      <c r="M554" s="74"/>
      <c r="N554" s="75"/>
      <c r="O554" s="84"/>
      <c r="P554" s="76"/>
      <c r="Q554" s="77"/>
      <c r="R554" s="184"/>
      <c r="S554" s="200"/>
      <c r="T554" s="388"/>
      <c r="U554" s="70"/>
      <c r="V554" s="217"/>
      <c r="W554" s="201"/>
      <c r="X554" s="181" t="s">
        <v>232</v>
      </c>
      <c r="Y554" s="202"/>
      <c r="Z554" s="112"/>
      <c r="AA554" s="72"/>
      <c r="AB554" s="73"/>
      <c r="AC554" s="74"/>
      <c r="AD554" s="73"/>
      <c r="AE554" s="74"/>
      <c r="AF554" s="75"/>
      <c r="AG554" s="84"/>
      <c r="AH554" s="359"/>
      <c r="AI554" s="184"/>
      <c r="AJ554" s="200"/>
      <c r="AK554" s="388"/>
      <c r="AL554" s="70"/>
      <c r="AM554" s="217"/>
      <c r="AN554" s="201"/>
      <c r="AO554" s="181" t="s">
        <v>232</v>
      </c>
      <c r="AP554" s="202"/>
      <c r="AQ554" s="112"/>
      <c r="AR554" s="72"/>
      <c r="AS554" s="73"/>
      <c r="AT554" s="74"/>
      <c r="AU554" s="73"/>
      <c r="AV554" s="74"/>
      <c r="AW554" s="75"/>
      <c r="AX554" s="84"/>
      <c r="AY554" s="359"/>
      <c r="AZ554" s="184"/>
      <c r="BA554" s="200"/>
      <c r="BB554" s="388"/>
      <c r="BC554" s="70"/>
      <c r="BD554" s="217"/>
      <c r="BE554" s="201"/>
      <c r="BF554" s="181" t="s">
        <v>232</v>
      </c>
      <c r="BG554" s="202"/>
      <c r="BH554" s="112"/>
      <c r="BI554" s="72"/>
      <c r="BJ554" s="73"/>
      <c r="BK554" s="74"/>
      <c r="BL554" s="73"/>
      <c r="BM554" s="74"/>
      <c r="BN554" s="75"/>
      <c r="BO554" s="84"/>
      <c r="BP554" s="359"/>
    </row>
    <row r="555" spans="1:68" ht="18.75" customHeight="1" thickBot="1">
      <c r="A555" s="178" t="s">
        <v>264</v>
      </c>
      <c r="B555" s="179"/>
      <c r="C555" s="57">
        <v>1000</v>
      </c>
      <c r="D555" s="204" t="s">
        <v>1077</v>
      </c>
      <c r="E555" s="218"/>
      <c r="F555" s="218"/>
      <c r="G555" s="219"/>
      <c r="H555" s="108" t="s">
        <v>265</v>
      </c>
      <c r="I555" s="85" t="s">
        <v>266</v>
      </c>
      <c r="J555" s="183" t="s">
        <v>267</v>
      </c>
      <c r="K555" s="142" t="s">
        <v>268</v>
      </c>
      <c r="L555" s="63" t="s">
        <v>269</v>
      </c>
      <c r="M555" s="65"/>
      <c r="N555" s="66">
        <v>35.35</v>
      </c>
      <c r="O555" s="84"/>
      <c r="P555" s="67">
        <f>(N555+$O$6)*C555</f>
        <v>36600</v>
      </c>
      <c r="Q555" s="5"/>
      <c r="R555" s="178" t="s">
        <v>264</v>
      </c>
      <c r="S555" s="179"/>
      <c r="T555" s="385"/>
      <c r="U555" s="57">
        <v>1000</v>
      </c>
      <c r="V555" s="204" t="s">
        <v>1077</v>
      </c>
      <c r="W555" s="218"/>
      <c r="X555" s="218"/>
      <c r="Y555" s="219"/>
      <c r="Z555" s="108" t="s">
        <v>265</v>
      </c>
      <c r="AA555" s="85" t="s">
        <v>266</v>
      </c>
      <c r="AB555" s="183" t="s">
        <v>1336</v>
      </c>
      <c r="AC555" s="64">
        <v>8938565</v>
      </c>
      <c r="AD555" s="63" t="s">
        <v>1337</v>
      </c>
      <c r="AE555" s="65"/>
      <c r="AF555" s="66">
        <v>35</v>
      </c>
      <c r="AG555" s="84"/>
      <c r="AH555" s="358">
        <f>(AF555+$AG$6)*U555</f>
        <v>36900</v>
      </c>
      <c r="AI555" s="178" t="s">
        <v>264</v>
      </c>
      <c r="AJ555" s="179"/>
      <c r="AK555" s="385"/>
      <c r="AL555" s="57">
        <v>1000</v>
      </c>
      <c r="AM555" s="204" t="s">
        <v>1077</v>
      </c>
      <c r="AN555" s="218"/>
      <c r="AO555" s="218"/>
      <c r="AP555" s="219"/>
      <c r="AQ555" s="108" t="s">
        <v>265</v>
      </c>
      <c r="AR555" s="85" t="s">
        <v>266</v>
      </c>
      <c r="AS555" s="183" t="s">
        <v>1716</v>
      </c>
      <c r="AT555" s="64">
        <v>432180</v>
      </c>
      <c r="AU555" s="63" t="s">
        <v>1714</v>
      </c>
      <c r="AV555" s="65"/>
      <c r="AW555" s="66">
        <v>35</v>
      </c>
      <c r="AX555" s="84"/>
      <c r="AY555" s="358">
        <f>(AW555+$AX$6)*AL555</f>
        <v>36950</v>
      </c>
      <c r="AZ555" s="178" t="s">
        <v>264</v>
      </c>
      <c r="BA555" s="179"/>
      <c r="BB555" s="385"/>
      <c r="BC555" s="57">
        <v>1000</v>
      </c>
      <c r="BD555" s="204" t="s">
        <v>1077</v>
      </c>
      <c r="BE555" s="218"/>
      <c r="BF555" s="218"/>
      <c r="BG555" s="219"/>
      <c r="BH555" s="108" t="s">
        <v>265</v>
      </c>
      <c r="BI555" s="85" t="s">
        <v>266</v>
      </c>
      <c r="BJ555" s="183"/>
      <c r="BK555" s="64"/>
      <c r="BL555" s="63"/>
      <c r="BM555" s="65"/>
      <c r="BN555" s="66"/>
      <c r="BO555" s="84"/>
      <c r="BP555" s="358">
        <f>(BN555+$O$6)*BC555</f>
        <v>1250</v>
      </c>
    </row>
    <row r="556" spans="1:68" s="81" customFormat="1" ht="16.5" thickBot="1">
      <c r="A556" s="184"/>
      <c r="B556" s="185"/>
      <c r="C556" s="70"/>
      <c r="D556" s="198" t="s">
        <v>270</v>
      </c>
      <c r="E556" s="198"/>
      <c r="F556" s="198"/>
      <c r="G556" s="220"/>
      <c r="H556" s="71"/>
      <c r="I556" s="72"/>
      <c r="J556" s="89"/>
      <c r="K556" s="74"/>
      <c r="L556" s="73"/>
      <c r="M556" s="74"/>
      <c r="N556" s="75"/>
      <c r="O556" s="84"/>
      <c r="P556" s="76"/>
      <c r="Q556" s="80"/>
      <c r="R556" s="184"/>
      <c r="S556" s="185"/>
      <c r="T556" s="386"/>
      <c r="U556" s="70"/>
      <c r="V556" s="198" t="s">
        <v>270</v>
      </c>
      <c r="W556" s="198"/>
      <c r="X556" s="198"/>
      <c r="Y556" s="220"/>
      <c r="Z556" s="71"/>
      <c r="AA556" s="72"/>
      <c r="AB556" s="89"/>
      <c r="AC556" s="74"/>
      <c r="AD556" s="73"/>
      <c r="AE556" s="74"/>
      <c r="AF556" s="75"/>
      <c r="AG556" s="84"/>
      <c r="AH556" s="359"/>
      <c r="AI556" s="184"/>
      <c r="AJ556" s="185"/>
      <c r="AK556" s="386"/>
      <c r="AL556" s="70"/>
      <c r="AM556" s="198" t="s">
        <v>270</v>
      </c>
      <c r="AN556" s="198"/>
      <c r="AO556" s="198"/>
      <c r="AP556" s="220"/>
      <c r="AQ556" s="71"/>
      <c r="AR556" s="72"/>
      <c r="AS556" s="89"/>
      <c r="AT556" s="74"/>
      <c r="AU556" s="73"/>
      <c r="AV556" s="74"/>
      <c r="AW556" s="75"/>
      <c r="AX556" s="84"/>
      <c r="AY556" s="359"/>
      <c r="AZ556" s="184"/>
      <c r="BA556" s="185"/>
      <c r="BB556" s="386"/>
      <c r="BC556" s="70"/>
      <c r="BD556" s="198" t="s">
        <v>270</v>
      </c>
      <c r="BE556" s="198"/>
      <c r="BF556" s="198"/>
      <c r="BG556" s="220"/>
      <c r="BH556" s="71"/>
      <c r="BI556" s="72"/>
      <c r="BJ556" s="89"/>
      <c r="BK556" s="74"/>
      <c r="BL556" s="73"/>
      <c r="BM556" s="74"/>
      <c r="BN556" s="75"/>
      <c r="BO556" s="84"/>
      <c r="BP556" s="359"/>
    </row>
    <row r="557" spans="1:68" ht="16.5" thickBot="1">
      <c r="A557" s="184" t="s">
        <v>1956</v>
      </c>
      <c r="B557" s="200"/>
      <c r="C557" s="70"/>
      <c r="D557" s="198" t="s">
        <v>271</v>
      </c>
      <c r="E557" s="198"/>
      <c r="F557" s="198"/>
      <c r="G557" s="220"/>
      <c r="H557" s="71"/>
      <c r="I557" s="72"/>
      <c r="J557" s="89"/>
      <c r="K557" s="74"/>
      <c r="L557" s="73"/>
      <c r="M557" s="74"/>
      <c r="N557" s="75"/>
      <c r="O557" s="84"/>
      <c r="P557" s="76"/>
      <c r="Q557" s="5"/>
      <c r="R557" s="184" t="s">
        <v>1956</v>
      </c>
      <c r="S557" s="200"/>
      <c r="T557" s="388"/>
      <c r="U557" s="70"/>
      <c r="V557" s="198" t="s">
        <v>271</v>
      </c>
      <c r="W557" s="198"/>
      <c r="X557" s="198"/>
      <c r="Y557" s="220"/>
      <c r="Z557" s="71"/>
      <c r="AA557" s="72"/>
      <c r="AB557" s="89"/>
      <c r="AC557" s="74"/>
      <c r="AD557" s="73"/>
      <c r="AE557" s="74"/>
      <c r="AF557" s="75"/>
      <c r="AG557" s="84"/>
      <c r="AH557" s="359"/>
      <c r="AI557" s="184" t="s">
        <v>1956</v>
      </c>
      <c r="AJ557" s="200"/>
      <c r="AK557" s="388"/>
      <c r="AL557" s="70"/>
      <c r="AM557" s="198" t="s">
        <v>271</v>
      </c>
      <c r="AN557" s="198"/>
      <c r="AO557" s="198"/>
      <c r="AP557" s="220"/>
      <c r="AQ557" s="71"/>
      <c r="AR557" s="72"/>
      <c r="AS557" s="89"/>
      <c r="AT557" s="74"/>
      <c r="AU557" s="73"/>
      <c r="AV557" s="74"/>
      <c r="AW557" s="75"/>
      <c r="AX557" s="84"/>
      <c r="AY557" s="359"/>
      <c r="AZ557" s="184" t="s">
        <v>1956</v>
      </c>
      <c r="BA557" s="200"/>
      <c r="BB557" s="388"/>
      <c r="BC557" s="70"/>
      <c r="BD557" s="198" t="s">
        <v>271</v>
      </c>
      <c r="BE557" s="198"/>
      <c r="BF557" s="198"/>
      <c r="BG557" s="220"/>
      <c r="BH557" s="71"/>
      <c r="BI557" s="72"/>
      <c r="BJ557" s="89"/>
      <c r="BK557" s="74"/>
      <c r="BL557" s="73"/>
      <c r="BM557" s="74"/>
      <c r="BN557" s="75"/>
      <c r="BO557" s="84"/>
      <c r="BP557" s="359"/>
    </row>
    <row r="558" spans="1:68" s="81" customFormat="1" ht="16.5" thickBot="1">
      <c r="A558" s="184"/>
      <c r="B558" s="185"/>
      <c r="C558" s="70"/>
      <c r="D558" s="180"/>
      <c r="E558" s="181"/>
      <c r="F558" s="181"/>
      <c r="G558" s="182"/>
      <c r="H558" s="71"/>
      <c r="I558" s="72"/>
      <c r="J558" s="89"/>
      <c r="K558" s="74"/>
      <c r="L558" s="73"/>
      <c r="M558" s="74"/>
      <c r="N558" s="75"/>
      <c r="O558" s="84"/>
      <c r="P558" s="76"/>
      <c r="Q558" s="80"/>
      <c r="R558" s="184"/>
      <c r="S558" s="185"/>
      <c r="T558" s="386"/>
      <c r="U558" s="70"/>
      <c r="V558" s="180"/>
      <c r="W558" s="181"/>
      <c r="X558" s="181"/>
      <c r="Y558" s="182"/>
      <c r="Z558" s="71"/>
      <c r="AA558" s="72"/>
      <c r="AB558" s="89"/>
      <c r="AC558" s="74"/>
      <c r="AD558" s="73"/>
      <c r="AE558" s="74"/>
      <c r="AF558" s="75"/>
      <c r="AG558" s="84"/>
      <c r="AH558" s="359"/>
      <c r="AI558" s="184"/>
      <c r="AJ558" s="185"/>
      <c r="AK558" s="386"/>
      <c r="AL558" s="70"/>
      <c r="AM558" s="180"/>
      <c r="AN558" s="181"/>
      <c r="AO558" s="181"/>
      <c r="AP558" s="182"/>
      <c r="AQ558" s="71"/>
      <c r="AR558" s="72"/>
      <c r="AS558" s="89"/>
      <c r="AT558" s="74"/>
      <c r="AU558" s="73"/>
      <c r="AV558" s="74"/>
      <c r="AW558" s="75"/>
      <c r="AX558" s="84"/>
      <c r="AY558" s="359"/>
      <c r="AZ558" s="184"/>
      <c r="BA558" s="185"/>
      <c r="BB558" s="386"/>
      <c r="BC558" s="70"/>
      <c r="BD558" s="180"/>
      <c r="BE558" s="181"/>
      <c r="BF558" s="181"/>
      <c r="BG558" s="182"/>
      <c r="BH558" s="71"/>
      <c r="BI558" s="72"/>
      <c r="BJ558" s="89"/>
      <c r="BK558" s="74"/>
      <c r="BL558" s="73"/>
      <c r="BM558" s="74"/>
      <c r="BN558" s="75"/>
      <c r="BO558" s="84"/>
      <c r="BP558" s="359"/>
    </row>
    <row r="559" spans="1:68" ht="16.5" thickBot="1">
      <c r="A559" s="178" t="s">
        <v>272</v>
      </c>
      <c r="B559" s="179"/>
      <c r="C559" s="57">
        <v>250</v>
      </c>
      <c r="D559" s="204" t="s">
        <v>1078</v>
      </c>
      <c r="E559" s="218"/>
      <c r="F559" s="218"/>
      <c r="G559" s="219"/>
      <c r="H559" s="61" t="s">
        <v>273</v>
      </c>
      <c r="I559" s="85" t="s">
        <v>274</v>
      </c>
      <c r="J559" s="183" t="s">
        <v>274</v>
      </c>
      <c r="K559" s="64">
        <v>10525</v>
      </c>
      <c r="L559" s="63" t="s">
        <v>275</v>
      </c>
      <c r="M559" s="65"/>
      <c r="N559" s="66">
        <v>33.39</v>
      </c>
      <c r="O559" s="84"/>
      <c r="P559" s="67">
        <f>(N559+$O$6)*C559</f>
        <v>8660</v>
      </c>
      <c r="Q559" s="5"/>
      <c r="R559" s="178" t="s">
        <v>272</v>
      </c>
      <c r="S559" s="179"/>
      <c r="T559" s="385"/>
      <c r="U559" s="57">
        <v>250</v>
      </c>
      <c r="V559" s="204" t="s">
        <v>1078</v>
      </c>
      <c r="W559" s="218"/>
      <c r="X559" s="218"/>
      <c r="Y559" s="219"/>
      <c r="Z559" s="61" t="s">
        <v>273</v>
      </c>
      <c r="AA559" s="85" t="s">
        <v>274</v>
      </c>
      <c r="AB559" s="183" t="s">
        <v>1338</v>
      </c>
      <c r="AC559" s="64">
        <v>1913797</v>
      </c>
      <c r="AD559" s="63" t="s">
        <v>1339</v>
      </c>
      <c r="AE559" s="65"/>
      <c r="AF559" s="66">
        <v>33.39</v>
      </c>
      <c r="AG559" s="84"/>
      <c r="AH559" s="358">
        <f>(AF559+$AG$6)*U559</f>
        <v>8822.5</v>
      </c>
      <c r="AI559" s="178" t="s">
        <v>272</v>
      </c>
      <c r="AJ559" s="179"/>
      <c r="AK559" s="385"/>
      <c r="AL559" s="57">
        <v>250</v>
      </c>
      <c r="AM559" s="204" t="s">
        <v>1078</v>
      </c>
      <c r="AN559" s="218"/>
      <c r="AO559" s="218"/>
      <c r="AP559" s="219"/>
      <c r="AQ559" s="61" t="s">
        <v>273</v>
      </c>
      <c r="AR559" s="85" t="s">
        <v>274</v>
      </c>
      <c r="AS559" s="183" t="s">
        <v>1717</v>
      </c>
      <c r="AT559" s="64">
        <v>148067</v>
      </c>
      <c r="AU559" s="63" t="s">
        <v>1718</v>
      </c>
      <c r="AV559" s="65"/>
      <c r="AW559" s="66">
        <v>33.39</v>
      </c>
      <c r="AX559" s="84"/>
      <c r="AY559" s="358">
        <f>(AW559+$AX$6)*AL559</f>
        <v>8835</v>
      </c>
      <c r="AZ559" s="178" t="s">
        <v>272</v>
      </c>
      <c r="BA559" s="179"/>
      <c r="BB559" s="385"/>
      <c r="BC559" s="57">
        <v>250</v>
      </c>
      <c r="BD559" s="204" t="s">
        <v>1078</v>
      </c>
      <c r="BE559" s="218"/>
      <c r="BF559" s="218"/>
      <c r="BG559" s="219"/>
      <c r="BH559" s="61" t="s">
        <v>273</v>
      </c>
      <c r="BI559" s="85" t="s">
        <v>274</v>
      </c>
      <c r="BJ559" s="183"/>
      <c r="BK559" s="64"/>
      <c r="BL559" s="63"/>
      <c r="BM559" s="65"/>
      <c r="BN559" s="66"/>
      <c r="BO559" s="84"/>
      <c r="BP559" s="358">
        <f>(BN559+$O$6)*BC559</f>
        <v>312.5</v>
      </c>
    </row>
    <row r="560" spans="1:68" s="81" customFormat="1" ht="16.5" thickBot="1">
      <c r="A560" s="184"/>
      <c r="B560" s="185"/>
      <c r="C560" s="70"/>
      <c r="D560" s="198" t="s">
        <v>276</v>
      </c>
      <c r="E560" s="181"/>
      <c r="F560" s="181"/>
      <c r="G560" s="182"/>
      <c r="H560" s="71"/>
      <c r="I560" s="72"/>
      <c r="J560" s="89"/>
      <c r="K560" s="74"/>
      <c r="L560" s="73"/>
      <c r="M560" s="74"/>
      <c r="N560" s="75"/>
      <c r="O560" s="84"/>
      <c r="P560" s="76"/>
      <c r="Q560" s="80"/>
      <c r="R560" s="184"/>
      <c r="S560" s="185"/>
      <c r="T560" s="386"/>
      <c r="U560" s="70"/>
      <c r="V560" s="198" t="s">
        <v>276</v>
      </c>
      <c r="W560" s="181"/>
      <c r="X560" s="181"/>
      <c r="Y560" s="182" t="s">
        <v>1340</v>
      </c>
      <c r="Z560" s="71"/>
      <c r="AA560" s="72"/>
      <c r="AB560" s="89"/>
      <c r="AC560" s="74"/>
      <c r="AD560" s="73"/>
      <c r="AE560" s="74"/>
      <c r="AF560" s="75"/>
      <c r="AG560" s="84"/>
      <c r="AH560" s="359"/>
      <c r="AI560" s="184"/>
      <c r="AJ560" s="185"/>
      <c r="AK560" s="386"/>
      <c r="AL560" s="70"/>
      <c r="AM560" s="198" t="s">
        <v>276</v>
      </c>
      <c r="AN560" s="181"/>
      <c r="AO560" s="181"/>
      <c r="AP560" s="182"/>
      <c r="AQ560" s="71"/>
      <c r="AR560" s="72"/>
      <c r="AS560" s="89"/>
      <c r="AT560" s="74"/>
      <c r="AU560" s="73"/>
      <c r="AV560" s="74"/>
      <c r="AW560" s="75"/>
      <c r="AX560" s="84"/>
      <c r="AY560" s="359"/>
      <c r="AZ560" s="184"/>
      <c r="BA560" s="185"/>
      <c r="BB560" s="386"/>
      <c r="BC560" s="70"/>
      <c r="BD560" s="198" t="s">
        <v>276</v>
      </c>
      <c r="BE560" s="181"/>
      <c r="BF560" s="181"/>
      <c r="BG560" s="182"/>
      <c r="BH560" s="71"/>
      <c r="BI560" s="72"/>
      <c r="BJ560" s="89"/>
      <c r="BK560" s="74"/>
      <c r="BL560" s="73"/>
      <c r="BM560" s="74"/>
      <c r="BN560" s="75"/>
      <c r="BO560" s="84"/>
      <c r="BP560" s="359"/>
    </row>
    <row r="561" spans="1:68" ht="16.5" thickBot="1">
      <c r="A561" s="184" t="s">
        <v>1956</v>
      </c>
      <c r="B561" s="200"/>
      <c r="C561" s="70"/>
      <c r="D561" s="198" t="s">
        <v>271</v>
      </c>
      <c r="E561" s="203"/>
      <c r="F561" s="203"/>
      <c r="G561" s="215"/>
      <c r="H561" s="71"/>
      <c r="I561" s="72"/>
      <c r="J561" s="89"/>
      <c r="K561" s="74"/>
      <c r="L561" s="73"/>
      <c r="M561" s="74"/>
      <c r="N561" s="75"/>
      <c r="O561" s="84"/>
      <c r="P561" s="76"/>
      <c r="Q561" s="5"/>
      <c r="R561" s="184" t="s">
        <v>1956</v>
      </c>
      <c r="S561" s="200"/>
      <c r="T561" s="388"/>
      <c r="U561" s="70"/>
      <c r="V561" s="198" t="s">
        <v>271</v>
      </c>
      <c r="W561" s="203"/>
      <c r="X561" s="203"/>
      <c r="Y561" s="215"/>
      <c r="Z561" s="71"/>
      <c r="AA561" s="72"/>
      <c r="AB561" s="89"/>
      <c r="AC561" s="74"/>
      <c r="AD561" s="73"/>
      <c r="AE561" s="74"/>
      <c r="AF561" s="75"/>
      <c r="AG561" s="84"/>
      <c r="AH561" s="359"/>
      <c r="AI561" s="184" t="s">
        <v>1956</v>
      </c>
      <c r="AJ561" s="200"/>
      <c r="AK561" s="388"/>
      <c r="AL561" s="70"/>
      <c r="AM561" s="198" t="s">
        <v>271</v>
      </c>
      <c r="AN561" s="203"/>
      <c r="AO561" s="203"/>
      <c r="AP561" s="215"/>
      <c r="AQ561" s="71"/>
      <c r="AR561" s="72"/>
      <c r="AS561" s="89"/>
      <c r="AT561" s="74"/>
      <c r="AU561" s="73"/>
      <c r="AV561" s="74"/>
      <c r="AW561" s="75"/>
      <c r="AX561" s="84"/>
      <c r="AY561" s="359"/>
      <c r="AZ561" s="184" t="s">
        <v>1956</v>
      </c>
      <c r="BA561" s="200"/>
      <c r="BB561" s="388"/>
      <c r="BC561" s="70"/>
      <c r="BD561" s="198" t="s">
        <v>271</v>
      </c>
      <c r="BE561" s="203"/>
      <c r="BF561" s="203"/>
      <c r="BG561" s="215"/>
      <c r="BH561" s="71"/>
      <c r="BI561" s="72"/>
      <c r="BJ561" s="89"/>
      <c r="BK561" s="74"/>
      <c r="BL561" s="73"/>
      <c r="BM561" s="74"/>
      <c r="BN561" s="75"/>
      <c r="BO561" s="84"/>
      <c r="BP561" s="359"/>
    </row>
    <row r="562" spans="1:68" ht="16.5" thickBot="1">
      <c r="A562" s="184"/>
      <c r="B562" s="200"/>
      <c r="C562" s="70"/>
      <c r="D562" s="221" t="s">
        <v>277</v>
      </c>
      <c r="E562" s="203"/>
      <c r="F562" s="203"/>
      <c r="G562" s="215"/>
      <c r="H562" s="71"/>
      <c r="I562" s="72"/>
      <c r="J562" s="73"/>
      <c r="K562" s="74"/>
      <c r="L562" s="73"/>
      <c r="M562" s="74"/>
      <c r="N562" s="75"/>
      <c r="O562" s="84"/>
      <c r="P562" s="76"/>
      <c r="Q562" s="5"/>
      <c r="R562" s="184"/>
      <c r="S562" s="200"/>
      <c r="T562" s="388"/>
      <c r="U562" s="70"/>
      <c r="V562" s="221" t="s">
        <v>277</v>
      </c>
      <c r="W562" s="203"/>
      <c r="X562" s="203"/>
      <c r="Y562" s="215"/>
      <c r="Z562" s="71"/>
      <c r="AA562" s="72"/>
      <c r="AB562" s="73"/>
      <c r="AC562" s="74"/>
      <c r="AD562" s="73"/>
      <c r="AE562" s="74"/>
      <c r="AF562" s="75"/>
      <c r="AG562" s="84"/>
      <c r="AH562" s="359"/>
      <c r="AI562" s="184"/>
      <c r="AJ562" s="200"/>
      <c r="AK562" s="388"/>
      <c r="AL562" s="70"/>
      <c r="AM562" s="221" t="s">
        <v>277</v>
      </c>
      <c r="AN562" s="203"/>
      <c r="AO562" s="203"/>
      <c r="AP562" s="215"/>
      <c r="AQ562" s="71"/>
      <c r="AR562" s="72"/>
      <c r="AS562" s="73"/>
      <c r="AT562" s="74"/>
      <c r="AU562" s="73"/>
      <c r="AV562" s="74"/>
      <c r="AW562" s="75"/>
      <c r="AX562" s="84"/>
      <c r="AY562" s="359"/>
      <c r="AZ562" s="184"/>
      <c r="BA562" s="200"/>
      <c r="BB562" s="388"/>
      <c r="BC562" s="70"/>
      <c r="BD562" s="221" t="s">
        <v>277</v>
      </c>
      <c r="BE562" s="203"/>
      <c r="BF562" s="203"/>
      <c r="BG562" s="215"/>
      <c r="BH562" s="71"/>
      <c r="BI562" s="72"/>
      <c r="BJ562" s="73"/>
      <c r="BK562" s="74"/>
      <c r="BL562" s="73"/>
      <c r="BM562" s="74"/>
      <c r="BN562" s="75"/>
      <c r="BO562" s="84"/>
      <c r="BP562" s="359"/>
    </row>
    <row r="563" spans="1:68" s="81" customFormat="1" ht="16.5" customHeight="1" thickBot="1">
      <c r="A563" s="184"/>
      <c r="B563" s="222"/>
      <c r="C563" s="70"/>
      <c r="D563" s="180"/>
      <c r="E563" s="181"/>
      <c r="F563" s="181"/>
      <c r="G563" s="182"/>
      <c r="H563" s="71"/>
      <c r="I563" s="72"/>
      <c r="J563" s="89"/>
      <c r="K563" s="74"/>
      <c r="L563" s="73"/>
      <c r="M563" s="74"/>
      <c r="N563" s="75"/>
      <c r="O563" s="84"/>
      <c r="P563" s="76"/>
      <c r="Q563" s="80"/>
      <c r="R563" s="184"/>
      <c r="S563" s="222"/>
      <c r="T563" s="391"/>
      <c r="U563" s="70"/>
      <c r="V563" s="180"/>
      <c r="W563" s="181"/>
      <c r="X563" s="181"/>
      <c r="Y563" s="182"/>
      <c r="Z563" s="71"/>
      <c r="AA563" s="72"/>
      <c r="AB563" s="89"/>
      <c r="AC563" s="74"/>
      <c r="AD563" s="73"/>
      <c r="AE563" s="74"/>
      <c r="AF563" s="75"/>
      <c r="AG563" s="84"/>
      <c r="AH563" s="359"/>
      <c r="AI563" s="184"/>
      <c r="AJ563" s="222"/>
      <c r="AK563" s="391"/>
      <c r="AL563" s="70"/>
      <c r="AM563" s="180"/>
      <c r="AN563" s="181"/>
      <c r="AO563" s="181"/>
      <c r="AP563" s="182"/>
      <c r="AQ563" s="71"/>
      <c r="AR563" s="72"/>
      <c r="AS563" s="89"/>
      <c r="AT563" s="74"/>
      <c r="AU563" s="73"/>
      <c r="AV563" s="74"/>
      <c r="AW563" s="75"/>
      <c r="AX563" s="84"/>
      <c r="AY563" s="359"/>
      <c r="AZ563" s="184"/>
      <c r="BA563" s="222"/>
      <c r="BB563" s="391"/>
      <c r="BC563" s="70"/>
      <c r="BD563" s="180"/>
      <c r="BE563" s="181"/>
      <c r="BF563" s="181"/>
      <c r="BG563" s="182"/>
      <c r="BH563" s="71"/>
      <c r="BI563" s="72"/>
      <c r="BJ563" s="89"/>
      <c r="BK563" s="74"/>
      <c r="BL563" s="73"/>
      <c r="BM563" s="74"/>
      <c r="BN563" s="75"/>
      <c r="BO563" s="84"/>
      <c r="BP563" s="359"/>
    </row>
    <row r="564" spans="1:68" ht="16.5" thickBot="1">
      <c r="A564" s="178" t="s">
        <v>278</v>
      </c>
      <c r="B564" s="211" t="s">
        <v>279</v>
      </c>
      <c r="C564" s="57">
        <v>25</v>
      </c>
      <c r="D564" s="180" t="s">
        <v>280</v>
      </c>
      <c r="E564" s="181"/>
      <c r="F564" s="181"/>
      <c r="G564" s="182"/>
      <c r="H564" s="61"/>
      <c r="I564" s="97" t="s">
        <v>281</v>
      </c>
      <c r="J564" s="183" t="s">
        <v>282</v>
      </c>
      <c r="K564" s="142">
        <v>17945</v>
      </c>
      <c r="L564" s="63" t="s">
        <v>283</v>
      </c>
      <c r="M564" s="65"/>
      <c r="N564" s="66">
        <v>18.75</v>
      </c>
      <c r="O564" s="84"/>
      <c r="P564" s="67">
        <f>(N564+$O$6)*C564</f>
        <v>500</v>
      </c>
      <c r="Q564" s="77"/>
      <c r="R564" s="178" t="s">
        <v>278</v>
      </c>
      <c r="S564" s="211" t="s">
        <v>279</v>
      </c>
      <c r="T564" s="389"/>
      <c r="U564" s="57">
        <v>25</v>
      </c>
      <c r="V564" s="180" t="s">
        <v>280</v>
      </c>
      <c r="W564" s="181"/>
      <c r="X564" s="181"/>
      <c r="Y564" s="182"/>
      <c r="Z564" s="61"/>
      <c r="AA564" s="97" t="s">
        <v>281</v>
      </c>
      <c r="AB564" s="183" t="s">
        <v>1341</v>
      </c>
      <c r="AC564" s="64">
        <v>1073402</v>
      </c>
      <c r="AD564" s="63" t="s">
        <v>1108</v>
      </c>
      <c r="AE564" s="65"/>
      <c r="AF564" s="66">
        <v>32.03</v>
      </c>
      <c r="AG564" s="84"/>
      <c r="AH564" s="358">
        <f>(AF564+$AG$6)*U564</f>
        <v>848.25</v>
      </c>
      <c r="AI564" s="178" t="s">
        <v>278</v>
      </c>
      <c r="AJ564" s="211" t="s">
        <v>279</v>
      </c>
      <c r="AK564" s="389"/>
      <c r="AL564" s="57">
        <v>25</v>
      </c>
      <c r="AM564" s="180" t="s">
        <v>280</v>
      </c>
      <c r="AN564" s="181"/>
      <c r="AO564" s="181"/>
      <c r="AP564" s="182"/>
      <c r="AQ564" s="61"/>
      <c r="AR564" s="97" t="s">
        <v>281</v>
      </c>
      <c r="AS564" s="183" t="s">
        <v>282</v>
      </c>
      <c r="AT564" s="64">
        <v>522945</v>
      </c>
      <c r="AU564" s="63" t="s">
        <v>1719</v>
      </c>
      <c r="AV564" s="65"/>
      <c r="AW564" s="66">
        <v>14.59</v>
      </c>
      <c r="AX564" s="84"/>
      <c r="AY564" s="358">
        <f>(AW564+$AX$6)*AL564</f>
        <v>413.5</v>
      </c>
      <c r="AZ564" s="178" t="s">
        <v>278</v>
      </c>
      <c r="BA564" s="211" t="s">
        <v>279</v>
      </c>
      <c r="BB564" s="389"/>
      <c r="BC564" s="57">
        <v>25</v>
      </c>
      <c r="BD564" s="180" t="s">
        <v>280</v>
      </c>
      <c r="BE564" s="181"/>
      <c r="BF564" s="181"/>
      <c r="BG564" s="182"/>
      <c r="BH564" s="61"/>
      <c r="BI564" s="97" t="s">
        <v>281</v>
      </c>
      <c r="BJ564" s="183"/>
      <c r="BK564" s="64"/>
      <c r="BL564" s="63"/>
      <c r="BM564" s="65"/>
      <c r="BN564" s="66"/>
      <c r="BO564" s="84"/>
      <c r="BP564" s="358">
        <f>(BN564+$O$6)*BC564</f>
        <v>31.25</v>
      </c>
    </row>
    <row r="565" spans="1:68" s="81" customFormat="1" ht="16.5" thickBot="1">
      <c r="A565" s="184"/>
      <c r="B565" s="185"/>
      <c r="C565" s="70"/>
      <c r="D565" s="180"/>
      <c r="E565" s="181"/>
      <c r="F565" s="181"/>
      <c r="G565" s="182"/>
      <c r="H565" s="71"/>
      <c r="I565" s="72"/>
      <c r="J565" s="89"/>
      <c r="K565" s="74"/>
      <c r="L565" s="73"/>
      <c r="M565" s="74"/>
      <c r="N565" s="75"/>
      <c r="O565" s="84"/>
      <c r="P565" s="76"/>
      <c r="Q565" s="80"/>
      <c r="R565" s="184"/>
      <c r="S565" s="185"/>
      <c r="T565" s="386"/>
      <c r="U565" s="70"/>
      <c r="V565" s="180"/>
      <c r="W565" s="181"/>
      <c r="X565" s="181"/>
      <c r="Y565" s="182"/>
      <c r="Z565" s="71"/>
      <c r="AA565" s="72"/>
      <c r="AB565" s="89"/>
      <c r="AC565" s="74"/>
      <c r="AD565" s="73"/>
      <c r="AE565" s="74"/>
      <c r="AF565" s="75"/>
      <c r="AG565" s="84"/>
      <c r="AH565" s="359"/>
      <c r="AI565" s="184"/>
      <c r="AJ565" s="185"/>
      <c r="AK565" s="386"/>
      <c r="AL565" s="70"/>
      <c r="AM565" s="180"/>
      <c r="AN565" s="181"/>
      <c r="AO565" s="181"/>
      <c r="AP565" s="182"/>
      <c r="AQ565" s="71"/>
      <c r="AR565" s="72"/>
      <c r="AS565" s="89"/>
      <c r="AT565" s="74"/>
      <c r="AU565" s="73"/>
      <c r="AV565" s="74"/>
      <c r="AW565" s="75"/>
      <c r="AX565" s="84"/>
      <c r="AY565" s="359"/>
      <c r="AZ565" s="184"/>
      <c r="BA565" s="185"/>
      <c r="BB565" s="386"/>
      <c r="BC565" s="70"/>
      <c r="BD565" s="180"/>
      <c r="BE565" s="181"/>
      <c r="BF565" s="181"/>
      <c r="BG565" s="182"/>
      <c r="BH565" s="71"/>
      <c r="BI565" s="72"/>
      <c r="BJ565" s="89"/>
      <c r="BK565" s="74"/>
      <c r="BL565" s="73"/>
      <c r="BM565" s="74"/>
      <c r="BN565" s="75"/>
      <c r="BO565" s="84"/>
      <c r="BP565" s="359"/>
    </row>
    <row r="566" spans="1:68" ht="16.5" thickBot="1">
      <c r="A566" s="178" t="s">
        <v>284</v>
      </c>
      <c r="B566" s="179" t="s">
        <v>285</v>
      </c>
      <c r="C566" s="57">
        <v>208</v>
      </c>
      <c r="D566" s="180" t="s">
        <v>286</v>
      </c>
      <c r="E566" s="181"/>
      <c r="F566" s="181"/>
      <c r="G566" s="182"/>
      <c r="H566" s="61"/>
      <c r="I566" s="85" t="s">
        <v>2362</v>
      </c>
      <c r="J566" s="183" t="s">
        <v>287</v>
      </c>
      <c r="K566" s="64">
        <v>20350</v>
      </c>
      <c r="L566" s="63" t="s">
        <v>283</v>
      </c>
      <c r="M566" s="65"/>
      <c r="N566" s="66">
        <v>15.9</v>
      </c>
      <c r="O566" s="84"/>
      <c r="P566" s="67">
        <f>(N566+$O$6)*C566</f>
        <v>3567.2</v>
      </c>
      <c r="Q566" s="77"/>
      <c r="R566" s="178" t="s">
        <v>284</v>
      </c>
      <c r="S566" s="179" t="s">
        <v>285</v>
      </c>
      <c r="T566" s="385"/>
      <c r="U566" s="57">
        <v>208</v>
      </c>
      <c r="V566" s="180" t="s">
        <v>286</v>
      </c>
      <c r="W566" s="181"/>
      <c r="X566" s="181"/>
      <c r="Y566" s="182"/>
      <c r="Z566" s="61"/>
      <c r="AA566" s="85" t="s">
        <v>2362</v>
      </c>
      <c r="AB566" s="183" t="s">
        <v>1342</v>
      </c>
      <c r="AC566" s="64">
        <v>1877810</v>
      </c>
      <c r="AD566" s="63" t="s">
        <v>1343</v>
      </c>
      <c r="AE566" s="65"/>
      <c r="AF566" s="66">
        <v>15.24</v>
      </c>
      <c r="AG566" s="84"/>
      <c r="AH566" s="358">
        <f>(AF566+$AG$6)*U566</f>
        <v>3565.12</v>
      </c>
      <c r="AI566" s="178" t="s">
        <v>284</v>
      </c>
      <c r="AJ566" s="179" t="s">
        <v>285</v>
      </c>
      <c r="AK566" s="385"/>
      <c r="AL566" s="57">
        <v>208</v>
      </c>
      <c r="AM566" s="180" t="s">
        <v>286</v>
      </c>
      <c r="AN566" s="181"/>
      <c r="AO566" s="181"/>
      <c r="AP566" s="182"/>
      <c r="AQ566" s="61"/>
      <c r="AR566" s="85" t="s">
        <v>2362</v>
      </c>
      <c r="AS566" s="183" t="s">
        <v>1720</v>
      </c>
      <c r="AT566" s="64">
        <v>260622</v>
      </c>
      <c r="AU566" s="63" t="s">
        <v>1721</v>
      </c>
      <c r="AV566" s="65"/>
      <c r="AW566" s="66">
        <v>17.27</v>
      </c>
      <c r="AX566" s="84"/>
      <c r="AY566" s="358">
        <f>(AW566+$AX$6)*AL566</f>
        <v>3997.7599999999998</v>
      </c>
      <c r="AZ566" s="178" t="s">
        <v>284</v>
      </c>
      <c r="BA566" s="179" t="s">
        <v>285</v>
      </c>
      <c r="BB566" s="385"/>
      <c r="BC566" s="57">
        <v>208</v>
      </c>
      <c r="BD566" s="180" t="s">
        <v>286</v>
      </c>
      <c r="BE566" s="181"/>
      <c r="BF566" s="181"/>
      <c r="BG566" s="182"/>
      <c r="BH566" s="61"/>
      <c r="BI566" s="85" t="s">
        <v>2362</v>
      </c>
      <c r="BJ566" s="183"/>
      <c r="BK566" s="64"/>
      <c r="BL566" s="63"/>
      <c r="BM566" s="65"/>
      <c r="BN566" s="66"/>
      <c r="BO566" s="84"/>
      <c r="BP566" s="358">
        <f>(BN566+$O$6)*BC566</f>
        <v>260</v>
      </c>
    </row>
    <row r="567" spans="1:68" s="81" customFormat="1" ht="16.5" thickBot="1">
      <c r="A567" s="184"/>
      <c r="B567" s="185"/>
      <c r="C567" s="70"/>
      <c r="D567" s="180"/>
      <c r="E567" s="181"/>
      <c r="F567" s="181"/>
      <c r="G567" s="182"/>
      <c r="H567" s="71"/>
      <c r="I567" s="72"/>
      <c r="J567" s="89"/>
      <c r="K567" s="74"/>
      <c r="L567" s="73"/>
      <c r="M567" s="74"/>
      <c r="N567" s="75"/>
      <c r="O567" s="84"/>
      <c r="P567" s="76"/>
      <c r="Q567" s="80"/>
      <c r="R567" s="184"/>
      <c r="S567" s="185"/>
      <c r="T567" s="386"/>
      <c r="U567" s="70"/>
      <c r="V567" s="180"/>
      <c r="W567" s="181"/>
      <c r="X567" s="181"/>
      <c r="Y567" s="182"/>
      <c r="Z567" s="71"/>
      <c r="AA567" s="72"/>
      <c r="AB567" s="89"/>
      <c r="AC567" s="74"/>
      <c r="AD567" s="73"/>
      <c r="AE567" s="74"/>
      <c r="AF567" s="75"/>
      <c r="AG567" s="84"/>
      <c r="AH567" s="359"/>
      <c r="AI567" s="184"/>
      <c r="AJ567" s="185"/>
      <c r="AK567" s="386"/>
      <c r="AL567" s="70"/>
      <c r="AM567" s="180"/>
      <c r="AN567" s="181"/>
      <c r="AO567" s="181"/>
      <c r="AP567" s="182"/>
      <c r="AQ567" s="71"/>
      <c r="AR567" s="72"/>
      <c r="AS567" s="89"/>
      <c r="AT567" s="74"/>
      <c r="AU567" s="73"/>
      <c r="AV567" s="74"/>
      <c r="AW567" s="75"/>
      <c r="AX567" s="84"/>
      <c r="AY567" s="359"/>
      <c r="AZ567" s="184"/>
      <c r="BA567" s="185"/>
      <c r="BB567" s="386"/>
      <c r="BC567" s="70"/>
      <c r="BD567" s="180"/>
      <c r="BE567" s="181"/>
      <c r="BF567" s="181"/>
      <c r="BG567" s="182"/>
      <c r="BH567" s="71"/>
      <c r="BI567" s="72"/>
      <c r="BJ567" s="89"/>
      <c r="BK567" s="74"/>
      <c r="BL567" s="73"/>
      <c r="BM567" s="74"/>
      <c r="BN567" s="75"/>
      <c r="BO567" s="84"/>
      <c r="BP567" s="359"/>
    </row>
    <row r="568" spans="1:68" s="81" customFormat="1" ht="16.5" thickBot="1">
      <c r="A568" s="178" t="s">
        <v>288</v>
      </c>
      <c r="B568" s="211" t="s">
        <v>289</v>
      </c>
      <c r="C568" s="57">
        <v>225</v>
      </c>
      <c r="D568" s="180" t="s">
        <v>290</v>
      </c>
      <c r="E568" s="181"/>
      <c r="F568" s="181"/>
      <c r="G568" s="182"/>
      <c r="H568" s="71" t="s">
        <v>291</v>
      </c>
      <c r="I568" s="97" t="s">
        <v>292</v>
      </c>
      <c r="J568" s="183" t="s">
        <v>292</v>
      </c>
      <c r="K568" s="64"/>
      <c r="L568" s="63" t="s">
        <v>293</v>
      </c>
      <c r="M568" s="65"/>
      <c r="N568" s="66">
        <v>16.3</v>
      </c>
      <c r="O568" s="84"/>
      <c r="P568" s="67">
        <f>(N568+$O$6)*C568</f>
        <v>3948.75</v>
      </c>
      <c r="Q568" s="80"/>
      <c r="R568" s="178" t="s">
        <v>288</v>
      </c>
      <c r="S568" s="211" t="s">
        <v>289</v>
      </c>
      <c r="T568" s="389"/>
      <c r="U568" s="57">
        <v>225</v>
      </c>
      <c r="V568" s="180" t="s">
        <v>290</v>
      </c>
      <c r="W568" s="181"/>
      <c r="X568" s="181"/>
      <c r="Y568" s="182"/>
      <c r="Z568" s="71" t="s">
        <v>291</v>
      </c>
      <c r="AA568" s="97" t="s">
        <v>292</v>
      </c>
      <c r="AB568" s="183" t="s">
        <v>1344</v>
      </c>
      <c r="AC568" s="64" t="s">
        <v>1345</v>
      </c>
      <c r="AD568" s="63" t="s">
        <v>1346</v>
      </c>
      <c r="AE568" s="65"/>
      <c r="AF568" s="66">
        <v>16.3</v>
      </c>
      <c r="AG568" s="84"/>
      <c r="AH568" s="358">
        <f>(AF568+$AG$6)*U568</f>
        <v>4095</v>
      </c>
      <c r="AI568" s="178" t="s">
        <v>288</v>
      </c>
      <c r="AJ568" s="211" t="s">
        <v>289</v>
      </c>
      <c r="AK568" s="389"/>
      <c r="AL568" s="57">
        <v>225</v>
      </c>
      <c r="AM568" s="180" t="s">
        <v>290</v>
      </c>
      <c r="AN568" s="181"/>
      <c r="AO568" s="181"/>
      <c r="AP568" s="182"/>
      <c r="AQ568" s="71" t="s">
        <v>291</v>
      </c>
      <c r="AR568" s="97" t="s">
        <v>292</v>
      </c>
      <c r="AS568" s="183" t="s">
        <v>1722</v>
      </c>
      <c r="AT568" s="64">
        <v>493379</v>
      </c>
      <c r="AU568" s="63" t="s">
        <v>1346</v>
      </c>
      <c r="AV568" s="65"/>
      <c r="AW568" s="66">
        <v>15.1</v>
      </c>
      <c r="AX568" s="84"/>
      <c r="AY568" s="358">
        <f>(AW568+$AX$6)*AL568</f>
        <v>3836.25</v>
      </c>
      <c r="AZ568" s="178" t="s">
        <v>288</v>
      </c>
      <c r="BA568" s="211" t="s">
        <v>289</v>
      </c>
      <c r="BB568" s="389"/>
      <c r="BC568" s="57">
        <v>225</v>
      </c>
      <c r="BD568" s="180" t="s">
        <v>290</v>
      </c>
      <c r="BE568" s="181"/>
      <c r="BF568" s="181"/>
      <c r="BG568" s="182"/>
      <c r="BH568" s="71" t="s">
        <v>291</v>
      </c>
      <c r="BI568" s="97" t="s">
        <v>292</v>
      </c>
      <c r="BJ568" s="183"/>
      <c r="BK568" s="64"/>
      <c r="BL568" s="63"/>
      <c r="BM568" s="65"/>
      <c r="BN568" s="66"/>
      <c r="BO568" s="84"/>
      <c r="BP568" s="358">
        <f>(BN568+$O$6)*BC568</f>
        <v>281.25</v>
      </c>
    </row>
    <row r="569" spans="1:68" ht="16.5" thickBot="1">
      <c r="A569" s="191"/>
      <c r="B569" s="193"/>
      <c r="C569" s="70"/>
      <c r="D569" s="180" t="s">
        <v>294</v>
      </c>
      <c r="E569" s="181"/>
      <c r="F569" s="181"/>
      <c r="G569" s="182"/>
      <c r="H569" s="61" t="s">
        <v>295</v>
      </c>
      <c r="I569" s="72"/>
      <c r="J569" s="89"/>
      <c r="K569" s="74"/>
      <c r="L569" s="73"/>
      <c r="M569" s="74"/>
      <c r="N569" s="75"/>
      <c r="O569" s="84"/>
      <c r="P569" s="76"/>
      <c r="Q569" s="77"/>
      <c r="R569" s="191"/>
      <c r="S569" s="193"/>
      <c r="T569" s="387"/>
      <c r="U569" s="70"/>
      <c r="V569" s="180" t="s">
        <v>294</v>
      </c>
      <c r="W569" s="181"/>
      <c r="X569" s="181"/>
      <c r="Y569" s="182"/>
      <c r="Z569" s="61" t="s">
        <v>295</v>
      </c>
      <c r="AA569" s="72"/>
      <c r="AB569" s="89"/>
      <c r="AC569" s="74"/>
      <c r="AD569" s="73"/>
      <c r="AE569" s="74"/>
      <c r="AF569" s="75"/>
      <c r="AG569" s="84"/>
      <c r="AH569" s="359"/>
      <c r="AI569" s="191"/>
      <c r="AJ569" s="193"/>
      <c r="AK569" s="387"/>
      <c r="AL569" s="70"/>
      <c r="AM569" s="180" t="s">
        <v>294</v>
      </c>
      <c r="AN569" s="181"/>
      <c r="AO569" s="181"/>
      <c r="AP569" s="182"/>
      <c r="AQ569" s="61" t="s">
        <v>295</v>
      </c>
      <c r="AR569" s="72"/>
      <c r="AS569" s="89"/>
      <c r="AT569" s="74"/>
      <c r="AU569" s="73"/>
      <c r="AV569" s="74"/>
      <c r="AW569" s="75"/>
      <c r="AX569" s="84"/>
      <c r="AY569" s="359"/>
      <c r="AZ569" s="191"/>
      <c r="BA569" s="193"/>
      <c r="BB569" s="387"/>
      <c r="BC569" s="70"/>
      <c r="BD569" s="180" t="s">
        <v>294</v>
      </c>
      <c r="BE569" s="181"/>
      <c r="BF569" s="181"/>
      <c r="BG569" s="182"/>
      <c r="BH569" s="61" t="s">
        <v>295</v>
      </c>
      <c r="BI569" s="72"/>
      <c r="BJ569" s="89"/>
      <c r="BK569" s="74"/>
      <c r="BL569" s="73"/>
      <c r="BM569" s="74"/>
      <c r="BN569" s="75"/>
      <c r="BO569" s="84"/>
      <c r="BP569" s="359"/>
    </row>
    <row r="570" spans="1:68" ht="16.5" thickBot="1">
      <c r="A570" s="184"/>
      <c r="B570" s="223"/>
      <c r="C570" s="70"/>
      <c r="D570" s="224"/>
      <c r="E570" s="203"/>
      <c r="F570" s="203"/>
      <c r="G570" s="215"/>
      <c r="H570" s="71"/>
      <c r="I570" s="72"/>
      <c r="J570" s="89"/>
      <c r="K570" s="74"/>
      <c r="L570" s="73"/>
      <c r="M570" s="74"/>
      <c r="N570" s="75"/>
      <c r="O570" s="84"/>
      <c r="P570" s="76"/>
      <c r="Q570" s="5"/>
      <c r="R570" s="184"/>
      <c r="S570" s="223"/>
      <c r="T570" s="388"/>
      <c r="U570" s="70"/>
      <c r="V570" s="224"/>
      <c r="W570" s="203"/>
      <c r="X570" s="203"/>
      <c r="Y570" s="215"/>
      <c r="Z570" s="71"/>
      <c r="AA570" s="72"/>
      <c r="AB570" s="89"/>
      <c r="AC570" s="74"/>
      <c r="AD570" s="73"/>
      <c r="AE570" s="74"/>
      <c r="AF570" s="75"/>
      <c r="AG570" s="84"/>
      <c r="AH570" s="359"/>
      <c r="AI570" s="184"/>
      <c r="AJ570" s="223"/>
      <c r="AK570" s="388"/>
      <c r="AL570" s="70"/>
      <c r="AM570" s="224"/>
      <c r="AN570" s="203"/>
      <c r="AO570" s="203"/>
      <c r="AP570" s="215"/>
      <c r="AQ570" s="71"/>
      <c r="AR570" s="72"/>
      <c r="AS570" s="89"/>
      <c r="AT570" s="74"/>
      <c r="AU570" s="73"/>
      <c r="AV570" s="74"/>
      <c r="AW570" s="75"/>
      <c r="AX570" s="84"/>
      <c r="AY570" s="359"/>
      <c r="AZ570" s="184"/>
      <c r="BA570" s="223"/>
      <c r="BB570" s="388"/>
      <c r="BC570" s="70"/>
      <c r="BD570" s="224"/>
      <c r="BE570" s="203"/>
      <c r="BF570" s="203"/>
      <c r="BG570" s="215"/>
      <c r="BH570" s="71"/>
      <c r="BI570" s="72"/>
      <c r="BJ570" s="89"/>
      <c r="BK570" s="74"/>
      <c r="BL570" s="73"/>
      <c r="BM570" s="74"/>
      <c r="BN570" s="75"/>
      <c r="BO570" s="84"/>
      <c r="BP570" s="359"/>
    </row>
    <row r="571" spans="1:68" ht="16.5" thickBot="1">
      <c r="A571" s="178" t="s">
        <v>296</v>
      </c>
      <c r="B571" s="179">
        <v>115</v>
      </c>
      <c r="C571" s="57">
        <v>125</v>
      </c>
      <c r="D571" s="180" t="s">
        <v>1079</v>
      </c>
      <c r="E571" s="181"/>
      <c r="F571" s="181"/>
      <c r="G571" s="182"/>
      <c r="H571" s="61"/>
      <c r="I571" s="85" t="s">
        <v>297</v>
      </c>
      <c r="J571" s="183" t="s">
        <v>298</v>
      </c>
      <c r="K571" s="142" t="s">
        <v>299</v>
      </c>
      <c r="L571" s="63" t="s">
        <v>300</v>
      </c>
      <c r="M571" s="65"/>
      <c r="N571" s="66">
        <v>11.79</v>
      </c>
      <c r="O571" s="84"/>
      <c r="P571" s="67">
        <f>(N571+$O$6)*C571</f>
        <v>1630</v>
      </c>
      <c r="Q571" s="77"/>
      <c r="R571" s="178" t="s">
        <v>296</v>
      </c>
      <c r="S571" s="179">
        <v>115</v>
      </c>
      <c r="T571" s="385"/>
      <c r="U571" s="57">
        <v>125</v>
      </c>
      <c r="V571" s="180" t="s">
        <v>1079</v>
      </c>
      <c r="W571" s="181"/>
      <c r="X571" s="181"/>
      <c r="Y571" s="182"/>
      <c r="Z571" s="61"/>
      <c r="AA571" s="85" t="s">
        <v>297</v>
      </c>
      <c r="AB571" s="183" t="s">
        <v>1347</v>
      </c>
      <c r="AC571" s="64">
        <v>6696058</v>
      </c>
      <c r="AD571" s="63" t="s">
        <v>1257</v>
      </c>
      <c r="AE571" s="65"/>
      <c r="AF571" s="66">
        <v>20.83</v>
      </c>
      <c r="AG571" s="84"/>
      <c r="AH571" s="358">
        <f>(AF571+$AG$6)*U571</f>
        <v>2841.2499999999995</v>
      </c>
      <c r="AI571" s="178" t="s">
        <v>296</v>
      </c>
      <c r="AJ571" s="179">
        <v>115</v>
      </c>
      <c r="AK571" s="385"/>
      <c r="AL571" s="57">
        <v>100</v>
      </c>
      <c r="AM571" s="180" t="s">
        <v>1079</v>
      </c>
      <c r="AN571" s="181"/>
      <c r="AO571" s="181"/>
      <c r="AP571" s="182"/>
      <c r="AQ571" s="61"/>
      <c r="AR571" s="85" t="s">
        <v>297</v>
      </c>
      <c r="AS571" s="183" t="s">
        <v>1723</v>
      </c>
      <c r="AT571" s="64">
        <v>175660</v>
      </c>
      <c r="AU571" s="63" t="s">
        <v>1724</v>
      </c>
      <c r="AV571" s="65"/>
      <c r="AW571" s="66">
        <v>13.17</v>
      </c>
      <c r="AX571" s="84"/>
      <c r="AY571" s="358">
        <f>(AW571+$AX$6)*AL571</f>
        <v>1512</v>
      </c>
      <c r="AZ571" s="178" t="s">
        <v>296</v>
      </c>
      <c r="BA571" s="179">
        <v>115</v>
      </c>
      <c r="BB571" s="385"/>
      <c r="BC571" s="57">
        <v>125</v>
      </c>
      <c r="BD571" s="180" t="s">
        <v>1079</v>
      </c>
      <c r="BE571" s="181"/>
      <c r="BF571" s="181"/>
      <c r="BG571" s="182"/>
      <c r="BH571" s="61"/>
      <c r="BI571" s="85" t="s">
        <v>297</v>
      </c>
      <c r="BJ571" s="183"/>
      <c r="BK571" s="64"/>
      <c r="BL571" s="63"/>
      <c r="BM571" s="65"/>
      <c r="BN571" s="66"/>
      <c r="BO571" s="84"/>
      <c r="BP571" s="358">
        <f>(BN571+$O$6)*BC571</f>
        <v>156.25</v>
      </c>
    </row>
    <row r="572" spans="1:68" s="81" customFormat="1" ht="16.5" thickBot="1">
      <c r="A572" s="184"/>
      <c r="B572" s="185"/>
      <c r="C572" s="70"/>
      <c r="D572" s="180"/>
      <c r="E572" s="181"/>
      <c r="F572" s="181"/>
      <c r="G572" s="182"/>
      <c r="H572" s="71"/>
      <c r="I572" s="72"/>
      <c r="J572" s="89"/>
      <c r="K572" s="74"/>
      <c r="L572" s="73"/>
      <c r="M572" s="74"/>
      <c r="N572" s="75"/>
      <c r="O572" s="84"/>
      <c r="P572" s="76"/>
      <c r="Q572" s="80"/>
      <c r="R572" s="184"/>
      <c r="S572" s="185"/>
      <c r="T572" s="386"/>
      <c r="U572" s="70"/>
      <c r="V572" s="180"/>
      <c r="W572" s="181"/>
      <c r="X572" s="181"/>
      <c r="Y572" s="182"/>
      <c r="Z572" s="71"/>
      <c r="AA572" s="72"/>
      <c r="AB572" s="89"/>
      <c r="AC572" s="74"/>
      <c r="AD572" s="73"/>
      <c r="AE572" s="74"/>
      <c r="AF572" s="75"/>
      <c r="AG572" s="84"/>
      <c r="AH572" s="359"/>
      <c r="AI572" s="184"/>
      <c r="AJ572" s="185"/>
      <c r="AK572" s="386"/>
      <c r="AL572" s="70"/>
      <c r="AM572" s="180"/>
      <c r="AN572" s="181"/>
      <c r="AO572" s="181"/>
      <c r="AP572" s="182"/>
      <c r="AQ572" s="71"/>
      <c r="AR572" s="72"/>
      <c r="AS572" s="89"/>
      <c r="AT572" s="74"/>
      <c r="AU572" s="73"/>
      <c r="AV572" s="74"/>
      <c r="AW572" s="75"/>
      <c r="AX572" s="84"/>
      <c r="AY572" s="359"/>
      <c r="AZ572" s="184"/>
      <c r="BA572" s="185"/>
      <c r="BB572" s="386"/>
      <c r="BC572" s="70"/>
      <c r="BD572" s="180"/>
      <c r="BE572" s="181"/>
      <c r="BF572" s="181"/>
      <c r="BG572" s="182"/>
      <c r="BH572" s="71"/>
      <c r="BI572" s="72"/>
      <c r="BJ572" s="89"/>
      <c r="BK572" s="74"/>
      <c r="BL572" s="73"/>
      <c r="BM572" s="74"/>
      <c r="BN572" s="75"/>
      <c r="BO572" s="84"/>
      <c r="BP572" s="359"/>
    </row>
    <row r="573" spans="1:68" ht="16.5" thickBot="1">
      <c r="A573" s="225" t="s">
        <v>301</v>
      </c>
      <c r="B573" s="200"/>
      <c r="C573" s="57">
        <v>85</v>
      </c>
      <c r="D573" s="180" t="s">
        <v>1080</v>
      </c>
      <c r="E573" s="181"/>
      <c r="F573" s="181"/>
      <c r="G573" s="182"/>
      <c r="H573" s="61"/>
      <c r="I573" s="116" t="s">
        <v>302</v>
      </c>
      <c r="J573" s="183" t="s">
        <v>303</v>
      </c>
      <c r="K573" s="142" t="s">
        <v>304</v>
      </c>
      <c r="L573" s="63" t="s">
        <v>300</v>
      </c>
      <c r="M573" s="65"/>
      <c r="N573" s="66">
        <v>11.55</v>
      </c>
      <c r="O573" s="84"/>
      <c r="P573" s="67">
        <f>(N573+$O$6)*C573</f>
        <v>1088</v>
      </c>
      <c r="Q573" s="5"/>
      <c r="R573" s="225" t="s">
        <v>301</v>
      </c>
      <c r="S573" s="200"/>
      <c r="T573" s="388"/>
      <c r="U573" s="57">
        <v>85</v>
      </c>
      <c r="V573" s="180" t="s">
        <v>1080</v>
      </c>
      <c r="W573" s="181"/>
      <c r="X573" s="181"/>
      <c r="Y573" s="182"/>
      <c r="Z573" s="61"/>
      <c r="AA573" s="116" t="s">
        <v>302</v>
      </c>
      <c r="AB573" s="183" t="s">
        <v>1347</v>
      </c>
      <c r="AC573" s="64">
        <v>6695928</v>
      </c>
      <c r="AD573" s="63" t="s">
        <v>1257</v>
      </c>
      <c r="AE573" s="65"/>
      <c r="AF573" s="66">
        <v>17.83</v>
      </c>
      <c r="AG573" s="84"/>
      <c r="AH573" s="358">
        <f>(AF573+$AG$6)*U573</f>
        <v>1677.0499999999997</v>
      </c>
      <c r="AI573" s="225" t="s">
        <v>301</v>
      </c>
      <c r="AJ573" s="200"/>
      <c r="AK573" s="388"/>
      <c r="AL573" s="57">
        <v>68</v>
      </c>
      <c r="AM573" s="180" t="s">
        <v>1080</v>
      </c>
      <c r="AN573" s="181"/>
      <c r="AO573" s="181"/>
      <c r="AP573" s="182"/>
      <c r="AQ573" s="61"/>
      <c r="AR573" s="116" t="s">
        <v>302</v>
      </c>
      <c r="AS573" s="183" t="s">
        <v>1723</v>
      </c>
      <c r="AT573" s="64">
        <v>175600</v>
      </c>
      <c r="AU573" s="63" t="s">
        <v>1724</v>
      </c>
      <c r="AV573" s="65"/>
      <c r="AW573" s="66">
        <v>13.17</v>
      </c>
      <c r="AX573" s="84"/>
      <c r="AY573" s="358">
        <f>(AW573+$AX$6)*AL573</f>
        <v>1028.1599999999999</v>
      </c>
      <c r="AZ573" s="225" t="s">
        <v>301</v>
      </c>
      <c r="BA573" s="200"/>
      <c r="BB573" s="388"/>
      <c r="BC573" s="57">
        <v>85</v>
      </c>
      <c r="BD573" s="180" t="s">
        <v>1080</v>
      </c>
      <c r="BE573" s="181"/>
      <c r="BF573" s="181"/>
      <c r="BG573" s="182"/>
      <c r="BH573" s="61"/>
      <c r="BI573" s="116" t="s">
        <v>302</v>
      </c>
      <c r="BJ573" s="183"/>
      <c r="BK573" s="64"/>
      <c r="BL573" s="63"/>
      <c r="BM573" s="65"/>
      <c r="BN573" s="66"/>
      <c r="BO573" s="84"/>
      <c r="BP573" s="358">
        <f>(BN573+$O$6)*BC573</f>
        <v>106.25</v>
      </c>
    </row>
    <row r="574" spans="1:68" s="81" customFormat="1" ht="16.5" thickBot="1">
      <c r="A574" s="184"/>
      <c r="B574" s="185"/>
      <c r="C574" s="70"/>
      <c r="D574" s="180"/>
      <c r="E574" s="181"/>
      <c r="F574" s="181"/>
      <c r="G574" s="182"/>
      <c r="H574" s="71"/>
      <c r="I574" s="72"/>
      <c r="J574" s="89"/>
      <c r="K574" s="74"/>
      <c r="L574" s="73"/>
      <c r="M574" s="74"/>
      <c r="N574" s="75"/>
      <c r="O574" s="84"/>
      <c r="P574" s="76"/>
      <c r="Q574" s="80"/>
      <c r="R574" s="184"/>
      <c r="S574" s="185"/>
      <c r="T574" s="386"/>
      <c r="U574" s="70"/>
      <c r="V574" s="180"/>
      <c r="W574" s="181"/>
      <c r="X574" s="181"/>
      <c r="Y574" s="182"/>
      <c r="Z574" s="71"/>
      <c r="AA574" s="72"/>
      <c r="AB574" s="89"/>
      <c r="AC574" s="74"/>
      <c r="AD574" s="73"/>
      <c r="AE574" s="74"/>
      <c r="AF574" s="75"/>
      <c r="AG574" s="84"/>
      <c r="AH574" s="359"/>
      <c r="AI574" s="184"/>
      <c r="AJ574" s="185"/>
      <c r="AK574" s="386"/>
      <c r="AL574" s="70"/>
      <c r="AM574" s="180"/>
      <c r="AN574" s="181"/>
      <c r="AO574" s="181"/>
      <c r="AP574" s="182"/>
      <c r="AQ574" s="71"/>
      <c r="AR574" s="72"/>
      <c r="AS574" s="89"/>
      <c r="AT574" s="74"/>
      <c r="AU574" s="73"/>
      <c r="AV574" s="74"/>
      <c r="AW574" s="75"/>
      <c r="AX574" s="84"/>
      <c r="AY574" s="359"/>
      <c r="AZ574" s="184"/>
      <c r="BA574" s="185"/>
      <c r="BB574" s="386"/>
      <c r="BC574" s="70"/>
      <c r="BD574" s="180"/>
      <c r="BE574" s="181"/>
      <c r="BF574" s="181"/>
      <c r="BG574" s="182"/>
      <c r="BH574" s="71"/>
      <c r="BI574" s="72"/>
      <c r="BJ574" s="89"/>
      <c r="BK574" s="74"/>
      <c r="BL574" s="73"/>
      <c r="BM574" s="74"/>
      <c r="BN574" s="75"/>
      <c r="BO574" s="84"/>
      <c r="BP574" s="359"/>
    </row>
    <row r="575" spans="1:68" ht="16.5" thickBot="1">
      <c r="A575" s="178" t="s">
        <v>305</v>
      </c>
      <c r="B575" s="179" t="s">
        <v>306</v>
      </c>
      <c r="C575" s="57">
        <v>354</v>
      </c>
      <c r="D575" s="180" t="s">
        <v>307</v>
      </c>
      <c r="E575" s="181"/>
      <c r="F575" s="181"/>
      <c r="G575" s="182"/>
      <c r="H575" s="61"/>
      <c r="I575" s="85" t="s">
        <v>308</v>
      </c>
      <c r="J575" s="183" t="s">
        <v>309</v>
      </c>
      <c r="K575" s="142" t="s">
        <v>310</v>
      </c>
      <c r="L575" s="63" t="s">
        <v>311</v>
      </c>
      <c r="M575" s="65"/>
      <c r="N575" s="66">
        <v>19.76</v>
      </c>
      <c r="O575" s="84"/>
      <c r="P575" s="67">
        <f>(N575+$O$6)*C575</f>
        <v>7437.540000000001</v>
      </c>
      <c r="Q575" s="77"/>
      <c r="R575" s="178" t="s">
        <v>305</v>
      </c>
      <c r="S575" s="179" t="s">
        <v>306</v>
      </c>
      <c r="T575" s="385"/>
      <c r="U575" s="57">
        <v>340</v>
      </c>
      <c r="V575" s="180" t="s">
        <v>307</v>
      </c>
      <c r="W575" s="181"/>
      <c r="X575" s="181"/>
      <c r="Y575" s="182"/>
      <c r="Z575" s="61"/>
      <c r="AA575" s="85" t="s">
        <v>308</v>
      </c>
      <c r="AB575" s="183" t="s">
        <v>1348</v>
      </c>
      <c r="AC575" s="64">
        <v>2559128</v>
      </c>
      <c r="AD575" s="63" t="s">
        <v>1349</v>
      </c>
      <c r="AE575" s="65"/>
      <c r="AF575" s="66">
        <v>19.76</v>
      </c>
      <c r="AG575" s="84"/>
      <c r="AH575" s="358">
        <f>(AF575+$AG$6)*U575</f>
        <v>7364.4</v>
      </c>
      <c r="AI575" s="178" t="s">
        <v>305</v>
      </c>
      <c r="AJ575" s="179" t="s">
        <v>306</v>
      </c>
      <c r="AK575" s="385"/>
      <c r="AL575" s="57">
        <v>425</v>
      </c>
      <c r="AM575" s="180" t="s">
        <v>307</v>
      </c>
      <c r="AN575" s="181"/>
      <c r="AO575" s="181"/>
      <c r="AP575" s="182"/>
      <c r="AQ575" s="61"/>
      <c r="AR575" s="85" t="s">
        <v>308</v>
      </c>
      <c r="AS575" s="183" t="s">
        <v>1725</v>
      </c>
      <c r="AT575" s="64">
        <v>451740</v>
      </c>
      <c r="AU575" s="63" t="s">
        <v>1726</v>
      </c>
      <c r="AV575" s="65"/>
      <c r="AW575" s="66">
        <v>17.25</v>
      </c>
      <c r="AX575" s="84"/>
      <c r="AY575" s="358">
        <f>(AW575+$AX$6)*AL575</f>
        <v>8160</v>
      </c>
      <c r="AZ575" s="178" t="s">
        <v>305</v>
      </c>
      <c r="BA575" s="179" t="s">
        <v>306</v>
      </c>
      <c r="BB575" s="385"/>
      <c r="BC575" s="57">
        <v>425</v>
      </c>
      <c r="BD575" s="180" t="s">
        <v>307</v>
      </c>
      <c r="BE575" s="181"/>
      <c r="BF575" s="181"/>
      <c r="BG575" s="182"/>
      <c r="BH575" s="61"/>
      <c r="BI575" s="85" t="s">
        <v>308</v>
      </c>
      <c r="BJ575" s="183"/>
      <c r="BK575" s="64"/>
      <c r="BL575" s="63"/>
      <c r="BM575" s="65"/>
      <c r="BN575" s="66"/>
      <c r="BO575" s="84"/>
      <c r="BP575" s="358">
        <f>(BN575+$O$6)*BC575</f>
        <v>531.25</v>
      </c>
    </row>
    <row r="576" spans="1:68" s="81" customFormat="1" ht="16.5" thickBot="1">
      <c r="A576" s="184"/>
      <c r="B576" s="185"/>
      <c r="C576" s="70"/>
      <c r="D576" s="180"/>
      <c r="E576" s="181"/>
      <c r="F576" s="181" t="s">
        <v>312</v>
      </c>
      <c r="G576" s="182"/>
      <c r="H576" s="71"/>
      <c r="I576" s="72"/>
      <c r="J576" s="89"/>
      <c r="K576" s="74"/>
      <c r="L576" s="73"/>
      <c r="M576" s="74"/>
      <c r="N576" s="75"/>
      <c r="O576" s="84"/>
      <c r="P576" s="76"/>
      <c r="Q576" s="80"/>
      <c r="R576" s="184"/>
      <c r="S576" s="185"/>
      <c r="T576" s="386"/>
      <c r="U576" s="70"/>
      <c r="V576" s="180"/>
      <c r="W576" s="181"/>
      <c r="X576" s="181" t="s">
        <v>312</v>
      </c>
      <c r="Y576" s="182"/>
      <c r="Z576" s="71"/>
      <c r="AA576" s="72"/>
      <c r="AB576" s="89"/>
      <c r="AC576" s="74"/>
      <c r="AD576" s="73"/>
      <c r="AE576" s="74"/>
      <c r="AF576" s="75"/>
      <c r="AG576" s="84"/>
      <c r="AH576" s="359"/>
      <c r="AI576" s="184"/>
      <c r="AJ576" s="185"/>
      <c r="AK576" s="386"/>
      <c r="AL576" s="70"/>
      <c r="AM576" s="180"/>
      <c r="AN576" s="181"/>
      <c r="AO576" s="181" t="s">
        <v>312</v>
      </c>
      <c r="AP576" s="182"/>
      <c r="AQ576" s="71"/>
      <c r="AR576" s="72"/>
      <c r="AS576" s="89"/>
      <c r="AT576" s="74"/>
      <c r="AU576" s="73"/>
      <c r="AV576" s="74"/>
      <c r="AW576" s="75"/>
      <c r="AX576" s="84"/>
      <c r="AY576" s="359"/>
      <c r="AZ576" s="184"/>
      <c r="BA576" s="185"/>
      <c r="BB576" s="386"/>
      <c r="BC576" s="70"/>
      <c r="BD576" s="180"/>
      <c r="BE576" s="181"/>
      <c r="BF576" s="181" t="s">
        <v>312</v>
      </c>
      <c r="BG576" s="182"/>
      <c r="BH576" s="71"/>
      <c r="BI576" s="72"/>
      <c r="BJ576" s="89"/>
      <c r="BK576" s="74"/>
      <c r="BL576" s="73"/>
      <c r="BM576" s="74"/>
      <c r="BN576" s="75"/>
      <c r="BO576" s="84"/>
      <c r="BP576" s="359"/>
    </row>
    <row r="577" spans="1:68" s="81" customFormat="1" ht="16.5" thickBot="1">
      <c r="A577" s="184"/>
      <c r="B577" s="185"/>
      <c r="C577" s="70"/>
      <c r="D577" s="180"/>
      <c r="E577" s="181"/>
      <c r="F577" s="181"/>
      <c r="G577" s="182"/>
      <c r="H577" s="71"/>
      <c r="I577" s="72"/>
      <c r="J577" s="89"/>
      <c r="K577" s="74"/>
      <c r="L577" s="73"/>
      <c r="M577" s="74"/>
      <c r="N577" s="75"/>
      <c r="O577" s="84"/>
      <c r="P577" s="76"/>
      <c r="Q577" s="80"/>
      <c r="R577" s="184"/>
      <c r="S577" s="185"/>
      <c r="T577" s="386"/>
      <c r="U577" s="70"/>
      <c r="V577" s="180"/>
      <c r="W577" s="181"/>
      <c r="X577" s="181"/>
      <c r="Y577" s="182"/>
      <c r="Z577" s="71"/>
      <c r="AA577" s="72"/>
      <c r="AB577" s="89"/>
      <c r="AC577" s="74"/>
      <c r="AD577" s="73"/>
      <c r="AE577" s="74"/>
      <c r="AF577" s="75"/>
      <c r="AG577" s="84"/>
      <c r="AH577" s="359"/>
      <c r="AI577" s="184"/>
      <c r="AJ577" s="185"/>
      <c r="AK577" s="386"/>
      <c r="AL577" s="70"/>
      <c r="AM577" s="180"/>
      <c r="AN577" s="181"/>
      <c r="AO577" s="181"/>
      <c r="AP577" s="182"/>
      <c r="AQ577" s="71"/>
      <c r="AR577" s="72"/>
      <c r="AS577" s="89"/>
      <c r="AT577" s="74"/>
      <c r="AU577" s="73"/>
      <c r="AV577" s="74"/>
      <c r="AW577" s="75"/>
      <c r="AX577" s="84"/>
      <c r="AY577" s="359"/>
      <c r="AZ577" s="184"/>
      <c r="BA577" s="185"/>
      <c r="BB577" s="386"/>
      <c r="BC577" s="70"/>
      <c r="BD577" s="180"/>
      <c r="BE577" s="181"/>
      <c r="BF577" s="181"/>
      <c r="BG577" s="182"/>
      <c r="BH577" s="71"/>
      <c r="BI577" s="72"/>
      <c r="BJ577" s="89"/>
      <c r="BK577" s="74"/>
      <c r="BL577" s="73"/>
      <c r="BM577" s="74"/>
      <c r="BN577" s="75"/>
      <c r="BO577" s="84"/>
      <c r="BP577" s="359"/>
    </row>
    <row r="578" spans="1:68" ht="16.5" thickBot="1">
      <c r="A578" s="178" t="s">
        <v>313</v>
      </c>
      <c r="B578" s="179"/>
      <c r="C578" s="57">
        <v>1700</v>
      </c>
      <c r="D578" s="180" t="s">
        <v>1081</v>
      </c>
      <c r="E578" s="181"/>
      <c r="F578" s="181"/>
      <c r="G578" s="182"/>
      <c r="H578" s="61" t="s">
        <v>314</v>
      </c>
      <c r="I578" s="85" t="s">
        <v>315</v>
      </c>
      <c r="J578" s="183" t="s">
        <v>316</v>
      </c>
      <c r="K578" s="64">
        <v>10575</v>
      </c>
      <c r="L578" s="63" t="s">
        <v>317</v>
      </c>
      <c r="M578" s="65"/>
      <c r="N578" s="66">
        <v>18</v>
      </c>
      <c r="O578" s="84"/>
      <c r="P578" s="67">
        <f>(N578+$O$6)*C578</f>
        <v>32725</v>
      </c>
      <c r="R578" s="178" t="s">
        <v>313</v>
      </c>
      <c r="S578" s="179"/>
      <c r="T578" s="385"/>
      <c r="U578" s="57">
        <v>1416.67</v>
      </c>
      <c r="V578" s="180" t="s">
        <v>1081</v>
      </c>
      <c r="W578" s="181"/>
      <c r="X578" s="181"/>
      <c r="Y578" s="182"/>
      <c r="Z578" s="61" t="s">
        <v>314</v>
      </c>
      <c r="AA578" s="85" t="s">
        <v>315</v>
      </c>
      <c r="AB578" s="183" t="s">
        <v>1350</v>
      </c>
      <c r="AC578" s="64">
        <v>2226710</v>
      </c>
      <c r="AD578" s="63" t="s">
        <v>1349</v>
      </c>
      <c r="AE578" s="65"/>
      <c r="AF578" s="66">
        <v>26.63</v>
      </c>
      <c r="AG578" s="84"/>
      <c r="AH578" s="358">
        <f>(AF578+$AG$6)*U578</f>
        <v>40417.5951</v>
      </c>
      <c r="AI578" s="178" t="s">
        <v>313</v>
      </c>
      <c r="AJ578" s="179"/>
      <c r="AK578" s="385"/>
      <c r="AL578" s="57">
        <v>1411</v>
      </c>
      <c r="AM578" s="180" t="s">
        <v>1081</v>
      </c>
      <c r="AN578" s="181"/>
      <c r="AO578" s="181"/>
      <c r="AP578" s="182"/>
      <c r="AQ578" s="61" t="s">
        <v>314</v>
      </c>
      <c r="AR578" s="85" t="s">
        <v>315</v>
      </c>
      <c r="AS578" s="183" t="s">
        <v>1727</v>
      </c>
      <c r="AT578" s="64">
        <v>618152</v>
      </c>
      <c r="AU578" s="63" t="s">
        <v>1728</v>
      </c>
      <c r="AV578" s="65"/>
      <c r="AW578" s="66">
        <v>25.83</v>
      </c>
      <c r="AX578" s="84"/>
      <c r="AY578" s="358">
        <f>(AW578+$AX$6)*AL578</f>
        <v>39197.579999999994</v>
      </c>
      <c r="AZ578" s="178" t="s">
        <v>313</v>
      </c>
      <c r="BA578" s="179"/>
      <c r="BB578" s="385"/>
      <c r="BC578" s="57">
        <v>1700</v>
      </c>
      <c r="BD578" s="180" t="s">
        <v>1081</v>
      </c>
      <c r="BE578" s="181"/>
      <c r="BF578" s="181"/>
      <c r="BG578" s="182"/>
      <c r="BH578" s="61" t="s">
        <v>314</v>
      </c>
      <c r="BI578" s="85" t="s">
        <v>315</v>
      </c>
      <c r="BJ578" s="183"/>
      <c r="BK578" s="64"/>
      <c r="BL578" s="63"/>
      <c r="BM578" s="65"/>
      <c r="BN578" s="66"/>
      <c r="BO578" s="84"/>
      <c r="BP578" s="358">
        <f>(BN578+$O$6)*BC578</f>
        <v>2125</v>
      </c>
    </row>
    <row r="579" spans="1:68" ht="16.5" thickBot="1">
      <c r="A579" s="184"/>
      <c r="B579" s="179"/>
      <c r="C579" s="70"/>
      <c r="D579" s="180"/>
      <c r="E579" s="181"/>
      <c r="F579" s="181"/>
      <c r="G579" s="182"/>
      <c r="H579" s="61"/>
      <c r="I579" s="72"/>
      <c r="J579" s="89"/>
      <c r="K579" s="74"/>
      <c r="L579" s="73"/>
      <c r="M579" s="74"/>
      <c r="N579" s="75"/>
      <c r="O579" s="84"/>
      <c r="P579" s="76"/>
      <c r="R579" s="184"/>
      <c r="S579" s="179"/>
      <c r="T579" s="385"/>
      <c r="U579" s="70"/>
      <c r="V579" s="180"/>
      <c r="W579" s="181"/>
      <c r="X579" s="181"/>
      <c r="Y579" s="182"/>
      <c r="Z579" s="61"/>
      <c r="AA579" s="72"/>
      <c r="AB579" s="89"/>
      <c r="AC579" s="74"/>
      <c r="AD579" s="73"/>
      <c r="AE579" s="74"/>
      <c r="AF579" s="75"/>
      <c r="AG579" s="84"/>
      <c r="AH579" s="359"/>
      <c r="AI579" s="184"/>
      <c r="AJ579" s="179"/>
      <c r="AK579" s="385"/>
      <c r="AL579" s="70"/>
      <c r="AM579" s="180"/>
      <c r="AN579" s="181"/>
      <c r="AO579" s="181"/>
      <c r="AP579" s="182"/>
      <c r="AQ579" s="61"/>
      <c r="AR579" s="72"/>
      <c r="AS579" s="89"/>
      <c r="AT579" s="74"/>
      <c r="AU579" s="73"/>
      <c r="AV579" s="74"/>
      <c r="AW579" s="75"/>
      <c r="AX579" s="84"/>
      <c r="AY579" s="359"/>
      <c r="AZ579" s="184"/>
      <c r="BA579" s="179"/>
      <c r="BB579" s="385"/>
      <c r="BC579" s="70"/>
      <c r="BD579" s="180"/>
      <c r="BE579" s="181"/>
      <c r="BF579" s="181"/>
      <c r="BG579" s="182"/>
      <c r="BH579" s="61"/>
      <c r="BI579" s="72"/>
      <c r="BJ579" s="89"/>
      <c r="BK579" s="74"/>
      <c r="BL579" s="73"/>
      <c r="BM579" s="74"/>
      <c r="BN579" s="75"/>
      <c r="BO579" s="84"/>
      <c r="BP579" s="359"/>
    </row>
    <row r="580" spans="1:68" ht="16.5" thickBot="1">
      <c r="A580" s="178" t="s">
        <v>318</v>
      </c>
      <c r="B580" s="179" t="s">
        <v>319</v>
      </c>
      <c r="C580" s="57">
        <v>175</v>
      </c>
      <c r="D580" s="180" t="s">
        <v>320</v>
      </c>
      <c r="E580" s="181"/>
      <c r="F580" s="181"/>
      <c r="G580" s="182"/>
      <c r="H580" s="61"/>
      <c r="I580" s="85" t="s">
        <v>2493</v>
      </c>
      <c r="J580" s="183" t="s">
        <v>2493</v>
      </c>
      <c r="K580" s="64">
        <v>22265</v>
      </c>
      <c r="L580" s="63" t="s">
        <v>321</v>
      </c>
      <c r="M580" s="65"/>
      <c r="N580" s="66">
        <v>7</v>
      </c>
      <c r="O580" s="84"/>
      <c r="P580" s="67">
        <f>(N580+$O$6)*C580</f>
        <v>1443.75</v>
      </c>
      <c r="Q580" s="77"/>
      <c r="R580" s="178" t="s">
        <v>318</v>
      </c>
      <c r="S580" s="179" t="s">
        <v>319</v>
      </c>
      <c r="T580" s="385"/>
      <c r="U580" s="57">
        <v>175</v>
      </c>
      <c r="V580" s="180" t="s">
        <v>320</v>
      </c>
      <c r="W580" s="181"/>
      <c r="X580" s="181"/>
      <c r="Y580" s="182"/>
      <c r="Z580" s="61"/>
      <c r="AA580" s="85" t="s">
        <v>2493</v>
      </c>
      <c r="AB580" s="183" t="s">
        <v>2493</v>
      </c>
      <c r="AC580" s="64">
        <v>1797257</v>
      </c>
      <c r="AD580" s="63" t="s">
        <v>1106</v>
      </c>
      <c r="AE580" s="65"/>
      <c r="AF580" s="66">
        <v>8.7</v>
      </c>
      <c r="AG580" s="84"/>
      <c r="AH580" s="358">
        <f>(AF580+$AG$6)*U580</f>
        <v>1855</v>
      </c>
      <c r="AI580" s="178" t="s">
        <v>318</v>
      </c>
      <c r="AJ580" s="179" t="s">
        <v>319</v>
      </c>
      <c r="AK580" s="385"/>
      <c r="AL580" s="57">
        <v>145</v>
      </c>
      <c r="AM580" s="180" t="s">
        <v>320</v>
      </c>
      <c r="AN580" s="181"/>
      <c r="AO580" s="181"/>
      <c r="AP580" s="182"/>
      <c r="AQ580" s="61"/>
      <c r="AR580" s="85" t="s">
        <v>2493</v>
      </c>
      <c r="AS580" s="183" t="s">
        <v>1574</v>
      </c>
      <c r="AT580" s="64">
        <v>159760</v>
      </c>
      <c r="AU580" s="63" t="s">
        <v>1729</v>
      </c>
      <c r="AV580" s="65"/>
      <c r="AW580" s="66">
        <v>11.84</v>
      </c>
      <c r="AX580" s="84"/>
      <c r="AY580" s="358">
        <f>(AW580+$AX$6)*AL580</f>
        <v>1999.55</v>
      </c>
      <c r="AZ580" s="178" t="s">
        <v>318</v>
      </c>
      <c r="BA580" s="179" t="s">
        <v>319</v>
      </c>
      <c r="BB580" s="385"/>
      <c r="BC580" s="57">
        <v>175</v>
      </c>
      <c r="BD580" s="180" t="s">
        <v>320</v>
      </c>
      <c r="BE580" s="181"/>
      <c r="BF580" s="181"/>
      <c r="BG580" s="182"/>
      <c r="BH580" s="61"/>
      <c r="BI580" s="85" t="s">
        <v>2493</v>
      </c>
      <c r="BJ580" s="183"/>
      <c r="BK580" s="64"/>
      <c r="BL580" s="63"/>
      <c r="BM580" s="65"/>
      <c r="BN580" s="66"/>
      <c r="BO580" s="84"/>
      <c r="BP580" s="358">
        <f>(BN580+$O$6)*BC580</f>
        <v>218.75</v>
      </c>
    </row>
    <row r="581" spans="1:68" s="81" customFormat="1" ht="16.5" thickBot="1">
      <c r="A581" s="184"/>
      <c r="B581" s="185"/>
      <c r="C581" s="70"/>
      <c r="D581" s="180"/>
      <c r="E581" s="181"/>
      <c r="F581" s="181"/>
      <c r="G581" s="182"/>
      <c r="H581" s="71"/>
      <c r="I581" s="72"/>
      <c r="J581" s="89"/>
      <c r="K581" s="74"/>
      <c r="L581" s="73"/>
      <c r="M581" s="74"/>
      <c r="N581" s="75"/>
      <c r="O581" s="84"/>
      <c r="P581" s="76"/>
      <c r="Q581" s="80"/>
      <c r="R581" s="184"/>
      <c r="S581" s="185"/>
      <c r="T581" s="386"/>
      <c r="U581" s="70"/>
      <c r="V581" s="180"/>
      <c r="W581" s="181"/>
      <c r="X581" s="181"/>
      <c r="Y581" s="182"/>
      <c r="Z581" s="71"/>
      <c r="AA581" s="72"/>
      <c r="AB581" s="89"/>
      <c r="AC581" s="74"/>
      <c r="AD581" s="73"/>
      <c r="AE581" s="74"/>
      <c r="AF581" s="75"/>
      <c r="AG581" s="84"/>
      <c r="AH581" s="359"/>
      <c r="AI581" s="184"/>
      <c r="AJ581" s="185"/>
      <c r="AK581" s="386"/>
      <c r="AL581" s="70"/>
      <c r="AM581" s="180"/>
      <c r="AN581" s="181"/>
      <c r="AO581" s="181"/>
      <c r="AP581" s="182"/>
      <c r="AQ581" s="71"/>
      <c r="AR581" s="72"/>
      <c r="AS581" s="89"/>
      <c r="AT581" s="74"/>
      <c r="AU581" s="73"/>
      <c r="AV581" s="74"/>
      <c r="AW581" s="75"/>
      <c r="AX581" s="84"/>
      <c r="AY581" s="359"/>
      <c r="AZ581" s="184"/>
      <c r="BA581" s="185"/>
      <c r="BB581" s="386"/>
      <c r="BC581" s="70"/>
      <c r="BD581" s="180"/>
      <c r="BE581" s="181"/>
      <c r="BF581" s="181"/>
      <c r="BG581" s="182"/>
      <c r="BH581" s="71"/>
      <c r="BI581" s="72"/>
      <c r="BJ581" s="89"/>
      <c r="BK581" s="74"/>
      <c r="BL581" s="73"/>
      <c r="BM581" s="74"/>
      <c r="BN581" s="75"/>
      <c r="BO581" s="84"/>
      <c r="BP581" s="359"/>
    </row>
    <row r="582" spans="1:68" ht="16.5" thickBot="1">
      <c r="A582" s="178" t="s">
        <v>322</v>
      </c>
      <c r="B582" s="179"/>
      <c r="C582" s="57">
        <v>250</v>
      </c>
      <c r="D582" s="180" t="s">
        <v>323</v>
      </c>
      <c r="E582" s="181"/>
      <c r="F582" s="181"/>
      <c r="G582" s="182"/>
      <c r="H582" s="108" t="s">
        <v>324</v>
      </c>
      <c r="I582" s="85" t="s">
        <v>159</v>
      </c>
      <c r="J582" s="183" t="s">
        <v>325</v>
      </c>
      <c r="K582" s="64"/>
      <c r="L582" s="63" t="s">
        <v>326</v>
      </c>
      <c r="M582" s="65"/>
      <c r="N582" s="66">
        <v>22.5</v>
      </c>
      <c r="O582" s="84"/>
      <c r="P582" s="67">
        <f>(N582+$O$6)*C582</f>
        <v>5937.5</v>
      </c>
      <c r="Q582" s="77"/>
      <c r="R582" s="178" t="s">
        <v>322</v>
      </c>
      <c r="S582" s="179"/>
      <c r="T582" s="385"/>
      <c r="U582" s="57">
        <v>250</v>
      </c>
      <c r="V582" s="180" t="s">
        <v>323</v>
      </c>
      <c r="W582" s="181"/>
      <c r="X582" s="181"/>
      <c r="Y582" s="182"/>
      <c r="Z582" s="108" t="s">
        <v>324</v>
      </c>
      <c r="AA582" s="85" t="s">
        <v>159</v>
      </c>
      <c r="AB582" s="183" t="s">
        <v>1351</v>
      </c>
      <c r="AC582" s="64" t="s">
        <v>1352</v>
      </c>
      <c r="AD582" s="63" t="s">
        <v>1353</v>
      </c>
      <c r="AE582" s="65"/>
      <c r="AF582" s="66">
        <v>22.5</v>
      </c>
      <c r="AG582" s="84"/>
      <c r="AH582" s="358">
        <f>(AF582+$AG$6)*U582</f>
        <v>6100</v>
      </c>
      <c r="AI582" s="178" t="s">
        <v>322</v>
      </c>
      <c r="AJ582" s="179"/>
      <c r="AK582" s="385"/>
      <c r="AL582" s="57">
        <v>250</v>
      </c>
      <c r="AM582" s="180" t="s">
        <v>323</v>
      </c>
      <c r="AN582" s="181"/>
      <c r="AO582" s="181"/>
      <c r="AP582" s="182"/>
      <c r="AQ582" s="108" t="s">
        <v>324</v>
      </c>
      <c r="AR582" s="85" t="s">
        <v>159</v>
      </c>
      <c r="AS582" s="183"/>
      <c r="AT582" s="64" t="s">
        <v>1654</v>
      </c>
      <c r="AU582" s="63"/>
      <c r="AV582" s="65"/>
      <c r="AW582" s="398">
        <v>22.5</v>
      </c>
      <c r="AX582" s="399"/>
      <c r="AY582" s="396">
        <f>(AW582+$AX$6)*AL582</f>
        <v>6112.5</v>
      </c>
      <c r="AZ582" s="178" t="s">
        <v>322</v>
      </c>
      <c r="BA582" s="179"/>
      <c r="BB582" s="385"/>
      <c r="BC582" s="57">
        <v>250</v>
      </c>
      <c r="BD582" s="180" t="s">
        <v>323</v>
      </c>
      <c r="BE582" s="181"/>
      <c r="BF582" s="181"/>
      <c r="BG582" s="182"/>
      <c r="BH582" s="108" t="s">
        <v>324</v>
      </c>
      <c r="BI582" s="85" t="s">
        <v>159</v>
      </c>
      <c r="BJ582" s="183"/>
      <c r="BK582" s="64"/>
      <c r="BL582" s="63"/>
      <c r="BM582" s="65"/>
      <c r="BN582" s="66"/>
      <c r="BO582" s="84"/>
      <c r="BP582" s="358">
        <f>(BN582+$O$6)*BC582</f>
        <v>312.5</v>
      </c>
    </row>
    <row r="583" spans="1:68" ht="16.5" thickBot="1">
      <c r="A583" s="213"/>
      <c r="B583" s="179"/>
      <c r="C583" s="70"/>
      <c r="D583" s="180"/>
      <c r="E583" s="181"/>
      <c r="F583" s="181"/>
      <c r="G583" s="182"/>
      <c r="H583" s="108"/>
      <c r="I583" s="72"/>
      <c r="J583" s="89"/>
      <c r="K583" s="74"/>
      <c r="L583" s="73"/>
      <c r="M583" s="74"/>
      <c r="N583" s="75"/>
      <c r="O583" s="84"/>
      <c r="P583" s="76"/>
      <c r="Q583" s="77"/>
      <c r="R583" s="213"/>
      <c r="S583" s="179"/>
      <c r="T583" s="385"/>
      <c r="U583" s="70"/>
      <c r="V583" s="180"/>
      <c r="W583" s="181"/>
      <c r="X583" s="181"/>
      <c r="Y583" s="182"/>
      <c r="Z583" s="108"/>
      <c r="AA583" s="72"/>
      <c r="AB583" s="89"/>
      <c r="AC583" s="74"/>
      <c r="AD583" s="73"/>
      <c r="AE583" s="74"/>
      <c r="AF583" s="75"/>
      <c r="AG583" s="84"/>
      <c r="AH583" s="359"/>
      <c r="AI583" s="213"/>
      <c r="AJ583" s="179"/>
      <c r="AK583" s="385"/>
      <c r="AL583" s="70"/>
      <c r="AM583" s="180"/>
      <c r="AN583" s="181"/>
      <c r="AO583" s="181"/>
      <c r="AP583" s="182"/>
      <c r="AQ583" s="108"/>
      <c r="AR583" s="72"/>
      <c r="AS583" s="89"/>
      <c r="AT583" s="74"/>
      <c r="AU583" s="73"/>
      <c r="AV583" s="74"/>
      <c r="AW583" s="75"/>
      <c r="AX583" s="84"/>
      <c r="AY583" s="359"/>
      <c r="AZ583" s="213"/>
      <c r="BA583" s="179"/>
      <c r="BB583" s="385"/>
      <c r="BC583" s="70"/>
      <c r="BD583" s="180"/>
      <c r="BE583" s="181"/>
      <c r="BF583" s="181"/>
      <c r="BG583" s="182"/>
      <c r="BH583" s="108"/>
      <c r="BI583" s="72"/>
      <c r="BJ583" s="89"/>
      <c r="BK583" s="74"/>
      <c r="BL583" s="73"/>
      <c r="BM583" s="74"/>
      <c r="BN583" s="75"/>
      <c r="BO583" s="84"/>
      <c r="BP583" s="359"/>
    </row>
    <row r="584" spans="1:68" ht="16.5" thickBot="1">
      <c r="A584" s="178" t="s">
        <v>327</v>
      </c>
      <c r="B584" s="179">
        <v>139</v>
      </c>
      <c r="C584" s="57">
        <v>416</v>
      </c>
      <c r="D584" s="180" t="s">
        <v>328</v>
      </c>
      <c r="E584" s="181"/>
      <c r="F584" s="181"/>
      <c r="G584" s="182"/>
      <c r="H584" s="61" t="s">
        <v>329</v>
      </c>
      <c r="I584" s="85" t="s">
        <v>330</v>
      </c>
      <c r="J584" s="183" t="s">
        <v>331</v>
      </c>
      <c r="K584" s="142" t="s">
        <v>332</v>
      </c>
      <c r="L584" s="63" t="s">
        <v>333</v>
      </c>
      <c r="M584" s="65"/>
      <c r="N584" s="66">
        <v>13.59</v>
      </c>
      <c r="O584" s="84"/>
      <c r="P584" s="67">
        <f>(N584+$O$6)*C584</f>
        <v>6173.44</v>
      </c>
      <c r="Q584" s="77"/>
      <c r="R584" s="178" t="s">
        <v>327</v>
      </c>
      <c r="S584" s="179">
        <v>139</v>
      </c>
      <c r="T584" s="385"/>
      <c r="U584" s="57">
        <v>416.67</v>
      </c>
      <c r="V584" s="180" t="s">
        <v>328</v>
      </c>
      <c r="W584" s="181"/>
      <c r="X584" s="181"/>
      <c r="Y584" s="182"/>
      <c r="Z584" s="61" t="s">
        <v>329</v>
      </c>
      <c r="AA584" s="85" t="s">
        <v>330</v>
      </c>
      <c r="AB584" s="183" t="s">
        <v>1354</v>
      </c>
      <c r="AC584" s="64">
        <v>1010693</v>
      </c>
      <c r="AD584" s="63" t="s">
        <v>1355</v>
      </c>
      <c r="AE584" s="65"/>
      <c r="AF584" s="66">
        <v>13.59</v>
      </c>
      <c r="AG584" s="84"/>
      <c r="AH584" s="358">
        <f>(AF584+$AG$6)*U584</f>
        <v>6454.2183</v>
      </c>
      <c r="AI584" s="178" t="s">
        <v>327</v>
      </c>
      <c r="AJ584" s="179">
        <v>139</v>
      </c>
      <c r="AK584" s="385"/>
      <c r="AL584" s="57">
        <v>415</v>
      </c>
      <c r="AM584" s="180" t="s">
        <v>328</v>
      </c>
      <c r="AN584" s="181"/>
      <c r="AO584" s="181"/>
      <c r="AP584" s="182"/>
      <c r="AQ584" s="61" t="s">
        <v>329</v>
      </c>
      <c r="AR584" s="85" t="s">
        <v>330</v>
      </c>
      <c r="AS584" s="183" t="s">
        <v>1730</v>
      </c>
      <c r="AT584" s="64">
        <v>475424</v>
      </c>
      <c r="AU584" s="63" t="s">
        <v>1355</v>
      </c>
      <c r="AV584" s="65"/>
      <c r="AW584" s="66">
        <v>15.44</v>
      </c>
      <c r="AX584" s="84"/>
      <c r="AY584" s="358">
        <f>(AW584+$AX$6)*AL584</f>
        <v>7216.85</v>
      </c>
      <c r="AZ584" s="178" t="s">
        <v>327</v>
      </c>
      <c r="BA584" s="179">
        <v>139</v>
      </c>
      <c r="BB584" s="385"/>
      <c r="BC584" s="57">
        <v>500</v>
      </c>
      <c r="BD584" s="180" t="s">
        <v>328</v>
      </c>
      <c r="BE584" s="181"/>
      <c r="BF584" s="181"/>
      <c r="BG584" s="182"/>
      <c r="BH584" s="61" t="s">
        <v>329</v>
      </c>
      <c r="BI584" s="85" t="s">
        <v>330</v>
      </c>
      <c r="BJ584" s="183"/>
      <c r="BK584" s="64"/>
      <c r="BL584" s="63"/>
      <c r="BM584" s="65"/>
      <c r="BN584" s="66"/>
      <c r="BO584" s="84"/>
      <c r="BP584" s="358">
        <f>(BN584+$O$6)*BC584</f>
        <v>625</v>
      </c>
    </row>
    <row r="585" spans="1:68" s="81" customFormat="1" ht="16.5" thickBot="1">
      <c r="A585" s="184"/>
      <c r="B585" s="185"/>
      <c r="C585" s="70"/>
      <c r="D585" s="180"/>
      <c r="E585" s="181"/>
      <c r="F585" s="181"/>
      <c r="G585" s="182"/>
      <c r="H585" s="71"/>
      <c r="I585" s="72"/>
      <c r="J585" s="89"/>
      <c r="K585" s="74"/>
      <c r="L585" s="73"/>
      <c r="M585" s="74"/>
      <c r="N585" s="75"/>
      <c r="O585" s="84"/>
      <c r="P585" s="76"/>
      <c r="Q585" s="80"/>
      <c r="R585" s="184"/>
      <c r="S585" s="185"/>
      <c r="T585" s="386"/>
      <c r="U585" s="70"/>
      <c r="V585" s="180"/>
      <c r="W585" s="181"/>
      <c r="X585" s="181"/>
      <c r="Y585" s="182"/>
      <c r="Z585" s="71"/>
      <c r="AA585" s="72"/>
      <c r="AB585" s="89"/>
      <c r="AC585" s="74"/>
      <c r="AD585" s="73"/>
      <c r="AE585" s="74"/>
      <c r="AF585" s="75"/>
      <c r="AG585" s="84"/>
      <c r="AH585" s="359"/>
      <c r="AI585" s="184"/>
      <c r="AJ585" s="185"/>
      <c r="AK585" s="386"/>
      <c r="AL585" s="70"/>
      <c r="AM585" s="180"/>
      <c r="AN585" s="181"/>
      <c r="AO585" s="181"/>
      <c r="AP585" s="182"/>
      <c r="AQ585" s="71"/>
      <c r="AR585" s="72"/>
      <c r="AS585" s="89"/>
      <c r="AT585" s="74"/>
      <c r="AU585" s="73"/>
      <c r="AV585" s="74"/>
      <c r="AW585" s="75"/>
      <c r="AX585" s="84"/>
      <c r="AY585" s="359"/>
      <c r="AZ585" s="184"/>
      <c r="BA585" s="185"/>
      <c r="BB585" s="386"/>
      <c r="BC585" s="70"/>
      <c r="BD585" s="180"/>
      <c r="BE585" s="181"/>
      <c r="BF585" s="181"/>
      <c r="BG585" s="182"/>
      <c r="BH585" s="71"/>
      <c r="BI585" s="72"/>
      <c r="BJ585" s="89"/>
      <c r="BK585" s="74"/>
      <c r="BL585" s="73"/>
      <c r="BM585" s="74"/>
      <c r="BN585" s="75"/>
      <c r="BO585" s="84"/>
      <c r="BP585" s="359"/>
    </row>
    <row r="586" spans="1:68" ht="16.5" thickBot="1">
      <c r="A586" s="178" t="s">
        <v>334</v>
      </c>
      <c r="B586" s="179"/>
      <c r="C586" s="57">
        <v>69</v>
      </c>
      <c r="D586" s="180" t="s">
        <v>335</v>
      </c>
      <c r="E586" s="181"/>
      <c r="F586" s="181"/>
      <c r="G586" s="182"/>
      <c r="H586" s="61"/>
      <c r="I586" s="85" t="s">
        <v>106</v>
      </c>
      <c r="J586" s="183" t="s">
        <v>336</v>
      </c>
      <c r="K586" s="64">
        <v>2255</v>
      </c>
      <c r="L586" s="63" t="s">
        <v>337</v>
      </c>
      <c r="M586" s="65"/>
      <c r="N586" s="66">
        <v>37.08</v>
      </c>
      <c r="O586" s="84"/>
      <c r="P586" s="67">
        <f>(N586+$O$6)*C586</f>
        <v>2644.77</v>
      </c>
      <c r="R586" s="178" t="s">
        <v>334</v>
      </c>
      <c r="S586" s="179"/>
      <c r="T586" s="385"/>
      <c r="U586" s="57">
        <v>52</v>
      </c>
      <c r="V586" s="180" t="s">
        <v>335</v>
      </c>
      <c r="W586" s="181"/>
      <c r="X586" s="181"/>
      <c r="Y586" s="182"/>
      <c r="Z586" s="61"/>
      <c r="AA586" s="85" t="s">
        <v>106</v>
      </c>
      <c r="AB586" s="183" t="s">
        <v>1356</v>
      </c>
      <c r="AC586" s="64" t="s">
        <v>1357</v>
      </c>
      <c r="AD586" s="63" t="s">
        <v>1358</v>
      </c>
      <c r="AE586" s="65"/>
      <c r="AF586" s="66">
        <v>19.95</v>
      </c>
      <c r="AG586" s="84"/>
      <c r="AH586" s="358">
        <f>(AF586+$AG$6)*U586</f>
        <v>1136.1999999999998</v>
      </c>
      <c r="AI586" s="178" t="s">
        <v>334</v>
      </c>
      <c r="AJ586" s="179"/>
      <c r="AK586" s="385"/>
      <c r="AL586" s="57">
        <v>104</v>
      </c>
      <c r="AM586" s="180" t="s">
        <v>335</v>
      </c>
      <c r="AN586" s="181"/>
      <c r="AO586" s="181"/>
      <c r="AP586" s="182"/>
      <c r="AQ586" s="61"/>
      <c r="AR586" s="85" t="s">
        <v>106</v>
      </c>
      <c r="AS586" s="183" t="s">
        <v>1731</v>
      </c>
      <c r="AT586" s="64">
        <v>241199</v>
      </c>
      <c r="AU586" s="63" t="s">
        <v>1732</v>
      </c>
      <c r="AV586" s="65"/>
      <c r="AW586" s="66">
        <v>31.53</v>
      </c>
      <c r="AX586" s="84"/>
      <c r="AY586" s="358">
        <f>(AW586+$AX$6)*AL586</f>
        <v>3481.9200000000005</v>
      </c>
      <c r="AZ586" s="178" t="s">
        <v>334</v>
      </c>
      <c r="BA586" s="179"/>
      <c r="BB586" s="385"/>
      <c r="BC586" s="57">
        <v>130</v>
      </c>
      <c r="BD586" s="180" t="s">
        <v>335</v>
      </c>
      <c r="BE586" s="181"/>
      <c r="BF586" s="181"/>
      <c r="BG586" s="182"/>
      <c r="BH586" s="61"/>
      <c r="BI586" s="85" t="s">
        <v>106</v>
      </c>
      <c r="BJ586" s="183"/>
      <c r="BK586" s="64"/>
      <c r="BL586" s="63"/>
      <c r="BM586" s="65"/>
      <c r="BN586" s="66"/>
      <c r="BO586" s="84"/>
      <c r="BP586" s="358">
        <f>(BN586+$O$6)*BC586</f>
        <v>162.5</v>
      </c>
    </row>
    <row r="587" spans="1:68" s="81" customFormat="1" ht="16.5" thickBot="1">
      <c r="A587" s="184"/>
      <c r="B587" s="185"/>
      <c r="C587" s="70"/>
      <c r="D587" s="180"/>
      <c r="E587" s="181"/>
      <c r="F587" s="181"/>
      <c r="G587" s="182"/>
      <c r="H587" s="71"/>
      <c r="I587" s="72"/>
      <c r="J587" s="89"/>
      <c r="K587" s="74"/>
      <c r="L587" s="73"/>
      <c r="M587" s="74"/>
      <c r="N587" s="75"/>
      <c r="O587" s="84"/>
      <c r="P587" s="76"/>
      <c r="Q587" s="80"/>
      <c r="R587" s="184"/>
      <c r="S587" s="185"/>
      <c r="T587" s="386"/>
      <c r="U587" s="70"/>
      <c r="V587" s="180"/>
      <c r="W587" s="181"/>
      <c r="X587" s="181"/>
      <c r="Y587" s="182"/>
      <c r="Z587" s="71"/>
      <c r="AA587" s="72"/>
      <c r="AB587" s="89"/>
      <c r="AC587" s="74"/>
      <c r="AD587" s="73"/>
      <c r="AE587" s="74"/>
      <c r="AF587" s="75"/>
      <c r="AG587" s="84"/>
      <c r="AH587" s="359"/>
      <c r="AI587" s="184"/>
      <c r="AJ587" s="185"/>
      <c r="AK587" s="386"/>
      <c r="AL587" s="70"/>
      <c r="AM587" s="180"/>
      <c r="AN587" s="181"/>
      <c r="AO587" s="181"/>
      <c r="AP587" s="182"/>
      <c r="AQ587" s="71"/>
      <c r="AR587" s="72"/>
      <c r="AS587" s="89"/>
      <c r="AT587" s="74"/>
      <c r="AU587" s="73"/>
      <c r="AV587" s="74"/>
      <c r="AW587" s="75"/>
      <c r="AX587" s="84"/>
      <c r="AY587" s="359"/>
      <c r="AZ587" s="184"/>
      <c r="BA587" s="185"/>
      <c r="BB587" s="386"/>
      <c r="BC587" s="70"/>
      <c r="BD587" s="180"/>
      <c r="BE587" s="181"/>
      <c r="BF587" s="181"/>
      <c r="BG587" s="182"/>
      <c r="BH587" s="71"/>
      <c r="BI587" s="72"/>
      <c r="BJ587" s="89"/>
      <c r="BK587" s="74"/>
      <c r="BL587" s="73"/>
      <c r="BM587" s="74"/>
      <c r="BN587" s="75"/>
      <c r="BO587" s="84"/>
      <c r="BP587" s="359"/>
    </row>
    <row r="588" spans="1:68" ht="16.5" thickBot="1">
      <c r="A588" s="178" t="s">
        <v>338</v>
      </c>
      <c r="B588" s="179"/>
      <c r="C588" s="57">
        <v>41</v>
      </c>
      <c r="D588" s="180" t="s">
        <v>339</v>
      </c>
      <c r="E588" s="181"/>
      <c r="F588" s="181"/>
      <c r="G588" s="182"/>
      <c r="H588" s="61"/>
      <c r="I588" s="85" t="s">
        <v>340</v>
      </c>
      <c r="J588" s="183" t="s">
        <v>341</v>
      </c>
      <c r="K588" s="142"/>
      <c r="L588" s="63" t="s">
        <v>342</v>
      </c>
      <c r="M588" s="65"/>
      <c r="N588" s="66">
        <v>17.75</v>
      </c>
      <c r="O588" s="84"/>
      <c r="P588" s="67">
        <f>(N588+$O$6)*C588</f>
        <v>779</v>
      </c>
      <c r="Q588" s="77"/>
      <c r="R588" s="178" t="s">
        <v>338</v>
      </c>
      <c r="S588" s="179"/>
      <c r="T588" s="385"/>
      <c r="U588" s="57">
        <v>50</v>
      </c>
      <c r="V588" s="180" t="s">
        <v>339</v>
      </c>
      <c r="W588" s="181"/>
      <c r="X588" s="181"/>
      <c r="Y588" s="182"/>
      <c r="Z588" s="61"/>
      <c r="AA588" s="85" t="s">
        <v>340</v>
      </c>
      <c r="AB588" s="183" t="s">
        <v>1356</v>
      </c>
      <c r="AC588" s="64" t="s">
        <v>1359</v>
      </c>
      <c r="AD588" s="63" t="s">
        <v>1358</v>
      </c>
      <c r="AE588" s="65"/>
      <c r="AF588" s="66">
        <v>17.75</v>
      </c>
      <c r="AG588" s="84"/>
      <c r="AH588" s="358">
        <f>(AF588+$AG$6)*U588</f>
        <v>982.4999999999999</v>
      </c>
      <c r="AI588" s="178" t="s">
        <v>338</v>
      </c>
      <c r="AJ588" s="179"/>
      <c r="AK588" s="385"/>
      <c r="AL588" s="57">
        <v>50</v>
      </c>
      <c r="AM588" s="180" t="s">
        <v>339</v>
      </c>
      <c r="AN588" s="181"/>
      <c r="AO588" s="181"/>
      <c r="AP588" s="182"/>
      <c r="AQ588" s="61"/>
      <c r="AR588" s="85" t="s">
        <v>340</v>
      </c>
      <c r="AS588" s="183" t="s">
        <v>1733</v>
      </c>
      <c r="AT588" s="64">
        <v>223867</v>
      </c>
      <c r="AU588" s="63" t="s">
        <v>1353</v>
      </c>
      <c r="AV588" s="65"/>
      <c r="AW588" s="66">
        <v>21.2</v>
      </c>
      <c r="AX588" s="84"/>
      <c r="AY588" s="358">
        <f>(AW588+$AX$6)*AL588</f>
        <v>1157.5</v>
      </c>
      <c r="AZ588" s="178" t="s">
        <v>338</v>
      </c>
      <c r="BA588" s="179"/>
      <c r="BB588" s="385"/>
      <c r="BC588" s="57">
        <v>50</v>
      </c>
      <c r="BD588" s="180" t="s">
        <v>339</v>
      </c>
      <c r="BE588" s="181"/>
      <c r="BF588" s="181"/>
      <c r="BG588" s="182"/>
      <c r="BH588" s="61"/>
      <c r="BI588" s="85" t="s">
        <v>340</v>
      </c>
      <c r="BJ588" s="183"/>
      <c r="BK588" s="64"/>
      <c r="BL588" s="63"/>
      <c r="BM588" s="65"/>
      <c r="BN588" s="66"/>
      <c r="BO588" s="84"/>
      <c r="BP588" s="358">
        <f>(BN588+$O$6)*BC588</f>
        <v>62.5</v>
      </c>
    </row>
    <row r="589" spans="1:68" s="81" customFormat="1" ht="16.5" thickBot="1">
      <c r="A589" s="184"/>
      <c r="B589" s="185"/>
      <c r="C589" s="70"/>
      <c r="D589" s="180"/>
      <c r="E589" s="181"/>
      <c r="F589" s="181"/>
      <c r="G589" s="182"/>
      <c r="H589" s="71"/>
      <c r="I589" s="72"/>
      <c r="J589" s="89"/>
      <c r="K589" s="74"/>
      <c r="L589" s="73"/>
      <c r="M589" s="74"/>
      <c r="N589" s="75"/>
      <c r="O589" s="84"/>
      <c r="P589" s="76"/>
      <c r="Q589" s="80"/>
      <c r="R589" s="184"/>
      <c r="S589" s="185"/>
      <c r="T589" s="386"/>
      <c r="U589" s="70"/>
      <c r="V589" s="180"/>
      <c r="W589" s="181"/>
      <c r="X589" s="181"/>
      <c r="Y589" s="182"/>
      <c r="Z589" s="71"/>
      <c r="AA589" s="72"/>
      <c r="AB589" s="89"/>
      <c r="AC589" s="74"/>
      <c r="AD589" s="73"/>
      <c r="AE589" s="74"/>
      <c r="AF589" s="75"/>
      <c r="AG589" s="84"/>
      <c r="AH589" s="359"/>
      <c r="AI589" s="184"/>
      <c r="AJ589" s="185"/>
      <c r="AK589" s="386"/>
      <c r="AL589" s="70"/>
      <c r="AM589" s="180"/>
      <c r="AN589" s="181"/>
      <c r="AO589" s="181"/>
      <c r="AP589" s="182"/>
      <c r="AQ589" s="71"/>
      <c r="AR589" s="72"/>
      <c r="AS589" s="89"/>
      <c r="AT589" s="74"/>
      <c r="AU589" s="73"/>
      <c r="AV589" s="74"/>
      <c r="AW589" s="75"/>
      <c r="AX589" s="84"/>
      <c r="AY589" s="359"/>
      <c r="AZ589" s="184"/>
      <c r="BA589" s="185"/>
      <c r="BB589" s="386"/>
      <c r="BC589" s="70"/>
      <c r="BD589" s="180"/>
      <c r="BE589" s="181"/>
      <c r="BF589" s="181"/>
      <c r="BG589" s="182"/>
      <c r="BH589" s="71"/>
      <c r="BI589" s="72"/>
      <c r="BJ589" s="89"/>
      <c r="BK589" s="74"/>
      <c r="BL589" s="73"/>
      <c r="BM589" s="74"/>
      <c r="BN589" s="75"/>
      <c r="BO589" s="84"/>
      <c r="BP589" s="359"/>
    </row>
    <row r="590" spans="1:68" ht="16.5" thickBot="1">
      <c r="A590" s="178" t="s">
        <v>343</v>
      </c>
      <c r="B590" s="200"/>
      <c r="C590" s="57">
        <v>400</v>
      </c>
      <c r="D590" s="180" t="s">
        <v>344</v>
      </c>
      <c r="E590" s="181"/>
      <c r="F590" s="181"/>
      <c r="G590" s="182"/>
      <c r="H590" s="149" t="s">
        <v>345</v>
      </c>
      <c r="I590" s="116" t="s">
        <v>340</v>
      </c>
      <c r="J590" s="183" t="s">
        <v>341</v>
      </c>
      <c r="K590" s="142" t="s">
        <v>346</v>
      </c>
      <c r="L590" s="63" t="s">
        <v>342</v>
      </c>
      <c r="M590" s="65"/>
      <c r="N590" s="66">
        <v>21.85</v>
      </c>
      <c r="O590" s="84"/>
      <c r="P590" s="67">
        <f>(N590+$O$6)*C590</f>
        <v>9240</v>
      </c>
      <c r="Q590" s="5"/>
      <c r="R590" s="178" t="s">
        <v>343</v>
      </c>
      <c r="S590" s="200"/>
      <c r="T590" s="388"/>
      <c r="U590" s="57">
        <v>400</v>
      </c>
      <c r="V590" s="180" t="s">
        <v>344</v>
      </c>
      <c r="W590" s="181"/>
      <c r="X590" s="181"/>
      <c r="Y590" s="182"/>
      <c r="Z590" s="149" t="s">
        <v>345</v>
      </c>
      <c r="AA590" s="116" t="s">
        <v>340</v>
      </c>
      <c r="AB590" s="183" t="s">
        <v>1356</v>
      </c>
      <c r="AC590" s="64" t="s">
        <v>1360</v>
      </c>
      <c r="AD590" s="63" t="s">
        <v>1353</v>
      </c>
      <c r="AE590" s="65"/>
      <c r="AF590" s="66">
        <v>21.85</v>
      </c>
      <c r="AG590" s="84"/>
      <c r="AH590" s="358">
        <f>(AF590+$AG$6)*U590</f>
        <v>9500</v>
      </c>
      <c r="AI590" s="178" t="s">
        <v>343</v>
      </c>
      <c r="AJ590" s="200"/>
      <c r="AK590" s="388"/>
      <c r="AL590" s="57">
        <v>400</v>
      </c>
      <c r="AM590" s="180" t="s">
        <v>344</v>
      </c>
      <c r="AN590" s="181"/>
      <c r="AO590" s="181"/>
      <c r="AP590" s="182"/>
      <c r="AQ590" s="149" t="s">
        <v>345</v>
      </c>
      <c r="AR590" s="116" t="s">
        <v>340</v>
      </c>
      <c r="AS590" s="183"/>
      <c r="AT590" s="64" t="s">
        <v>1654</v>
      </c>
      <c r="AU590" s="63"/>
      <c r="AV590" s="65"/>
      <c r="AW590" s="398">
        <v>21.85</v>
      </c>
      <c r="AX590" s="399"/>
      <c r="AY590" s="396">
        <f>(AW590+$AX$6)*AL590</f>
        <v>9520</v>
      </c>
      <c r="AZ590" s="178" t="s">
        <v>343</v>
      </c>
      <c r="BA590" s="200"/>
      <c r="BB590" s="388"/>
      <c r="BC590" s="57">
        <v>400</v>
      </c>
      <c r="BD590" s="180" t="s">
        <v>344</v>
      </c>
      <c r="BE590" s="181"/>
      <c r="BF590" s="181"/>
      <c r="BG590" s="182"/>
      <c r="BH590" s="149" t="s">
        <v>345</v>
      </c>
      <c r="BI590" s="116" t="s">
        <v>340</v>
      </c>
      <c r="BJ590" s="183"/>
      <c r="BK590" s="64"/>
      <c r="BL590" s="63"/>
      <c r="BM590" s="65"/>
      <c r="BN590" s="66"/>
      <c r="BO590" s="84"/>
      <c r="BP590" s="358">
        <f>(BN590+$O$6)*BC590</f>
        <v>500</v>
      </c>
    </row>
    <row r="591" spans="1:68" s="81" customFormat="1" ht="16.5" thickBot="1">
      <c r="A591" s="184"/>
      <c r="B591" s="185"/>
      <c r="C591" s="70"/>
      <c r="D591" s="180"/>
      <c r="E591" s="181" t="s">
        <v>347</v>
      </c>
      <c r="F591" s="181"/>
      <c r="G591" s="182"/>
      <c r="H591" s="71" t="s">
        <v>89</v>
      </c>
      <c r="I591" s="72"/>
      <c r="J591" s="89"/>
      <c r="K591" s="74"/>
      <c r="L591" s="73"/>
      <c r="M591" s="74"/>
      <c r="N591" s="75"/>
      <c r="O591" s="84"/>
      <c r="P591" s="76"/>
      <c r="Q591" s="80"/>
      <c r="R591" s="184"/>
      <c r="S591" s="185"/>
      <c r="T591" s="386"/>
      <c r="U591" s="70"/>
      <c r="V591" s="180"/>
      <c r="W591" s="181" t="s">
        <v>347</v>
      </c>
      <c r="X591" s="181"/>
      <c r="Y591" s="182"/>
      <c r="Z591" s="71" t="s">
        <v>89</v>
      </c>
      <c r="AA591" s="72"/>
      <c r="AB591" s="89"/>
      <c r="AC591" s="74"/>
      <c r="AD591" s="73"/>
      <c r="AE591" s="74"/>
      <c r="AF591" s="75"/>
      <c r="AG591" s="84"/>
      <c r="AH591" s="359"/>
      <c r="AI591" s="184"/>
      <c r="AJ591" s="185"/>
      <c r="AK591" s="386"/>
      <c r="AL591" s="70"/>
      <c r="AM591" s="180"/>
      <c r="AN591" s="181" t="s">
        <v>347</v>
      </c>
      <c r="AO591" s="181"/>
      <c r="AP591" s="182"/>
      <c r="AQ591" s="71" t="s">
        <v>89</v>
      </c>
      <c r="AR591" s="72"/>
      <c r="AS591" s="89"/>
      <c r="AT591" s="74"/>
      <c r="AU591" s="73"/>
      <c r="AV591" s="74"/>
      <c r="AW591" s="75"/>
      <c r="AX591" s="84"/>
      <c r="AY591" s="359"/>
      <c r="AZ591" s="184"/>
      <c r="BA591" s="185"/>
      <c r="BB591" s="386"/>
      <c r="BC591" s="70"/>
      <c r="BD591" s="180"/>
      <c r="BE591" s="181" t="s">
        <v>347</v>
      </c>
      <c r="BF591" s="181"/>
      <c r="BG591" s="182"/>
      <c r="BH591" s="71" t="s">
        <v>89</v>
      </c>
      <c r="BI591" s="72"/>
      <c r="BJ591" s="89"/>
      <c r="BK591" s="74"/>
      <c r="BL591" s="73"/>
      <c r="BM591" s="74"/>
      <c r="BN591" s="75"/>
      <c r="BO591" s="84"/>
      <c r="BP591" s="359"/>
    </row>
    <row r="592" spans="1:68" ht="16.5" thickBot="1">
      <c r="A592" s="178" t="s">
        <v>348</v>
      </c>
      <c r="B592" s="179"/>
      <c r="C592" s="57">
        <v>41</v>
      </c>
      <c r="D592" s="180" t="s">
        <v>349</v>
      </c>
      <c r="E592" s="181"/>
      <c r="F592" s="181"/>
      <c r="G592" s="182"/>
      <c r="H592" s="61"/>
      <c r="I592" s="85" t="s">
        <v>340</v>
      </c>
      <c r="J592" s="183" t="s">
        <v>341</v>
      </c>
      <c r="K592" s="142"/>
      <c r="L592" s="63" t="s">
        <v>350</v>
      </c>
      <c r="M592" s="65"/>
      <c r="N592" s="66">
        <v>19.95</v>
      </c>
      <c r="O592" s="84"/>
      <c r="P592" s="67">
        <f>(N592+$O$6)*C592</f>
        <v>869.1999999999999</v>
      </c>
      <c r="Q592" s="77"/>
      <c r="R592" s="178" t="s">
        <v>348</v>
      </c>
      <c r="S592" s="179"/>
      <c r="T592" s="385"/>
      <c r="U592" s="57">
        <v>50</v>
      </c>
      <c r="V592" s="180" t="s">
        <v>349</v>
      </c>
      <c r="W592" s="181"/>
      <c r="X592" s="181"/>
      <c r="Y592" s="182"/>
      <c r="Z592" s="61"/>
      <c r="AA592" s="85" t="s">
        <v>340</v>
      </c>
      <c r="AB592" s="183" t="s">
        <v>1356</v>
      </c>
      <c r="AC592" s="64" t="s">
        <v>1357</v>
      </c>
      <c r="AD592" s="63" t="s">
        <v>1358</v>
      </c>
      <c r="AE592" s="65"/>
      <c r="AF592" s="66">
        <v>19.95</v>
      </c>
      <c r="AG592" s="84"/>
      <c r="AH592" s="358">
        <f>(AF592+$AG$6)*U592</f>
        <v>1092.5</v>
      </c>
      <c r="AI592" s="178" t="s">
        <v>348</v>
      </c>
      <c r="AJ592" s="179"/>
      <c r="AK592" s="385"/>
      <c r="AL592" s="57">
        <v>50</v>
      </c>
      <c r="AM592" s="180" t="s">
        <v>349</v>
      </c>
      <c r="AN592" s="181"/>
      <c r="AO592" s="181"/>
      <c r="AP592" s="182"/>
      <c r="AQ592" s="61"/>
      <c r="AR592" s="85" t="s">
        <v>340</v>
      </c>
      <c r="AS592" s="183" t="s">
        <v>1733</v>
      </c>
      <c r="AT592" s="64">
        <v>223859</v>
      </c>
      <c r="AU592" s="63" t="s">
        <v>1353</v>
      </c>
      <c r="AV592" s="65"/>
      <c r="AW592" s="66">
        <v>23.52</v>
      </c>
      <c r="AX592" s="84"/>
      <c r="AY592" s="358">
        <f>(AW592+$AX$6)*AL592</f>
        <v>1273.5</v>
      </c>
      <c r="AZ592" s="178" t="s">
        <v>348</v>
      </c>
      <c r="BA592" s="179"/>
      <c r="BB592" s="385"/>
      <c r="BC592" s="57">
        <v>50</v>
      </c>
      <c r="BD592" s="180" t="s">
        <v>349</v>
      </c>
      <c r="BE592" s="181"/>
      <c r="BF592" s="181"/>
      <c r="BG592" s="182"/>
      <c r="BH592" s="61"/>
      <c r="BI592" s="85" t="s">
        <v>340</v>
      </c>
      <c r="BJ592" s="183"/>
      <c r="BK592" s="64"/>
      <c r="BL592" s="63"/>
      <c r="BM592" s="65"/>
      <c r="BN592" s="66"/>
      <c r="BO592" s="84"/>
      <c r="BP592" s="358">
        <f>(BN592+$O$6)*BC592</f>
        <v>62.5</v>
      </c>
    </row>
    <row r="593" spans="1:68" s="81" customFormat="1" ht="16.5" thickBot="1">
      <c r="A593" s="184"/>
      <c r="B593" s="185"/>
      <c r="C593" s="70"/>
      <c r="D593" s="180"/>
      <c r="E593" s="181"/>
      <c r="F593" s="181"/>
      <c r="G593" s="182"/>
      <c r="H593" s="71"/>
      <c r="I593" s="72"/>
      <c r="J593" s="89"/>
      <c r="K593" s="74"/>
      <c r="L593" s="73"/>
      <c r="M593" s="74"/>
      <c r="N593" s="75"/>
      <c r="O593" s="84"/>
      <c r="P593" s="76"/>
      <c r="Q593" s="80"/>
      <c r="R593" s="184"/>
      <c r="S593" s="185"/>
      <c r="T593" s="386"/>
      <c r="U593" s="70"/>
      <c r="V593" s="180"/>
      <c r="W593" s="181"/>
      <c r="X593" s="181"/>
      <c r="Y593" s="182"/>
      <c r="Z593" s="71"/>
      <c r="AA593" s="72"/>
      <c r="AB593" s="89"/>
      <c r="AC593" s="74"/>
      <c r="AD593" s="73"/>
      <c r="AE593" s="74"/>
      <c r="AF593" s="75"/>
      <c r="AG593" s="84"/>
      <c r="AH593" s="359"/>
      <c r="AI593" s="184"/>
      <c r="AJ593" s="185"/>
      <c r="AK593" s="386"/>
      <c r="AL593" s="70"/>
      <c r="AM593" s="180"/>
      <c r="AN593" s="181"/>
      <c r="AO593" s="181"/>
      <c r="AP593" s="182"/>
      <c r="AQ593" s="71"/>
      <c r="AR593" s="72"/>
      <c r="AS593" s="89"/>
      <c r="AT593" s="74"/>
      <c r="AU593" s="73"/>
      <c r="AV593" s="74"/>
      <c r="AW593" s="75"/>
      <c r="AX593" s="84"/>
      <c r="AY593" s="359"/>
      <c r="AZ593" s="184"/>
      <c r="BA593" s="185"/>
      <c r="BB593" s="386"/>
      <c r="BC593" s="70"/>
      <c r="BD593" s="180"/>
      <c r="BE593" s="181"/>
      <c r="BF593" s="181"/>
      <c r="BG593" s="182"/>
      <c r="BH593" s="71"/>
      <c r="BI593" s="72"/>
      <c r="BJ593" s="89"/>
      <c r="BK593" s="74"/>
      <c r="BL593" s="73"/>
      <c r="BM593" s="74"/>
      <c r="BN593" s="75"/>
      <c r="BO593" s="84"/>
      <c r="BP593" s="359"/>
    </row>
    <row r="594" spans="1:68" ht="16.5" thickBot="1">
      <c r="A594" s="178" t="s">
        <v>351</v>
      </c>
      <c r="B594" s="179" t="s">
        <v>352</v>
      </c>
      <c r="C594" s="57">
        <v>175</v>
      </c>
      <c r="D594" s="180" t="s">
        <v>353</v>
      </c>
      <c r="E594" s="181"/>
      <c r="F594" s="181"/>
      <c r="G594" s="182"/>
      <c r="H594" s="61"/>
      <c r="I594" s="85"/>
      <c r="J594" s="183" t="s">
        <v>354</v>
      </c>
      <c r="K594" s="142" t="s">
        <v>355</v>
      </c>
      <c r="L594" s="63" t="s">
        <v>356</v>
      </c>
      <c r="M594" s="65"/>
      <c r="N594" s="66">
        <v>13.55</v>
      </c>
      <c r="O594" s="84"/>
      <c r="P594" s="67">
        <f>(N594+$O$6)*C594</f>
        <v>2590</v>
      </c>
      <c r="Q594" s="77"/>
      <c r="R594" s="178" t="s">
        <v>351</v>
      </c>
      <c r="S594" s="179" t="s">
        <v>352</v>
      </c>
      <c r="T594" s="385"/>
      <c r="U594" s="57">
        <v>175</v>
      </c>
      <c r="V594" s="180" t="s">
        <v>353</v>
      </c>
      <c r="W594" s="181"/>
      <c r="X594" s="181"/>
      <c r="Y594" s="182"/>
      <c r="Z594" s="61"/>
      <c r="AA594" s="85"/>
      <c r="AB594" s="183" t="s">
        <v>1361</v>
      </c>
      <c r="AC594" s="64">
        <v>1154921</v>
      </c>
      <c r="AD594" s="63" t="s">
        <v>1362</v>
      </c>
      <c r="AE594" s="65"/>
      <c r="AF594" s="66">
        <v>13.55</v>
      </c>
      <c r="AG594" s="84"/>
      <c r="AH594" s="358">
        <f>(AF594+$AG$6)*U594</f>
        <v>2703.75</v>
      </c>
      <c r="AI594" s="178" t="s">
        <v>351</v>
      </c>
      <c r="AJ594" s="179" t="s">
        <v>352</v>
      </c>
      <c r="AK594" s="385"/>
      <c r="AL594" s="57">
        <v>175</v>
      </c>
      <c r="AM594" s="180" t="s">
        <v>353</v>
      </c>
      <c r="AN594" s="181"/>
      <c r="AO594" s="181"/>
      <c r="AP594" s="182"/>
      <c r="AQ594" s="61"/>
      <c r="AR594" s="85"/>
      <c r="AS594" s="183" t="s">
        <v>1734</v>
      </c>
      <c r="AT594" s="64">
        <v>465914</v>
      </c>
      <c r="AU594" s="63" t="s">
        <v>1735</v>
      </c>
      <c r="AV594" s="65"/>
      <c r="AW594" s="66">
        <v>13.6</v>
      </c>
      <c r="AX594" s="84"/>
      <c r="AY594" s="358">
        <f>(AW594+$AX$6)*AL594</f>
        <v>2721.25</v>
      </c>
      <c r="AZ594" s="178" t="s">
        <v>351</v>
      </c>
      <c r="BA594" s="179" t="s">
        <v>352</v>
      </c>
      <c r="BB594" s="385"/>
      <c r="BC594" s="57">
        <v>175</v>
      </c>
      <c r="BD594" s="180" t="s">
        <v>353</v>
      </c>
      <c r="BE594" s="181"/>
      <c r="BF594" s="181"/>
      <c r="BG594" s="182"/>
      <c r="BH594" s="61"/>
      <c r="BI594" s="85"/>
      <c r="BJ594" s="183"/>
      <c r="BK594" s="64"/>
      <c r="BL594" s="63"/>
      <c r="BM594" s="65"/>
      <c r="BN594" s="66"/>
      <c r="BO594" s="84"/>
      <c r="BP594" s="358">
        <f>(BN594+$O$6)*BC594</f>
        <v>218.75</v>
      </c>
    </row>
    <row r="595" spans="1:68" ht="16.5" thickBot="1">
      <c r="A595" s="184"/>
      <c r="B595" s="179"/>
      <c r="C595" s="70"/>
      <c r="D595" s="180"/>
      <c r="E595" s="181" t="s">
        <v>357</v>
      </c>
      <c r="F595" s="181"/>
      <c r="G595" s="182"/>
      <c r="H595" s="71"/>
      <c r="I595" s="72"/>
      <c r="J595" s="89"/>
      <c r="K595" s="74"/>
      <c r="L595" s="73"/>
      <c r="M595" s="74"/>
      <c r="N595" s="75"/>
      <c r="O595" s="84"/>
      <c r="P595" s="76"/>
      <c r="Q595" s="5"/>
      <c r="R595" s="184"/>
      <c r="S595" s="179"/>
      <c r="T595" s="385"/>
      <c r="U595" s="70"/>
      <c r="V595" s="180"/>
      <c r="W595" s="181" t="s">
        <v>357</v>
      </c>
      <c r="X595" s="181"/>
      <c r="Y595" s="182"/>
      <c r="Z595" s="71"/>
      <c r="AA595" s="72"/>
      <c r="AB595" s="89"/>
      <c r="AC595" s="74"/>
      <c r="AD595" s="73"/>
      <c r="AE595" s="74"/>
      <c r="AF595" s="75"/>
      <c r="AG595" s="84"/>
      <c r="AH595" s="359"/>
      <c r="AI595" s="184"/>
      <c r="AJ595" s="179"/>
      <c r="AK595" s="385"/>
      <c r="AL595" s="70"/>
      <c r="AM595" s="180"/>
      <c r="AN595" s="181" t="s">
        <v>357</v>
      </c>
      <c r="AO595" s="181"/>
      <c r="AP595" s="182"/>
      <c r="AQ595" s="71"/>
      <c r="AR595" s="72"/>
      <c r="AS595" s="89"/>
      <c r="AT595" s="74"/>
      <c r="AU595" s="73"/>
      <c r="AV595" s="74"/>
      <c r="AW595" s="75"/>
      <c r="AX595" s="84"/>
      <c r="AY595" s="359"/>
      <c r="AZ595" s="184"/>
      <c r="BA595" s="179"/>
      <c r="BB595" s="385"/>
      <c r="BC595" s="70"/>
      <c r="BD595" s="180"/>
      <c r="BE595" s="181" t="s">
        <v>357</v>
      </c>
      <c r="BF595" s="181"/>
      <c r="BG595" s="182"/>
      <c r="BH595" s="71"/>
      <c r="BI595" s="72"/>
      <c r="BJ595" s="89"/>
      <c r="BK595" s="74"/>
      <c r="BL595" s="73"/>
      <c r="BM595" s="74"/>
      <c r="BN595" s="75"/>
      <c r="BO595" s="84"/>
      <c r="BP595" s="359"/>
    </row>
    <row r="596" spans="1:68" s="81" customFormat="1" ht="16.5" thickBot="1">
      <c r="A596" s="184"/>
      <c r="B596" s="226"/>
      <c r="C596" s="70"/>
      <c r="D596" s="180"/>
      <c r="E596" s="181"/>
      <c r="F596" s="181"/>
      <c r="G596" s="182"/>
      <c r="H596" s="71"/>
      <c r="I596" s="89"/>
      <c r="J596" s="89"/>
      <c r="K596" s="74"/>
      <c r="L596" s="73"/>
      <c r="M596" s="74"/>
      <c r="N596" s="75"/>
      <c r="O596" s="84"/>
      <c r="P596" s="76"/>
      <c r="Q596" s="80"/>
      <c r="R596" s="184"/>
      <c r="S596" s="226"/>
      <c r="T596" s="386"/>
      <c r="U596" s="70"/>
      <c r="V596" s="180"/>
      <c r="W596" s="181"/>
      <c r="X596" s="181"/>
      <c r="Y596" s="182"/>
      <c r="Z596" s="71"/>
      <c r="AA596" s="89"/>
      <c r="AB596" s="89"/>
      <c r="AC596" s="74"/>
      <c r="AD596" s="73"/>
      <c r="AE596" s="74"/>
      <c r="AF596" s="75"/>
      <c r="AG596" s="84"/>
      <c r="AH596" s="359"/>
      <c r="AI596" s="184"/>
      <c r="AJ596" s="226"/>
      <c r="AK596" s="386"/>
      <c r="AL596" s="70"/>
      <c r="AM596" s="180"/>
      <c r="AN596" s="181"/>
      <c r="AO596" s="181"/>
      <c r="AP596" s="182"/>
      <c r="AQ596" s="71"/>
      <c r="AR596" s="89"/>
      <c r="AS596" s="89"/>
      <c r="AT596" s="74"/>
      <c r="AU596" s="73"/>
      <c r="AV596" s="74"/>
      <c r="AW596" s="75"/>
      <c r="AX596" s="84"/>
      <c r="AY596" s="359"/>
      <c r="AZ596" s="184"/>
      <c r="BA596" s="226"/>
      <c r="BB596" s="386"/>
      <c r="BC596" s="70"/>
      <c r="BD596" s="180"/>
      <c r="BE596" s="181"/>
      <c r="BF596" s="181"/>
      <c r="BG596" s="182"/>
      <c r="BH596" s="71"/>
      <c r="BI596" s="89"/>
      <c r="BJ596" s="89"/>
      <c r="BK596" s="74"/>
      <c r="BL596" s="73"/>
      <c r="BM596" s="74"/>
      <c r="BN596" s="75"/>
      <c r="BO596" s="84"/>
      <c r="BP596" s="359"/>
    </row>
    <row r="597" spans="1:68" s="81" customFormat="1" ht="16.5" thickBot="1">
      <c r="A597" s="178" t="s">
        <v>358</v>
      </c>
      <c r="B597" s="226"/>
      <c r="C597" s="57">
        <v>200</v>
      </c>
      <c r="D597" s="180" t="s">
        <v>359</v>
      </c>
      <c r="E597" s="181"/>
      <c r="F597" s="181"/>
      <c r="G597" s="182"/>
      <c r="H597" s="61" t="s">
        <v>360</v>
      </c>
      <c r="I597" s="227" t="s">
        <v>361</v>
      </c>
      <c r="J597" s="183" t="s">
        <v>362</v>
      </c>
      <c r="K597" s="142" t="s">
        <v>363</v>
      </c>
      <c r="L597" s="63" t="s">
        <v>364</v>
      </c>
      <c r="M597" s="74"/>
      <c r="N597" s="66">
        <v>23.3</v>
      </c>
      <c r="O597" s="84"/>
      <c r="P597" s="67">
        <f>(N597+$O$6)*C597</f>
        <v>4910</v>
      </c>
      <c r="Q597" s="80"/>
      <c r="R597" s="178" t="s">
        <v>358</v>
      </c>
      <c r="S597" s="226"/>
      <c r="T597" s="386"/>
      <c r="U597" s="57">
        <v>200</v>
      </c>
      <c r="V597" s="180" t="s">
        <v>359</v>
      </c>
      <c r="W597" s="181"/>
      <c r="X597" s="181"/>
      <c r="Y597" s="182"/>
      <c r="Z597" s="61" t="s">
        <v>360</v>
      </c>
      <c r="AA597" s="227" t="s">
        <v>361</v>
      </c>
      <c r="AB597" s="183" t="s">
        <v>362</v>
      </c>
      <c r="AC597" s="64" t="s">
        <v>1363</v>
      </c>
      <c r="AD597" s="63" t="s">
        <v>1364</v>
      </c>
      <c r="AE597" s="74"/>
      <c r="AF597" s="66">
        <v>23.15</v>
      </c>
      <c r="AG597" s="84"/>
      <c r="AH597" s="358">
        <f>(AF597+$AG$6)*U597</f>
        <v>5009.999999999999</v>
      </c>
      <c r="AI597" s="178" t="s">
        <v>358</v>
      </c>
      <c r="AJ597" s="226"/>
      <c r="AK597" s="386"/>
      <c r="AL597" s="57">
        <v>200</v>
      </c>
      <c r="AM597" s="180" t="s">
        <v>359</v>
      </c>
      <c r="AN597" s="181"/>
      <c r="AO597" s="181"/>
      <c r="AP597" s="182"/>
      <c r="AQ597" s="61" t="s">
        <v>360</v>
      </c>
      <c r="AR597" s="227" t="s">
        <v>361</v>
      </c>
      <c r="AS597" s="183" t="s">
        <v>1736</v>
      </c>
      <c r="AT597" s="64">
        <v>454215</v>
      </c>
      <c r="AU597" s="63" t="s">
        <v>1737</v>
      </c>
      <c r="AV597" s="74"/>
      <c r="AW597" s="66">
        <v>23.15</v>
      </c>
      <c r="AX597" s="84"/>
      <c r="AY597" s="358">
        <f>(AW597+$AX$6)*AL597</f>
        <v>5020</v>
      </c>
      <c r="AZ597" s="178" t="s">
        <v>358</v>
      </c>
      <c r="BA597" s="226"/>
      <c r="BB597" s="386"/>
      <c r="BC597" s="57">
        <v>200</v>
      </c>
      <c r="BD597" s="180" t="s">
        <v>359</v>
      </c>
      <c r="BE597" s="181"/>
      <c r="BF597" s="181"/>
      <c r="BG597" s="182"/>
      <c r="BH597" s="61" t="s">
        <v>360</v>
      </c>
      <c r="BI597" s="227" t="s">
        <v>361</v>
      </c>
      <c r="BJ597" s="183"/>
      <c r="BK597" s="64"/>
      <c r="BL597" s="63"/>
      <c r="BM597" s="74"/>
      <c r="BN597" s="66"/>
      <c r="BO597" s="84"/>
      <c r="BP597" s="358">
        <f>(BN597+$O$6)*BC597</f>
        <v>250</v>
      </c>
    </row>
    <row r="598" spans="1:68" s="81" customFormat="1" ht="16.5" thickBot="1">
      <c r="A598" s="184"/>
      <c r="B598" s="226"/>
      <c r="C598" s="70"/>
      <c r="D598" s="180"/>
      <c r="E598" s="181"/>
      <c r="F598" s="181"/>
      <c r="G598" s="182"/>
      <c r="H598" s="71"/>
      <c r="I598" s="227"/>
      <c r="J598" s="89"/>
      <c r="K598" s="74"/>
      <c r="L598" s="73"/>
      <c r="M598" s="74"/>
      <c r="N598" s="75"/>
      <c r="O598" s="84"/>
      <c r="P598" s="76"/>
      <c r="Q598" s="80"/>
      <c r="R598" s="184"/>
      <c r="S598" s="226"/>
      <c r="T598" s="386"/>
      <c r="U598" s="70"/>
      <c r="V598" s="180"/>
      <c r="W598" s="181"/>
      <c r="X598" s="181"/>
      <c r="Y598" s="182"/>
      <c r="Z598" s="71"/>
      <c r="AA598" s="227"/>
      <c r="AB598" s="89"/>
      <c r="AC598" s="74"/>
      <c r="AD598" s="73"/>
      <c r="AE598" s="74"/>
      <c r="AF598" s="75"/>
      <c r="AG598" s="84"/>
      <c r="AH598" s="359"/>
      <c r="AI598" s="184"/>
      <c r="AJ598" s="226"/>
      <c r="AK598" s="386"/>
      <c r="AL598" s="70"/>
      <c r="AM598" s="180"/>
      <c r="AN598" s="181"/>
      <c r="AO598" s="181"/>
      <c r="AP598" s="182"/>
      <c r="AQ598" s="71"/>
      <c r="AR598" s="227"/>
      <c r="AS598" s="89"/>
      <c r="AT598" s="74"/>
      <c r="AU598" s="73"/>
      <c r="AV598" s="74"/>
      <c r="AW598" s="75"/>
      <c r="AX598" s="84"/>
      <c r="AY598" s="359"/>
      <c r="AZ598" s="184"/>
      <c r="BA598" s="226"/>
      <c r="BB598" s="386"/>
      <c r="BC598" s="70"/>
      <c r="BD598" s="180"/>
      <c r="BE598" s="181"/>
      <c r="BF598" s="181"/>
      <c r="BG598" s="182"/>
      <c r="BH598" s="71"/>
      <c r="BI598" s="227"/>
      <c r="BJ598" s="89"/>
      <c r="BK598" s="74"/>
      <c r="BL598" s="73"/>
      <c r="BM598" s="74"/>
      <c r="BN598" s="75"/>
      <c r="BO598" s="84"/>
      <c r="BP598" s="359"/>
    </row>
    <row r="599" spans="1:68" s="81" customFormat="1" ht="16.5" thickBot="1">
      <c r="A599" s="178" t="s">
        <v>365</v>
      </c>
      <c r="B599" s="179" t="s">
        <v>366</v>
      </c>
      <c r="C599" s="57">
        <v>70</v>
      </c>
      <c r="D599" s="180" t="s">
        <v>1082</v>
      </c>
      <c r="E599" s="181"/>
      <c r="F599" s="181"/>
      <c r="G599" s="182"/>
      <c r="H599" s="61" t="s">
        <v>1956</v>
      </c>
      <c r="I599" s="85" t="s">
        <v>367</v>
      </c>
      <c r="J599" s="228" t="s">
        <v>368</v>
      </c>
      <c r="K599" s="229">
        <v>53212</v>
      </c>
      <c r="L599" s="230" t="s">
        <v>369</v>
      </c>
      <c r="M599" s="231"/>
      <c r="N599" s="232">
        <v>2.57</v>
      </c>
      <c r="O599" s="84"/>
      <c r="P599" s="67">
        <f>(N599+$O$6)*C599</f>
        <v>267.4</v>
      </c>
      <c r="Q599" s="80"/>
      <c r="R599" s="178" t="s">
        <v>365</v>
      </c>
      <c r="S599" s="179" t="s">
        <v>366</v>
      </c>
      <c r="T599" s="385"/>
      <c r="U599" s="57">
        <v>70</v>
      </c>
      <c r="V599" s="180" t="s">
        <v>1365</v>
      </c>
      <c r="W599" s="181"/>
      <c r="X599" s="181"/>
      <c r="Y599" s="182"/>
      <c r="Z599" s="61" t="s">
        <v>1956</v>
      </c>
      <c r="AA599" s="85" t="s">
        <v>367</v>
      </c>
      <c r="AB599" s="228"/>
      <c r="AC599" s="229"/>
      <c r="AD599" s="230"/>
      <c r="AE599" s="231"/>
      <c r="AF599" s="232"/>
      <c r="AG599" s="84"/>
      <c r="AH599" s="358">
        <f>(AF599+$AG$6)*U599</f>
        <v>133</v>
      </c>
      <c r="AI599" s="178" t="s">
        <v>365</v>
      </c>
      <c r="AJ599" s="179" t="s">
        <v>366</v>
      </c>
      <c r="AK599" s="385"/>
      <c r="AL599" s="57">
        <v>70</v>
      </c>
      <c r="AM599" s="180" t="s">
        <v>1082</v>
      </c>
      <c r="AN599" s="181"/>
      <c r="AO599" s="181"/>
      <c r="AP599" s="182"/>
      <c r="AQ599" s="61" t="s">
        <v>1956</v>
      </c>
      <c r="AR599" s="85" t="s">
        <v>367</v>
      </c>
      <c r="AS599" s="228" t="s">
        <v>1738</v>
      </c>
      <c r="AT599" s="229">
        <v>533408</v>
      </c>
      <c r="AU599" s="230" t="s">
        <v>1739</v>
      </c>
      <c r="AV599" s="231"/>
      <c r="AW599" s="232">
        <v>1.42</v>
      </c>
      <c r="AX599" s="84">
        <v>0.09</v>
      </c>
      <c r="AY599" s="358">
        <f>(AW599+AX599)*AL599</f>
        <v>105.7</v>
      </c>
      <c r="AZ599" s="178" t="s">
        <v>365</v>
      </c>
      <c r="BA599" s="179" t="s">
        <v>366</v>
      </c>
      <c r="BB599" s="385"/>
      <c r="BC599" s="57">
        <v>70</v>
      </c>
      <c r="BD599" s="180" t="s">
        <v>1082</v>
      </c>
      <c r="BE599" s="181"/>
      <c r="BF599" s="181"/>
      <c r="BG599" s="182"/>
      <c r="BH599" s="61" t="s">
        <v>1956</v>
      </c>
      <c r="BI599" s="85" t="s">
        <v>367</v>
      </c>
      <c r="BJ599" s="228"/>
      <c r="BK599" s="229"/>
      <c r="BL599" s="230"/>
      <c r="BM599" s="231"/>
      <c r="BN599" s="232"/>
      <c r="BO599" s="84"/>
      <c r="BP599" s="358">
        <f>(BN599+$O$6)*BC599</f>
        <v>87.5</v>
      </c>
    </row>
    <row r="600" spans="1:68" s="81" customFormat="1" ht="16.5" thickBot="1">
      <c r="A600" s="184"/>
      <c r="B600" s="226"/>
      <c r="C600" s="70"/>
      <c r="D600" s="180"/>
      <c r="E600" s="181"/>
      <c r="F600" s="181"/>
      <c r="G600" s="182"/>
      <c r="H600" s="71"/>
      <c r="I600" s="233"/>
      <c r="J600" s="89"/>
      <c r="K600" s="74"/>
      <c r="L600" s="73"/>
      <c r="M600" s="74"/>
      <c r="N600" s="75"/>
      <c r="O600" s="84"/>
      <c r="P600" s="76"/>
      <c r="Q600" s="80"/>
      <c r="R600" s="184"/>
      <c r="S600" s="226"/>
      <c r="T600" s="386"/>
      <c r="U600" s="70"/>
      <c r="V600" s="180"/>
      <c r="W600" s="181"/>
      <c r="X600" s="181"/>
      <c r="Y600" s="182"/>
      <c r="Z600" s="71"/>
      <c r="AA600" s="233"/>
      <c r="AB600" s="89"/>
      <c r="AC600" s="74"/>
      <c r="AD600" s="73"/>
      <c r="AE600" s="74"/>
      <c r="AF600" s="75"/>
      <c r="AG600" s="84"/>
      <c r="AH600" s="359"/>
      <c r="AI600" s="184"/>
      <c r="AJ600" s="226"/>
      <c r="AK600" s="386"/>
      <c r="AL600" s="70"/>
      <c r="AM600" s="180"/>
      <c r="AN600" s="181"/>
      <c r="AO600" s="181"/>
      <c r="AP600" s="182"/>
      <c r="AQ600" s="71"/>
      <c r="AR600" s="233"/>
      <c r="AS600" s="89"/>
      <c r="AT600" s="74"/>
      <c r="AU600" s="73"/>
      <c r="AV600" s="74"/>
      <c r="AW600" s="75"/>
      <c r="AX600" s="84"/>
      <c r="AY600" s="359"/>
      <c r="AZ600" s="184"/>
      <c r="BA600" s="226"/>
      <c r="BB600" s="386"/>
      <c r="BC600" s="70"/>
      <c r="BD600" s="180"/>
      <c r="BE600" s="181"/>
      <c r="BF600" s="181"/>
      <c r="BG600" s="182"/>
      <c r="BH600" s="71"/>
      <c r="BI600" s="233"/>
      <c r="BJ600" s="89"/>
      <c r="BK600" s="74"/>
      <c r="BL600" s="73"/>
      <c r="BM600" s="74"/>
      <c r="BN600" s="75"/>
      <c r="BO600" s="84"/>
      <c r="BP600" s="359"/>
    </row>
    <row r="601" spans="1:68" ht="16.5" thickBot="1">
      <c r="A601" s="178" t="s">
        <v>370</v>
      </c>
      <c r="B601" s="234"/>
      <c r="C601" s="57">
        <v>2350</v>
      </c>
      <c r="D601" s="180" t="s">
        <v>1083</v>
      </c>
      <c r="E601" s="181"/>
      <c r="F601" s="203"/>
      <c r="G601" s="182"/>
      <c r="H601" s="61" t="s">
        <v>371</v>
      </c>
      <c r="I601" s="235"/>
      <c r="J601" s="183" t="s">
        <v>372</v>
      </c>
      <c r="K601" s="64"/>
      <c r="L601" s="63" t="s">
        <v>373</v>
      </c>
      <c r="M601" s="65"/>
      <c r="N601" s="66">
        <v>39.93</v>
      </c>
      <c r="O601" s="84"/>
      <c r="P601" s="67">
        <f>(N601+$O$6)*C601</f>
        <v>96773</v>
      </c>
      <c r="R601" s="178" t="s">
        <v>370</v>
      </c>
      <c r="S601" s="234"/>
      <c r="T601" s="389"/>
      <c r="U601" s="57">
        <v>2350</v>
      </c>
      <c r="V601" s="180" t="s">
        <v>1083</v>
      </c>
      <c r="W601" s="181"/>
      <c r="X601" s="203"/>
      <c r="Y601" s="182"/>
      <c r="Z601" s="61" t="s">
        <v>371</v>
      </c>
      <c r="AA601" s="235"/>
      <c r="AB601" s="183" t="s">
        <v>372</v>
      </c>
      <c r="AC601" s="64" t="s">
        <v>1366</v>
      </c>
      <c r="AD601" s="63" t="s">
        <v>1367</v>
      </c>
      <c r="AE601" s="65"/>
      <c r="AF601" s="66">
        <v>39.93</v>
      </c>
      <c r="AG601" s="84"/>
      <c r="AH601" s="358">
        <f>(AF601+$AG$6)*U601</f>
        <v>98300.5</v>
      </c>
      <c r="AI601" s="178" t="s">
        <v>370</v>
      </c>
      <c r="AJ601" s="234"/>
      <c r="AK601" s="389"/>
      <c r="AL601" s="57">
        <v>2350</v>
      </c>
      <c r="AM601" s="180" t="s">
        <v>1083</v>
      </c>
      <c r="AN601" s="181"/>
      <c r="AO601" s="203"/>
      <c r="AP601" s="182"/>
      <c r="AQ601" s="61" t="s">
        <v>371</v>
      </c>
      <c r="AR601" s="235"/>
      <c r="AS601" s="183" t="s">
        <v>1740</v>
      </c>
      <c r="AT601" s="64">
        <v>478750</v>
      </c>
      <c r="AU601" s="63" t="s">
        <v>1367</v>
      </c>
      <c r="AV601" s="65"/>
      <c r="AW601" s="66">
        <v>33.28</v>
      </c>
      <c r="AX601" s="84"/>
      <c r="AY601" s="358">
        <f>(AW601+$AX$6)*AL601</f>
        <v>82790.50000000001</v>
      </c>
      <c r="AZ601" s="178" t="s">
        <v>370</v>
      </c>
      <c r="BA601" s="234"/>
      <c r="BB601" s="389"/>
      <c r="BC601" s="57">
        <v>2350</v>
      </c>
      <c r="BD601" s="180" t="s">
        <v>1083</v>
      </c>
      <c r="BE601" s="181"/>
      <c r="BF601" s="203"/>
      <c r="BG601" s="182"/>
      <c r="BH601" s="61" t="s">
        <v>371</v>
      </c>
      <c r="BI601" s="235"/>
      <c r="BJ601" s="183"/>
      <c r="BK601" s="64"/>
      <c r="BL601" s="63"/>
      <c r="BM601" s="65"/>
      <c r="BN601" s="66"/>
      <c r="BO601" s="84"/>
      <c r="BP601" s="358">
        <f>(BN601+$O$6)*BC601</f>
        <v>2937.5</v>
      </c>
    </row>
    <row r="602" spans="1:68" s="81" customFormat="1" ht="16.5" thickBot="1">
      <c r="A602" s="184"/>
      <c r="B602" s="185"/>
      <c r="C602" s="70"/>
      <c r="D602" s="181" t="s">
        <v>374</v>
      </c>
      <c r="E602" s="181"/>
      <c r="F602" s="181"/>
      <c r="G602" s="182"/>
      <c r="H602" s="71"/>
      <c r="I602" s="72"/>
      <c r="J602" s="89"/>
      <c r="K602" s="74"/>
      <c r="L602" s="73"/>
      <c r="M602" s="74"/>
      <c r="N602" s="75"/>
      <c r="O602" s="84"/>
      <c r="P602" s="76"/>
      <c r="Q602" s="80"/>
      <c r="R602" s="184"/>
      <c r="S602" s="185"/>
      <c r="T602" s="386"/>
      <c r="U602" s="70"/>
      <c r="V602" s="181" t="s">
        <v>374</v>
      </c>
      <c r="W602" s="181"/>
      <c r="X602" s="181"/>
      <c r="Y602" s="182"/>
      <c r="Z602" s="71"/>
      <c r="AA602" s="72"/>
      <c r="AB602" s="89"/>
      <c r="AC602" s="74"/>
      <c r="AD602" s="73"/>
      <c r="AE602" s="74"/>
      <c r="AF602" s="75"/>
      <c r="AG602" s="84"/>
      <c r="AH602" s="359"/>
      <c r="AI602" s="184"/>
      <c r="AJ602" s="185"/>
      <c r="AK602" s="386"/>
      <c r="AL602" s="70"/>
      <c r="AM602" s="181" t="s">
        <v>374</v>
      </c>
      <c r="AN602" s="181"/>
      <c r="AO602" s="181"/>
      <c r="AP602" s="182"/>
      <c r="AQ602" s="71"/>
      <c r="AR602" s="72"/>
      <c r="AS602" s="89"/>
      <c r="AT602" s="74"/>
      <c r="AU602" s="73"/>
      <c r="AV602" s="74"/>
      <c r="AW602" s="75"/>
      <c r="AX602" s="84"/>
      <c r="AY602" s="359"/>
      <c r="AZ602" s="184"/>
      <c r="BA602" s="185"/>
      <c r="BB602" s="386"/>
      <c r="BC602" s="70"/>
      <c r="BD602" s="181" t="s">
        <v>374</v>
      </c>
      <c r="BE602" s="181"/>
      <c r="BF602" s="181"/>
      <c r="BG602" s="182"/>
      <c r="BH602" s="71"/>
      <c r="BI602" s="72"/>
      <c r="BJ602" s="89"/>
      <c r="BK602" s="74"/>
      <c r="BL602" s="73"/>
      <c r="BM602" s="74"/>
      <c r="BN602" s="75"/>
      <c r="BO602" s="84"/>
      <c r="BP602" s="359"/>
    </row>
    <row r="603" spans="1:68" s="81" customFormat="1" ht="16.5" thickBot="1">
      <c r="A603" s="184"/>
      <c r="B603" s="185"/>
      <c r="C603" s="70"/>
      <c r="D603" s="180"/>
      <c r="E603" s="181"/>
      <c r="F603" s="181" t="s">
        <v>375</v>
      </c>
      <c r="G603" s="182"/>
      <c r="H603" s="71"/>
      <c r="I603" s="72"/>
      <c r="J603" s="89"/>
      <c r="K603" s="74"/>
      <c r="L603" s="73"/>
      <c r="M603" s="74"/>
      <c r="N603" s="75"/>
      <c r="O603" s="84"/>
      <c r="P603" s="76"/>
      <c r="Q603" s="80"/>
      <c r="R603" s="184"/>
      <c r="S603" s="185"/>
      <c r="T603" s="386"/>
      <c r="U603" s="70"/>
      <c r="V603" s="180"/>
      <c r="W603" s="181"/>
      <c r="X603" s="181" t="s">
        <v>375</v>
      </c>
      <c r="Y603" s="182"/>
      <c r="Z603" s="71"/>
      <c r="AA603" s="72"/>
      <c r="AB603" s="89"/>
      <c r="AC603" s="74"/>
      <c r="AD603" s="73"/>
      <c r="AE603" s="74"/>
      <c r="AF603" s="75"/>
      <c r="AG603" s="84"/>
      <c r="AH603" s="359"/>
      <c r="AI603" s="184"/>
      <c r="AJ603" s="185"/>
      <c r="AK603" s="386"/>
      <c r="AL603" s="70"/>
      <c r="AM603" s="180"/>
      <c r="AN603" s="181"/>
      <c r="AO603" s="181" t="s">
        <v>375</v>
      </c>
      <c r="AP603" s="182"/>
      <c r="AQ603" s="71"/>
      <c r="AR603" s="72"/>
      <c r="AS603" s="89"/>
      <c r="AT603" s="74"/>
      <c r="AU603" s="73"/>
      <c r="AV603" s="74"/>
      <c r="AW603" s="75"/>
      <c r="AX603" s="84"/>
      <c r="AY603" s="359"/>
      <c r="AZ603" s="184"/>
      <c r="BA603" s="185"/>
      <c r="BB603" s="386"/>
      <c r="BC603" s="70"/>
      <c r="BD603" s="180"/>
      <c r="BE603" s="181"/>
      <c r="BF603" s="181" t="s">
        <v>375</v>
      </c>
      <c r="BG603" s="182"/>
      <c r="BH603" s="71"/>
      <c r="BI603" s="72"/>
      <c r="BJ603" s="89"/>
      <c r="BK603" s="74"/>
      <c r="BL603" s="73"/>
      <c r="BM603" s="74"/>
      <c r="BN603" s="75"/>
      <c r="BO603" s="84"/>
      <c r="BP603" s="359"/>
    </row>
    <row r="604" spans="1:68" s="81" customFormat="1" ht="16.5" thickBot="1">
      <c r="A604" s="178" t="s">
        <v>376</v>
      </c>
      <c r="B604" s="185"/>
      <c r="C604" s="82">
        <v>175</v>
      </c>
      <c r="D604" s="180" t="s">
        <v>377</v>
      </c>
      <c r="E604" s="181"/>
      <c r="F604" s="181"/>
      <c r="G604" s="182"/>
      <c r="H604" s="236" t="s">
        <v>378</v>
      </c>
      <c r="I604" s="83" t="s">
        <v>379</v>
      </c>
      <c r="J604" s="183" t="s">
        <v>380</v>
      </c>
      <c r="K604" s="64">
        <v>15515</v>
      </c>
      <c r="L604" s="63" t="s">
        <v>381</v>
      </c>
      <c r="M604" s="65"/>
      <c r="N604" s="66">
        <v>18.2</v>
      </c>
      <c r="O604" s="84"/>
      <c r="P604" s="67">
        <f>(N604+$O$6)*C604</f>
        <v>3403.75</v>
      </c>
      <c r="Q604" s="80"/>
      <c r="R604" s="178" t="s">
        <v>376</v>
      </c>
      <c r="S604" s="185"/>
      <c r="T604" s="386"/>
      <c r="U604" s="82">
        <v>175</v>
      </c>
      <c r="V604" s="180" t="s">
        <v>377</v>
      </c>
      <c r="W604" s="181"/>
      <c r="X604" s="181"/>
      <c r="Y604" s="182"/>
      <c r="Z604" s="236" t="s">
        <v>378</v>
      </c>
      <c r="AA604" s="83" t="s">
        <v>379</v>
      </c>
      <c r="AB604" s="183" t="s">
        <v>380</v>
      </c>
      <c r="AC604" s="64">
        <v>1083120</v>
      </c>
      <c r="AD604" s="63" t="s">
        <v>1346</v>
      </c>
      <c r="AE604" s="65"/>
      <c r="AF604" s="66">
        <v>18.2</v>
      </c>
      <c r="AG604" s="84"/>
      <c r="AH604" s="358">
        <f>(AF604+$AG$6)*U604</f>
        <v>3517.4999999999995</v>
      </c>
      <c r="AI604" s="178" t="s">
        <v>376</v>
      </c>
      <c r="AJ604" s="185"/>
      <c r="AK604" s="386"/>
      <c r="AL604" s="82">
        <v>175</v>
      </c>
      <c r="AM604" s="180" t="s">
        <v>377</v>
      </c>
      <c r="AN604" s="181"/>
      <c r="AO604" s="181"/>
      <c r="AP604" s="182"/>
      <c r="AQ604" s="236" t="s">
        <v>378</v>
      </c>
      <c r="AR604" s="83" t="s">
        <v>379</v>
      </c>
      <c r="AS604" s="183" t="s">
        <v>1741</v>
      </c>
      <c r="AT604" s="64">
        <v>485615</v>
      </c>
      <c r="AU604" s="63" t="s">
        <v>1346</v>
      </c>
      <c r="AV604" s="65"/>
      <c r="AW604" s="66">
        <v>18.1</v>
      </c>
      <c r="AX604" s="84"/>
      <c r="AY604" s="358">
        <f>(AW604+$AX$6)*AL604</f>
        <v>3508.75</v>
      </c>
      <c r="AZ604" s="178" t="s">
        <v>376</v>
      </c>
      <c r="BA604" s="185"/>
      <c r="BB604" s="386"/>
      <c r="BC604" s="82">
        <v>175</v>
      </c>
      <c r="BD604" s="180" t="s">
        <v>377</v>
      </c>
      <c r="BE604" s="181"/>
      <c r="BF604" s="181"/>
      <c r="BG604" s="182"/>
      <c r="BH604" s="236" t="s">
        <v>378</v>
      </c>
      <c r="BI604" s="83" t="s">
        <v>379</v>
      </c>
      <c r="BJ604" s="183"/>
      <c r="BK604" s="64"/>
      <c r="BL604" s="63"/>
      <c r="BM604" s="65"/>
      <c r="BN604" s="66"/>
      <c r="BO604" s="84"/>
      <c r="BP604" s="358">
        <f>(BN604+$O$6)*BC604</f>
        <v>218.75</v>
      </c>
    </row>
    <row r="605" spans="1:68" s="81" customFormat="1" ht="16.5" thickBot="1">
      <c r="A605" s="184"/>
      <c r="B605" s="185"/>
      <c r="C605" s="70"/>
      <c r="D605" s="180"/>
      <c r="E605" s="181"/>
      <c r="F605" s="181"/>
      <c r="G605" s="182"/>
      <c r="H605" s="236" t="s">
        <v>382</v>
      </c>
      <c r="I605" s="72"/>
      <c r="J605" s="89"/>
      <c r="K605" s="74"/>
      <c r="L605" s="73"/>
      <c r="M605" s="74"/>
      <c r="N605" s="75"/>
      <c r="O605" s="84"/>
      <c r="P605" s="76"/>
      <c r="Q605" s="80"/>
      <c r="R605" s="184"/>
      <c r="S605" s="185"/>
      <c r="T605" s="386"/>
      <c r="U605" s="70"/>
      <c r="V605" s="180"/>
      <c r="W605" s="181"/>
      <c r="X605" s="181"/>
      <c r="Y605" s="182"/>
      <c r="Z605" s="236" t="s">
        <v>382</v>
      </c>
      <c r="AA605" s="72"/>
      <c r="AB605" s="89"/>
      <c r="AC605" s="74"/>
      <c r="AD605" s="73"/>
      <c r="AE605" s="74"/>
      <c r="AF605" s="75"/>
      <c r="AG605" s="84"/>
      <c r="AH605" s="359"/>
      <c r="AI605" s="184"/>
      <c r="AJ605" s="185"/>
      <c r="AK605" s="386"/>
      <c r="AL605" s="70"/>
      <c r="AM605" s="180"/>
      <c r="AN605" s="181"/>
      <c r="AO605" s="181"/>
      <c r="AP605" s="182"/>
      <c r="AQ605" s="236" t="s">
        <v>382</v>
      </c>
      <c r="AR605" s="72"/>
      <c r="AS605" s="89"/>
      <c r="AT605" s="74"/>
      <c r="AU605" s="73"/>
      <c r="AV605" s="74"/>
      <c r="AW605" s="75"/>
      <c r="AX605" s="84"/>
      <c r="AY605" s="359"/>
      <c r="AZ605" s="184"/>
      <c r="BA605" s="185"/>
      <c r="BB605" s="386"/>
      <c r="BC605" s="70"/>
      <c r="BD605" s="180"/>
      <c r="BE605" s="181"/>
      <c r="BF605" s="181"/>
      <c r="BG605" s="182"/>
      <c r="BH605" s="236" t="s">
        <v>382</v>
      </c>
      <c r="BI605" s="72"/>
      <c r="BJ605" s="89"/>
      <c r="BK605" s="74"/>
      <c r="BL605" s="73"/>
      <c r="BM605" s="74"/>
      <c r="BN605" s="75"/>
      <c r="BO605" s="84"/>
      <c r="BP605" s="359"/>
    </row>
    <row r="606" spans="1:68" s="81" customFormat="1" ht="16.5" thickBot="1">
      <c r="A606" s="184"/>
      <c r="B606" s="185"/>
      <c r="C606" s="70"/>
      <c r="D606" s="180"/>
      <c r="E606" s="181"/>
      <c r="F606" s="181"/>
      <c r="G606" s="182"/>
      <c r="H606" s="237"/>
      <c r="I606" s="238"/>
      <c r="J606" s="89"/>
      <c r="K606" s="74"/>
      <c r="L606" s="73"/>
      <c r="M606" s="74"/>
      <c r="N606" s="75"/>
      <c r="O606" s="84"/>
      <c r="P606" s="76"/>
      <c r="Q606" s="80"/>
      <c r="R606" s="184"/>
      <c r="S606" s="185"/>
      <c r="T606" s="386"/>
      <c r="U606" s="70"/>
      <c r="V606" s="180"/>
      <c r="W606" s="181"/>
      <c r="X606" s="181"/>
      <c r="Y606" s="182"/>
      <c r="Z606" s="237"/>
      <c r="AA606" s="238"/>
      <c r="AB606" s="89"/>
      <c r="AC606" s="74"/>
      <c r="AD606" s="73"/>
      <c r="AE606" s="74"/>
      <c r="AF606" s="75"/>
      <c r="AG606" s="84"/>
      <c r="AH606" s="359"/>
      <c r="AI606" s="184"/>
      <c r="AJ606" s="185"/>
      <c r="AK606" s="386"/>
      <c r="AL606" s="70"/>
      <c r="AM606" s="180"/>
      <c r="AN606" s="181"/>
      <c r="AO606" s="181"/>
      <c r="AP606" s="182"/>
      <c r="AQ606" s="237"/>
      <c r="AR606" s="238"/>
      <c r="AS606" s="89"/>
      <c r="AT606" s="74"/>
      <c r="AU606" s="73"/>
      <c r="AV606" s="74"/>
      <c r="AW606" s="75"/>
      <c r="AX606" s="84"/>
      <c r="AY606" s="359"/>
      <c r="AZ606" s="184"/>
      <c r="BA606" s="185"/>
      <c r="BB606" s="386"/>
      <c r="BC606" s="70"/>
      <c r="BD606" s="180"/>
      <c r="BE606" s="181"/>
      <c r="BF606" s="181"/>
      <c r="BG606" s="182"/>
      <c r="BH606" s="237"/>
      <c r="BI606" s="238"/>
      <c r="BJ606" s="89"/>
      <c r="BK606" s="74"/>
      <c r="BL606" s="73"/>
      <c r="BM606" s="74"/>
      <c r="BN606" s="75"/>
      <c r="BO606" s="84"/>
      <c r="BP606" s="359"/>
    </row>
    <row r="607" spans="1:68" s="81" customFormat="1" ht="16.5" thickBot="1">
      <c r="A607" s="178" t="s">
        <v>383</v>
      </c>
      <c r="B607" s="185"/>
      <c r="C607" s="57">
        <v>2178</v>
      </c>
      <c r="D607" s="180" t="s">
        <v>384</v>
      </c>
      <c r="E607" s="181"/>
      <c r="F607" s="181"/>
      <c r="G607" s="182"/>
      <c r="H607" s="61" t="s">
        <v>385</v>
      </c>
      <c r="I607" s="239" t="s">
        <v>386</v>
      </c>
      <c r="J607" s="183" t="s">
        <v>387</v>
      </c>
      <c r="K607" s="64"/>
      <c r="L607" s="63" t="s">
        <v>388</v>
      </c>
      <c r="M607" s="65"/>
      <c r="N607" s="66">
        <v>36.38</v>
      </c>
      <c r="O607" s="84"/>
      <c r="P607" s="67">
        <f>(N607+$O$6)*C607</f>
        <v>81958.14</v>
      </c>
      <c r="Q607" s="80"/>
      <c r="R607" s="178" t="s">
        <v>383</v>
      </c>
      <c r="S607" s="185"/>
      <c r="T607" s="386"/>
      <c r="U607" s="57">
        <v>1000</v>
      </c>
      <c r="V607" s="180" t="s">
        <v>384</v>
      </c>
      <c r="W607" s="181"/>
      <c r="X607" s="181"/>
      <c r="Y607" s="182"/>
      <c r="Z607" s="61" t="s">
        <v>385</v>
      </c>
      <c r="AA607" s="239" t="s">
        <v>386</v>
      </c>
      <c r="AB607" s="183" t="s">
        <v>387</v>
      </c>
      <c r="AC607" s="64" t="s">
        <v>1368</v>
      </c>
      <c r="AD607" s="63" t="s">
        <v>1367</v>
      </c>
      <c r="AE607" s="65"/>
      <c r="AF607" s="66">
        <v>36.38</v>
      </c>
      <c r="AG607" s="84"/>
      <c r="AH607" s="358">
        <f>(AF607+$AG$6)*U607</f>
        <v>38280</v>
      </c>
      <c r="AI607" s="178" t="s">
        <v>383</v>
      </c>
      <c r="AJ607" s="185"/>
      <c r="AK607" s="386"/>
      <c r="AL607" s="57">
        <v>1000</v>
      </c>
      <c r="AM607" s="180" t="s">
        <v>384</v>
      </c>
      <c r="AN607" s="181"/>
      <c r="AO607" s="181"/>
      <c r="AP607" s="182"/>
      <c r="AQ607" s="61" t="s">
        <v>385</v>
      </c>
      <c r="AR607" s="239" t="s">
        <v>386</v>
      </c>
      <c r="AS607" s="183"/>
      <c r="AT607" s="64" t="s">
        <v>1742</v>
      </c>
      <c r="AU607" s="63"/>
      <c r="AV607" s="65"/>
      <c r="AW607" s="398">
        <v>36.38</v>
      </c>
      <c r="AX607" s="399"/>
      <c r="AY607" s="396">
        <f>(AW607+$AX$6)*AL607</f>
        <v>38330.00000000001</v>
      </c>
      <c r="AZ607" s="178" t="s">
        <v>383</v>
      </c>
      <c r="BA607" s="185"/>
      <c r="BB607" s="386"/>
      <c r="BC607" s="57">
        <v>1000</v>
      </c>
      <c r="BD607" s="180" t="s">
        <v>384</v>
      </c>
      <c r="BE607" s="181"/>
      <c r="BF607" s="181"/>
      <c r="BG607" s="182"/>
      <c r="BH607" s="61" t="s">
        <v>385</v>
      </c>
      <c r="BI607" s="239" t="s">
        <v>386</v>
      </c>
      <c r="BJ607" s="183"/>
      <c r="BK607" s="64"/>
      <c r="BL607" s="63"/>
      <c r="BM607" s="65"/>
      <c r="BN607" s="66"/>
      <c r="BO607" s="84"/>
      <c r="BP607" s="358">
        <f>(BN607+$O$6)*BC607</f>
        <v>1250</v>
      </c>
    </row>
    <row r="608" spans="1:68" s="81" customFormat="1" ht="16.5" thickBot="1">
      <c r="A608" s="184"/>
      <c r="B608" s="226"/>
      <c r="C608" s="70"/>
      <c r="D608" s="180" t="s">
        <v>389</v>
      </c>
      <c r="E608" s="181"/>
      <c r="F608" s="181"/>
      <c r="G608" s="182"/>
      <c r="H608" s="108" t="s">
        <v>390</v>
      </c>
      <c r="I608" s="240" t="s">
        <v>391</v>
      </c>
      <c r="J608" s="89"/>
      <c r="K608" s="74"/>
      <c r="L608" s="73"/>
      <c r="M608" s="74"/>
      <c r="N608" s="75"/>
      <c r="O608" s="84"/>
      <c r="P608" s="76"/>
      <c r="Q608" s="80"/>
      <c r="R608" s="184"/>
      <c r="S608" s="226"/>
      <c r="T608" s="386"/>
      <c r="U608" s="70"/>
      <c r="V608" s="180" t="s">
        <v>389</v>
      </c>
      <c r="W608" s="181"/>
      <c r="X608" s="181"/>
      <c r="Y608" s="182"/>
      <c r="Z608" s="108" t="s">
        <v>390</v>
      </c>
      <c r="AA608" s="240" t="s">
        <v>391</v>
      </c>
      <c r="AB608" s="89"/>
      <c r="AC608" s="74"/>
      <c r="AD608" s="73"/>
      <c r="AE608" s="74"/>
      <c r="AF608" s="75"/>
      <c r="AG608" s="84"/>
      <c r="AH608" s="359"/>
      <c r="AI608" s="184"/>
      <c r="AJ608" s="226"/>
      <c r="AK608" s="386"/>
      <c r="AL608" s="70"/>
      <c r="AM608" s="180" t="s">
        <v>389</v>
      </c>
      <c r="AN608" s="181"/>
      <c r="AO608" s="181"/>
      <c r="AP608" s="182"/>
      <c r="AQ608" s="108" t="s">
        <v>390</v>
      </c>
      <c r="AR608" s="240" t="s">
        <v>391</v>
      </c>
      <c r="AS608" s="89"/>
      <c r="AT608" s="74"/>
      <c r="AU608" s="73"/>
      <c r="AV608" s="74"/>
      <c r="AW608" s="75"/>
      <c r="AX608" s="84"/>
      <c r="AY608" s="359"/>
      <c r="AZ608" s="184"/>
      <c r="BA608" s="226"/>
      <c r="BB608" s="386"/>
      <c r="BC608" s="70"/>
      <c r="BD608" s="180" t="s">
        <v>389</v>
      </c>
      <c r="BE608" s="181"/>
      <c r="BF608" s="181"/>
      <c r="BG608" s="182"/>
      <c r="BH608" s="108" t="s">
        <v>390</v>
      </c>
      <c r="BI608" s="240" t="s">
        <v>391</v>
      </c>
      <c r="BJ608" s="89"/>
      <c r="BK608" s="74"/>
      <c r="BL608" s="73"/>
      <c r="BM608" s="74"/>
      <c r="BN608" s="75"/>
      <c r="BO608" s="84"/>
      <c r="BP608" s="359"/>
    </row>
    <row r="609" spans="1:68" s="81" customFormat="1" ht="16.5" thickBot="1">
      <c r="A609" s="184"/>
      <c r="B609" s="226"/>
      <c r="C609" s="70"/>
      <c r="D609" s="180"/>
      <c r="E609" s="181"/>
      <c r="F609" s="181"/>
      <c r="G609" s="182"/>
      <c r="H609" s="237" t="s">
        <v>1956</v>
      </c>
      <c r="I609" s="241"/>
      <c r="J609" s="89"/>
      <c r="K609" s="74"/>
      <c r="L609" s="73"/>
      <c r="M609" s="74"/>
      <c r="N609" s="75"/>
      <c r="O609" s="84"/>
      <c r="P609" s="76"/>
      <c r="Q609" s="80"/>
      <c r="R609" s="184"/>
      <c r="S609" s="226"/>
      <c r="T609" s="386"/>
      <c r="U609" s="70"/>
      <c r="V609" s="180"/>
      <c r="W609" s="181"/>
      <c r="X609" s="181"/>
      <c r="Y609" s="182"/>
      <c r="Z609" s="237" t="s">
        <v>1956</v>
      </c>
      <c r="AA609" s="241"/>
      <c r="AB609" s="89"/>
      <c r="AC609" s="74"/>
      <c r="AD609" s="73"/>
      <c r="AE609" s="74"/>
      <c r="AF609" s="75"/>
      <c r="AG609" s="84"/>
      <c r="AH609" s="359"/>
      <c r="AI609" s="184"/>
      <c r="AJ609" s="226"/>
      <c r="AK609" s="386"/>
      <c r="AL609" s="70"/>
      <c r="AM609" s="180"/>
      <c r="AN609" s="181"/>
      <c r="AO609" s="181"/>
      <c r="AP609" s="182"/>
      <c r="AQ609" s="237" t="s">
        <v>1956</v>
      </c>
      <c r="AR609" s="241"/>
      <c r="AS609" s="89"/>
      <c r="AT609" s="74"/>
      <c r="AU609" s="73"/>
      <c r="AV609" s="74"/>
      <c r="AW609" s="75"/>
      <c r="AX609" s="84"/>
      <c r="AY609" s="359"/>
      <c r="AZ609" s="184"/>
      <c r="BA609" s="226"/>
      <c r="BB609" s="386"/>
      <c r="BC609" s="70"/>
      <c r="BD609" s="180"/>
      <c r="BE609" s="181"/>
      <c r="BF609" s="181"/>
      <c r="BG609" s="182"/>
      <c r="BH609" s="237" t="s">
        <v>1956</v>
      </c>
      <c r="BI609" s="241"/>
      <c r="BJ609" s="89"/>
      <c r="BK609" s="74"/>
      <c r="BL609" s="73"/>
      <c r="BM609" s="74"/>
      <c r="BN609" s="75"/>
      <c r="BO609" s="84"/>
      <c r="BP609" s="359"/>
    </row>
    <row r="610" spans="1:68" ht="16.5" thickBot="1">
      <c r="A610" s="178" t="s">
        <v>392</v>
      </c>
      <c r="B610" s="211"/>
      <c r="C610" s="57">
        <v>400</v>
      </c>
      <c r="D610" s="180" t="s">
        <v>393</v>
      </c>
      <c r="E610" s="203"/>
      <c r="F610" s="203"/>
      <c r="G610" s="215"/>
      <c r="H610" s="152" t="s">
        <v>394</v>
      </c>
      <c r="I610" s="97" t="s">
        <v>2263</v>
      </c>
      <c r="J610" s="242" t="s">
        <v>395</v>
      </c>
      <c r="K610" s="229"/>
      <c r="L610" s="63" t="s">
        <v>396</v>
      </c>
      <c r="M610" s="231"/>
      <c r="N610" s="232">
        <v>26</v>
      </c>
      <c r="O610" s="84"/>
      <c r="P610" s="67">
        <f>(N610+$O$6)*C610</f>
        <v>10900</v>
      </c>
      <c r="R610" s="178" t="s">
        <v>392</v>
      </c>
      <c r="S610" s="211"/>
      <c r="T610" s="389"/>
      <c r="U610" s="57">
        <v>400</v>
      </c>
      <c r="V610" s="180" t="s">
        <v>393</v>
      </c>
      <c r="W610" s="203"/>
      <c r="X610" s="203"/>
      <c r="Y610" s="215"/>
      <c r="Z610" s="152" t="s">
        <v>394</v>
      </c>
      <c r="AA610" s="97" t="s">
        <v>2263</v>
      </c>
      <c r="AB610" s="242" t="s">
        <v>1369</v>
      </c>
      <c r="AC610" s="229"/>
      <c r="AD610" s="63" t="s">
        <v>1370</v>
      </c>
      <c r="AE610" s="231"/>
      <c r="AF610" s="232"/>
      <c r="AG610" s="84"/>
      <c r="AH610" s="358">
        <f>(AF610+$AG$6)*U610</f>
        <v>760</v>
      </c>
      <c r="AI610" s="178" t="s">
        <v>392</v>
      </c>
      <c r="AJ610" s="211"/>
      <c r="AK610" s="389"/>
      <c r="AL610" s="57">
        <v>200</v>
      </c>
      <c r="AM610" s="180" t="s">
        <v>393</v>
      </c>
      <c r="AN610" s="203"/>
      <c r="AO610" s="203"/>
      <c r="AP610" s="215"/>
      <c r="AQ610" s="152" t="s">
        <v>394</v>
      </c>
      <c r="AR610" s="97" t="s">
        <v>2263</v>
      </c>
      <c r="AS610" s="242" t="s">
        <v>1590</v>
      </c>
      <c r="AT610" s="229">
        <v>162070</v>
      </c>
      <c r="AU610" s="63" t="s">
        <v>1346</v>
      </c>
      <c r="AV610" s="231"/>
      <c r="AW610" s="232">
        <v>59.96</v>
      </c>
      <c r="AX610" s="84"/>
      <c r="AY610" s="358">
        <f>(AW610+$AX$6)*AL610</f>
        <v>12382</v>
      </c>
      <c r="AZ610" s="178" t="s">
        <v>392</v>
      </c>
      <c r="BA610" s="211"/>
      <c r="BB610" s="389"/>
      <c r="BC610" s="57">
        <v>200</v>
      </c>
      <c r="BD610" s="180" t="s">
        <v>393</v>
      </c>
      <c r="BE610" s="203"/>
      <c r="BF610" s="203"/>
      <c r="BG610" s="215"/>
      <c r="BH610" s="152" t="s">
        <v>394</v>
      </c>
      <c r="BI610" s="97" t="s">
        <v>2263</v>
      </c>
      <c r="BJ610" s="242"/>
      <c r="BK610" s="229"/>
      <c r="BL610" s="63"/>
      <c r="BM610" s="231"/>
      <c r="BN610" s="232"/>
      <c r="BO610" s="84"/>
      <c r="BP610" s="358">
        <f>(BN610+$O$6)*BC610</f>
        <v>250</v>
      </c>
    </row>
    <row r="611" spans="1:68" ht="16.5" thickBot="1">
      <c r="A611" s="184"/>
      <c r="B611" s="211"/>
      <c r="C611" s="70"/>
      <c r="D611" s="180"/>
      <c r="E611" s="180" t="s">
        <v>397</v>
      </c>
      <c r="F611" s="203"/>
      <c r="G611" s="215"/>
      <c r="H611" s="237" t="s">
        <v>1956</v>
      </c>
      <c r="I611" s="72"/>
      <c r="J611" s="89"/>
      <c r="K611" s="74"/>
      <c r="L611" s="73"/>
      <c r="M611" s="74"/>
      <c r="N611" s="75"/>
      <c r="O611" s="84"/>
      <c r="P611" s="76"/>
      <c r="R611" s="184"/>
      <c r="S611" s="211"/>
      <c r="T611" s="389"/>
      <c r="U611" s="70"/>
      <c r="V611" s="180"/>
      <c r="W611" s="180" t="s">
        <v>397</v>
      </c>
      <c r="X611" s="203"/>
      <c r="Y611" s="215"/>
      <c r="Z611" s="237" t="s">
        <v>1956</v>
      </c>
      <c r="AA611" s="72"/>
      <c r="AB611" s="89"/>
      <c r="AC611" s="74"/>
      <c r="AD611" s="73"/>
      <c r="AE611" s="74"/>
      <c r="AF611" s="75"/>
      <c r="AG611" s="84"/>
      <c r="AH611" s="359"/>
      <c r="AI611" s="184"/>
      <c r="AJ611" s="211"/>
      <c r="AK611" s="389"/>
      <c r="AL611" s="70"/>
      <c r="AM611" s="180"/>
      <c r="AN611" s="180" t="s">
        <v>397</v>
      </c>
      <c r="AO611" s="203"/>
      <c r="AP611" s="215"/>
      <c r="AQ611" s="237" t="s">
        <v>1956</v>
      </c>
      <c r="AR611" s="72"/>
      <c r="AS611" s="89"/>
      <c r="AT611" s="74"/>
      <c r="AU611" s="73"/>
      <c r="AV611" s="74"/>
      <c r="AW611" s="75"/>
      <c r="AX611" s="84"/>
      <c r="AY611" s="359"/>
      <c r="AZ611" s="184"/>
      <c r="BA611" s="211"/>
      <c r="BB611" s="389"/>
      <c r="BC611" s="70"/>
      <c r="BD611" s="180"/>
      <c r="BE611" s="180" t="s">
        <v>397</v>
      </c>
      <c r="BF611" s="203"/>
      <c r="BG611" s="215"/>
      <c r="BH611" s="237" t="s">
        <v>1956</v>
      </c>
      <c r="BI611" s="72"/>
      <c r="BJ611" s="89"/>
      <c r="BK611" s="74"/>
      <c r="BL611" s="73"/>
      <c r="BM611" s="74"/>
      <c r="BN611" s="75"/>
      <c r="BO611" s="84"/>
      <c r="BP611" s="359"/>
    </row>
    <row r="612" spans="1:68" ht="16.5" thickBot="1">
      <c r="A612" s="184"/>
      <c r="B612" s="234"/>
      <c r="C612" s="70"/>
      <c r="D612" s="180"/>
      <c r="E612" s="180"/>
      <c r="F612" s="203"/>
      <c r="G612" s="215"/>
      <c r="H612" s="237"/>
      <c r="I612" s="243"/>
      <c r="J612" s="89"/>
      <c r="K612" s="74"/>
      <c r="L612" s="73"/>
      <c r="M612" s="74"/>
      <c r="N612" s="75"/>
      <c r="O612" s="84"/>
      <c r="P612" s="76"/>
      <c r="R612" s="184"/>
      <c r="S612" s="234"/>
      <c r="T612" s="389"/>
      <c r="U612" s="70"/>
      <c r="V612" s="180"/>
      <c r="W612" s="180"/>
      <c r="X612" s="203"/>
      <c r="Y612" s="215"/>
      <c r="Z612" s="237"/>
      <c r="AA612" s="243"/>
      <c r="AB612" s="89"/>
      <c r="AC612" s="74"/>
      <c r="AD612" s="73"/>
      <c r="AE612" s="74"/>
      <c r="AF612" s="75"/>
      <c r="AG612" s="84"/>
      <c r="AH612" s="359"/>
      <c r="AI612" s="184"/>
      <c r="AJ612" s="234"/>
      <c r="AK612" s="389"/>
      <c r="AL612" s="70"/>
      <c r="AM612" s="180"/>
      <c r="AN612" s="180"/>
      <c r="AO612" s="203"/>
      <c r="AP612" s="215"/>
      <c r="AQ612" s="237"/>
      <c r="AR612" s="243"/>
      <c r="AS612" s="89"/>
      <c r="AT612" s="74"/>
      <c r="AU612" s="73"/>
      <c r="AV612" s="74"/>
      <c r="AW612" s="75"/>
      <c r="AX612" s="84"/>
      <c r="AY612" s="359"/>
      <c r="AZ612" s="184"/>
      <c r="BA612" s="234"/>
      <c r="BB612" s="389"/>
      <c r="BC612" s="70"/>
      <c r="BD612" s="180"/>
      <c r="BE612" s="180"/>
      <c r="BF612" s="203"/>
      <c r="BG612" s="215"/>
      <c r="BH612" s="237"/>
      <c r="BI612" s="243"/>
      <c r="BJ612" s="89"/>
      <c r="BK612" s="74"/>
      <c r="BL612" s="73"/>
      <c r="BM612" s="74"/>
      <c r="BN612" s="75"/>
      <c r="BO612" s="84"/>
      <c r="BP612" s="359"/>
    </row>
    <row r="613" spans="1:68" ht="16.5" thickBot="1">
      <c r="A613" s="178" t="s">
        <v>398</v>
      </c>
      <c r="B613" s="234"/>
      <c r="C613" s="57">
        <v>350</v>
      </c>
      <c r="D613" s="180" t="s">
        <v>1084</v>
      </c>
      <c r="E613" s="181"/>
      <c r="F613" s="181"/>
      <c r="G613" s="182"/>
      <c r="H613" s="61" t="s">
        <v>399</v>
      </c>
      <c r="I613" s="235"/>
      <c r="J613" s="183" t="s">
        <v>400</v>
      </c>
      <c r="K613" s="64">
        <v>15745</v>
      </c>
      <c r="L613" s="63" t="s">
        <v>401</v>
      </c>
      <c r="M613" s="65"/>
      <c r="N613" s="66">
        <v>25.8</v>
      </c>
      <c r="O613" s="84"/>
      <c r="P613" s="67">
        <f>(N613+$O$6)*C613</f>
        <v>9467.5</v>
      </c>
      <c r="R613" s="178" t="s">
        <v>398</v>
      </c>
      <c r="S613" s="234"/>
      <c r="T613" s="389"/>
      <c r="U613" s="57">
        <v>350</v>
      </c>
      <c r="V613" s="180" t="s">
        <v>1084</v>
      </c>
      <c r="W613" s="181"/>
      <c r="X613" s="181"/>
      <c r="Y613" s="182"/>
      <c r="Z613" s="61" t="s">
        <v>399</v>
      </c>
      <c r="AA613" s="235"/>
      <c r="AB613" s="183" t="s">
        <v>1371</v>
      </c>
      <c r="AC613" s="64">
        <v>6184345</v>
      </c>
      <c r="AD613" s="63" t="s">
        <v>1346</v>
      </c>
      <c r="AE613" s="65"/>
      <c r="AF613" s="66">
        <v>25.8</v>
      </c>
      <c r="AG613" s="84"/>
      <c r="AH613" s="358">
        <f>(AF613+$AG$6)*U613</f>
        <v>9695</v>
      </c>
      <c r="AI613" s="178" t="s">
        <v>398</v>
      </c>
      <c r="AJ613" s="234"/>
      <c r="AK613" s="389"/>
      <c r="AL613" s="57">
        <v>350</v>
      </c>
      <c r="AM613" s="180" t="s">
        <v>1084</v>
      </c>
      <c r="AN613" s="181"/>
      <c r="AO613" s="181"/>
      <c r="AP613" s="182"/>
      <c r="AQ613" s="61" t="s">
        <v>399</v>
      </c>
      <c r="AR613" s="235"/>
      <c r="AS613" s="183" t="s">
        <v>1743</v>
      </c>
      <c r="AT613" s="64">
        <v>100770</v>
      </c>
      <c r="AU613" s="63" t="s">
        <v>1744</v>
      </c>
      <c r="AV613" s="65"/>
      <c r="AW613" s="66">
        <v>30.07</v>
      </c>
      <c r="AX613" s="84"/>
      <c r="AY613" s="358">
        <f>(AW613+$AX$6)*AL613</f>
        <v>11207.000000000002</v>
      </c>
      <c r="AZ613" s="178" t="s">
        <v>398</v>
      </c>
      <c r="BA613" s="234"/>
      <c r="BB613" s="389"/>
      <c r="BC613" s="57">
        <v>350</v>
      </c>
      <c r="BD613" s="180" t="s">
        <v>1084</v>
      </c>
      <c r="BE613" s="181"/>
      <c r="BF613" s="181"/>
      <c r="BG613" s="182"/>
      <c r="BH613" s="61" t="s">
        <v>399</v>
      </c>
      <c r="BI613" s="235"/>
      <c r="BJ613" s="183"/>
      <c r="BK613" s="64"/>
      <c r="BL613" s="63"/>
      <c r="BM613" s="65"/>
      <c r="BN613" s="66"/>
      <c r="BO613" s="84"/>
      <c r="BP613" s="358">
        <f>(BN613+$O$6)*BC613</f>
        <v>437.5</v>
      </c>
    </row>
    <row r="614" spans="1:68" s="81" customFormat="1" ht="16.5" thickBot="1">
      <c r="A614" s="184"/>
      <c r="B614" s="185"/>
      <c r="C614" s="70"/>
      <c r="D614" s="181" t="s">
        <v>402</v>
      </c>
      <c r="E614" s="181"/>
      <c r="F614" s="181"/>
      <c r="G614" s="182"/>
      <c r="H614" s="71"/>
      <c r="I614" s="72"/>
      <c r="J614" s="89"/>
      <c r="K614" s="74"/>
      <c r="L614" s="73"/>
      <c r="M614" s="74"/>
      <c r="N614" s="75"/>
      <c r="O614" s="84"/>
      <c r="P614" s="76"/>
      <c r="Q614" s="80"/>
      <c r="R614" s="184"/>
      <c r="S614" s="185"/>
      <c r="T614" s="386"/>
      <c r="U614" s="70"/>
      <c r="V614" s="181" t="s">
        <v>402</v>
      </c>
      <c r="W614" s="181"/>
      <c r="X614" s="181"/>
      <c r="Y614" s="182"/>
      <c r="Z614" s="71"/>
      <c r="AA614" s="72"/>
      <c r="AB614" s="89"/>
      <c r="AC614" s="74"/>
      <c r="AD614" s="73"/>
      <c r="AE614" s="74"/>
      <c r="AF614" s="75"/>
      <c r="AG614" s="84"/>
      <c r="AH614" s="359"/>
      <c r="AI614" s="184"/>
      <c r="AJ614" s="185"/>
      <c r="AK614" s="386"/>
      <c r="AL614" s="70"/>
      <c r="AM614" s="181" t="s">
        <v>402</v>
      </c>
      <c r="AN614" s="181"/>
      <c r="AO614" s="181"/>
      <c r="AP614" s="182"/>
      <c r="AQ614" s="71"/>
      <c r="AR614" s="72"/>
      <c r="AS614" s="89"/>
      <c r="AT614" s="74"/>
      <c r="AU614" s="73"/>
      <c r="AV614" s="74"/>
      <c r="AW614" s="75"/>
      <c r="AX614" s="84"/>
      <c r="AY614" s="359"/>
      <c r="AZ614" s="184"/>
      <c r="BA614" s="185"/>
      <c r="BB614" s="386"/>
      <c r="BC614" s="70"/>
      <c r="BD614" s="181" t="s">
        <v>402</v>
      </c>
      <c r="BE614" s="181"/>
      <c r="BF614" s="181"/>
      <c r="BG614" s="182"/>
      <c r="BH614" s="71"/>
      <c r="BI614" s="72"/>
      <c r="BJ614" s="89"/>
      <c r="BK614" s="74"/>
      <c r="BL614" s="73"/>
      <c r="BM614" s="74"/>
      <c r="BN614" s="75"/>
      <c r="BO614" s="84"/>
      <c r="BP614" s="359"/>
    </row>
    <row r="615" spans="1:68" ht="16.5" thickBot="1">
      <c r="A615" s="191"/>
      <c r="B615" s="244"/>
      <c r="C615" s="70"/>
      <c r="D615" s="181" t="s">
        <v>403</v>
      </c>
      <c r="E615" s="181"/>
      <c r="F615" s="181"/>
      <c r="G615" s="182"/>
      <c r="H615" s="71"/>
      <c r="I615" s="72"/>
      <c r="J615" s="89"/>
      <c r="K615" s="74"/>
      <c r="L615" s="73"/>
      <c r="M615" s="74"/>
      <c r="N615" s="75"/>
      <c r="O615" s="84"/>
      <c r="P615" s="76"/>
      <c r="R615" s="191"/>
      <c r="S615" s="244"/>
      <c r="T615" s="392"/>
      <c r="U615" s="70"/>
      <c r="V615" s="181" t="s">
        <v>403</v>
      </c>
      <c r="W615" s="181"/>
      <c r="X615" s="181"/>
      <c r="Y615" s="182"/>
      <c r="Z615" s="71"/>
      <c r="AA615" s="72"/>
      <c r="AB615" s="89"/>
      <c r="AC615" s="74"/>
      <c r="AD615" s="73"/>
      <c r="AE615" s="74"/>
      <c r="AF615" s="75"/>
      <c r="AG615" s="84"/>
      <c r="AH615" s="359"/>
      <c r="AI615" s="191"/>
      <c r="AJ615" s="244"/>
      <c r="AK615" s="392"/>
      <c r="AL615" s="70"/>
      <c r="AM615" s="181" t="s">
        <v>403</v>
      </c>
      <c r="AN615" s="181"/>
      <c r="AO615" s="181"/>
      <c r="AP615" s="182"/>
      <c r="AQ615" s="71"/>
      <c r="AR615" s="72"/>
      <c r="AS615" s="89"/>
      <c r="AT615" s="74"/>
      <c r="AU615" s="73"/>
      <c r="AV615" s="74"/>
      <c r="AW615" s="75"/>
      <c r="AX615" s="84"/>
      <c r="AY615" s="359"/>
      <c r="AZ615" s="191"/>
      <c r="BA615" s="244"/>
      <c r="BB615" s="392"/>
      <c r="BC615" s="70"/>
      <c r="BD615" s="181" t="s">
        <v>403</v>
      </c>
      <c r="BE615" s="181"/>
      <c r="BF615" s="181"/>
      <c r="BG615" s="182"/>
      <c r="BH615" s="71"/>
      <c r="BI615" s="72"/>
      <c r="BJ615" s="89"/>
      <c r="BK615" s="74"/>
      <c r="BL615" s="73"/>
      <c r="BM615" s="74"/>
      <c r="BN615" s="75"/>
      <c r="BO615" s="84"/>
      <c r="BP615" s="359"/>
    </row>
    <row r="616" spans="1:68" ht="16.5" thickBot="1">
      <c r="A616" s="191"/>
      <c r="B616" s="244"/>
      <c r="C616" s="70"/>
      <c r="D616" s="181" t="s">
        <v>404</v>
      </c>
      <c r="E616" s="181"/>
      <c r="F616" s="203"/>
      <c r="G616" s="182"/>
      <c r="H616" s="71"/>
      <c r="I616" s="72"/>
      <c r="J616" s="89"/>
      <c r="K616" s="74"/>
      <c r="L616" s="73"/>
      <c r="M616" s="74"/>
      <c r="N616" s="75"/>
      <c r="O616" s="84"/>
      <c r="P616" s="76"/>
      <c r="R616" s="191"/>
      <c r="S616" s="244"/>
      <c r="T616" s="392"/>
      <c r="U616" s="70"/>
      <c r="V616" s="181" t="s">
        <v>404</v>
      </c>
      <c r="W616" s="181"/>
      <c r="X616" s="203"/>
      <c r="Y616" s="182"/>
      <c r="Z616" s="71"/>
      <c r="AA616" s="72"/>
      <c r="AB616" s="89"/>
      <c r="AC616" s="74"/>
      <c r="AD616" s="73"/>
      <c r="AE616" s="74"/>
      <c r="AF616" s="75"/>
      <c r="AG616" s="84"/>
      <c r="AH616" s="359"/>
      <c r="AI616" s="191"/>
      <c r="AJ616" s="244"/>
      <c r="AK616" s="392"/>
      <c r="AL616" s="70"/>
      <c r="AM616" s="181" t="s">
        <v>404</v>
      </c>
      <c r="AN616" s="181"/>
      <c r="AO616" s="203"/>
      <c r="AP616" s="182"/>
      <c r="AQ616" s="71"/>
      <c r="AR616" s="72"/>
      <c r="AS616" s="89"/>
      <c r="AT616" s="74"/>
      <c r="AU616" s="73"/>
      <c r="AV616" s="74"/>
      <c r="AW616" s="75"/>
      <c r="AX616" s="84"/>
      <c r="AY616" s="359"/>
      <c r="AZ616" s="191"/>
      <c r="BA616" s="244"/>
      <c r="BB616" s="392"/>
      <c r="BC616" s="70"/>
      <c r="BD616" s="181" t="s">
        <v>404</v>
      </c>
      <c r="BE616" s="181"/>
      <c r="BF616" s="203"/>
      <c r="BG616" s="182"/>
      <c r="BH616" s="71"/>
      <c r="BI616" s="72"/>
      <c r="BJ616" s="89"/>
      <c r="BK616" s="74"/>
      <c r="BL616" s="73"/>
      <c r="BM616" s="74"/>
      <c r="BN616" s="75"/>
      <c r="BO616" s="84"/>
      <c r="BP616" s="359"/>
    </row>
    <row r="617" spans="1:68" s="81" customFormat="1" ht="16.5" thickBot="1">
      <c r="A617" s="178" t="s">
        <v>405</v>
      </c>
      <c r="B617" s="185"/>
      <c r="C617" s="57">
        <v>75</v>
      </c>
      <c r="D617" s="180" t="s">
        <v>1085</v>
      </c>
      <c r="E617" s="181"/>
      <c r="F617" s="181"/>
      <c r="G617" s="182"/>
      <c r="H617" s="61" t="s">
        <v>406</v>
      </c>
      <c r="I617" s="97" t="s">
        <v>2506</v>
      </c>
      <c r="J617" s="183" t="s">
        <v>368</v>
      </c>
      <c r="K617" s="64">
        <v>53211</v>
      </c>
      <c r="L617" s="63" t="s">
        <v>407</v>
      </c>
      <c r="M617" s="65"/>
      <c r="N617" s="66">
        <v>33.36</v>
      </c>
      <c r="O617" s="84"/>
      <c r="P617" s="67">
        <f>(N617+$O$6)*C617</f>
        <v>2595.75</v>
      </c>
      <c r="Q617" s="80"/>
      <c r="R617" s="178" t="s">
        <v>405</v>
      </c>
      <c r="S617" s="185"/>
      <c r="T617" s="386"/>
      <c r="U617" s="57">
        <v>75</v>
      </c>
      <c r="V617" s="180" t="s">
        <v>1372</v>
      </c>
      <c r="W617" s="181"/>
      <c r="X617" s="181"/>
      <c r="Y617" s="182"/>
      <c r="Z617" s="61" t="s">
        <v>406</v>
      </c>
      <c r="AA617" s="97" t="s">
        <v>2506</v>
      </c>
      <c r="AB617" s="183" t="s">
        <v>1373</v>
      </c>
      <c r="AC617" s="64">
        <v>6544688</v>
      </c>
      <c r="AD617" s="63" t="s">
        <v>1374</v>
      </c>
      <c r="AE617" s="65"/>
      <c r="AF617" s="66">
        <v>25.78</v>
      </c>
      <c r="AG617" s="84"/>
      <c r="AH617" s="358">
        <f>(AF617+$AG$6)*U617</f>
        <v>2076</v>
      </c>
      <c r="AI617" s="178" t="s">
        <v>405</v>
      </c>
      <c r="AJ617" s="185"/>
      <c r="AK617" s="386"/>
      <c r="AL617" s="57">
        <v>75</v>
      </c>
      <c r="AM617" s="180" t="s">
        <v>1085</v>
      </c>
      <c r="AN617" s="181"/>
      <c r="AO617" s="181"/>
      <c r="AP617" s="182"/>
      <c r="AQ617" s="61" t="s">
        <v>406</v>
      </c>
      <c r="AR617" s="97" t="s">
        <v>2506</v>
      </c>
      <c r="AS617" s="183" t="s">
        <v>1574</v>
      </c>
      <c r="AT617" s="64">
        <v>461152</v>
      </c>
      <c r="AU617" s="63" t="s">
        <v>1739</v>
      </c>
      <c r="AV617" s="65"/>
      <c r="AW617" s="66">
        <v>42.54</v>
      </c>
      <c r="AX617" s="84"/>
      <c r="AY617" s="358">
        <f>(AW617+$AX$6)*AL617</f>
        <v>3336.75</v>
      </c>
      <c r="AZ617" s="178" t="s">
        <v>405</v>
      </c>
      <c r="BA617" s="185"/>
      <c r="BB617" s="386"/>
      <c r="BC617" s="57">
        <v>75</v>
      </c>
      <c r="BD617" s="180" t="s">
        <v>1085</v>
      </c>
      <c r="BE617" s="181"/>
      <c r="BF617" s="181"/>
      <c r="BG617" s="182"/>
      <c r="BH617" s="61" t="s">
        <v>406</v>
      </c>
      <c r="BI617" s="97" t="s">
        <v>2506</v>
      </c>
      <c r="BJ617" s="183"/>
      <c r="BK617" s="64"/>
      <c r="BL617" s="63"/>
      <c r="BM617" s="65"/>
      <c r="BN617" s="66"/>
      <c r="BO617" s="84"/>
      <c r="BP617" s="358">
        <f>(BN617+$O$6)*BC617</f>
        <v>93.75</v>
      </c>
    </row>
    <row r="618" spans="1:68" ht="16.5" thickBot="1">
      <c r="A618" s="191"/>
      <c r="B618" s="211" t="s">
        <v>408</v>
      </c>
      <c r="C618" s="70"/>
      <c r="D618" s="181" t="s">
        <v>409</v>
      </c>
      <c r="E618" s="181"/>
      <c r="F618" s="181"/>
      <c r="G618" s="182"/>
      <c r="H618" s="71"/>
      <c r="I618" s="72"/>
      <c r="J618" s="89"/>
      <c r="K618" s="74"/>
      <c r="L618" s="73"/>
      <c r="M618" s="74"/>
      <c r="N618" s="75"/>
      <c r="O618" s="84"/>
      <c r="P618" s="76"/>
      <c r="Q618" s="77"/>
      <c r="R618" s="191"/>
      <c r="S618" s="211" t="s">
        <v>408</v>
      </c>
      <c r="T618" s="389"/>
      <c r="U618" s="70"/>
      <c r="V618" s="181" t="s">
        <v>409</v>
      </c>
      <c r="W618" s="181"/>
      <c r="X618" s="181"/>
      <c r="Y618" s="182"/>
      <c r="Z618" s="71"/>
      <c r="AA618" s="72"/>
      <c r="AB618" s="89"/>
      <c r="AC618" s="74"/>
      <c r="AD618" s="73"/>
      <c r="AE618" s="74"/>
      <c r="AF618" s="75"/>
      <c r="AG618" s="84"/>
      <c r="AH618" s="359"/>
      <c r="AI618" s="191"/>
      <c r="AJ618" s="211" t="s">
        <v>408</v>
      </c>
      <c r="AK618" s="389"/>
      <c r="AL618" s="70"/>
      <c r="AM618" s="181" t="s">
        <v>409</v>
      </c>
      <c r="AN618" s="181"/>
      <c r="AO618" s="181"/>
      <c r="AP618" s="182"/>
      <c r="AQ618" s="71"/>
      <c r="AR618" s="72"/>
      <c r="AS618" s="89"/>
      <c r="AT618" s="74"/>
      <c r="AU618" s="73"/>
      <c r="AV618" s="74"/>
      <c r="AW618" s="75"/>
      <c r="AX618" s="84"/>
      <c r="AY618" s="359"/>
      <c r="AZ618" s="191"/>
      <c r="BA618" s="211" t="s">
        <v>408</v>
      </c>
      <c r="BB618" s="389"/>
      <c r="BC618" s="70"/>
      <c r="BD618" s="181" t="s">
        <v>409</v>
      </c>
      <c r="BE618" s="181"/>
      <c r="BF618" s="181"/>
      <c r="BG618" s="182"/>
      <c r="BH618" s="71"/>
      <c r="BI618" s="72"/>
      <c r="BJ618" s="89"/>
      <c r="BK618" s="74"/>
      <c r="BL618" s="73"/>
      <c r="BM618" s="74"/>
      <c r="BN618" s="75"/>
      <c r="BO618" s="84"/>
      <c r="BP618" s="359"/>
    </row>
    <row r="619" spans="1:68" s="81" customFormat="1" ht="16.5" thickBot="1">
      <c r="A619" s="184"/>
      <c r="B619" s="185"/>
      <c r="C619" s="70"/>
      <c r="D619" s="181" t="s">
        <v>410</v>
      </c>
      <c r="E619" s="181"/>
      <c r="F619" s="181"/>
      <c r="G619" s="182"/>
      <c r="H619" s="71"/>
      <c r="I619" s="72"/>
      <c r="J619" s="89"/>
      <c r="K619" s="74"/>
      <c r="L619" s="73"/>
      <c r="M619" s="74"/>
      <c r="N619" s="75"/>
      <c r="O619" s="84"/>
      <c r="P619" s="76"/>
      <c r="Q619" s="80"/>
      <c r="R619" s="184"/>
      <c r="S619" s="185"/>
      <c r="T619" s="386"/>
      <c r="U619" s="70"/>
      <c r="V619" s="181" t="s">
        <v>410</v>
      </c>
      <c r="W619" s="181"/>
      <c r="X619" s="181"/>
      <c r="Y619" s="182"/>
      <c r="Z619" s="71"/>
      <c r="AA619" s="72"/>
      <c r="AB619" s="89"/>
      <c r="AC619" s="74"/>
      <c r="AD619" s="73"/>
      <c r="AE619" s="74"/>
      <c r="AF619" s="75"/>
      <c r="AG619" s="84"/>
      <c r="AH619" s="359"/>
      <c r="AI619" s="184"/>
      <c r="AJ619" s="185"/>
      <c r="AK619" s="386"/>
      <c r="AL619" s="70"/>
      <c r="AM619" s="181" t="s">
        <v>410</v>
      </c>
      <c r="AN619" s="181"/>
      <c r="AO619" s="181"/>
      <c r="AP619" s="182"/>
      <c r="AQ619" s="71"/>
      <c r="AR619" s="72"/>
      <c r="AS619" s="89"/>
      <c r="AT619" s="74"/>
      <c r="AU619" s="73"/>
      <c r="AV619" s="74"/>
      <c r="AW619" s="75"/>
      <c r="AX619" s="84"/>
      <c r="AY619" s="359"/>
      <c r="AZ619" s="184"/>
      <c r="BA619" s="185"/>
      <c r="BB619" s="386"/>
      <c r="BC619" s="70"/>
      <c r="BD619" s="181" t="s">
        <v>410</v>
      </c>
      <c r="BE619" s="181"/>
      <c r="BF619" s="181"/>
      <c r="BG619" s="182"/>
      <c r="BH619" s="71"/>
      <c r="BI619" s="72"/>
      <c r="BJ619" s="89"/>
      <c r="BK619" s="74"/>
      <c r="BL619" s="73"/>
      <c r="BM619" s="74"/>
      <c r="BN619" s="75"/>
      <c r="BO619" s="84"/>
      <c r="BP619" s="359"/>
    </row>
    <row r="620" spans="1:68" ht="16.5" thickBot="1">
      <c r="A620" s="178" t="s">
        <v>411</v>
      </c>
      <c r="B620" s="179">
        <v>846</v>
      </c>
      <c r="C620" s="57">
        <v>2000</v>
      </c>
      <c r="D620" s="180" t="s">
        <v>412</v>
      </c>
      <c r="E620" s="181"/>
      <c r="F620" s="181"/>
      <c r="G620" s="182"/>
      <c r="H620" s="61" t="s">
        <v>413</v>
      </c>
      <c r="I620" s="85" t="s">
        <v>414</v>
      </c>
      <c r="J620" s="183" t="s">
        <v>415</v>
      </c>
      <c r="K620" s="64">
        <v>16600</v>
      </c>
      <c r="L620" s="63" t="s">
        <v>416</v>
      </c>
      <c r="M620" s="65"/>
      <c r="N620" s="66">
        <v>28.41</v>
      </c>
      <c r="O620" s="84"/>
      <c r="P620" s="67">
        <f>(N620+$O$6)*C620</f>
        <v>59320</v>
      </c>
      <c r="Q620" s="77"/>
      <c r="R620" s="178" t="s">
        <v>411</v>
      </c>
      <c r="S620" s="179">
        <v>846</v>
      </c>
      <c r="T620" s="385"/>
      <c r="U620" s="57">
        <v>2000</v>
      </c>
      <c r="V620" s="180" t="s">
        <v>412</v>
      </c>
      <c r="W620" s="181"/>
      <c r="X620" s="181"/>
      <c r="Y620" s="182"/>
      <c r="Z620" s="61" t="s">
        <v>413</v>
      </c>
      <c r="AA620" s="85" t="s">
        <v>414</v>
      </c>
      <c r="AB620" s="183" t="s">
        <v>415</v>
      </c>
      <c r="AC620" s="64">
        <v>3038031</v>
      </c>
      <c r="AD620" s="63" t="s">
        <v>1375</v>
      </c>
      <c r="AE620" s="65"/>
      <c r="AF620" s="66">
        <v>28.41</v>
      </c>
      <c r="AG620" s="84"/>
      <c r="AH620" s="358">
        <f>(AF620+$AG$6)*U620</f>
        <v>60620</v>
      </c>
      <c r="AI620" s="178" t="s">
        <v>411</v>
      </c>
      <c r="AJ620" s="179">
        <v>846</v>
      </c>
      <c r="AK620" s="385"/>
      <c r="AL620" s="57">
        <v>2000</v>
      </c>
      <c r="AM620" s="180" t="s">
        <v>412</v>
      </c>
      <c r="AN620" s="181"/>
      <c r="AO620" s="181"/>
      <c r="AP620" s="182"/>
      <c r="AQ620" s="61" t="s">
        <v>413</v>
      </c>
      <c r="AR620" s="85" t="s">
        <v>414</v>
      </c>
      <c r="AS620" s="183" t="s">
        <v>1745</v>
      </c>
      <c r="AT620" s="64">
        <v>489245</v>
      </c>
      <c r="AU620" s="63" t="s">
        <v>1746</v>
      </c>
      <c r="AV620" s="65"/>
      <c r="AW620" s="66">
        <v>28.41</v>
      </c>
      <c r="AX620" s="84"/>
      <c r="AY620" s="358">
        <f>(AW620+$AX$6)*AL620</f>
        <v>60720</v>
      </c>
      <c r="AZ620" s="178" t="s">
        <v>411</v>
      </c>
      <c r="BA620" s="179">
        <v>846</v>
      </c>
      <c r="BB620" s="385"/>
      <c r="BC620" s="57">
        <v>2000</v>
      </c>
      <c r="BD620" s="180" t="s">
        <v>412</v>
      </c>
      <c r="BE620" s="181"/>
      <c r="BF620" s="181"/>
      <c r="BG620" s="182"/>
      <c r="BH620" s="61" t="s">
        <v>413</v>
      </c>
      <c r="BI620" s="85" t="s">
        <v>414</v>
      </c>
      <c r="BJ620" s="183"/>
      <c r="BK620" s="64"/>
      <c r="BL620" s="63"/>
      <c r="BM620" s="65"/>
      <c r="BN620" s="66"/>
      <c r="BO620" s="84"/>
      <c r="BP620" s="358">
        <f>(BN620+$O$6)*BC620</f>
        <v>2500</v>
      </c>
    </row>
    <row r="621" spans="1:68" ht="16.5" thickBot="1">
      <c r="A621" s="184"/>
      <c r="B621" s="179"/>
      <c r="C621" s="70"/>
      <c r="D621" s="180"/>
      <c r="E621" s="181"/>
      <c r="F621" s="181" t="s">
        <v>417</v>
      </c>
      <c r="G621" s="182"/>
      <c r="H621" s="71"/>
      <c r="I621" s="72"/>
      <c r="J621" s="89"/>
      <c r="K621" s="74"/>
      <c r="L621" s="73"/>
      <c r="M621" s="74"/>
      <c r="N621" s="75"/>
      <c r="O621" s="84"/>
      <c r="P621" s="76"/>
      <c r="Q621" s="5"/>
      <c r="R621" s="184"/>
      <c r="S621" s="179"/>
      <c r="T621" s="385"/>
      <c r="U621" s="70"/>
      <c r="V621" s="180"/>
      <c r="W621" s="181"/>
      <c r="X621" s="181" t="s">
        <v>417</v>
      </c>
      <c r="Y621" s="182"/>
      <c r="Z621" s="71"/>
      <c r="AA621" s="72"/>
      <c r="AB621" s="89"/>
      <c r="AC621" s="74"/>
      <c r="AD621" s="73"/>
      <c r="AE621" s="74"/>
      <c r="AF621" s="75"/>
      <c r="AG621" s="84"/>
      <c r="AH621" s="359"/>
      <c r="AI621" s="184"/>
      <c r="AJ621" s="179"/>
      <c r="AK621" s="385"/>
      <c r="AL621" s="70"/>
      <c r="AM621" s="180"/>
      <c r="AN621" s="181"/>
      <c r="AO621" s="181" t="s">
        <v>417</v>
      </c>
      <c r="AP621" s="182"/>
      <c r="AQ621" s="71"/>
      <c r="AR621" s="72"/>
      <c r="AS621" s="89"/>
      <c r="AT621" s="74"/>
      <c r="AU621" s="73"/>
      <c r="AV621" s="74"/>
      <c r="AW621" s="75"/>
      <c r="AX621" s="84"/>
      <c r="AY621" s="359"/>
      <c r="AZ621" s="184"/>
      <c r="BA621" s="179"/>
      <c r="BB621" s="385"/>
      <c r="BC621" s="70"/>
      <c r="BD621" s="180"/>
      <c r="BE621" s="181"/>
      <c r="BF621" s="181" t="s">
        <v>417</v>
      </c>
      <c r="BG621" s="182"/>
      <c r="BH621" s="71"/>
      <c r="BI621" s="72"/>
      <c r="BJ621" s="89"/>
      <c r="BK621" s="74"/>
      <c r="BL621" s="73"/>
      <c r="BM621" s="74"/>
      <c r="BN621" s="75"/>
      <c r="BO621" s="84"/>
      <c r="BP621" s="359"/>
    </row>
    <row r="622" spans="1:68" ht="16.5" thickBot="1">
      <c r="A622" s="178" t="s">
        <v>418</v>
      </c>
      <c r="B622" s="179">
        <v>846</v>
      </c>
      <c r="C622" s="57">
        <v>200</v>
      </c>
      <c r="D622" s="180" t="s">
        <v>419</v>
      </c>
      <c r="E622" s="181"/>
      <c r="F622" s="181"/>
      <c r="G622" s="182"/>
      <c r="H622" s="61" t="s">
        <v>420</v>
      </c>
      <c r="I622" s="85" t="s">
        <v>421</v>
      </c>
      <c r="J622" s="183" t="s">
        <v>422</v>
      </c>
      <c r="K622" s="64"/>
      <c r="L622" s="63" t="s">
        <v>423</v>
      </c>
      <c r="M622" s="65"/>
      <c r="N622" s="66">
        <v>42.83</v>
      </c>
      <c r="O622" s="84"/>
      <c r="P622" s="67">
        <f>(N622+$O$6)*C622</f>
        <v>8816</v>
      </c>
      <c r="Q622" s="77"/>
      <c r="R622" s="178" t="s">
        <v>418</v>
      </c>
      <c r="S622" s="179">
        <v>846</v>
      </c>
      <c r="T622" s="385"/>
      <c r="U622" s="57">
        <v>200</v>
      </c>
      <c r="V622" s="180" t="s">
        <v>419</v>
      </c>
      <c r="W622" s="181"/>
      <c r="X622" s="181"/>
      <c r="Y622" s="182"/>
      <c r="Z622" s="61" t="s">
        <v>420</v>
      </c>
      <c r="AA622" s="85" t="s">
        <v>421</v>
      </c>
      <c r="AB622" s="183" t="s">
        <v>422</v>
      </c>
      <c r="AC622" s="64" t="s">
        <v>1376</v>
      </c>
      <c r="AD622" s="63" t="s">
        <v>1375</v>
      </c>
      <c r="AE622" s="65"/>
      <c r="AF622" s="66">
        <v>42.83</v>
      </c>
      <c r="AG622" s="84"/>
      <c r="AH622" s="358">
        <f>(AF622+$AG$6)*U622</f>
        <v>8946</v>
      </c>
      <c r="AI622" s="178" t="s">
        <v>418</v>
      </c>
      <c r="AJ622" s="179">
        <v>846</v>
      </c>
      <c r="AK622" s="385"/>
      <c r="AL622" s="57">
        <v>200</v>
      </c>
      <c r="AM622" s="180" t="s">
        <v>419</v>
      </c>
      <c r="AN622" s="181"/>
      <c r="AO622" s="181"/>
      <c r="AP622" s="182"/>
      <c r="AQ622" s="61" t="s">
        <v>420</v>
      </c>
      <c r="AR622" s="85" t="s">
        <v>421</v>
      </c>
      <c r="AS622" s="183" t="s">
        <v>1747</v>
      </c>
      <c r="AT622" s="64">
        <v>352710</v>
      </c>
      <c r="AU622" s="63" t="s">
        <v>1746</v>
      </c>
      <c r="AV622" s="65"/>
      <c r="AW622" s="66">
        <v>48.96</v>
      </c>
      <c r="AX622" s="84"/>
      <c r="AY622" s="358">
        <f>(AW622+$AX$6)*AL622</f>
        <v>10182</v>
      </c>
      <c r="AZ622" s="178" t="s">
        <v>418</v>
      </c>
      <c r="BA622" s="179">
        <v>846</v>
      </c>
      <c r="BB622" s="385"/>
      <c r="BC622" s="57">
        <v>200</v>
      </c>
      <c r="BD622" s="180" t="s">
        <v>419</v>
      </c>
      <c r="BE622" s="181"/>
      <c r="BF622" s="181"/>
      <c r="BG622" s="182"/>
      <c r="BH622" s="61" t="s">
        <v>420</v>
      </c>
      <c r="BI622" s="85" t="s">
        <v>421</v>
      </c>
      <c r="BJ622" s="183"/>
      <c r="BK622" s="64"/>
      <c r="BL622" s="63"/>
      <c r="BM622" s="65"/>
      <c r="BN622" s="66"/>
      <c r="BO622" s="84"/>
      <c r="BP622" s="358">
        <f>(BN622+$O$6)*BC622</f>
        <v>250</v>
      </c>
    </row>
    <row r="623" spans="1:68" ht="16.5" thickBot="1">
      <c r="A623" s="184"/>
      <c r="B623" s="179"/>
      <c r="C623" s="70"/>
      <c r="D623" s="180"/>
      <c r="E623" s="181"/>
      <c r="F623" s="181" t="s">
        <v>424</v>
      </c>
      <c r="G623" s="182"/>
      <c r="H623" s="71"/>
      <c r="I623" s="72"/>
      <c r="J623" s="89"/>
      <c r="K623" s="74"/>
      <c r="L623" s="73"/>
      <c r="M623" s="74"/>
      <c r="N623" s="75"/>
      <c r="O623" s="84"/>
      <c r="P623" s="76"/>
      <c r="Q623" s="5"/>
      <c r="R623" s="184"/>
      <c r="S623" s="179"/>
      <c r="T623" s="385"/>
      <c r="U623" s="70"/>
      <c r="V623" s="180"/>
      <c r="W623" s="181"/>
      <c r="X623" s="181" t="s">
        <v>424</v>
      </c>
      <c r="Y623" s="182"/>
      <c r="Z623" s="71"/>
      <c r="AA623" s="72"/>
      <c r="AB623" s="89"/>
      <c r="AC623" s="74"/>
      <c r="AD623" s="73"/>
      <c r="AE623" s="74"/>
      <c r="AF623" s="75"/>
      <c r="AG623" s="84"/>
      <c r="AH623" s="359"/>
      <c r="AI623" s="184"/>
      <c r="AJ623" s="179"/>
      <c r="AK623" s="385"/>
      <c r="AL623" s="70"/>
      <c r="AM623" s="180"/>
      <c r="AN623" s="181"/>
      <c r="AO623" s="181" t="s">
        <v>424</v>
      </c>
      <c r="AP623" s="182"/>
      <c r="AQ623" s="71"/>
      <c r="AR623" s="72"/>
      <c r="AS623" s="89"/>
      <c r="AT623" s="74"/>
      <c r="AU623" s="73"/>
      <c r="AV623" s="74"/>
      <c r="AW623" s="75"/>
      <c r="AX623" s="84"/>
      <c r="AY623" s="359"/>
      <c r="AZ623" s="184"/>
      <c r="BA623" s="179"/>
      <c r="BB623" s="385"/>
      <c r="BC623" s="70"/>
      <c r="BD623" s="180"/>
      <c r="BE623" s="181"/>
      <c r="BF623" s="181" t="s">
        <v>424</v>
      </c>
      <c r="BG623" s="182"/>
      <c r="BH623" s="71"/>
      <c r="BI623" s="72"/>
      <c r="BJ623" s="89"/>
      <c r="BK623" s="74"/>
      <c r="BL623" s="73"/>
      <c r="BM623" s="74"/>
      <c r="BN623" s="75"/>
      <c r="BO623" s="84"/>
      <c r="BP623" s="359"/>
    </row>
    <row r="624" spans="1:68" ht="16.5" thickBot="1">
      <c r="A624" s="178" t="s">
        <v>425</v>
      </c>
      <c r="B624" s="179"/>
      <c r="C624" s="57">
        <v>50</v>
      </c>
      <c r="D624" s="180" t="s">
        <v>426</v>
      </c>
      <c r="E624" s="181"/>
      <c r="F624" s="181"/>
      <c r="G624" s="182"/>
      <c r="H624" s="61" t="s">
        <v>420</v>
      </c>
      <c r="I624" s="85" t="s">
        <v>427</v>
      </c>
      <c r="J624" s="183" t="s">
        <v>428</v>
      </c>
      <c r="K624" s="64"/>
      <c r="L624" s="63" t="s">
        <v>429</v>
      </c>
      <c r="M624" s="65"/>
      <c r="N624" s="66">
        <v>45.36</v>
      </c>
      <c r="O624" s="84"/>
      <c r="P624" s="67">
        <f>(N624+$O$6)*C624</f>
        <v>2330.5</v>
      </c>
      <c r="Q624" s="5"/>
      <c r="R624" s="178" t="s">
        <v>425</v>
      </c>
      <c r="S624" s="179"/>
      <c r="T624" s="385"/>
      <c r="U624" s="57">
        <v>50</v>
      </c>
      <c r="V624" s="180" t="s">
        <v>426</v>
      </c>
      <c r="W624" s="181"/>
      <c r="X624" s="181"/>
      <c r="Y624" s="182"/>
      <c r="Z624" s="61" t="s">
        <v>420</v>
      </c>
      <c r="AA624" s="85" t="s">
        <v>427</v>
      </c>
      <c r="AB624" s="183" t="s">
        <v>428</v>
      </c>
      <c r="AC624" s="64" t="s">
        <v>1377</v>
      </c>
      <c r="AD624" s="63" t="s">
        <v>1375</v>
      </c>
      <c r="AE624" s="65"/>
      <c r="AF624" s="66">
        <v>45.36</v>
      </c>
      <c r="AG624" s="84"/>
      <c r="AH624" s="358">
        <f>(AF624+$AG$6)*U624</f>
        <v>2363</v>
      </c>
      <c r="AI624" s="178" t="s">
        <v>425</v>
      </c>
      <c r="AJ624" s="179"/>
      <c r="AK624" s="385"/>
      <c r="AL624" s="57">
        <v>50</v>
      </c>
      <c r="AM624" s="180" t="s">
        <v>426</v>
      </c>
      <c r="AN624" s="181"/>
      <c r="AO624" s="181"/>
      <c r="AP624" s="182"/>
      <c r="AQ624" s="61" t="s">
        <v>420</v>
      </c>
      <c r="AR624" s="85" t="s">
        <v>427</v>
      </c>
      <c r="AS624" s="183" t="s">
        <v>1748</v>
      </c>
      <c r="AT624" s="64">
        <v>202130</v>
      </c>
      <c r="AU624" s="63" t="s">
        <v>1746</v>
      </c>
      <c r="AV624" s="65"/>
      <c r="AW624" s="66">
        <v>45.36</v>
      </c>
      <c r="AX624" s="84"/>
      <c r="AY624" s="358">
        <f>(AW624+$AX$6)*AL624</f>
        <v>2365.5</v>
      </c>
      <c r="AZ624" s="178" t="s">
        <v>425</v>
      </c>
      <c r="BA624" s="179"/>
      <c r="BB624" s="385"/>
      <c r="BC624" s="57">
        <v>50</v>
      </c>
      <c r="BD624" s="180" t="s">
        <v>426</v>
      </c>
      <c r="BE624" s="181"/>
      <c r="BF624" s="181"/>
      <c r="BG624" s="182"/>
      <c r="BH624" s="61" t="s">
        <v>420</v>
      </c>
      <c r="BI624" s="85" t="s">
        <v>427</v>
      </c>
      <c r="BJ624" s="183"/>
      <c r="BK624" s="64"/>
      <c r="BL624" s="63"/>
      <c r="BM624" s="65"/>
      <c r="BN624" s="66"/>
      <c r="BO624" s="84"/>
      <c r="BP624" s="358">
        <f>(BN624+$O$6)*BC624</f>
        <v>62.5</v>
      </c>
    </row>
    <row r="625" spans="1:68" ht="16.5" thickBot="1">
      <c r="A625" s="184"/>
      <c r="B625" s="179"/>
      <c r="C625" s="70"/>
      <c r="D625" s="180"/>
      <c r="E625" s="181"/>
      <c r="F625" s="181"/>
      <c r="G625" s="182"/>
      <c r="H625" s="71"/>
      <c r="I625" s="72"/>
      <c r="J625" s="89"/>
      <c r="K625" s="74"/>
      <c r="L625" s="73"/>
      <c r="M625" s="74"/>
      <c r="N625" s="75"/>
      <c r="O625" s="84"/>
      <c r="P625" s="76"/>
      <c r="Q625" s="5"/>
      <c r="R625" s="184"/>
      <c r="S625" s="179"/>
      <c r="T625" s="385"/>
      <c r="U625" s="70"/>
      <c r="V625" s="180"/>
      <c r="W625" s="181"/>
      <c r="X625" s="181"/>
      <c r="Y625" s="182"/>
      <c r="Z625" s="71"/>
      <c r="AA625" s="72"/>
      <c r="AB625" s="89"/>
      <c r="AC625" s="74"/>
      <c r="AD625" s="73"/>
      <c r="AE625" s="74"/>
      <c r="AF625" s="75"/>
      <c r="AG625" s="84"/>
      <c r="AH625" s="359"/>
      <c r="AI625" s="184"/>
      <c r="AJ625" s="179"/>
      <c r="AK625" s="385"/>
      <c r="AL625" s="70"/>
      <c r="AM625" s="180"/>
      <c r="AN625" s="181"/>
      <c r="AO625" s="181"/>
      <c r="AP625" s="182"/>
      <c r="AQ625" s="71"/>
      <c r="AR625" s="72"/>
      <c r="AS625" s="89"/>
      <c r="AT625" s="74"/>
      <c r="AU625" s="73"/>
      <c r="AV625" s="74"/>
      <c r="AW625" s="75"/>
      <c r="AX625" s="84"/>
      <c r="AY625" s="359"/>
      <c r="AZ625" s="184"/>
      <c r="BA625" s="179"/>
      <c r="BB625" s="385"/>
      <c r="BC625" s="70"/>
      <c r="BD625" s="180"/>
      <c r="BE625" s="181"/>
      <c r="BF625" s="181"/>
      <c r="BG625" s="182"/>
      <c r="BH625" s="71"/>
      <c r="BI625" s="72"/>
      <c r="BJ625" s="89"/>
      <c r="BK625" s="74"/>
      <c r="BL625" s="73"/>
      <c r="BM625" s="74"/>
      <c r="BN625" s="75"/>
      <c r="BO625" s="84"/>
      <c r="BP625" s="359"/>
    </row>
    <row r="626" spans="1:68" ht="16.5" thickBot="1">
      <c r="A626" s="178" t="s">
        <v>430</v>
      </c>
      <c r="B626" s="179" t="s">
        <v>431</v>
      </c>
      <c r="C626" s="57">
        <v>50</v>
      </c>
      <c r="D626" s="180" t="s">
        <v>432</v>
      </c>
      <c r="E626" s="245"/>
      <c r="F626" s="245"/>
      <c r="G626" s="246"/>
      <c r="H626" s="61"/>
      <c r="I626" s="85" t="s">
        <v>433</v>
      </c>
      <c r="J626" s="183" t="s">
        <v>434</v>
      </c>
      <c r="K626" s="64">
        <v>10760</v>
      </c>
      <c r="L626" s="63" t="s">
        <v>188</v>
      </c>
      <c r="M626" s="65"/>
      <c r="N626" s="66">
        <v>30.8</v>
      </c>
      <c r="O626" s="84"/>
      <c r="P626" s="67">
        <f>(N626+$O$6)*C626</f>
        <v>1602.4999999999998</v>
      </c>
      <c r="Q626" s="77"/>
      <c r="R626" s="178" t="s">
        <v>430</v>
      </c>
      <c r="S626" s="179" t="s">
        <v>431</v>
      </c>
      <c r="T626" s="385"/>
      <c r="U626" s="57">
        <v>50</v>
      </c>
      <c r="V626" s="180" t="s">
        <v>432</v>
      </c>
      <c r="W626" s="245"/>
      <c r="X626" s="245"/>
      <c r="Y626" s="246"/>
      <c r="Z626" s="61"/>
      <c r="AA626" s="85" t="s">
        <v>433</v>
      </c>
      <c r="AB626" s="183" t="s">
        <v>1378</v>
      </c>
      <c r="AC626" s="64">
        <v>1024355</v>
      </c>
      <c r="AD626" s="63" t="s">
        <v>1106</v>
      </c>
      <c r="AE626" s="65"/>
      <c r="AF626" s="66">
        <v>31.33</v>
      </c>
      <c r="AG626" s="84"/>
      <c r="AH626" s="358">
        <f>(AF626+$AG$6)*U626</f>
        <v>1661.4999999999998</v>
      </c>
      <c r="AI626" s="178" t="s">
        <v>430</v>
      </c>
      <c r="AJ626" s="179" t="s">
        <v>431</v>
      </c>
      <c r="AK626" s="385"/>
      <c r="AL626" s="57">
        <v>50</v>
      </c>
      <c r="AM626" s="180" t="s">
        <v>432</v>
      </c>
      <c r="AN626" s="245"/>
      <c r="AO626" s="245"/>
      <c r="AP626" s="246"/>
      <c r="AQ626" s="61"/>
      <c r="AR626" s="85" t="s">
        <v>433</v>
      </c>
      <c r="AS626" s="183" t="s">
        <v>2427</v>
      </c>
      <c r="AT626" s="64">
        <v>278726</v>
      </c>
      <c r="AU626" s="63" t="s">
        <v>1749</v>
      </c>
      <c r="AV626" s="65"/>
      <c r="AW626" s="66">
        <v>27.39</v>
      </c>
      <c r="AX626" s="84"/>
      <c r="AY626" s="358">
        <f>(AW626+$AX$6)*AL626</f>
        <v>1467</v>
      </c>
      <c r="AZ626" s="178" t="s">
        <v>430</v>
      </c>
      <c r="BA626" s="179" t="s">
        <v>431</v>
      </c>
      <c r="BB626" s="385"/>
      <c r="BC626" s="57">
        <v>50</v>
      </c>
      <c r="BD626" s="180" t="s">
        <v>432</v>
      </c>
      <c r="BE626" s="245"/>
      <c r="BF626" s="245"/>
      <c r="BG626" s="246"/>
      <c r="BH626" s="61"/>
      <c r="BI626" s="85" t="s">
        <v>433</v>
      </c>
      <c r="BJ626" s="183"/>
      <c r="BK626" s="64"/>
      <c r="BL626" s="63"/>
      <c r="BM626" s="65"/>
      <c r="BN626" s="66"/>
      <c r="BO626" s="84"/>
      <c r="BP626" s="358">
        <f>(BN626+$O$6)*BC626</f>
        <v>62.5</v>
      </c>
    </row>
    <row r="627" spans="1:68" s="81" customFormat="1" ht="16.5" thickBot="1">
      <c r="A627" s="184"/>
      <c r="B627" s="185"/>
      <c r="C627" s="70"/>
      <c r="D627" s="180"/>
      <c r="E627" s="181"/>
      <c r="F627" s="181" t="s">
        <v>435</v>
      </c>
      <c r="G627" s="182"/>
      <c r="H627" s="71"/>
      <c r="I627" s="72"/>
      <c r="J627" s="89"/>
      <c r="K627" s="74"/>
      <c r="L627" s="73"/>
      <c r="M627" s="74"/>
      <c r="N627" s="75"/>
      <c r="O627" s="84"/>
      <c r="P627" s="76"/>
      <c r="Q627" s="80"/>
      <c r="R627" s="184"/>
      <c r="S627" s="185"/>
      <c r="T627" s="386"/>
      <c r="U627" s="70"/>
      <c r="V627" s="180"/>
      <c r="W627" s="181"/>
      <c r="X627" s="181" t="s">
        <v>435</v>
      </c>
      <c r="Y627" s="182"/>
      <c r="Z627" s="71"/>
      <c r="AA627" s="72"/>
      <c r="AB627" s="89"/>
      <c r="AC627" s="74"/>
      <c r="AD627" s="73"/>
      <c r="AE627" s="74"/>
      <c r="AF627" s="75"/>
      <c r="AG627" s="84"/>
      <c r="AH627" s="359"/>
      <c r="AI627" s="184"/>
      <c r="AJ627" s="185"/>
      <c r="AK627" s="386"/>
      <c r="AL627" s="70"/>
      <c r="AM627" s="180"/>
      <c r="AN627" s="181"/>
      <c r="AO627" s="181" t="s">
        <v>435</v>
      </c>
      <c r="AP627" s="182"/>
      <c r="AQ627" s="71"/>
      <c r="AR627" s="72"/>
      <c r="AS627" s="89"/>
      <c r="AT627" s="74"/>
      <c r="AU627" s="73"/>
      <c r="AV627" s="74"/>
      <c r="AW627" s="75"/>
      <c r="AX627" s="84"/>
      <c r="AY627" s="359"/>
      <c r="AZ627" s="184"/>
      <c r="BA627" s="185"/>
      <c r="BB627" s="386"/>
      <c r="BC627" s="70"/>
      <c r="BD627" s="180"/>
      <c r="BE627" s="181"/>
      <c r="BF627" s="181" t="s">
        <v>435</v>
      </c>
      <c r="BG627" s="182"/>
      <c r="BH627" s="71"/>
      <c r="BI627" s="72"/>
      <c r="BJ627" s="89"/>
      <c r="BK627" s="74"/>
      <c r="BL627" s="73"/>
      <c r="BM627" s="74"/>
      <c r="BN627" s="75"/>
      <c r="BO627" s="84"/>
      <c r="BP627" s="359"/>
    </row>
    <row r="628" spans="1:68" ht="16.5" thickBot="1">
      <c r="A628" s="178" t="s">
        <v>436</v>
      </c>
      <c r="B628" s="179" t="s">
        <v>437</v>
      </c>
      <c r="C628" s="57">
        <v>1650</v>
      </c>
      <c r="D628" s="180" t="s">
        <v>438</v>
      </c>
      <c r="E628" s="181"/>
      <c r="F628" s="181"/>
      <c r="G628" s="182"/>
      <c r="H628" s="61" t="s">
        <v>439</v>
      </c>
      <c r="I628" s="85" t="s">
        <v>440</v>
      </c>
      <c r="J628" s="183" t="s">
        <v>441</v>
      </c>
      <c r="K628" s="64">
        <v>18350</v>
      </c>
      <c r="L628" s="63" t="s">
        <v>442</v>
      </c>
      <c r="M628" s="65"/>
      <c r="N628" s="66">
        <v>13.44</v>
      </c>
      <c r="O628" s="84"/>
      <c r="P628" s="67">
        <f>(N628+$O$6)*C628</f>
        <v>24238.5</v>
      </c>
      <c r="R628" s="178" t="s">
        <v>436</v>
      </c>
      <c r="S628" s="179" t="s">
        <v>437</v>
      </c>
      <c r="T628" s="385"/>
      <c r="U628" s="57">
        <v>1650</v>
      </c>
      <c r="V628" s="180" t="s">
        <v>438</v>
      </c>
      <c r="W628" s="181"/>
      <c r="X628" s="181"/>
      <c r="Y628" s="182"/>
      <c r="Z628" s="61" t="s">
        <v>439</v>
      </c>
      <c r="AA628" s="85" t="s">
        <v>440</v>
      </c>
      <c r="AB628" s="183" t="s">
        <v>441</v>
      </c>
      <c r="AC628" s="64">
        <v>1148865</v>
      </c>
      <c r="AD628" s="63" t="s">
        <v>1307</v>
      </c>
      <c r="AE628" s="65"/>
      <c r="AF628" s="66">
        <v>13.44</v>
      </c>
      <c r="AG628" s="84"/>
      <c r="AH628" s="358">
        <f>(AF628+$AG$6)*U628</f>
        <v>25311</v>
      </c>
      <c r="AI628" s="178" t="s">
        <v>436</v>
      </c>
      <c r="AJ628" s="179" t="s">
        <v>437</v>
      </c>
      <c r="AK628" s="385"/>
      <c r="AL628" s="57">
        <v>1650</v>
      </c>
      <c r="AM628" s="180" t="s">
        <v>438</v>
      </c>
      <c r="AN628" s="181"/>
      <c r="AO628" s="181"/>
      <c r="AP628" s="182"/>
      <c r="AQ628" s="61" t="s">
        <v>439</v>
      </c>
      <c r="AR628" s="85" t="s">
        <v>440</v>
      </c>
      <c r="AS628" s="183" t="s">
        <v>1750</v>
      </c>
      <c r="AT628" s="64">
        <v>481911</v>
      </c>
      <c r="AU628" s="63" t="s">
        <v>1751</v>
      </c>
      <c r="AV628" s="65"/>
      <c r="AW628" s="66">
        <v>20</v>
      </c>
      <c r="AX628" s="84"/>
      <c r="AY628" s="358">
        <f>(AW628+$AX$6)*AL628</f>
        <v>36217.5</v>
      </c>
      <c r="AZ628" s="178" t="s">
        <v>436</v>
      </c>
      <c r="BA628" s="179" t="s">
        <v>437</v>
      </c>
      <c r="BB628" s="385"/>
      <c r="BC628" s="57">
        <v>1100</v>
      </c>
      <c r="BD628" s="180" t="s">
        <v>438</v>
      </c>
      <c r="BE628" s="181"/>
      <c r="BF628" s="181"/>
      <c r="BG628" s="182"/>
      <c r="BH628" s="61" t="s">
        <v>439</v>
      </c>
      <c r="BI628" s="85" t="s">
        <v>440</v>
      </c>
      <c r="BJ628" s="183" t="s">
        <v>1872</v>
      </c>
      <c r="BK628" s="64">
        <v>72400</v>
      </c>
      <c r="BL628" s="63" t="s">
        <v>1873</v>
      </c>
      <c r="BM628" s="65"/>
      <c r="BN628" s="66">
        <v>13.68</v>
      </c>
      <c r="BO628" s="84"/>
      <c r="BP628" s="358">
        <f>(BN628+$O$6)*BC628</f>
        <v>16423</v>
      </c>
    </row>
    <row r="629" spans="1:68" s="81" customFormat="1" ht="16.5" thickBot="1">
      <c r="A629" s="184"/>
      <c r="B629" s="185"/>
      <c r="C629" s="70"/>
      <c r="D629" s="180"/>
      <c r="E629" s="181"/>
      <c r="F629" s="181" t="s">
        <v>443</v>
      </c>
      <c r="G629" s="182"/>
      <c r="H629" s="71" t="s">
        <v>89</v>
      </c>
      <c r="I629" s="72"/>
      <c r="J629" s="89"/>
      <c r="K629" s="74"/>
      <c r="L629" s="73"/>
      <c r="M629" s="74"/>
      <c r="N629" s="75"/>
      <c r="O629" s="84"/>
      <c r="P629" s="76"/>
      <c r="Q629" s="80"/>
      <c r="R629" s="184"/>
      <c r="S629" s="185"/>
      <c r="T629" s="386"/>
      <c r="U629" s="70"/>
      <c r="V629" s="180"/>
      <c r="W629" s="181"/>
      <c r="X629" s="181" t="s">
        <v>443</v>
      </c>
      <c r="Y629" s="182"/>
      <c r="Z629" s="71" t="s">
        <v>89</v>
      </c>
      <c r="AA629" s="72"/>
      <c r="AB629" s="89"/>
      <c r="AC629" s="74"/>
      <c r="AD629" s="73"/>
      <c r="AE629" s="74"/>
      <c r="AF629" s="75"/>
      <c r="AG629" s="84"/>
      <c r="AH629" s="359"/>
      <c r="AI629" s="184"/>
      <c r="AJ629" s="185"/>
      <c r="AK629" s="386"/>
      <c r="AL629" s="70"/>
      <c r="AM629" s="180"/>
      <c r="AN629" s="181"/>
      <c r="AO629" s="181" t="s">
        <v>443</v>
      </c>
      <c r="AP629" s="182"/>
      <c r="AQ629" s="71" t="s">
        <v>89</v>
      </c>
      <c r="AR629" s="72"/>
      <c r="AS629" s="89"/>
      <c r="AT629" s="74"/>
      <c r="AU629" s="73"/>
      <c r="AV629" s="74"/>
      <c r="AW629" s="75"/>
      <c r="AX629" s="84"/>
      <c r="AY629" s="359"/>
      <c r="AZ629" s="184"/>
      <c r="BA629" s="185"/>
      <c r="BB629" s="386"/>
      <c r="BC629" s="70"/>
      <c r="BD629" s="180"/>
      <c r="BE629" s="181"/>
      <c r="BF629" s="181" t="s">
        <v>443</v>
      </c>
      <c r="BG629" s="182"/>
      <c r="BH629" s="71" t="s">
        <v>89</v>
      </c>
      <c r="BI629" s="72"/>
      <c r="BJ629" s="89"/>
      <c r="BK629" s="74"/>
      <c r="BL629" s="73"/>
      <c r="BM629" s="74"/>
      <c r="BN629" s="75"/>
      <c r="BO629" s="84"/>
      <c r="BP629" s="359"/>
    </row>
    <row r="630" spans="1:68" ht="16.5" thickBot="1">
      <c r="A630" s="178" t="s">
        <v>444</v>
      </c>
      <c r="B630" s="211"/>
      <c r="C630" s="57">
        <v>210</v>
      </c>
      <c r="D630" s="180" t="s">
        <v>445</v>
      </c>
      <c r="E630" s="181"/>
      <c r="F630" s="181"/>
      <c r="G630" s="182"/>
      <c r="H630" s="61" t="s">
        <v>446</v>
      </c>
      <c r="I630" s="97" t="s">
        <v>447</v>
      </c>
      <c r="J630" s="183" t="s">
        <v>96</v>
      </c>
      <c r="K630" s="64"/>
      <c r="L630" s="63" t="s">
        <v>448</v>
      </c>
      <c r="M630" s="65"/>
      <c r="N630" s="66">
        <v>33.12</v>
      </c>
      <c r="O630" s="84"/>
      <c r="P630" s="67">
        <f>(N630+$O$6)*C630</f>
        <v>7217.7</v>
      </c>
      <c r="R630" s="178" t="s">
        <v>444</v>
      </c>
      <c r="S630" s="211"/>
      <c r="T630" s="389"/>
      <c r="U630" s="57">
        <v>336</v>
      </c>
      <c r="V630" s="180" t="s">
        <v>445</v>
      </c>
      <c r="W630" s="181"/>
      <c r="X630" s="181"/>
      <c r="Y630" s="182"/>
      <c r="Z630" s="61" t="s">
        <v>446</v>
      </c>
      <c r="AA630" s="97" t="s">
        <v>447</v>
      </c>
      <c r="AB630" s="183" t="s">
        <v>1379</v>
      </c>
      <c r="AC630" s="64">
        <v>2528818</v>
      </c>
      <c r="AD630" s="63" t="s">
        <v>1380</v>
      </c>
      <c r="AE630" s="65"/>
      <c r="AF630" s="66">
        <v>24</v>
      </c>
      <c r="AG630" s="84"/>
      <c r="AH630" s="358">
        <f>(AF630+$AG$6)*U630</f>
        <v>8702.4</v>
      </c>
      <c r="AI630" s="178" t="s">
        <v>444</v>
      </c>
      <c r="AJ630" s="211"/>
      <c r="AK630" s="389"/>
      <c r="AL630" s="57">
        <v>336</v>
      </c>
      <c r="AM630" s="180" t="s">
        <v>445</v>
      </c>
      <c r="AN630" s="181"/>
      <c r="AO630" s="181"/>
      <c r="AP630" s="182"/>
      <c r="AQ630" s="61" t="s">
        <v>446</v>
      </c>
      <c r="AR630" s="97" t="s">
        <v>447</v>
      </c>
      <c r="AS630" s="183" t="s">
        <v>1752</v>
      </c>
      <c r="AT630" s="64">
        <v>594962</v>
      </c>
      <c r="AU630" s="63" t="s">
        <v>1753</v>
      </c>
      <c r="AV630" s="65"/>
      <c r="AW630" s="66">
        <v>20.5</v>
      </c>
      <c r="AX630" s="84"/>
      <c r="AY630" s="358">
        <f>(AW630+$AX$6)*AL630</f>
        <v>7543.2</v>
      </c>
      <c r="AZ630" s="178" t="s">
        <v>444</v>
      </c>
      <c r="BA630" s="211"/>
      <c r="BB630" s="389"/>
      <c r="BC630" s="57">
        <v>210</v>
      </c>
      <c r="BD630" s="180" t="s">
        <v>445</v>
      </c>
      <c r="BE630" s="181"/>
      <c r="BF630" s="181"/>
      <c r="BG630" s="182"/>
      <c r="BH630" s="61" t="s">
        <v>446</v>
      </c>
      <c r="BI630" s="97" t="s">
        <v>447</v>
      </c>
      <c r="BJ630" s="183" t="s">
        <v>1874</v>
      </c>
      <c r="BK630" s="64">
        <v>99912</v>
      </c>
      <c r="BL630" s="63" t="s">
        <v>1875</v>
      </c>
      <c r="BM630" s="65"/>
      <c r="BN630" s="66">
        <v>18.25</v>
      </c>
      <c r="BO630" s="84"/>
      <c r="BP630" s="358">
        <f>(BN630+$O$6)*BC630</f>
        <v>4095</v>
      </c>
    </row>
    <row r="631" spans="1:68" s="81" customFormat="1" ht="16.5" thickBot="1">
      <c r="A631" s="184"/>
      <c r="B631" s="185"/>
      <c r="C631" s="70"/>
      <c r="D631" s="180"/>
      <c r="E631" s="181"/>
      <c r="F631" s="181" t="s">
        <v>449</v>
      </c>
      <c r="G631" s="182"/>
      <c r="H631" s="71"/>
      <c r="I631" s="72"/>
      <c r="J631" s="89"/>
      <c r="K631" s="74"/>
      <c r="L631" s="73"/>
      <c r="M631" s="74"/>
      <c r="N631" s="75"/>
      <c r="O631" s="84"/>
      <c r="P631" s="76"/>
      <c r="Q631" s="80"/>
      <c r="R631" s="184"/>
      <c r="S631" s="185"/>
      <c r="T631" s="386"/>
      <c r="U631" s="70"/>
      <c r="V631" s="180"/>
      <c r="W631" s="181"/>
      <c r="X631" s="181" t="s">
        <v>449</v>
      </c>
      <c r="Y631" s="182"/>
      <c r="Z631" s="71"/>
      <c r="AA631" s="72"/>
      <c r="AB631" s="89"/>
      <c r="AC631" s="74"/>
      <c r="AD631" s="73"/>
      <c r="AE631" s="74"/>
      <c r="AF631" s="75"/>
      <c r="AG631" s="84"/>
      <c r="AH631" s="359"/>
      <c r="AI631" s="184"/>
      <c r="AJ631" s="185"/>
      <c r="AK631" s="386"/>
      <c r="AL631" s="70"/>
      <c r="AM631" s="180"/>
      <c r="AN631" s="181"/>
      <c r="AO631" s="181" t="s">
        <v>449</v>
      </c>
      <c r="AP631" s="182"/>
      <c r="AQ631" s="71"/>
      <c r="AR631" s="72"/>
      <c r="AS631" s="89"/>
      <c r="AT631" s="74"/>
      <c r="AU631" s="73"/>
      <c r="AV631" s="74"/>
      <c r="AW631" s="75"/>
      <c r="AX631" s="84"/>
      <c r="AY631" s="359"/>
      <c r="AZ631" s="184"/>
      <c r="BA631" s="185"/>
      <c r="BB631" s="386"/>
      <c r="BC631" s="70"/>
      <c r="BD631" s="180"/>
      <c r="BE631" s="181"/>
      <c r="BF631" s="181" t="s">
        <v>449</v>
      </c>
      <c r="BG631" s="182"/>
      <c r="BH631" s="71"/>
      <c r="BI631" s="72"/>
      <c r="BJ631" s="89"/>
      <c r="BK631" s="74"/>
      <c r="BL631" s="73"/>
      <c r="BM631" s="74"/>
      <c r="BN631" s="75"/>
      <c r="BO631" s="84"/>
      <c r="BP631" s="359"/>
    </row>
    <row r="632" spans="1:68" ht="16.5" thickBot="1">
      <c r="A632" s="178" t="s">
        <v>450</v>
      </c>
      <c r="B632" s="179">
        <v>249</v>
      </c>
      <c r="C632" s="57">
        <v>3000</v>
      </c>
      <c r="D632" s="180" t="s">
        <v>451</v>
      </c>
      <c r="E632" s="181"/>
      <c r="F632" s="181"/>
      <c r="G632" s="182"/>
      <c r="H632" s="61" t="s">
        <v>452</v>
      </c>
      <c r="I632" s="85" t="s">
        <v>453</v>
      </c>
      <c r="J632" s="183" t="s">
        <v>454</v>
      </c>
      <c r="K632" s="64">
        <v>20795</v>
      </c>
      <c r="L632" s="63" t="s">
        <v>455</v>
      </c>
      <c r="M632" s="65"/>
      <c r="N632" s="66">
        <v>11.9</v>
      </c>
      <c r="O632" s="84"/>
      <c r="P632" s="67">
        <f>(N632+$O$6)*C632</f>
        <v>39450</v>
      </c>
      <c r="Q632" s="77"/>
      <c r="R632" s="178" t="s">
        <v>450</v>
      </c>
      <c r="S632" s="179">
        <v>249</v>
      </c>
      <c r="T632" s="385"/>
      <c r="U632" s="57">
        <v>3000</v>
      </c>
      <c r="V632" s="180" t="s">
        <v>451</v>
      </c>
      <c r="W632" s="181"/>
      <c r="X632" s="181"/>
      <c r="Y632" s="182"/>
      <c r="Z632" s="61" t="s">
        <v>452</v>
      </c>
      <c r="AA632" s="85" t="s">
        <v>453</v>
      </c>
      <c r="AB632" s="183" t="s">
        <v>1381</v>
      </c>
      <c r="AC632" s="64">
        <v>1289305</v>
      </c>
      <c r="AD632" s="63" t="s">
        <v>1382</v>
      </c>
      <c r="AE632" s="65"/>
      <c r="AF632" s="66">
        <v>12.22</v>
      </c>
      <c r="AG632" s="84"/>
      <c r="AH632" s="358">
        <f>(AF632+$AG$6)*U632</f>
        <v>42360</v>
      </c>
      <c r="AI632" s="178" t="s">
        <v>450</v>
      </c>
      <c r="AJ632" s="179">
        <v>249</v>
      </c>
      <c r="AK632" s="385"/>
      <c r="AL632" s="57">
        <v>3000</v>
      </c>
      <c r="AM632" s="180" t="s">
        <v>451</v>
      </c>
      <c r="AN632" s="181"/>
      <c r="AO632" s="181"/>
      <c r="AP632" s="182"/>
      <c r="AQ632" s="61" t="s">
        <v>452</v>
      </c>
      <c r="AR632" s="85" t="s">
        <v>453</v>
      </c>
      <c r="AS632" s="183" t="s">
        <v>1754</v>
      </c>
      <c r="AT632" s="64">
        <v>168530</v>
      </c>
      <c r="AU632" s="63" t="s">
        <v>1755</v>
      </c>
      <c r="AV632" s="65"/>
      <c r="AW632" s="66">
        <v>11.56</v>
      </c>
      <c r="AX632" s="84"/>
      <c r="AY632" s="358">
        <f>(AW632+$AX$6)*AL632</f>
        <v>40530</v>
      </c>
      <c r="AZ632" s="178" t="s">
        <v>450</v>
      </c>
      <c r="BA632" s="179">
        <v>249</v>
      </c>
      <c r="BB632" s="385"/>
      <c r="BC632" s="57">
        <v>3000</v>
      </c>
      <c r="BD632" s="180" t="s">
        <v>451</v>
      </c>
      <c r="BE632" s="181"/>
      <c r="BF632" s="181"/>
      <c r="BG632" s="182"/>
      <c r="BH632" s="61" t="s">
        <v>452</v>
      </c>
      <c r="BI632" s="85" t="s">
        <v>453</v>
      </c>
      <c r="BJ632" s="183" t="s">
        <v>453</v>
      </c>
      <c r="BK632" s="64">
        <v>71208</v>
      </c>
      <c r="BL632" s="63" t="s">
        <v>1876</v>
      </c>
      <c r="BM632" s="65"/>
      <c r="BN632" s="66">
        <v>11.1</v>
      </c>
      <c r="BO632" s="84"/>
      <c r="BP632" s="358">
        <f>(BN632+$O$6)*BC632</f>
        <v>37050</v>
      </c>
    </row>
    <row r="633" spans="1:68" s="81" customFormat="1" ht="16.5" thickBot="1">
      <c r="A633" s="184"/>
      <c r="B633" s="185"/>
      <c r="C633" s="70"/>
      <c r="D633" s="180"/>
      <c r="E633" s="181"/>
      <c r="F633" s="181"/>
      <c r="G633" s="182"/>
      <c r="H633" s="61" t="s">
        <v>89</v>
      </c>
      <c r="I633" s="72"/>
      <c r="J633" s="89"/>
      <c r="K633" s="74"/>
      <c r="L633" s="73"/>
      <c r="M633" s="74"/>
      <c r="N633" s="75"/>
      <c r="O633" s="84"/>
      <c r="P633" s="76"/>
      <c r="Q633" s="80"/>
      <c r="R633" s="184"/>
      <c r="S633" s="185"/>
      <c r="T633" s="386"/>
      <c r="U633" s="70"/>
      <c r="V633" s="180"/>
      <c r="W633" s="181"/>
      <c r="X633" s="181"/>
      <c r="Y633" s="182"/>
      <c r="Z633" s="61" t="s">
        <v>89</v>
      </c>
      <c r="AA633" s="72"/>
      <c r="AB633" s="89"/>
      <c r="AC633" s="74"/>
      <c r="AD633" s="73"/>
      <c r="AE633" s="74"/>
      <c r="AF633" s="75"/>
      <c r="AG633" s="84"/>
      <c r="AH633" s="359"/>
      <c r="AI633" s="184"/>
      <c r="AJ633" s="185"/>
      <c r="AK633" s="386"/>
      <c r="AL633" s="70"/>
      <c r="AM633" s="180"/>
      <c r="AN633" s="181"/>
      <c r="AO633" s="181"/>
      <c r="AP633" s="182"/>
      <c r="AQ633" s="61" t="s">
        <v>89</v>
      </c>
      <c r="AR633" s="72"/>
      <c r="AS633" s="89"/>
      <c r="AT633" s="74"/>
      <c r="AU633" s="73"/>
      <c r="AV633" s="74"/>
      <c r="AW633" s="75"/>
      <c r="AX633" s="84"/>
      <c r="AY633" s="359"/>
      <c r="AZ633" s="184"/>
      <c r="BA633" s="185"/>
      <c r="BB633" s="386"/>
      <c r="BC633" s="70"/>
      <c r="BD633" s="180"/>
      <c r="BE633" s="181"/>
      <c r="BF633" s="181"/>
      <c r="BG633" s="182"/>
      <c r="BH633" s="61" t="s">
        <v>89</v>
      </c>
      <c r="BI633" s="72"/>
      <c r="BJ633" s="89"/>
      <c r="BK633" s="74"/>
      <c r="BL633" s="73"/>
      <c r="BM633" s="74"/>
      <c r="BN633" s="75"/>
      <c r="BO633" s="84"/>
      <c r="BP633" s="359"/>
    </row>
    <row r="634" spans="1:68" s="81" customFormat="1" ht="16.5" thickBot="1">
      <c r="A634" s="178" t="s">
        <v>456</v>
      </c>
      <c r="B634" s="222"/>
      <c r="C634" s="247">
        <v>500</v>
      </c>
      <c r="D634" s="180" t="s">
        <v>457</v>
      </c>
      <c r="E634" s="181"/>
      <c r="F634" s="181"/>
      <c r="G634" s="182"/>
      <c r="H634" s="61" t="s">
        <v>458</v>
      </c>
      <c r="I634" s="85"/>
      <c r="J634" s="64" t="s">
        <v>459</v>
      </c>
      <c r="K634" s="63"/>
      <c r="L634" s="65" t="s">
        <v>460</v>
      </c>
      <c r="M634" s="66"/>
      <c r="N634" s="183">
        <v>34.69</v>
      </c>
      <c r="O634" s="84"/>
      <c r="P634" s="67">
        <f>(N634+$O$6)*C634</f>
        <v>17970</v>
      </c>
      <c r="Q634" s="80"/>
      <c r="R634" s="178" t="s">
        <v>456</v>
      </c>
      <c r="S634" s="222"/>
      <c r="T634" s="391"/>
      <c r="U634" s="247">
        <v>500</v>
      </c>
      <c r="V634" s="180" t="s">
        <v>457</v>
      </c>
      <c r="W634" s="181"/>
      <c r="X634" s="181"/>
      <c r="Y634" s="182"/>
      <c r="Z634" s="61" t="s">
        <v>458</v>
      </c>
      <c r="AA634" s="85"/>
      <c r="AB634" s="64" t="s">
        <v>1383</v>
      </c>
      <c r="AC634" s="63" t="s">
        <v>1384</v>
      </c>
      <c r="AD634" s="65" t="s">
        <v>1367</v>
      </c>
      <c r="AE634" s="66"/>
      <c r="AF634" s="183">
        <v>34.69</v>
      </c>
      <c r="AG634" s="84"/>
      <c r="AH634" s="358">
        <f>(AF634+$AG$6)*U634</f>
        <v>18294.999999999996</v>
      </c>
      <c r="AI634" s="178" t="s">
        <v>456</v>
      </c>
      <c r="AJ634" s="222"/>
      <c r="AK634" s="391"/>
      <c r="AL634" s="247">
        <v>500</v>
      </c>
      <c r="AM634" s="180" t="s">
        <v>457</v>
      </c>
      <c r="AN634" s="181"/>
      <c r="AO634" s="181"/>
      <c r="AP634" s="182"/>
      <c r="AQ634" s="61" t="s">
        <v>458</v>
      </c>
      <c r="AR634" s="85"/>
      <c r="AS634" s="169" t="s">
        <v>1756</v>
      </c>
      <c r="AT634" s="167">
        <v>219290</v>
      </c>
      <c r="AU634" s="170" t="s">
        <v>1757</v>
      </c>
      <c r="AV634" s="66"/>
      <c r="AW634" s="183">
        <v>13.7</v>
      </c>
      <c r="AX634" s="84"/>
      <c r="AY634" s="358">
        <f>(AW634+$AX$6)*AL634</f>
        <v>7824.999999999999</v>
      </c>
      <c r="AZ634" s="178" t="s">
        <v>456</v>
      </c>
      <c r="BA634" s="222"/>
      <c r="BB634" s="391"/>
      <c r="BC634" s="247">
        <v>500</v>
      </c>
      <c r="BD634" s="180" t="s">
        <v>457</v>
      </c>
      <c r="BE634" s="181"/>
      <c r="BF634" s="181"/>
      <c r="BG634" s="182"/>
      <c r="BH634" s="61" t="s">
        <v>458</v>
      </c>
      <c r="BI634" s="85"/>
      <c r="BJ634" s="64" t="s">
        <v>1877</v>
      </c>
      <c r="BK634" s="63">
        <v>70215</v>
      </c>
      <c r="BL634" s="65" t="s">
        <v>1878</v>
      </c>
      <c r="BM634" s="66"/>
      <c r="BN634" s="183">
        <v>15.7</v>
      </c>
      <c r="BO634" s="84"/>
      <c r="BP634" s="358">
        <f>(BN634+$O$6)*BC634</f>
        <v>8475</v>
      </c>
    </row>
    <row r="635" spans="1:68" s="81" customFormat="1" ht="16.5" thickBot="1">
      <c r="A635" s="184"/>
      <c r="B635" s="222"/>
      <c r="C635" s="70"/>
      <c r="D635" s="180"/>
      <c r="E635" s="181"/>
      <c r="F635" s="181" t="s">
        <v>461</v>
      </c>
      <c r="G635" s="182"/>
      <c r="I635" s="168"/>
      <c r="J635" s="169"/>
      <c r="K635" s="167"/>
      <c r="L635" s="170"/>
      <c r="M635" s="167"/>
      <c r="N635" s="171"/>
      <c r="O635" s="84"/>
      <c r="P635" s="76"/>
      <c r="Q635" s="80"/>
      <c r="R635" s="184"/>
      <c r="S635" s="222"/>
      <c r="T635" s="391"/>
      <c r="U635" s="70"/>
      <c r="V635" s="180"/>
      <c r="W635" s="181"/>
      <c r="X635" s="181" t="s">
        <v>461</v>
      </c>
      <c r="Y635" s="182"/>
      <c r="AA635" s="168"/>
      <c r="AB635" s="169"/>
      <c r="AC635" s="167"/>
      <c r="AD635" s="170"/>
      <c r="AE635" s="167"/>
      <c r="AF635" s="171"/>
      <c r="AG635" s="84"/>
      <c r="AH635" s="359"/>
      <c r="AI635" s="184"/>
      <c r="AJ635" s="222"/>
      <c r="AK635" s="391"/>
      <c r="AL635" s="70"/>
      <c r="AM635" s="180"/>
      <c r="AN635" s="181"/>
      <c r="AO635" s="181" t="s">
        <v>461</v>
      </c>
      <c r="AP635" s="182"/>
      <c r="AR635" s="168"/>
      <c r="AS635" s="169"/>
      <c r="AT635" s="167"/>
      <c r="AU635" s="170"/>
      <c r="AV635" s="167"/>
      <c r="AW635" s="171"/>
      <c r="AX635" s="84"/>
      <c r="AY635" s="359"/>
      <c r="AZ635" s="184"/>
      <c r="BA635" s="222"/>
      <c r="BB635" s="391"/>
      <c r="BC635" s="70"/>
      <c r="BD635" s="180"/>
      <c r="BE635" s="181"/>
      <c r="BF635" s="181" t="s">
        <v>461</v>
      </c>
      <c r="BG635" s="182"/>
      <c r="BI635" s="168"/>
      <c r="BJ635" s="169"/>
      <c r="BK635" s="167"/>
      <c r="BL635" s="170"/>
      <c r="BM635" s="167"/>
      <c r="BN635" s="171"/>
      <c r="BO635" s="84"/>
      <c r="BP635" s="359"/>
    </row>
    <row r="636" spans="3:68" ht="16.5" thickBot="1">
      <c r="C636" s="70"/>
      <c r="R636" s="68"/>
      <c r="S636" s="91"/>
      <c r="T636" s="372"/>
      <c r="U636" s="70"/>
      <c r="V636" s="248"/>
      <c r="W636" s="249"/>
      <c r="X636" s="249"/>
      <c r="Y636" s="250"/>
      <c r="Z636" s="251"/>
      <c r="AA636" s="91"/>
      <c r="AB636" s="252"/>
      <c r="AC636" s="214"/>
      <c r="AD636" s="253"/>
      <c r="AE636" s="214"/>
      <c r="AF636" s="254"/>
      <c r="AG636" s="255"/>
      <c r="AH636" s="363"/>
      <c r="AI636" s="68"/>
      <c r="AJ636" s="91"/>
      <c r="AK636" s="372"/>
      <c r="AL636" s="70"/>
      <c r="AM636" s="248"/>
      <c r="AN636" s="249"/>
      <c r="AO636" s="249"/>
      <c r="AP636" s="250"/>
      <c r="AQ636" s="251"/>
      <c r="AR636" s="91"/>
      <c r="AS636" s="252"/>
      <c r="AT636" s="214"/>
      <c r="AU636" s="253"/>
      <c r="AV636" s="214"/>
      <c r="AW636" s="254"/>
      <c r="AX636" s="255"/>
      <c r="AY636" s="363"/>
      <c r="AZ636" s="68"/>
      <c r="BA636" s="91"/>
      <c r="BB636" s="372"/>
      <c r="BC636" s="70"/>
      <c r="BD636" s="248"/>
      <c r="BE636" s="249"/>
      <c r="BF636" s="249"/>
      <c r="BG636" s="250"/>
      <c r="BH636" s="251"/>
      <c r="BI636" s="91"/>
      <c r="BJ636" s="252"/>
      <c r="BK636" s="214"/>
      <c r="BL636" s="253"/>
      <c r="BM636" s="214"/>
      <c r="BN636" s="254"/>
      <c r="BO636" s="255"/>
      <c r="BP636" s="363"/>
    </row>
    <row r="637" spans="1:68" ht="16.5" thickBot="1">
      <c r="A637" s="178" t="s">
        <v>462</v>
      </c>
      <c r="B637" s="179">
        <v>249</v>
      </c>
      <c r="C637" s="57">
        <v>420</v>
      </c>
      <c r="D637" s="180" t="s">
        <v>463</v>
      </c>
      <c r="E637" s="181"/>
      <c r="F637" s="181"/>
      <c r="G637" s="182"/>
      <c r="H637" s="61"/>
      <c r="I637" s="85" t="s">
        <v>464</v>
      </c>
      <c r="J637" s="183" t="s">
        <v>20</v>
      </c>
      <c r="K637" s="64">
        <v>25140</v>
      </c>
      <c r="L637" s="63" t="s">
        <v>465</v>
      </c>
      <c r="M637" s="65"/>
      <c r="N637" s="66">
        <v>26.16</v>
      </c>
      <c r="O637" s="84"/>
      <c r="P637" s="67">
        <f>(N637+$O$6)*C637</f>
        <v>11512.2</v>
      </c>
      <c r="Q637" s="77"/>
      <c r="R637" s="178" t="s">
        <v>462</v>
      </c>
      <c r="S637" s="179">
        <v>249</v>
      </c>
      <c r="T637" s="385"/>
      <c r="U637" s="57">
        <v>700</v>
      </c>
      <c r="V637" s="180" t="s">
        <v>463</v>
      </c>
      <c r="W637" s="181"/>
      <c r="X637" s="181"/>
      <c r="Y637" s="182"/>
      <c r="Z637" s="61"/>
      <c r="AA637" s="85" t="s">
        <v>464</v>
      </c>
      <c r="AB637" s="183" t="s">
        <v>804</v>
      </c>
      <c r="AC637" s="64">
        <v>3441920</v>
      </c>
      <c r="AD637" s="63" t="s">
        <v>1385</v>
      </c>
      <c r="AE637" s="65"/>
      <c r="AF637" s="66">
        <v>13.74</v>
      </c>
      <c r="AG637" s="84"/>
      <c r="AH637" s="358">
        <f>(AF637+$AG$6)*U637</f>
        <v>10948</v>
      </c>
      <c r="AI637" s="178" t="s">
        <v>462</v>
      </c>
      <c r="AJ637" s="179">
        <v>249</v>
      </c>
      <c r="AK637" s="385"/>
      <c r="AL637" s="57">
        <v>420</v>
      </c>
      <c r="AM637" s="180" t="s">
        <v>463</v>
      </c>
      <c r="AN637" s="181"/>
      <c r="AO637" s="181"/>
      <c r="AP637" s="182"/>
      <c r="AQ637" s="61"/>
      <c r="AR637" s="85" t="s">
        <v>464</v>
      </c>
      <c r="AS637" s="183" t="s">
        <v>1758</v>
      </c>
      <c r="AT637" s="64">
        <v>470732</v>
      </c>
      <c r="AU637" s="63" t="s">
        <v>1759</v>
      </c>
      <c r="AV637" s="65"/>
      <c r="AW637" s="66">
        <v>39.15</v>
      </c>
      <c r="AX637" s="84"/>
      <c r="AY637" s="358">
        <f>(AW637+$AX$6)*AL637</f>
        <v>17262</v>
      </c>
      <c r="AZ637" s="178" t="s">
        <v>462</v>
      </c>
      <c r="BA637" s="179">
        <v>249</v>
      </c>
      <c r="BB637" s="385"/>
      <c r="BC637" s="57">
        <v>420</v>
      </c>
      <c r="BD637" s="180" t="s">
        <v>463</v>
      </c>
      <c r="BE637" s="181"/>
      <c r="BF637" s="181"/>
      <c r="BG637" s="182"/>
      <c r="BH637" s="61"/>
      <c r="BI637" s="85" t="s">
        <v>464</v>
      </c>
      <c r="BJ637" s="183"/>
      <c r="BK637" s="64"/>
      <c r="BL637" s="63"/>
      <c r="BM637" s="65"/>
      <c r="BN637" s="66"/>
      <c r="BO637" s="84"/>
      <c r="BP637" s="358">
        <f>(BN637+$O$6)*BC637</f>
        <v>525</v>
      </c>
    </row>
    <row r="638" spans="1:68" s="81" customFormat="1" ht="16.5" thickBot="1">
      <c r="A638" s="184"/>
      <c r="B638" s="185"/>
      <c r="C638" s="70"/>
      <c r="D638" s="180"/>
      <c r="E638" s="181"/>
      <c r="F638" s="181" t="s">
        <v>466</v>
      </c>
      <c r="G638" s="182"/>
      <c r="H638" s="71"/>
      <c r="I638" s="72"/>
      <c r="J638" s="89"/>
      <c r="K638" s="74"/>
      <c r="L638" s="73"/>
      <c r="M638" s="74"/>
      <c r="N638" s="75"/>
      <c r="O638" s="84"/>
      <c r="P638" s="76"/>
      <c r="Q638" s="80"/>
      <c r="R638" s="184"/>
      <c r="S638" s="185"/>
      <c r="T638" s="386"/>
      <c r="U638" s="70"/>
      <c r="V638" s="180"/>
      <c r="W638" s="181"/>
      <c r="X638" s="181" t="s">
        <v>466</v>
      </c>
      <c r="Y638" s="182"/>
      <c r="Z638" s="71"/>
      <c r="AA638" s="72"/>
      <c r="AB638" s="89"/>
      <c r="AC638" s="74"/>
      <c r="AD638" s="73"/>
      <c r="AE638" s="74"/>
      <c r="AF638" s="75"/>
      <c r="AG638" s="84"/>
      <c r="AH638" s="359"/>
      <c r="AI638" s="184"/>
      <c r="AJ638" s="185"/>
      <c r="AK638" s="386"/>
      <c r="AL638" s="70"/>
      <c r="AM638" s="180"/>
      <c r="AN638" s="181"/>
      <c r="AO638" s="181" t="s">
        <v>466</v>
      </c>
      <c r="AP638" s="182"/>
      <c r="AQ638" s="71"/>
      <c r="AR638" s="72"/>
      <c r="AS638" s="89"/>
      <c r="AT638" s="74"/>
      <c r="AU638" s="73"/>
      <c r="AV638" s="74"/>
      <c r="AW638" s="75"/>
      <c r="AX638" s="84"/>
      <c r="AY638" s="359"/>
      <c r="AZ638" s="184"/>
      <c r="BA638" s="185"/>
      <c r="BB638" s="386"/>
      <c r="BC638" s="70"/>
      <c r="BD638" s="180"/>
      <c r="BE638" s="181"/>
      <c r="BF638" s="181" t="s">
        <v>466</v>
      </c>
      <c r="BG638" s="182"/>
      <c r="BH638" s="71"/>
      <c r="BI638" s="72"/>
      <c r="BJ638" s="89"/>
      <c r="BK638" s="74"/>
      <c r="BL638" s="73"/>
      <c r="BM638" s="74"/>
      <c r="BN638" s="75"/>
      <c r="BO638" s="84"/>
      <c r="BP638" s="359"/>
    </row>
    <row r="639" spans="1:68" ht="16.5" thickBot="1">
      <c r="A639" s="191"/>
      <c r="B639" s="193"/>
      <c r="C639" s="70"/>
      <c r="D639" s="257" t="s">
        <v>467</v>
      </c>
      <c r="E639" s="209"/>
      <c r="F639" s="209"/>
      <c r="G639" s="210"/>
      <c r="H639" s="71"/>
      <c r="I639" s="72"/>
      <c r="J639" s="89"/>
      <c r="K639" s="74"/>
      <c r="L639" s="73"/>
      <c r="M639" s="74"/>
      <c r="N639" s="75"/>
      <c r="O639" s="84"/>
      <c r="P639" s="76"/>
      <c r="R639" s="191"/>
      <c r="S639" s="193"/>
      <c r="T639" s="387"/>
      <c r="U639" s="70"/>
      <c r="V639" s="257" t="s">
        <v>467</v>
      </c>
      <c r="W639" s="209"/>
      <c r="X639" s="209"/>
      <c r="Y639" s="210"/>
      <c r="Z639" s="71"/>
      <c r="AA639" s="72"/>
      <c r="AB639" s="89"/>
      <c r="AC639" s="74"/>
      <c r="AD639" s="73"/>
      <c r="AE639" s="74"/>
      <c r="AF639" s="75"/>
      <c r="AG639" s="84"/>
      <c r="AH639" s="359"/>
      <c r="AI639" s="191"/>
      <c r="AJ639" s="193"/>
      <c r="AK639" s="387"/>
      <c r="AL639" s="70"/>
      <c r="AM639" s="257" t="s">
        <v>467</v>
      </c>
      <c r="AN639" s="209"/>
      <c r="AO639" s="209"/>
      <c r="AP639" s="210"/>
      <c r="AQ639" s="71"/>
      <c r="AR639" s="72"/>
      <c r="AS639" s="89"/>
      <c r="AT639" s="74"/>
      <c r="AU639" s="73"/>
      <c r="AV639" s="74"/>
      <c r="AW639" s="75"/>
      <c r="AX639" s="84"/>
      <c r="AY639" s="359"/>
      <c r="AZ639" s="191"/>
      <c r="BA639" s="193"/>
      <c r="BB639" s="387"/>
      <c r="BC639" s="70"/>
      <c r="BD639" s="257" t="s">
        <v>467</v>
      </c>
      <c r="BE639" s="209"/>
      <c r="BF639" s="209"/>
      <c r="BG639" s="210"/>
      <c r="BH639" s="71"/>
      <c r="BI639" s="72"/>
      <c r="BJ639" s="89"/>
      <c r="BK639" s="74"/>
      <c r="BL639" s="73"/>
      <c r="BM639" s="74"/>
      <c r="BN639" s="75"/>
      <c r="BO639" s="84"/>
      <c r="BP639" s="359"/>
    </row>
    <row r="640" spans="1:68" s="81" customFormat="1" ht="16.5" thickBot="1">
      <c r="A640" s="178" t="s">
        <v>468</v>
      </c>
      <c r="B640" s="185"/>
      <c r="C640" s="57">
        <v>3600</v>
      </c>
      <c r="D640" s="180" t="s">
        <v>1086</v>
      </c>
      <c r="E640" s="181"/>
      <c r="F640" s="181"/>
      <c r="G640" s="182"/>
      <c r="H640" s="402" t="s">
        <v>469</v>
      </c>
      <c r="I640" s="85" t="s">
        <v>470</v>
      </c>
      <c r="J640" s="183" t="s">
        <v>471</v>
      </c>
      <c r="K640" s="142" t="s">
        <v>472</v>
      </c>
      <c r="L640" s="63" t="s">
        <v>473</v>
      </c>
      <c r="M640" s="65"/>
      <c r="N640" s="66">
        <v>29</v>
      </c>
      <c r="O640" s="84"/>
      <c r="P640" s="67">
        <f>(N640+$O$6)*C640</f>
        <v>108900</v>
      </c>
      <c r="Q640" s="80"/>
      <c r="R640" s="178" t="s">
        <v>468</v>
      </c>
      <c r="S640" s="185"/>
      <c r="T640" s="386"/>
      <c r="U640" s="57">
        <v>3600</v>
      </c>
      <c r="V640" s="180" t="s">
        <v>1086</v>
      </c>
      <c r="W640" s="181"/>
      <c r="X640" s="181"/>
      <c r="Y640" s="182"/>
      <c r="Z640" s="402" t="s">
        <v>469</v>
      </c>
      <c r="AA640" s="85" t="s">
        <v>470</v>
      </c>
      <c r="AB640" s="183" t="s">
        <v>1386</v>
      </c>
      <c r="AC640" s="64">
        <v>5114475</v>
      </c>
      <c r="AD640" s="63" t="s">
        <v>1387</v>
      </c>
      <c r="AE640" s="65"/>
      <c r="AF640" s="66">
        <v>29.45</v>
      </c>
      <c r="AG640" s="84"/>
      <c r="AH640" s="358">
        <f>(AF640+$AG$6)*U640</f>
        <v>112859.99999999999</v>
      </c>
      <c r="AI640" s="178" t="s">
        <v>468</v>
      </c>
      <c r="AJ640" s="185"/>
      <c r="AK640" s="386"/>
      <c r="AL640" s="57">
        <v>3600</v>
      </c>
      <c r="AM640" s="180" t="s">
        <v>1086</v>
      </c>
      <c r="AN640" s="181"/>
      <c r="AO640" s="181"/>
      <c r="AP640" s="182"/>
      <c r="AQ640" s="402" t="s">
        <v>469</v>
      </c>
      <c r="AR640" s="85" t="s">
        <v>470</v>
      </c>
      <c r="AS640" s="183" t="s">
        <v>1760</v>
      </c>
      <c r="AT640" s="64">
        <v>268569</v>
      </c>
      <c r="AU640" s="63" t="s">
        <v>1695</v>
      </c>
      <c r="AV640" s="65"/>
      <c r="AW640" s="66">
        <v>31</v>
      </c>
      <c r="AX640" s="84"/>
      <c r="AY640" s="358">
        <f>(AW640+$AX$6)*AL640</f>
        <v>118620.00000000001</v>
      </c>
      <c r="AZ640" s="178" t="s">
        <v>468</v>
      </c>
      <c r="BA640" s="185"/>
      <c r="BB640" s="386"/>
      <c r="BC640" s="57">
        <v>3600</v>
      </c>
      <c r="BD640" s="180" t="s">
        <v>1086</v>
      </c>
      <c r="BE640" s="181"/>
      <c r="BF640" s="181"/>
      <c r="BG640" s="182"/>
      <c r="BH640" s="402" t="s">
        <v>469</v>
      </c>
      <c r="BI640" s="85" t="s">
        <v>470</v>
      </c>
      <c r="BJ640" s="183"/>
      <c r="BK640" s="64"/>
      <c r="BL640" s="63"/>
      <c r="BM640" s="65"/>
      <c r="BN640" s="66"/>
      <c r="BO640" s="84"/>
      <c r="BP640" s="358">
        <f>(BN640+$O$6)*BC640</f>
        <v>4500</v>
      </c>
    </row>
    <row r="641" spans="1:68" s="81" customFormat="1" ht="16.5" thickBot="1">
      <c r="A641" s="184"/>
      <c r="B641" s="185"/>
      <c r="C641" s="70"/>
      <c r="D641" s="181" t="s">
        <v>474</v>
      </c>
      <c r="E641" s="181"/>
      <c r="F641" s="181"/>
      <c r="G641" s="182"/>
      <c r="H641" s="451"/>
      <c r="I641" s="72"/>
      <c r="J641" s="89"/>
      <c r="K641" s="74"/>
      <c r="L641" s="73"/>
      <c r="M641" s="74"/>
      <c r="N641" s="75"/>
      <c r="O641" s="84"/>
      <c r="P641" s="76"/>
      <c r="Q641" s="80"/>
      <c r="R641" s="184"/>
      <c r="S641" s="185"/>
      <c r="T641" s="386"/>
      <c r="U641" s="70"/>
      <c r="V641" s="181" t="s">
        <v>474</v>
      </c>
      <c r="W641" s="181"/>
      <c r="X641" s="181"/>
      <c r="Y641" s="182"/>
      <c r="Z641" s="451"/>
      <c r="AA641" s="72"/>
      <c r="AB641" s="89"/>
      <c r="AC641" s="74"/>
      <c r="AD641" s="73"/>
      <c r="AE641" s="74"/>
      <c r="AF641" s="75"/>
      <c r="AG641" s="84"/>
      <c r="AH641" s="359"/>
      <c r="AI641" s="184"/>
      <c r="AJ641" s="185"/>
      <c r="AK641" s="386"/>
      <c r="AL641" s="70"/>
      <c r="AM641" s="181" t="s">
        <v>474</v>
      </c>
      <c r="AN641" s="181"/>
      <c r="AO641" s="181"/>
      <c r="AP641" s="182"/>
      <c r="AQ641" s="451"/>
      <c r="AR641" s="72"/>
      <c r="AS641" s="89"/>
      <c r="AT641" s="74"/>
      <c r="AU641" s="73"/>
      <c r="AV641" s="74"/>
      <c r="AW641" s="75"/>
      <c r="AX641" s="84"/>
      <c r="AY641" s="359"/>
      <c r="AZ641" s="184"/>
      <c r="BA641" s="185"/>
      <c r="BB641" s="386"/>
      <c r="BC641" s="70"/>
      <c r="BD641" s="181" t="s">
        <v>474</v>
      </c>
      <c r="BE641" s="181"/>
      <c r="BF641" s="181"/>
      <c r="BG641" s="182"/>
      <c r="BH641" s="451"/>
      <c r="BI641" s="72"/>
      <c r="BJ641" s="89"/>
      <c r="BK641" s="74"/>
      <c r="BL641" s="73"/>
      <c r="BM641" s="74"/>
      <c r="BN641" s="75"/>
      <c r="BO641" s="84"/>
      <c r="BP641" s="359"/>
    </row>
    <row r="642" spans="1:68" ht="16.5" thickBot="1">
      <c r="A642" s="191"/>
      <c r="B642" s="179" t="s">
        <v>475</v>
      </c>
      <c r="C642" s="70"/>
      <c r="D642" s="181" t="s">
        <v>476</v>
      </c>
      <c r="E642" s="181"/>
      <c r="F642" s="181"/>
      <c r="G642" s="182"/>
      <c r="H642" s="71"/>
      <c r="I642" s="72"/>
      <c r="J642" s="89"/>
      <c r="K642" s="74"/>
      <c r="L642" s="73"/>
      <c r="M642" s="74"/>
      <c r="N642" s="75"/>
      <c r="O642" s="84"/>
      <c r="P642" s="76"/>
      <c r="Q642" s="77"/>
      <c r="R642" s="191"/>
      <c r="S642" s="179" t="s">
        <v>475</v>
      </c>
      <c r="T642" s="385"/>
      <c r="U642" s="70"/>
      <c r="V642" s="181" t="s">
        <v>476</v>
      </c>
      <c r="W642" s="181"/>
      <c r="X642" s="181"/>
      <c r="Y642" s="182"/>
      <c r="Z642" s="71"/>
      <c r="AA642" s="72"/>
      <c r="AB642" s="89"/>
      <c r="AC642" s="74"/>
      <c r="AD642" s="73"/>
      <c r="AE642" s="74"/>
      <c r="AF642" s="75"/>
      <c r="AG642" s="84"/>
      <c r="AH642" s="359"/>
      <c r="AI642" s="191"/>
      <c r="AJ642" s="179" t="s">
        <v>475</v>
      </c>
      <c r="AK642" s="385"/>
      <c r="AL642" s="70"/>
      <c r="AM642" s="181" t="s">
        <v>476</v>
      </c>
      <c r="AN642" s="181"/>
      <c r="AO642" s="181"/>
      <c r="AP642" s="182"/>
      <c r="AQ642" s="71"/>
      <c r="AR642" s="72"/>
      <c r="AS642" s="89"/>
      <c r="AT642" s="74"/>
      <c r="AU642" s="73"/>
      <c r="AV642" s="74"/>
      <c r="AW642" s="75"/>
      <c r="AX642" s="84"/>
      <c r="AY642" s="359"/>
      <c r="AZ642" s="191"/>
      <c r="BA642" s="179" t="s">
        <v>475</v>
      </c>
      <c r="BB642" s="385"/>
      <c r="BC642" s="70"/>
      <c r="BD642" s="181" t="s">
        <v>476</v>
      </c>
      <c r="BE642" s="181"/>
      <c r="BF642" s="181"/>
      <c r="BG642" s="182"/>
      <c r="BH642" s="71"/>
      <c r="BI642" s="72"/>
      <c r="BJ642" s="89"/>
      <c r="BK642" s="74"/>
      <c r="BL642" s="73"/>
      <c r="BM642" s="74"/>
      <c r="BN642" s="75"/>
      <c r="BO642" s="84"/>
      <c r="BP642" s="359"/>
    </row>
    <row r="643" spans="1:68" s="81" customFormat="1" ht="16.5" thickBot="1">
      <c r="A643" s="184"/>
      <c r="B643" s="185"/>
      <c r="C643" s="70"/>
      <c r="D643" s="181"/>
      <c r="E643" s="181"/>
      <c r="F643" s="181" t="s">
        <v>110</v>
      </c>
      <c r="G643" s="182"/>
      <c r="H643" s="71"/>
      <c r="I643" s="72"/>
      <c r="J643" s="89"/>
      <c r="K643" s="74"/>
      <c r="L643" s="73"/>
      <c r="M643" s="74"/>
      <c r="N643" s="75"/>
      <c r="O643" s="84"/>
      <c r="P643" s="76"/>
      <c r="Q643" s="80"/>
      <c r="R643" s="184"/>
      <c r="S643" s="185"/>
      <c r="T643" s="386"/>
      <c r="U643" s="70"/>
      <c r="V643" s="181"/>
      <c r="W643" s="181"/>
      <c r="X643" s="181" t="s">
        <v>110</v>
      </c>
      <c r="Y643" s="182"/>
      <c r="Z643" s="71"/>
      <c r="AA643" s="72"/>
      <c r="AB643" s="89"/>
      <c r="AC643" s="74"/>
      <c r="AD643" s="73"/>
      <c r="AE643" s="74"/>
      <c r="AF643" s="75"/>
      <c r="AG643" s="84"/>
      <c r="AH643" s="359"/>
      <c r="AI643" s="184"/>
      <c r="AJ643" s="185"/>
      <c r="AK643" s="386"/>
      <c r="AL643" s="70"/>
      <c r="AM643" s="181"/>
      <c r="AN643" s="181"/>
      <c r="AO643" s="181" t="s">
        <v>110</v>
      </c>
      <c r="AP643" s="182"/>
      <c r="AQ643" s="71"/>
      <c r="AR643" s="72"/>
      <c r="AS643" s="89"/>
      <c r="AT643" s="74"/>
      <c r="AU643" s="73"/>
      <c r="AV643" s="74"/>
      <c r="AW643" s="75"/>
      <c r="AX643" s="84"/>
      <c r="AY643" s="359"/>
      <c r="AZ643" s="184"/>
      <c r="BA643" s="185"/>
      <c r="BB643" s="386"/>
      <c r="BC643" s="70"/>
      <c r="BD643" s="181"/>
      <c r="BE643" s="181"/>
      <c r="BF643" s="181" t="s">
        <v>110</v>
      </c>
      <c r="BG643" s="182"/>
      <c r="BH643" s="71"/>
      <c r="BI643" s="72"/>
      <c r="BJ643" s="89"/>
      <c r="BK643" s="74"/>
      <c r="BL643" s="73"/>
      <c r="BM643" s="74"/>
      <c r="BN643" s="75"/>
      <c r="BO643" s="84"/>
      <c r="BP643" s="359"/>
    </row>
    <row r="644" spans="1:68" s="81" customFormat="1" ht="16.5" thickBot="1">
      <c r="A644" s="178" t="s">
        <v>477</v>
      </c>
      <c r="B644" s="185"/>
      <c r="C644" s="57">
        <v>1250</v>
      </c>
      <c r="D644" s="180" t="s">
        <v>1087</v>
      </c>
      <c r="E644" s="181"/>
      <c r="F644" s="181"/>
      <c r="G644" s="182"/>
      <c r="H644" s="402" t="s">
        <v>478</v>
      </c>
      <c r="I644" s="85" t="s">
        <v>470</v>
      </c>
      <c r="J644" s="183" t="s">
        <v>479</v>
      </c>
      <c r="K644" s="142" t="s">
        <v>480</v>
      </c>
      <c r="L644" s="63" t="s">
        <v>481</v>
      </c>
      <c r="M644" s="65"/>
      <c r="N644" s="66">
        <v>29</v>
      </c>
      <c r="O644" s="84"/>
      <c r="P644" s="67">
        <f>(N644+$O$6)*C644</f>
        <v>37812.5</v>
      </c>
      <c r="Q644" s="80"/>
      <c r="R644" s="178" t="s">
        <v>477</v>
      </c>
      <c r="S644" s="185"/>
      <c r="T644" s="386"/>
      <c r="U644" s="57">
        <v>1250</v>
      </c>
      <c r="V644" s="180" t="s">
        <v>1087</v>
      </c>
      <c r="W644" s="181"/>
      <c r="X644" s="181"/>
      <c r="Y644" s="182"/>
      <c r="Z644" s="402" t="s">
        <v>478</v>
      </c>
      <c r="AA644" s="85" t="s">
        <v>470</v>
      </c>
      <c r="AB644" s="183" t="s">
        <v>1386</v>
      </c>
      <c r="AC644" s="64">
        <v>5114533</v>
      </c>
      <c r="AD644" s="63" t="s">
        <v>1387</v>
      </c>
      <c r="AE644" s="65"/>
      <c r="AF644" s="66">
        <v>29.5</v>
      </c>
      <c r="AG644" s="84"/>
      <c r="AH644" s="358">
        <f>(AF644+$AG$6)*U644</f>
        <v>39250</v>
      </c>
      <c r="AI644" s="178" t="s">
        <v>477</v>
      </c>
      <c r="AJ644" s="185"/>
      <c r="AK644" s="386"/>
      <c r="AL644" s="57">
        <v>1250</v>
      </c>
      <c r="AM644" s="180" t="s">
        <v>1087</v>
      </c>
      <c r="AN644" s="181"/>
      <c r="AO644" s="181"/>
      <c r="AP644" s="182"/>
      <c r="AQ644" s="402" t="s">
        <v>478</v>
      </c>
      <c r="AR644" s="85" t="s">
        <v>470</v>
      </c>
      <c r="AS644" s="183" t="s">
        <v>1760</v>
      </c>
      <c r="AT644" s="64">
        <v>268585</v>
      </c>
      <c r="AU644" s="63" t="s">
        <v>1695</v>
      </c>
      <c r="AV644" s="65"/>
      <c r="AW644" s="66">
        <v>31.05</v>
      </c>
      <c r="AX644" s="84"/>
      <c r="AY644" s="358">
        <f>(AW644+$AX$6)*AL644</f>
        <v>41250</v>
      </c>
      <c r="AZ644" s="178" t="s">
        <v>477</v>
      </c>
      <c r="BA644" s="185"/>
      <c r="BB644" s="386"/>
      <c r="BC644" s="57">
        <v>1250</v>
      </c>
      <c r="BD644" s="180" t="s">
        <v>1087</v>
      </c>
      <c r="BE644" s="181"/>
      <c r="BF644" s="181"/>
      <c r="BG644" s="182"/>
      <c r="BH644" s="402" t="s">
        <v>478</v>
      </c>
      <c r="BI644" s="85" t="s">
        <v>470</v>
      </c>
      <c r="BJ644" s="183"/>
      <c r="BK644" s="64"/>
      <c r="BL644" s="63"/>
      <c r="BM644" s="65"/>
      <c r="BN644" s="66"/>
      <c r="BO644" s="84"/>
      <c r="BP644" s="358">
        <f>(BN644+$O$6)*BC644</f>
        <v>1562.5</v>
      </c>
    </row>
    <row r="645" spans="1:68" s="81" customFormat="1" ht="16.5" thickBot="1">
      <c r="A645" s="184"/>
      <c r="B645" s="185"/>
      <c r="C645" s="70"/>
      <c r="D645" s="181" t="s">
        <v>474</v>
      </c>
      <c r="E645" s="181"/>
      <c r="F645" s="181"/>
      <c r="G645" s="182"/>
      <c r="H645" s="403"/>
      <c r="I645" s="72"/>
      <c r="J645" s="89"/>
      <c r="K645" s="74"/>
      <c r="L645" s="73"/>
      <c r="M645" s="74"/>
      <c r="N645" s="75"/>
      <c r="O645" s="84"/>
      <c r="P645" s="76"/>
      <c r="Q645" s="80"/>
      <c r="R645" s="184"/>
      <c r="S645" s="185"/>
      <c r="T645" s="386"/>
      <c r="U645" s="70"/>
      <c r="V645" s="181" t="s">
        <v>474</v>
      </c>
      <c r="W645" s="181"/>
      <c r="X645" s="181"/>
      <c r="Y645" s="182"/>
      <c r="Z645" s="403"/>
      <c r="AA645" s="72"/>
      <c r="AB645" s="89"/>
      <c r="AC645" s="74"/>
      <c r="AD645" s="73"/>
      <c r="AE645" s="74"/>
      <c r="AF645" s="75"/>
      <c r="AG645" s="84"/>
      <c r="AH645" s="359"/>
      <c r="AI645" s="184"/>
      <c r="AJ645" s="185"/>
      <c r="AK645" s="386"/>
      <c r="AL645" s="70"/>
      <c r="AM645" s="181" t="s">
        <v>474</v>
      </c>
      <c r="AN645" s="181"/>
      <c r="AO645" s="181"/>
      <c r="AP645" s="182"/>
      <c r="AQ645" s="403"/>
      <c r="AR645" s="72"/>
      <c r="AS645" s="89"/>
      <c r="AT645" s="74"/>
      <c r="AU645" s="73"/>
      <c r="AV645" s="74"/>
      <c r="AW645" s="75"/>
      <c r="AX645" s="84"/>
      <c r="AY645" s="359"/>
      <c r="AZ645" s="184"/>
      <c r="BA645" s="185"/>
      <c r="BB645" s="386"/>
      <c r="BC645" s="70"/>
      <c r="BD645" s="181" t="s">
        <v>474</v>
      </c>
      <c r="BE645" s="181"/>
      <c r="BF645" s="181"/>
      <c r="BG645" s="182"/>
      <c r="BH645" s="403"/>
      <c r="BI645" s="72"/>
      <c r="BJ645" s="89"/>
      <c r="BK645" s="74"/>
      <c r="BL645" s="73"/>
      <c r="BM645" s="74"/>
      <c r="BN645" s="75"/>
      <c r="BO645" s="84"/>
      <c r="BP645" s="359"/>
    </row>
    <row r="646" spans="1:68" ht="16.5" thickBot="1">
      <c r="A646" s="191"/>
      <c r="B646" s="179" t="s">
        <v>482</v>
      </c>
      <c r="C646" s="70"/>
      <c r="D646" s="181" t="s">
        <v>476</v>
      </c>
      <c r="E646" s="181"/>
      <c r="F646" s="181"/>
      <c r="G646" s="182"/>
      <c r="H646" s="71"/>
      <c r="I646" s="72"/>
      <c r="J646" s="89"/>
      <c r="K646" s="74"/>
      <c r="L646" s="73"/>
      <c r="M646" s="74"/>
      <c r="N646" s="75"/>
      <c r="O646" s="84"/>
      <c r="P646" s="76"/>
      <c r="Q646" s="77"/>
      <c r="R646" s="191"/>
      <c r="S646" s="179" t="s">
        <v>482</v>
      </c>
      <c r="T646" s="385"/>
      <c r="U646" s="70"/>
      <c r="V646" s="181" t="s">
        <v>476</v>
      </c>
      <c r="W646" s="181"/>
      <c r="X646" s="181"/>
      <c r="Y646" s="182"/>
      <c r="Z646" s="71"/>
      <c r="AA646" s="72"/>
      <c r="AB646" s="89"/>
      <c r="AC646" s="74"/>
      <c r="AD646" s="73"/>
      <c r="AE646" s="74"/>
      <c r="AF646" s="75"/>
      <c r="AG646" s="84"/>
      <c r="AH646" s="359"/>
      <c r="AI646" s="191"/>
      <c r="AJ646" s="179" t="s">
        <v>482</v>
      </c>
      <c r="AK646" s="385"/>
      <c r="AL646" s="70"/>
      <c r="AM646" s="181" t="s">
        <v>476</v>
      </c>
      <c r="AN646" s="181"/>
      <c r="AO646" s="181"/>
      <c r="AP646" s="182"/>
      <c r="AQ646" s="71"/>
      <c r="AR646" s="72"/>
      <c r="AS646" s="89"/>
      <c r="AT646" s="74"/>
      <c r="AU646" s="73"/>
      <c r="AV646" s="74"/>
      <c r="AW646" s="75"/>
      <c r="AX646" s="84"/>
      <c r="AY646" s="359"/>
      <c r="AZ646" s="191"/>
      <c r="BA646" s="179" t="s">
        <v>482</v>
      </c>
      <c r="BB646" s="385"/>
      <c r="BC646" s="70"/>
      <c r="BD646" s="181" t="s">
        <v>476</v>
      </c>
      <c r="BE646" s="181"/>
      <c r="BF646" s="181"/>
      <c r="BG646" s="182"/>
      <c r="BH646" s="71"/>
      <c r="BI646" s="72"/>
      <c r="BJ646" s="89"/>
      <c r="BK646" s="74"/>
      <c r="BL646" s="73"/>
      <c r="BM646" s="74"/>
      <c r="BN646" s="75"/>
      <c r="BO646" s="84"/>
      <c r="BP646" s="359"/>
    </row>
    <row r="647" spans="1:68" ht="16.5" thickBot="1">
      <c r="A647" s="191"/>
      <c r="B647" s="179"/>
      <c r="C647" s="70"/>
      <c r="D647" s="181"/>
      <c r="E647" s="181"/>
      <c r="F647" s="181" t="s">
        <v>110</v>
      </c>
      <c r="G647" s="182"/>
      <c r="H647" s="71"/>
      <c r="I647" s="72"/>
      <c r="J647" s="89"/>
      <c r="K647" s="74"/>
      <c r="L647" s="73"/>
      <c r="M647" s="74"/>
      <c r="N647" s="75"/>
      <c r="O647" s="84"/>
      <c r="P647" s="76"/>
      <c r="Q647" s="5"/>
      <c r="R647" s="191"/>
      <c r="S647" s="179"/>
      <c r="T647" s="385"/>
      <c r="U647" s="70"/>
      <c r="V647" s="181"/>
      <c r="W647" s="181"/>
      <c r="X647" s="181" t="s">
        <v>110</v>
      </c>
      <c r="Y647" s="182"/>
      <c r="Z647" s="71"/>
      <c r="AA647" s="72"/>
      <c r="AB647" s="89"/>
      <c r="AC647" s="74"/>
      <c r="AD647" s="73"/>
      <c r="AE647" s="74"/>
      <c r="AF647" s="75"/>
      <c r="AG647" s="84"/>
      <c r="AH647" s="359"/>
      <c r="AI647" s="191"/>
      <c r="AJ647" s="179"/>
      <c r="AK647" s="385"/>
      <c r="AL647" s="70"/>
      <c r="AM647" s="181"/>
      <c r="AN647" s="181"/>
      <c r="AO647" s="181" t="s">
        <v>110</v>
      </c>
      <c r="AP647" s="182"/>
      <c r="AQ647" s="71"/>
      <c r="AR647" s="72"/>
      <c r="AS647" s="89"/>
      <c r="AT647" s="74"/>
      <c r="AU647" s="73"/>
      <c r="AV647" s="74"/>
      <c r="AW647" s="75"/>
      <c r="AX647" s="84"/>
      <c r="AY647" s="359"/>
      <c r="AZ647" s="191"/>
      <c r="BA647" s="179"/>
      <c r="BB647" s="385"/>
      <c r="BC647" s="70"/>
      <c r="BD647" s="181"/>
      <c r="BE647" s="181"/>
      <c r="BF647" s="181" t="s">
        <v>110</v>
      </c>
      <c r="BG647" s="182"/>
      <c r="BH647" s="71"/>
      <c r="BI647" s="72"/>
      <c r="BJ647" s="89"/>
      <c r="BK647" s="74"/>
      <c r="BL647" s="73"/>
      <c r="BM647" s="74"/>
      <c r="BN647" s="75"/>
      <c r="BO647" s="84"/>
      <c r="BP647" s="359"/>
    </row>
    <row r="648" spans="1:68" s="81" customFormat="1" ht="16.5" thickBot="1">
      <c r="A648" s="178" t="s">
        <v>483</v>
      </c>
      <c r="B648" s="185"/>
      <c r="C648" s="57">
        <v>2500</v>
      </c>
      <c r="D648" s="180" t="s">
        <v>1088</v>
      </c>
      <c r="E648" s="181"/>
      <c r="F648" s="181"/>
      <c r="G648" s="182"/>
      <c r="H648" s="402" t="s">
        <v>484</v>
      </c>
      <c r="I648" s="85" t="s">
        <v>470</v>
      </c>
      <c r="J648" s="183" t="s">
        <v>485</v>
      </c>
      <c r="K648" s="142" t="s">
        <v>486</v>
      </c>
      <c r="L648" s="63" t="s">
        <v>487</v>
      </c>
      <c r="M648" s="65"/>
      <c r="N648" s="66">
        <v>29</v>
      </c>
      <c r="O648" s="84"/>
      <c r="P648" s="67">
        <f>(N648+$O$6)*C648</f>
        <v>75625</v>
      </c>
      <c r="Q648" s="80"/>
      <c r="R648" s="178" t="s">
        <v>483</v>
      </c>
      <c r="S648" s="185"/>
      <c r="T648" s="386"/>
      <c r="U648" s="57">
        <v>2500</v>
      </c>
      <c r="V648" s="180" t="s">
        <v>1088</v>
      </c>
      <c r="W648" s="181"/>
      <c r="X648" s="181"/>
      <c r="Y648" s="182"/>
      <c r="Z648" s="402" t="s">
        <v>484</v>
      </c>
      <c r="AA648" s="85" t="s">
        <v>470</v>
      </c>
      <c r="AB648" s="183" t="s">
        <v>1386</v>
      </c>
      <c r="AC648" s="64">
        <v>5114517</v>
      </c>
      <c r="AD648" s="63" t="s">
        <v>1387</v>
      </c>
      <c r="AE648" s="65"/>
      <c r="AF648" s="66">
        <v>29.45</v>
      </c>
      <c r="AG648" s="84"/>
      <c r="AH648" s="358">
        <f>(AF648+$AG$6)*U648</f>
        <v>78375</v>
      </c>
      <c r="AI648" s="178" t="s">
        <v>483</v>
      </c>
      <c r="AJ648" s="185"/>
      <c r="AK648" s="386"/>
      <c r="AL648" s="57">
        <v>2500</v>
      </c>
      <c r="AM648" s="180" t="s">
        <v>1088</v>
      </c>
      <c r="AN648" s="181"/>
      <c r="AO648" s="181"/>
      <c r="AP648" s="182"/>
      <c r="AQ648" s="402" t="s">
        <v>484</v>
      </c>
      <c r="AR648" s="85" t="s">
        <v>470</v>
      </c>
      <c r="AS648" s="183" t="s">
        <v>1761</v>
      </c>
      <c r="AT648" s="64">
        <v>268577</v>
      </c>
      <c r="AU648" s="63" t="s">
        <v>1762</v>
      </c>
      <c r="AV648" s="65"/>
      <c r="AW648" s="66">
        <v>31.02</v>
      </c>
      <c r="AX648" s="84"/>
      <c r="AY648" s="358">
        <f>(AW648+$AX$6)*AL648</f>
        <v>82425</v>
      </c>
      <c r="AZ648" s="178" t="s">
        <v>483</v>
      </c>
      <c r="BA648" s="185"/>
      <c r="BB648" s="386"/>
      <c r="BC648" s="57">
        <v>2500</v>
      </c>
      <c r="BD648" s="180" t="s">
        <v>1088</v>
      </c>
      <c r="BE648" s="181"/>
      <c r="BF648" s="181"/>
      <c r="BG648" s="182"/>
      <c r="BH648" s="402" t="s">
        <v>484</v>
      </c>
      <c r="BI648" s="85" t="s">
        <v>470</v>
      </c>
      <c r="BJ648" s="183"/>
      <c r="BK648" s="64"/>
      <c r="BL648" s="63"/>
      <c r="BM648" s="65"/>
      <c r="BN648" s="66"/>
      <c r="BO648" s="84"/>
      <c r="BP648" s="358">
        <f>(BN648+$O$6)*BC648</f>
        <v>3125</v>
      </c>
    </row>
    <row r="649" spans="1:68" ht="16.5" thickBot="1">
      <c r="A649" s="191"/>
      <c r="B649" s="179" t="s">
        <v>488</v>
      </c>
      <c r="C649" s="70"/>
      <c r="D649" s="181" t="s">
        <v>474</v>
      </c>
      <c r="E649" s="181"/>
      <c r="F649" s="181"/>
      <c r="G649" s="182"/>
      <c r="H649" s="403"/>
      <c r="I649" s="72"/>
      <c r="J649" s="89"/>
      <c r="K649" s="74"/>
      <c r="L649" s="73"/>
      <c r="M649" s="74"/>
      <c r="N649" s="75"/>
      <c r="O649" s="84"/>
      <c r="P649" s="76"/>
      <c r="Q649" s="77"/>
      <c r="R649" s="191"/>
      <c r="S649" s="179" t="s">
        <v>488</v>
      </c>
      <c r="T649" s="385"/>
      <c r="U649" s="70"/>
      <c r="V649" s="181" t="s">
        <v>474</v>
      </c>
      <c r="W649" s="181"/>
      <c r="X649" s="181"/>
      <c r="Y649" s="182"/>
      <c r="Z649" s="403"/>
      <c r="AA649" s="72"/>
      <c r="AB649" s="89"/>
      <c r="AC649" s="74"/>
      <c r="AD649" s="73"/>
      <c r="AE649" s="74"/>
      <c r="AF649" s="75"/>
      <c r="AG649" s="84"/>
      <c r="AH649" s="359"/>
      <c r="AI649" s="191"/>
      <c r="AJ649" s="179" t="s">
        <v>488</v>
      </c>
      <c r="AK649" s="385"/>
      <c r="AL649" s="70"/>
      <c r="AM649" s="181" t="s">
        <v>474</v>
      </c>
      <c r="AN649" s="181"/>
      <c r="AO649" s="181"/>
      <c r="AP649" s="182"/>
      <c r="AQ649" s="403"/>
      <c r="AR649" s="72"/>
      <c r="AS649" s="89"/>
      <c r="AT649" s="74"/>
      <c r="AU649" s="73"/>
      <c r="AV649" s="74"/>
      <c r="AW649" s="75"/>
      <c r="AX649" s="84"/>
      <c r="AY649" s="359"/>
      <c r="AZ649" s="191"/>
      <c r="BA649" s="179" t="s">
        <v>488</v>
      </c>
      <c r="BB649" s="385"/>
      <c r="BC649" s="70"/>
      <c r="BD649" s="181" t="s">
        <v>474</v>
      </c>
      <c r="BE649" s="181"/>
      <c r="BF649" s="181"/>
      <c r="BG649" s="182"/>
      <c r="BH649" s="403"/>
      <c r="BI649" s="72"/>
      <c r="BJ649" s="89"/>
      <c r="BK649" s="74"/>
      <c r="BL649" s="73"/>
      <c r="BM649" s="74"/>
      <c r="BN649" s="75"/>
      <c r="BO649" s="84"/>
      <c r="BP649" s="359"/>
    </row>
    <row r="650" spans="1:68" ht="16.5" thickBot="1">
      <c r="A650" s="191"/>
      <c r="B650" s="179"/>
      <c r="C650" s="70"/>
      <c r="D650" s="181" t="s">
        <v>476</v>
      </c>
      <c r="E650" s="181"/>
      <c r="F650" s="181"/>
      <c r="G650" s="182"/>
      <c r="H650" s="119"/>
      <c r="I650" s="72"/>
      <c r="J650" s="89"/>
      <c r="K650" s="74"/>
      <c r="L650" s="73"/>
      <c r="M650" s="74"/>
      <c r="N650" s="75"/>
      <c r="O650" s="84"/>
      <c r="P650" s="76"/>
      <c r="Q650" s="5"/>
      <c r="R650" s="191"/>
      <c r="S650" s="179"/>
      <c r="T650" s="385"/>
      <c r="U650" s="70"/>
      <c r="V650" s="181" t="s">
        <v>476</v>
      </c>
      <c r="W650" s="181"/>
      <c r="X650" s="181"/>
      <c r="Y650" s="182"/>
      <c r="Z650" s="119"/>
      <c r="AA650" s="72"/>
      <c r="AB650" s="89"/>
      <c r="AC650" s="74"/>
      <c r="AD650" s="73"/>
      <c r="AE650" s="74"/>
      <c r="AF650" s="75"/>
      <c r="AG650" s="84"/>
      <c r="AH650" s="359"/>
      <c r="AI650" s="191"/>
      <c r="AJ650" s="179"/>
      <c r="AK650" s="385"/>
      <c r="AL650" s="70"/>
      <c r="AM650" s="181" t="s">
        <v>476</v>
      </c>
      <c r="AN650" s="181"/>
      <c r="AO650" s="181"/>
      <c r="AP650" s="182"/>
      <c r="AQ650" s="119"/>
      <c r="AR650" s="72"/>
      <c r="AS650" s="89"/>
      <c r="AT650" s="74"/>
      <c r="AU650" s="73"/>
      <c r="AV650" s="74"/>
      <c r="AW650" s="75"/>
      <c r="AX650" s="84"/>
      <c r="AY650" s="359"/>
      <c r="AZ650" s="191"/>
      <c r="BA650" s="179"/>
      <c r="BB650" s="385"/>
      <c r="BC650" s="70"/>
      <c r="BD650" s="181" t="s">
        <v>476</v>
      </c>
      <c r="BE650" s="181"/>
      <c r="BF650" s="181"/>
      <c r="BG650" s="182"/>
      <c r="BH650" s="119"/>
      <c r="BI650" s="72"/>
      <c r="BJ650" s="89"/>
      <c r="BK650" s="74"/>
      <c r="BL650" s="73"/>
      <c r="BM650" s="74"/>
      <c r="BN650" s="75"/>
      <c r="BO650" s="84"/>
      <c r="BP650" s="359"/>
    </row>
    <row r="651" spans="1:68" s="81" customFormat="1" ht="16.5" thickBot="1">
      <c r="A651" s="184"/>
      <c r="B651" s="185"/>
      <c r="C651" s="70"/>
      <c r="D651" s="181"/>
      <c r="E651" s="181"/>
      <c r="F651" s="181" t="s">
        <v>110</v>
      </c>
      <c r="G651" s="182"/>
      <c r="H651" s="119"/>
      <c r="I651" s="72"/>
      <c r="J651" s="89"/>
      <c r="K651" s="74"/>
      <c r="L651" s="73"/>
      <c r="M651" s="74"/>
      <c r="N651" s="75"/>
      <c r="O651" s="84"/>
      <c r="P651" s="76"/>
      <c r="Q651" s="80"/>
      <c r="R651" s="184"/>
      <c r="S651" s="185"/>
      <c r="T651" s="386"/>
      <c r="U651" s="70"/>
      <c r="V651" s="181"/>
      <c r="W651" s="181"/>
      <c r="X651" s="181" t="s">
        <v>110</v>
      </c>
      <c r="Y651" s="182"/>
      <c r="Z651" s="119"/>
      <c r="AA651" s="72"/>
      <c r="AB651" s="89"/>
      <c r="AC651" s="74"/>
      <c r="AD651" s="73"/>
      <c r="AE651" s="74"/>
      <c r="AF651" s="75"/>
      <c r="AG651" s="84"/>
      <c r="AH651" s="359"/>
      <c r="AI651" s="184"/>
      <c r="AJ651" s="185"/>
      <c r="AK651" s="386"/>
      <c r="AL651" s="70"/>
      <c r="AM651" s="181"/>
      <c r="AN651" s="181"/>
      <c r="AO651" s="181" t="s">
        <v>110</v>
      </c>
      <c r="AP651" s="182"/>
      <c r="AQ651" s="119"/>
      <c r="AR651" s="72"/>
      <c r="AS651" s="89"/>
      <c r="AT651" s="74"/>
      <c r="AU651" s="73"/>
      <c r="AV651" s="74"/>
      <c r="AW651" s="75"/>
      <c r="AX651" s="84"/>
      <c r="AY651" s="359"/>
      <c r="AZ651" s="184"/>
      <c r="BA651" s="185"/>
      <c r="BB651" s="386"/>
      <c r="BC651" s="70"/>
      <c r="BD651" s="181"/>
      <c r="BE651" s="181"/>
      <c r="BF651" s="181" t="s">
        <v>110</v>
      </c>
      <c r="BG651" s="182"/>
      <c r="BH651" s="119"/>
      <c r="BI651" s="72"/>
      <c r="BJ651" s="89"/>
      <c r="BK651" s="74"/>
      <c r="BL651" s="73"/>
      <c r="BM651" s="74"/>
      <c r="BN651" s="75"/>
      <c r="BO651" s="84"/>
      <c r="BP651" s="359"/>
    </row>
    <row r="652" spans="1:68" ht="16.5" thickBot="1">
      <c r="A652" s="191"/>
      <c r="B652" s="193"/>
      <c r="C652" s="70"/>
      <c r="D652" s="180"/>
      <c r="E652" s="181"/>
      <c r="F652" s="181"/>
      <c r="G652" s="182"/>
      <c r="H652" s="119"/>
      <c r="I652" s="72"/>
      <c r="J652" s="89"/>
      <c r="K652" s="74"/>
      <c r="L652" s="73"/>
      <c r="M652" s="74"/>
      <c r="N652" s="75"/>
      <c r="O652" s="84"/>
      <c r="P652" s="76"/>
      <c r="R652" s="191"/>
      <c r="S652" s="193"/>
      <c r="T652" s="387"/>
      <c r="U652" s="70"/>
      <c r="V652" s="180"/>
      <c r="W652" s="181"/>
      <c r="X652" s="181"/>
      <c r="Y652" s="182"/>
      <c r="Z652" s="119"/>
      <c r="AA652" s="72"/>
      <c r="AB652" s="89"/>
      <c r="AC652" s="74"/>
      <c r="AD652" s="73"/>
      <c r="AE652" s="74"/>
      <c r="AF652" s="75"/>
      <c r="AG652" s="84"/>
      <c r="AH652" s="359"/>
      <c r="AI652" s="191"/>
      <c r="AJ652" s="193"/>
      <c r="AK652" s="387"/>
      <c r="AL652" s="70"/>
      <c r="AM652" s="180"/>
      <c r="AN652" s="181"/>
      <c r="AO652" s="181"/>
      <c r="AP652" s="182"/>
      <c r="AQ652" s="119"/>
      <c r="AR652" s="72"/>
      <c r="AS652" s="89"/>
      <c r="AT652" s="74"/>
      <c r="AU652" s="73"/>
      <c r="AV652" s="74"/>
      <c r="AW652" s="75"/>
      <c r="AX652" s="84"/>
      <c r="AY652" s="359"/>
      <c r="AZ652" s="191"/>
      <c r="BA652" s="193"/>
      <c r="BB652" s="387"/>
      <c r="BC652" s="70"/>
      <c r="BD652" s="180"/>
      <c r="BE652" s="181"/>
      <c r="BF652" s="181"/>
      <c r="BG652" s="182"/>
      <c r="BH652" s="119"/>
      <c r="BI652" s="72"/>
      <c r="BJ652" s="89"/>
      <c r="BK652" s="74"/>
      <c r="BL652" s="73"/>
      <c r="BM652" s="74"/>
      <c r="BN652" s="75"/>
      <c r="BO652" s="84"/>
      <c r="BP652" s="359"/>
    </row>
    <row r="653" spans="1:68" s="81" customFormat="1" ht="16.5" thickBot="1">
      <c r="A653" s="178" t="s">
        <v>489</v>
      </c>
      <c r="B653" s="185"/>
      <c r="C653" s="57">
        <v>1300</v>
      </c>
      <c r="D653" s="180" t="s">
        <v>490</v>
      </c>
      <c r="E653" s="181"/>
      <c r="F653" s="181"/>
      <c r="G653" s="182"/>
      <c r="H653" s="61" t="s">
        <v>491</v>
      </c>
      <c r="I653" s="83" t="s">
        <v>470</v>
      </c>
      <c r="J653" s="183" t="s">
        <v>96</v>
      </c>
      <c r="K653" s="64"/>
      <c r="L653" s="63" t="s">
        <v>492</v>
      </c>
      <c r="M653" s="65"/>
      <c r="N653" s="66">
        <v>37.15</v>
      </c>
      <c r="O653" s="84"/>
      <c r="P653" s="67">
        <f>(N653+$O$6)*C653</f>
        <v>49920</v>
      </c>
      <c r="Q653" s="80"/>
      <c r="R653" s="178" t="s">
        <v>489</v>
      </c>
      <c r="S653" s="185"/>
      <c r="T653" s="386"/>
      <c r="U653" s="57">
        <v>1300</v>
      </c>
      <c r="V653" s="180" t="s">
        <v>490</v>
      </c>
      <c r="W653" s="181"/>
      <c r="X653" s="181"/>
      <c r="Y653" s="182"/>
      <c r="Z653" s="61" t="s">
        <v>491</v>
      </c>
      <c r="AA653" s="83" t="s">
        <v>470</v>
      </c>
      <c r="AB653" s="183" t="s">
        <v>1386</v>
      </c>
      <c r="AC653" s="64" t="s">
        <v>1388</v>
      </c>
      <c r="AD653" s="63" t="s">
        <v>1387</v>
      </c>
      <c r="AE653" s="65"/>
      <c r="AF653" s="66">
        <v>39.7</v>
      </c>
      <c r="AG653" s="84"/>
      <c r="AH653" s="358">
        <f>(AF653+$AG$6)*U653</f>
        <v>54080</v>
      </c>
      <c r="AI653" s="178" t="s">
        <v>489</v>
      </c>
      <c r="AJ653" s="185"/>
      <c r="AK653" s="386"/>
      <c r="AL653" s="57">
        <v>1300</v>
      </c>
      <c r="AM653" s="180" t="s">
        <v>490</v>
      </c>
      <c r="AN653" s="181"/>
      <c r="AO653" s="181"/>
      <c r="AP653" s="182"/>
      <c r="AQ653" s="61" t="s">
        <v>491</v>
      </c>
      <c r="AR653" s="83" t="s">
        <v>470</v>
      </c>
      <c r="AS653" s="183" t="s">
        <v>1763</v>
      </c>
      <c r="AT653" s="64">
        <v>477176</v>
      </c>
      <c r="AU653" s="63" t="s">
        <v>1695</v>
      </c>
      <c r="AV653" s="65"/>
      <c r="AW653" s="66">
        <v>39.52</v>
      </c>
      <c r="AX653" s="84"/>
      <c r="AY653" s="358">
        <f>(AW653+$AX$6)*AL653</f>
        <v>53911.00000000001</v>
      </c>
      <c r="AZ653" s="178" t="s">
        <v>489</v>
      </c>
      <c r="BA653" s="185"/>
      <c r="BB653" s="386"/>
      <c r="BC653" s="57">
        <v>1300</v>
      </c>
      <c r="BD653" s="180" t="s">
        <v>490</v>
      </c>
      <c r="BE653" s="181"/>
      <c r="BF653" s="181"/>
      <c r="BG653" s="182"/>
      <c r="BH653" s="61" t="s">
        <v>491</v>
      </c>
      <c r="BI653" s="83" t="s">
        <v>470</v>
      </c>
      <c r="BJ653" s="183"/>
      <c r="BK653" s="64"/>
      <c r="BL653" s="63"/>
      <c r="BM653" s="65"/>
      <c r="BN653" s="66"/>
      <c r="BO653" s="84"/>
      <c r="BP653" s="358">
        <f>(BN653+$O$6)*BC653</f>
        <v>1625</v>
      </c>
    </row>
    <row r="654" spans="1:68" ht="16.5" thickBot="1">
      <c r="A654" s="191"/>
      <c r="B654" s="179" t="s">
        <v>488</v>
      </c>
      <c r="C654" s="70"/>
      <c r="D654" s="180" t="s">
        <v>493</v>
      </c>
      <c r="E654" s="181"/>
      <c r="F654" s="181"/>
      <c r="G654" s="182"/>
      <c r="H654" s="71"/>
      <c r="I654" s="72"/>
      <c r="J654" s="89"/>
      <c r="K654" s="74"/>
      <c r="L654" s="73"/>
      <c r="M654" s="74"/>
      <c r="N654" s="75"/>
      <c r="O654" s="84"/>
      <c r="P654" s="76"/>
      <c r="Q654" s="77"/>
      <c r="R654" s="191"/>
      <c r="S654" s="179" t="s">
        <v>488</v>
      </c>
      <c r="T654" s="385"/>
      <c r="U654" s="70"/>
      <c r="V654" s="180" t="s">
        <v>493</v>
      </c>
      <c r="W654" s="181"/>
      <c r="X654" s="181"/>
      <c r="Y654" s="182"/>
      <c r="Z654" s="71"/>
      <c r="AA654" s="72"/>
      <c r="AB654" s="89"/>
      <c r="AC654" s="74"/>
      <c r="AD654" s="73"/>
      <c r="AE654" s="74"/>
      <c r="AF654" s="75"/>
      <c r="AG654" s="84"/>
      <c r="AH654" s="359"/>
      <c r="AI654" s="191"/>
      <c r="AJ654" s="179" t="s">
        <v>488</v>
      </c>
      <c r="AK654" s="385"/>
      <c r="AL654" s="70"/>
      <c r="AM654" s="180" t="s">
        <v>493</v>
      </c>
      <c r="AN654" s="181"/>
      <c r="AO654" s="181"/>
      <c r="AP654" s="182"/>
      <c r="AQ654" s="71"/>
      <c r="AR654" s="72"/>
      <c r="AS654" s="89"/>
      <c r="AT654" s="74"/>
      <c r="AU654" s="73"/>
      <c r="AV654" s="74"/>
      <c r="AW654" s="75"/>
      <c r="AX654" s="84"/>
      <c r="AY654" s="359"/>
      <c r="AZ654" s="191"/>
      <c r="BA654" s="179" t="s">
        <v>488</v>
      </c>
      <c r="BB654" s="385"/>
      <c r="BC654" s="70"/>
      <c r="BD654" s="180" t="s">
        <v>493</v>
      </c>
      <c r="BE654" s="181"/>
      <c r="BF654" s="181"/>
      <c r="BG654" s="182"/>
      <c r="BH654" s="71"/>
      <c r="BI654" s="72"/>
      <c r="BJ654" s="89"/>
      <c r="BK654" s="74"/>
      <c r="BL654" s="73"/>
      <c r="BM654" s="74"/>
      <c r="BN654" s="75"/>
      <c r="BO654" s="84"/>
      <c r="BP654" s="359"/>
    </row>
    <row r="655" spans="1:68" s="81" customFormat="1" ht="16.5" thickBot="1">
      <c r="A655" s="184"/>
      <c r="B655" s="258"/>
      <c r="C655" s="70"/>
      <c r="D655" s="180" t="s">
        <v>1956</v>
      </c>
      <c r="E655" s="181"/>
      <c r="F655" s="181"/>
      <c r="G655" s="182"/>
      <c r="H655" s="71"/>
      <c r="I655" s="72"/>
      <c r="J655" s="89"/>
      <c r="K655" s="74"/>
      <c r="L655" s="73"/>
      <c r="M655" s="74"/>
      <c r="N655" s="75"/>
      <c r="O655" s="84"/>
      <c r="P655" s="76"/>
      <c r="Q655" s="80"/>
      <c r="R655" s="184"/>
      <c r="S655" s="258"/>
      <c r="T655" s="386"/>
      <c r="U655" s="70"/>
      <c r="V655" s="180" t="s">
        <v>1956</v>
      </c>
      <c r="W655" s="181"/>
      <c r="X655" s="181"/>
      <c r="Y655" s="182"/>
      <c r="Z655" s="71"/>
      <c r="AA655" s="72"/>
      <c r="AB655" s="89"/>
      <c r="AC655" s="74"/>
      <c r="AD655" s="73"/>
      <c r="AE655" s="74"/>
      <c r="AF655" s="75"/>
      <c r="AG655" s="84"/>
      <c r="AH655" s="359"/>
      <c r="AI655" s="184"/>
      <c r="AJ655" s="258"/>
      <c r="AK655" s="386"/>
      <c r="AL655" s="70"/>
      <c r="AM655" s="180" t="s">
        <v>1956</v>
      </c>
      <c r="AN655" s="181"/>
      <c r="AO655" s="181"/>
      <c r="AP655" s="182"/>
      <c r="AQ655" s="71"/>
      <c r="AR655" s="72"/>
      <c r="AS655" s="89"/>
      <c r="AT655" s="74"/>
      <c r="AU655" s="73"/>
      <c r="AV655" s="74"/>
      <c r="AW655" s="75"/>
      <c r="AX655" s="84"/>
      <c r="AY655" s="359"/>
      <c r="AZ655" s="184"/>
      <c r="BA655" s="258"/>
      <c r="BB655" s="386"/>
      <c r="BC655" s="70"/>
      <c r="BD655" s="180" t="s">
        <v>1956</v>
      </c>
      <c r="BE655" s="181"/>
      <c r="BF655" s="181"/>
      <c r="BG655" s="182"/>
      <c r="BH655" s="71"/>
      <c r="BI655" s="72"/>
      <c r="BJ655" s="89"/>
      <c r="BK655" s="74"/>
      <c r="BL655" s="73"/>
      <c r="BM655" s="74"/>
      <c r="BN655" s="75"/>
      <c r="BO655" s="84"/>
      <c r="BP655" s="359"/>
    </row>
    <row r="656" spans="1:68" ht="16.5" thickBot="1">
      <c r="A656" s="178" t="s">
        <v>494</v>
      </c>
      <c r="B656" s="179"/>
      <c r="C656" s="57">
        <v>500</v>
      </c>
      <c r="D656" s="180" t="s">
        <v>495</v>
      </c>
      <c r="E656" s="181"/>
      <c r="F656" s="181"/>
      <c r="G656" s="182"/>
      <c r="H656" s="61" t="s">
        <v>496</v>
      </c>
      <c r="I656" s="85" t="s">
        <v>497</v>
      </c>
      <c r="J656" s="183" t="s">
        <v>96</v>
      </c>
      <c r="K656" s="142"/>
      <c r="L656" s="63" t="s">
        <v>498</v>
      </c>
      <c r="M656" s="65"/>
      <c r="N656" s="66">
        <v>37.6</v>
      </c>
      <c r="O656" s="84"/>
      <c r="P656" s="67">
        <f>(N656+$O$6)*C656</f>
        <v>19425</v>
      </c>
      <c r="Q656" s="5"/>
      <c r="R656" s="178" t="s">
        <v>494</v>
      </c>
      <c r="S656" s="179"/>
      <c r="T656" s="385"/>
      <c r="U656" s="57">
        <v>500</v>
      </c>
      <c r="V656" s="180" t="s">
        <v>495</v>
      </c>
      <c r="W656" s="181"/>
      <c r="X656" s="181"/>
      <c r="Y656" s="182"/>
      <c r="Z656" s="61" t="s">
        <v>496</v>
      </c>
      <c r="AA656" s="85" t="s">
        <v>497</v>
      </c>
      <c r="AB656" s="183" t="s">
        <v>1386</v>
      </c>
      <c r="AC656" s="64" t="s">
        <v>1389</v>
      </c>
      <c r="AD656" s="63" t="s">
        <v>1387</v>
      </c>
      <c r="AE656" s="65"/>
      <c r="AF656" s="66">
        <v>38.05</v>
      </c>
      <c r="AG656" s="84"/>
      <c r="AH656" s="358">
        <f>(AF656+$AG$6)*U656</f>
        <v>19974.999999999996</v>
      </c>
      <c r="AI656" s="178" t="s">
        <v>494</v>
      </c>
      <c r="AJ656" s="179"/>
      <c r="AK656" s="385"/>
      <c r="AL656" s="57">
        <v>500</v>
      </c>
      <c r="AM656" s="180" t="s">
        <v>495</v>
      </c>
      <c r="AN656" s="181"/>
      <c r="AO656" s="181"/>
      <c r="AP656" s="182"/>
      <c r="AQ656" s="61" t="s">
        <v>496</v>
      </c>
      <c r="AR656" s="85" t="s">
        <v>497</v>
      </c>
      <c r="AS656" s="183" t="s">
        <v>96</v>
      </c>
      <c r="AT656" s="64" t="s">
        <v>1764</v>
      </c>
      <c r="AU656" s="63" t="s">
        <v>1765</v>
      </c>
      <c r="AV656" s="65"/>
      <c r="AW656" s="66">
        <v>38.06</v>
      </c>
      <c r="AX656" s="84"/>
      <c r="AY656" s="358">
        <f>(AW656+$AX$6)*AL656</f>
        <v>20005.000000000004</v>
      </c>
      <c r="AZ656" s="178" t="s">
        <v>494</v>
      </c>
      <c r="BA656" s="179"/>
      <c r="BB656" s="385"/>
      <c r="BC656" s="57">
        <v>500</v>
      </c>
      <c r="BD656" s="180" t="s">
        <v>495</v>
      </c>
      <c r="BE656" s="181"/>
      <c r="BF656" s="181"/>
      <c r="BG656" s="182"/>
      <c r="BH656" s="61" t="s">
        <v>496</v>
      </c>
      <c r="BI656" s="85" t="s">
        <v>497</v>
      </c>
      <c r="BJ656" s="183"/>
      <c r="BK656" s="64"/>
      <c r="BL656" s="63"/>
      <c r="BM656" s="65"/>
      <c r="BN656" s="66"/>
      <c r="BO656" s="84"/>
      <c r="BP656" s="358">
        <f>(BN656+$O$6)*BC656</f>
        <v>625</v>
      </c>
    </row>
    <row r="657" spans="1:68" ht="16.5" thickBot="1">
      <c r="A657" s="184"/>
      <c r="B657" s="259"/>
      <c r="C657" s="70"/>
      <c r="D657" s="180" t="s">
        <v>493</v>
      </c>
      <c r="E657" s="181"/>
      <c r="F657" s="181"/>
      <c r="G657" s="182"/>
      <c r="H657" s="107"/>
      <c r="I657" s="72"/>
      <c r="J657" s="89"/>
      <c r="K657" s="74"/>
      <c r="L657" s="73"/>
      <c r="M657" s="74"/>
      <c r="N657" s="75"/>
      <c r="O657" s="84"/>
      <c r="P657" s="76"/>
      <c r="Q657" s="5"/>
      <c r="R657" s="184"/>
      <c r="S657" s="259"/>
      <c r="T657" s="385"/>
      <c r="U657" s="70"/>
      <c r="V657" s="180" t="s">
        <v>493</v>
      </c>
      <c r="W657" s="181"/>
      <c r="X657" s="181"/>
      <c r="Y657" s="182"/>
      <c r="Z657" s="107"/>
      <c r="AA657" s="72"/>
      <c r="AB657" s="89"/>
      <c r="AC657" s="74"/>
      <c r="AD657" s="73"/>
      <c r="AE657" s="74"/>
      <c r="AF657" s="75"/>
      <c r="AG657" s="84"/>
      <c r="AH657" s="359"/>
      <c r="AI657" s="184"/>
      <c r="AJ657" s="259"/>
      <c r="AK657" s="385"/>
      <c r="AL657" s="70"/>
      <c r="AM657" s="180" t="s">
        <v>493</v>
      </c>
      <c r="AN657" s="181"/>
      <c r="AO657" s="181"/>
      <c r="AP657" s="182"/>
      <c r="AQ657" s="107"/>
      <c r="AR657" s="72"/>
      <c r="AS657" s="89"/>
      <c r="AT657" s="74"/>
      <c r="AU657" s="73"/>
      <c r="AV657" s="74"/>
      <c r="AW657" s="75"/>
      <c r="AX657" s="84"/>
      <c r="AY657" s="359"/>
      <c r="AZ657" s="184"/>
      <c r="BA657" s="259"/>
      <c r="BB657" s="385"/>
      <c r="BC657" s="70"/>
      <c r="BD657" s="180" t="s">
        <v>493</v>
      </c>
      <c r="BE657" s="181"/>
      <c r="BF657" s="181"/>
      <c r="BG657" s="182"/>
      <c r="BH657" s="107"/>
      <c r="BI657" s="72"/>
      <c r="BJ657" s="89"/>
      <c r="BK657" s="74"/>
      <c r="BL657" s="73"/>
      <c r="BM657" s="74"/>
      <c r="BN657" s="75"/>
      <c r="BO657" s="84"/>
      <c r="BP657" s="359"/>
    </row>
    <row r="658" spans="1:68" ht="16.5" thickBot="1">
      <c r="A658" s="184"/>
      <c r="B658" s="260"/>
      <c r="C658" s="70"/>
      <c r="D658" s="180"/>
      <c r="E658" s="181"/>
      <c r="F658" s="181"/>
      <c r="G658" s="182"/>
      <c r="H658" s="107"/>
      <c r="I658" s="72"/>
      <c r="J658" s="89"/>
      <c r="K658" s="74"/>
      <c r="L658" s="73"/>
      <c r="M658" s="74"/>
      <c r="N658" s="75"/>
      <c r="O658" s="84"/>
      <c r="P658" s="76"/>
      <c r="Q658" s="5"/>
      <c r="R658" s="184"/>
      <c r="S658" s="260"/>
      <c r="T658" s="385"/>
      <c r="U658" s="70"/>
      <c r="V658" s="180"/>
      <c r="W658" s="181"/>
      <c r="X658" s="181"/>
      <c r="Y658" s="182"/>
      <c r="Z658" s="107"/>
      <c r="AA658" s="72"/>
      <c r="AB658" s="89"/>
      <c r="AC658" s="74"/>
      <c r="AD658" s="73"/>
      <c r="AE658" s="74"/>
      <c r="AF658" s="75"/>
      <c r="AG658" s="84"/>
      <c r="AH658" s="359"/>
      <c r="AI658" s="184"/>
      <c r="AJ658" s="260"/>
      <c r="AK658" s="385"/>
      <c r="AL658" s="70"/>
      <c r="AM658" s="180"/>
      <c r="AN658" s="181"/>
      <c r="AO658" s="181"/>
      <c r="AP658" s="182"/>
      <c r="AQ658" s="107"/>
      <c r="AR658" s="72"/>
      <c r="AS658" s="89"/>
      <c r="AT658" s="74"/>
      <c r="AU658" s="73"/>
      <c r="AV658" s="74"/>
      <c r="AW658" s="75"/>
      <c r="AX658" s="84"/>
      <c r="AY658" s="359"/>
      <c r="AZ658" s="184"/>
      <c r="BA658" s="260"/>
      <c r="BB658" s="385"/>
      <c r="BC658" s="70"/>
      <c r="BD658" s="180"/>
      <c r="BE658" s="181"/>
      <c r="BF658" s="181"/>
      <c r="BG658" s="182"/>
      <c r="BH658" s="107"/>
      <c r="BI658" s="72"/>
      <c r="BJ658" s="89"/>
      <c r="BK658" s="74"/>
      <c r="BL658" s="73"/>
      <c r="BM658" s="74"/>
      <c r="BN658" s="75"/>
      <c r="BO658" s="84"/>
      <c r="BP658" s="359"/>
    </row>
    <row r="659" spans="1:68" ht="16.5" thickBot="1">
      <c r="A659" s="178" t="s">
        <v>499</v>
      </c>
      <c r="B659" s="179"/>
      <c r="C659" s="57">
        <v>500</v>
      </c>
      <c r="D659" s="180" t="s">
        <v>500</v>
      </c>
      <c r="E659" s="181"/>
      <c r="F659" s="181"/>
      <c r="G659" s="182"/>
      <c r="H659" s="61" t="s">
        <v>501</v>
      </c>
      <c r="I659" s="85" t="s">
        <v>502</v>
      </c>
      <c r="J659" s="183" t="s">
        <v>503</v>
      </c>
      <c r="K659" s="142" t="s">
        <v>504</v>
      </c>
      <c r="L659" s="63" t="s">
        <v>505</v>
      </c>
      <c r="M659" s="65"/>
      <c r="N659" s="66">
        <v>45.9</v>
      </c>
      <c r="O659" s="84"/>
      <c r="P659" s="67">
        <f>(N659+$O$6)*C659</f>
        <v>23575</v>
      </c>
      <c r="Q659" s="5"/>
      <c r="R659" s="178" t="s">
        <v>499</v>
      </c>
      <c r="S659" s="179"/>
      <c r="T659" s="385"/>
      <c r="U659" s="57">
        <v>500</v>
      </c>
      <c r="V659" s="180" t="s">
        <v>500</v>
      </c>
      <c r="W659" s="181"/>
      <c r="X659" s="181"/>
      <c r="Y659" s="182"/>
      <c r="Z659" s="61" t="s">
        <v>501</v>
      </c>
      <c r="AA659" s="85" t="s">
        <v>502</v>
      </c>
      <c r="AB659" s="183" t="s">
        <v>502</v>
      </c>
      <c r="AC659" s="64" t="s">
        <v>1390</v>
      </c>
      <c r="AD659" s="63" t="s">
        <v>1391</v>
      </c>
      <c r="AE659" s="65"/>
      <c r="AF659" s="66">
        <v>46.5</v>
      </c>
      <c r="AG659" s="84"/>
      <c r="AH659" s="358">
        <f>(AF659+$AG$6)*U659</f>
        <v>24200</v>
      </c>
      <c r="AI659" s="178" t="s">
        <v>499</v>
      </c>
      <c r="AJ659" s="179"/>
      <c r="AK659" s="385"/>
      <c r="AL659" s="57">
        <v>500</v>
      </c>
      <c r="AM659" s="180" t="s">
        <v>500</v>
      </c>
      <c r="AN659" s="181"/>
      <c r="AO659" s="181"/>
      <c r="AP659" s="182"/>
      <c r="AQ659" s="61" t="s">
        <v>501</v>
      </c>
      <c r="AR659" s="85" t="s">
        <v>502</v>
      </c>
      <c r="AS659" s="183" t="s">
        <v>1766</v>
      </c>
      <c r="AT659" s="64">
        <v>463331</v>
      </c>
      <c r="AU659" s="63" t="s">
        <v>1737</v>
      </c>
      <c r="AV659" s="65"/>
      <c r="AW659" s="66">
        <v>46.26</v>
      </c>
      <c r="AX659" s="84"/>
      <c r="AY659" s="358">
        <f>(AW659+$AX$6)*AL659</f>
        <v>24105</v>
      </c>
      <c r="AZ659" s="178" t="s">
        <v>499</v>
      </c>
      <c r="BA659" s="179"/>
      <c r="BB659" s="385"/>
      <c r="BC659" s="57">
        <v>500</v>
      </c>
      <c r="BD659" s="180" t="s">
        <v>500</v>
      </c>
      <c r="BE659" s="181"/>
      <c r="BF659" s="181"/>
      <c r="BG659" s="182"/>
      <c r="BH659" s="61" t="s">
        <v>501</v>
      </c>
      <c r="BI659" s="85" t="s">
        <v>502</v>
      </c>
      <c r="BJ659" s="183"/>
      <c r="BK659" s="64"/>
      <c r="BL659" s="63"/>
      <c r="BM659" s="65"/>
      <c r="BN659" s="66"/>
      <c r="BO659" s="84"/>
      <c r="BP659" s="358">
        <f>(BN659+$O$6)*BC659</f>
        <v>625</v>
      </c>
    </row>
    <row r="660" spans="1:68" ht="16.5" thickBot="1">
      <c r="A660" s="184"/>
      <c r="B660" s="259"/>
      <c r="C660" s="70"/>
      <c r="D660" s="180"/>
      <c r="E660" s="181"/>
      <c r="F660" s="181"/>
      <c r="G660" s="182"/>
      <c r="H660" s="107"/>
      <c r="I660" s="72"/>
      <c r="J660" s="89"/>
      <c r="K660" s="74"/>
      <c r="L660" s="73"/>
      <c r="M660" s="74"/>
      <c r="N660" s="75"/>
      <c r="O660" s="84"/>
      <c r="P660" s="76"/>
      <c r="Q660" s="5"/>
      <c r="R660" s="184"/>
      <c r="S660" s="259"/>
      <c r="T660" s="385"/>
      <c r="U660" s="70"/>
      <c r="V660" s="180"/>
      <c r="W660" s="181"/>
      <c r="X660" s="181"/>
      <c r="Y660" s="182"/>
      <c r="Z660" s="107"/>
      <c r="AA660" s="72"/>
      <c r="AB660" s="89"/>
      <c r="AC660" s="74"/>
      <c r="AD660" s="73"/>
      <c r="AE660" s="74"/>
      <c r="AF660" s="75"/>
      <c r="AG660" s="84"/>
      <c r="AH660" s="359"/>
      <c r="AI660" s="184"/>
      <c r="AJ660" s="259"/>
      <c r="AK660" s="385"/>
      <c r="AL660" s="70"/>
      <c r="AM660" s="180"/>
      <c r="AN660" s="181"/>
      <c r="AO660" s="181"/>
      <c r="AP660" s="182"/>
      <c r="AQ660" s="107"/>
      <c r="AR660" s="72"/>
      <c r="AS660" s="89"/>
      <c r="AT660" s="74"/>
      <c r="AU660" s="73"/>
      <c r="AV660" s="74"/>
      <c r="AW660" s="75"/>
      <c r="AX660" s="84"/>
      <c r="AY660" s="359"/>
      <c r="AZ660" s="184"/>
      <c r="BA660" s="259"/>
      <c r="BB660" s="385"/>
      <c r="BC660" s="70"/>
      <c r="BD660" s="180"/>
      <c r="BE660" s="181"/>
      <c r="BF660" s="181"/>
      <c r="BG660" s="182"/>
      <c r="BH660" s="107"/>
      <c r="BI660" s="72"/>
      <c r="BJ660" s="89"/>
      <c r="BK660" s="74"/>
      <c r="BL660" s="73"/>
      <c r="BM660" s="74"/>
      <c r="BN660" s="75"/>
      <c r="BO660" s="84"/>
      <c r="BP660" s="359"/>
    </row>
    <row r="661" spans="1:68" ht="16.5" thickBot="1">
      <c r="A661" s="178" t="s">
        <v>506</v>
      </c>
      <c r="B661" s="179"/>
      <c r="C661" s="57">
        <v>2000</v>
      </c>
      <c r="D661" s="180" t="s">
        <v>507</v>
      </c>
      <c r="E661" s="181"/>
      <c r="F661" s="181"/>
      <c r="G661" s="182"/>
      <c r="H661" s="61" t="s">
        <v>508</v>
      </c>
      <c r="I661" s="85" t="s">
        <v>502</v>
      </c>
      <c r="J661" s="183" t="s">
        <v>503</v>
      </c>
      <c r="K661" s="142" t="s">
        <v>509</v>
      </c>
      <c r="L661" s="63" t="s">
        <v>510</v>
      </c>
      <c r="M661" s="65"/>
      <c r="N661" s="66">
        <v>47.3</v>
      </c>
      <c r="O661" s="84"/>
      <c r="P661" s="67">
        <f>(N661+$O$6)*C661</f>
        <v>97100</v>
      </c>
      <c r="Q661" s="5"/>
      <c r="R661" s="178" t="s">
        <v>506</v>
      </c>
      <c r="S661" s="179"/>
      <c r="T661" s="385"/>
      <c r="U661" s="57">
        <v>2000</v>
      </c>
      <c r="V661" s="180" t="s">
        <v>507</v>
      </c>
      <c r="W661" s="181"/>
      <c r="X661" s="181"/>
      <c r="Y661" s="182"/>
      <c r="Z661" s="61" t="s">
        <v>508</v>
      </c>
      <c r="AA661" s="85" t="s">
        <v>502</v>
      </c>
      <c r="AB661" s="183" t="s">
        <v>502</v>
      </c>
      <c r="AC661" s="64" t="s">
        <v>1392</v>
      </c>
      <c r="AD661" s="63" t="s">
        <v>1391</v>
      </c>
      <c r="AE661" s="65"/>
      <c r="AF661" s="66">
        <v>47.85</v>
      </c>
      <c r="AG661" s="84"/>
      <c r="AH661" s="358">
        <f>(AF661+$AG$6)*U661</f>
        <v>99500</v>
      </c>
      <c r="AI661" s="178" t="s">
        <v>506</v>
      </c>
      <c r="AJ661" s="179"/>
      <c r="AK661" s="385"/>
      <c r="AL661" s="57">
        <v>2000</v>
      </c>
      <c r="AM661" s="180" t="s">
        <v>507</v>
      </c>
      <c r="AN661" s="181"/>
      <c r="AO661" s="181"/>
      <c r="AP661" s="182"/>
      <c r="AQ661" s="61" t="s">
        <v>508</v>
      </c>
      <c r="AR661" s="85" t="s">
        <v>502</v>
      </c>
      <c r="AS661" s="183" t="s">
        <v>1766</v>
      </c>
      <c r="AT661" s="64">
        <v>463340</v>
      </c>
      <c r="AU661" s="63" t="s">
        <v>1767</v>
      </c>
      <c r="AV661" s="65"/>
      <c r="AW661" s="66">
        <v>47.67</v>
      </c>
      <c r="AX661" s="84"/>
      <c r="AY661" s="358">
        <f>(AW661+$AX$6)*AL661</f>
        <v>99240.00000000001</v>
      </c>
      <c r="AZ661" s="178" t="s">
        <v>506</v>
      </c>
      <c r="BA661" s="179"/>
      <c r="BB661" s="385"/>
      <c r="BC661" s="57">
        <v>2000</v>
      </c>
      <c r="BD661" s="180" t="s">
        <v>507</v>
      </c>
      <c r="BE661" s="181"/>
      <c r="BF661" s="181"/>
      <c r="BG661" s="182"/>
      <c r="BH661" s="61" t="s">
        <v>508</v>
      </c>
      <c r="BI661" s="85" t="s">
        <v>502</v>
      </c>
      <c r="BJ661" s="183"/>
      <c r="BK661" s="64"/>
      <c r="BL661" s="63"/>
      <c r="BM661" s="65"/>
      <c r="BN661" s="66"/>
      <c r="BO661" s="84"/>
      <c r="BP661" s="358">
        <f>(BN661+$O$6)*BC661</f>
        <v>2500</v>
      </c>
    </row>
    <row r="662" spans="1:68" s="261" customFormat="1" ht="16.5" thickBot="1">
      <c r="A662" s="191"/>
      <c r="B662" s="185"/>
      <c r="C662" s="70"/>
      <c r="D662" s="180"/>
      <c r="E662" s="181"/>
      <c r="F662" s="181"/>
      <c r="G662" s="182"/>
      <c r="H662" s="119"/>
      <c r="I662" s="72"/>
      <c r="J662" s="89"/>
      <c r="K662" s="74"/>
      <c r="L662" s="73"/>
      <c r="M662" s="74"/>
      <c r="N662" s="75"/>
      <c r="O662" s="84"/>
      <c r="P662" s="76"/>
      <c r="R662" s="191"/>
      <c r="S662" s="185"/>
      <c r="T662" s="386"/>
      <c r="U662" s="70"/>
      <c r="V662" s="180"/>
      <c r="W662" s="181"/>
      <c r="X662" s="181"/>
      <c r="Y662" s="182"/>
      <c r="Z662" s="119"/>
      <c r="AA662" s="72"/>
      <c r="AB662" s="89"/>
      <c r="AC662" s="74"/>
      <c r="AD662" s="73"/>
      <c r="AE662" s="74"/>
      <c r="AF662" s="75"/>
      <c r="AG662" s="84"/>
      <c r="AH662" s="359"/>
      <c r="AI662" s="191"/>
      <c r="AJ662" s="185"/>
      <c r="AK662" s="386"/>
      <c r="AL662" s="70"/>
      <c r="AM662" s="180"/>
      <c r="AN662" s="181"/>
      <c r="AO662" s="181"/>
      <c r="AP662" s="182"/>
      <c r="AQ662" s="119"/>
      <c r="AR662" s="72"/>
      <c r="AS662" s="89"/>
      <c r="AT662" s="74"/>
      <c r="AU662" s="73"/>
      <c r="AV662" s="74"/>
      <c r="AW662" s="75"/>
      <c r="AX662" s="84"/>
      <c r="AY662" s="359"/>
      <c r="AZ662" s="191"/>
      <c r="BA662" s="185"/>
      <c r="BB662" s="386"/>
      <c r="BC662" s="70"/>
      <c r="BD662" s="180"/>
      <c r="BE662" s="181"/>
      <c r="BF662" s="181"/>
      <c r="BG662" s="182"/>
      <c r="BH662" s="119"/>
      <c r="BI662" s="72"/>
      <c r="BJ662" s="89"/>
      <c r="BK662" s="74"/>
      <c r="BL662" s="73"/>
      <c r="BM662" s="74"/>
      <c r="BN662" s="75"/>
      <c r="BO662" s="84"/>
      <c r="BP662" s="359"/>
    </row>
    <row r="663" spans="1:68" ht="16.5" thickBot="1">
      <c r="A663" s="191"/>
      <c r="B663" s="193"/>
      <c r="C663" s="70"/>
      <c r="D663" s="257" t="s">
        <v>511</v>
      </c>
      <c r="E663" s="209"/>
      <c r="F663" s="262"/>
      <c r="G663" s="210"/>
      <c r="H663" s="119"/>
      <c r="I663" s="72"/>
      <c r="J663" s="89"/>
      <c r="K663" s="74"/>
      <c r="L663" s="73"/>
      <c r="M663" s="74"/>
      <c r="N663" s="75"/>
      <c r="O663" s="84"/>
      <c r="P663" s="76"/>
      <c r="R663" s="191"/>
      <c r="S663" s="193"/>
      <c r="T663" s="387"/>
      <c r="U663" s="70"/>
      <c r="V663" s="257" t="s">
        <v>511</v>
      </c>
      <c r="W663" s="209"/>
      <c r="X663" s="262"/>
      <c r="Y663" s="210"/>
      <c r="Z663" s="119"/>
      <c r="AA663" s="72"/>
      <c r="AB663" s="89"/>
      <c r="AC663" s="74"/>
      <c r="AD663" s="73"/>
      <c r="AE663" s="74"/>
      <c r="AF663" s="75"/>
      <c r="AG663" s="84"/>
      <c r="AH663" s="359"/>
      <c r="AI663" s="191"/>
      <c r="AJ663" s="193"/>
      <c r="AK663" s="387"/>
      <c r="AL663" s="70"/>
      <c r="AM663" s="257" t="s">
        <v>511</v>
      </c>
      <c r="AN663" s="209"/>
      <c r="AO663" s="262"/>
      <c r="AP663" s="210"/>
      <c r="AQ663" s="119"/>
      <c r="AR663" s="72"/>
      <c r="AS663" s="89"/>
      <c r="AT663" s="74"/>
      <c r="AU663" s="73"/>
      <c r="AV663" s="74"/>
      <c r="AW663" s="75"/>
      <c r="AX663" s="84"/>
      <c r="AY663" s="359"/>
      <c r="AZ663" s="191"/>
      <c r="BA663" s="193"/>
      <c r="BB663" s="387"/>
      <c r="BC663" s="70"/>
      <c r="BD663" s="257" t="s">
        <v>511</v>
      </c>
      <c r="BE663" s="209"/>
      <c r="BF663" s="262"/>
      <c r="BG663" s="210"/>
      <c r="BH663" s="119"/>
      <c r="BI663" s="72"/>
      <c r="BJ663" s="89"/>
      <c r="BK663" s="74"/>
      <c r="BL663" s="73"/>
      <c r="BM663" s="74"/>
      <c r="BN663" s="75"/>
      <c r="BO663" s="84"/>
      <c r="BP663" s="359"/>
    </row>
    <row r="664" spans="1:68" s="81" customFormat="1" ht="16.5" thickBot="1">
      <c r="A664" s="178" t="s">
        <v>512</v>
      </c>
      <c r="B664" s="211" t="s">
        <v>513</v>
      </c>
      <c r="C664" s="57">
        <v>708</v>
      </c>
      <c r="D664" s="180" t="s">
        <v>1089</v>
      </c>
      <c r="E664" s="181"/>
      <c r="F664" s="181"/>
      <c r="G664" s="182"/>
      <c r="H664" s="61" t="s">
        <v>514</v>
      </c>
      <c r="I664" s="85" t="s">
        <v>2255</v>
      </c>
      <c r="J664" s="183" t="s">
        <v>368</v>
      </c>
      <c r="K664" s="64"/>
      <c r="L664" s="63" t="s">
        <v>515</v>
      </c>
      <c r="M664" s="65"/>
      <c r="N664" s="66">
        <v>24.12</v>
      </c>
      <c r="O664" s="84"/>
      <c r="P664" s="67">
        <f>(N664+$O$6)*C664</f>
        <v>17961.96</v>
      </c>
      <c r="Q664" s="80"/>
      <c r="R664" s="178" t="s">
        <v>512</v>
      </c>
      <c r="S664" s="211" t="s">
        <v>513</v>
      </c>
      <c r="T664" s="389"/>
      <c r="U664" s="57">
        <v>1062.5</v>
      </c>
      <c r="V664" s="180" t="s">
        <v>1089</v>
      </c>
      <c r="W664" s="181"/>
      <c r="X664" s="181"/>
      <c r="Y664" s="182"/>
      <c r="Z664" s="61" t="s">
        <v>514</v>
      </c>
      <c r="AA664" s="85" t="s">
        <v>2255</v>
      </c>
      <c r="AB664" s="183" t="s">
        <v>1134</v>
      </c>
      <c r="AC664" s="64">
        <v>6544787</v>
      </c>
      <c r="AD664" s="63" t="s">
        <v>1374</v>
      </c>
      <c r="AE664" s="65"/>
      <c r="AF664" s="66">
        <v>24.98</v>
      </c>
      <c r="AG664" s="84"/>
      <c r="AH664" s="358">
        <f>(AF664+$AG$6)*U664</f>
        <v>28560</v>
      </c>
      <c r="AI664" s="178" t="s">
        <v>512</v>
      </c>
      <c r="AJ664" s="211" t="s">
        <v>513</v>
      </c>
      <c r="AK664" s="389"/>
      <c r="AL664" s="57">
        <v>710</v>
      </c>
      <c r="AM664" s="180" t="s">
        <v>1089</v>
      </c>
      <c r="AN664" s="181"/>
      <c r="AO664" s="181"/>
      <c r="AP664" s="182"/>
      <c r="AQ664" s="61" t="s">
        <v>514</v>
      </c>
      <c r="AR664" s="85" t="s">
        <v>2255</v>
      </c>
      <c r="AS664" s="183" t="s">
        <v>1768</v>
      </c>
      <c r="AT664" s="64">
        <v>562335</v>
      </c>
      <c r="AU664" s="63" t="s">
        <v>1769</v>
      </c>
      <c r="AV664" s="65"/>
      <c r="AW664" s="66">
        <v>23.52</v>
      </c>
      <c r="AX664" s="84"/>
      <c r="AY664" s="358">
        <f>(AW664+$AX$6)*AL664</f>
        <v>18083.7</v>
      </c>
      <c r="AZ664" s="178" t="s">
        <v>512</v>
      </c>
      <c r="BA664" s="211" t="s">
        <v>513</v>
      </c>
      <c r="BB664" s="389"/>
      <c r="BC664" s="57">
        <v>425</v>
      </c>
      <c r="BD664" s="180" t="s">
        <v>1089</v>
      </c>
      <c r="BE664" s="181"/>
      <c r="BF664" s="181"/>
      <c r="BG664" s="182"/>
      <c r="BH664" s="61" t="s">
        <v>514</v>
      </c>
      <c r="BI664" s="85" t="s">
        <v>2255</v>
      </c>
      <c r="BJ664" s="183"/>
      <c r="BK664" s="64"/>
      <c r="BL664" s="63"/>
      <c r="BM664" s="65"/>
      <c r="BN664" s="66"/>
      <c r="BO664" s="84"/>
      <c r="BP664" s="358">
        <f>(BN664+$O$6)*BC664</f>
        <v>531.25</v>
      </c>
    </row>
    <row r="665" spans="1:68" ht="16.5" thickBot="1">
      <c r="A665" s="191"/>
      <c r="B665" s="193"/>
      <c r="C665" s="70"/>
      <c r="D665" s="181" t="s">
        <v>516</v>
      </c>
      <c r="E665" s="181"/>
      <c r="F665" s="181"/>
      <c r="G665" s="182"/>
      <c r="H665" s="119"/>
      <c r="I665" s="72"/>
      <c r="J665" s="89"/>
      <c r="K665" s="74"/>
      <c r="L665" s="73"/>
      <c r="M665" s="74"/>
      <c r="N665" s="75"/>
      <c r="O665" s="84"/>
      <c r="P665" s="76"/>
      <c r="Q665" s="77"/>
      <c r="R665" s="191"/>
      <c r="S665" s="193"/>
      <c r="T665" s="387"/>
      <c r="U665" s="70"/>
      <c r="V665" s="181" t="s">
        <v>516</v>
      </c>
      <c r="W665" s="181"/>
      <c r="X665" s="181"/>
      <c r="Y665" s="182"/>
      <c r="Z665" s="119"/>
      <c r="AA665" s="72"/>
      <c r="AB665" s="89"/>
      <c r="AC665" s="74"/>
      <c r="AD665" s="73"/>
      <c r="AE665" s="74"/>
      <c r="AF665" s="75"/>
      <c r="AG665" s="84"/>
      <c r="AH665" s="359"/>
      <c r="AI665" s="191"/>
      <c r="AJ665" s="193"/>
      <c r="AK665" s="387"/>
      <c r="AL665" s="70"/>
      <c r="AM665" s="181" t="s">
        <v>516</v>
      </c>
      <c r="AN665" s="181"/>
      <c r="AO665" s="181"/>
      <c r="AP665" s="182"/>
      <c r="AQ665" s="119"/>
      <c r="AR665" s="72"/>
      <c r="AS665" s="89"/>
      <c r="AT665" s="74"/>
      <c r="AU665" s="73"/>
      <c r="AV665" s="74"/>
      <c r="AW665" s="75"/>
      <c r="AX665" s="84"/>
      <c r="AY665" s="359"/>
      <c r="AZ665" s="191"/>
      <c r="BA665" s="193"/>
      <c r="BB665" s="387"/>
      <c r="BC665" s="70"/>
      <c r="BD665" s="181" t="s">
        <v>516</v>
      </c>
      <c r="BE665" s="181"/>
      <c r="BF665" s="181"/>
      <c r="BG665" s="182"/>
      <c r="BH665" s="119"/>
      <c r="BI665" s="72"/>
      <c r="BJ665" s="89"/>
      <c r="BK665" s="74"/>
      <c r="BL665" s="73"/>
      <c r="BM665" s="74"/>
      <c r="BN665" s="75"/>
      <c r="BO665" s="84"/>
      <c r="BP665" s="359"/>
    </row>
    <row r="666" spans="1:68" s="81" customFormat="1" ht="16.5" thickBot="1">
      <c r="A666" s="184"/>
      <c r="B666" s="185"/>
      <c r="C666" s="70"/>
      <c r="D666" s="181" t="s">
        <v>517</v>
      </c>
      <c r="E666" s="181"/>
      <c r="F666" s="181"/>
      <c r="G666" s="182"/>
      <c r="H666" s="263"/>
      <c r="I666" s="72"/>
      <c r="J666" s="89"/>
      <c r="K666" s="74"/>
      <c r="L666" s="73"/>
      <c r="M666" s="74"/>
      <c r="N666" s="75"/>
      <c r="O666" s="84"/>
      <c r="P666" s="76"/>
      <c r="Q666" s="80"/>
      <c r="R666" s="184"/>
      <c r="S666" s="185"/>
      <c r="T666" s="386"/>
      <c r="U666" s="70"/>
      <c r="V666" s="181" t="s">
        <v>517</v>
      </c>
      <c r="W666" s="181"/>
      <c r="X666" s="181"/>
      <c r="Y666" s="182"/>
      <c r="Z666" s="263"/>
      <c r="AA666" s="72"/>
      <c r="AB666" s="89"/>
      <c r="AC666" s="74"/>
      <c r="AD666" s="73"/>
      <c r="AE666" s="74"/>
      <c r="AF666" s="75"/>
      <c r="AG666" s="84"/>
      <c r="AH666" s="359"/>
      <c r="AI666" s="184"/>
      <c r="AJ666" s="185"/>
      <c r="AK666" s="386"/>
      <c r="AL666" s="70"/>
      <c r="AM666" s="181" t="s">
        <v>517</v>
      </c>
      <c r="AN666" s="181"/>
      <c r="AO666" s="181"/>
      <c r="AP666" s="182"/>
      <c r="AQ666" s="263"/>
      <c r="AR666" s="72"/>
      <c r="AS666" s="89"/>
      <c r="AT666" s="74"/>
      <c r="AU666" s="73"/>
      <c r="AV666" s="74"/>
      <c r="AW666" s="75"/>
      <c r="AX666" s="84"/>
      <c r="AY666" s="359"/>
      <c r="AZ666" s="184"/>
      <c r="BA666" s="185"/>
      <c r="BB666" s="386"/>
      <c r="BC666" s="70"/>
      <c r="BD666" s="181" t="s">
        <v>517</v>
      </c>
      <c r="BE666" s="181"/>
      <c r="BF666" s="181"/>
      <c r="BG666" s="182"/>
      <c r="BH666" s="263"/>
      <c r="BI666" s="72"/>
      <c r="BJ666" s="89"/>
      <c r="BK666" s="74"/>
      <c r="BL666" s="73"/>
      <c r="BM666" s="74"/>
      <c r="BN666" s="75"/>
      <c r="BO666" s="84"/>
      <c r="BP666" s="359"/>
    </row>
    <row r="667" spans="1:68" s="81" customFormat="1" ht="16.5" thickBot="1">
      <c r="A667" s="178" t="s">
        <v>518</v>
      </c>
      <c r="B667" s="211" t="s">
        <v>519</v>
      </c>
      <c r="C667" s="57">
        <v>400</v>
      </c>
      <c r="D667" s="180" t="s">
        <v>1090</v>
      </c>
      <c r="E667" s="181"/>
      <c r="F667" s="181"/>
      <c r="G667" s="182"/>
      <c r="H667" s="61" t="s">
        <v>520</v>
      </c>
      <c r="I667" s="83" t="s">
        <v>521</v>
      </c>
      <c r="J667" s="183" t="s">
        <v>522</v>
      </c>
      <c r="K667" s="64">
        <v>17700</v>
      </c>
      <c r="L667" s="63" t="s">
        <v>523</v>
      </c>
      <c r="M667" s="65"/>
      <c r="N667" s="66">
        <v>1.76</v>
      </c>
      <c r="O667" s="84"/>
      <c r="P667" s="67">
        <f>(N667+$O$6)*C667</f>
        <v>1204</v>
      </c>
      <c r="Q667" s="80"/>
      <c r="R667" s="178" t="s">
        <v>518</v>
      </c>
      <c r="S667" s="211" t="s">
        <v>519</v>
      </c>
      <c r="T667" s="389"/>
      <c r="U667" s="57">
        <v>400</v>
      </c>
      <c r="V667" s="180" t="s">
        <v>1090</v>
      </c>
      <c r="W667" s="181"/>
      <c r="X667" s="181"/>
      <c r="Y667" s="182"/>
      <c r="Z667" s="61" t="s">
        <v>520</v>
      </c>
      <c r="AA667" s="83" t="s">
        <v>521</v>
      </c>
      <c r="AB667" s="183" t="s">
        <v>1393</v>
      </c>
      <c r="AC667" s="64">
        <v>1391283</v>
      </c>
      <c r="AD667" s="63" t="s">
        <v>1394</v>
      </c>
      <c r="AE667" s="65"/>
      <c r="AF667" s="66">
        <v>1.76</v>
      </c>
      <c r="AG667" s="84"/>
      <c r="AH667" s="358">
        <f>(AF667+$AG$6)*U667</f>
        <v>1464</v>
      </c>
      <c r="AI667" s="178" t="s">
        <v>518</v>
      </c>
      <c r="AJ667" s="211" t="s">
        <v>519</v>
      </c>
      <c r="AK667" s="389"/>
      <c r="AL667" s="57">
        <v>400</v>
      </c>
      <c r="AM667" s="180" t="s">
        <v>1090</v>
      </c>
      <c r="AN667" s="181"/>
      <c r="AO667" s="181"/>
      <c r="AP667" s="182"/>
      <c r="AQ667" s="61" t="s">
        <v>520</v>
      </c>
      <c r="AR667" s="83" t="s">
        <v>521</v>
      </c>
      <c r="AS667" s="183" t="s">
        <v>1623</v>
      </c>
      <c r="AT667" s="64">
        <v>199960</v>
      </c>
      <c r="AU667" s="63" t="s">
        <v>1770</v>
      </c>
      <c r="AV667" s="65"/>
      <c r="AW667" s="398">
        <v>1.68</v>
      </c>
      <c r="AX667" s="84"/>
      <c r="AY667" s="358">
        <f>(AW667+$AX$6)*AL667</f>
        <v>1452</v>
      </c>
      <c r="AZ667" s="178" t="s">
        <v>518</v>
      </c>
      <c r="BA667" s="211" t="s">
        <v>519</v>
      </c>
      <c r="BB667" s="389"/>
      <c r="BC667" s="57">
        <v>400</v>
      </c>
      <c r="BD667" s="180" t="s">
        <v>1090</v>
      </c>
      <c r="BE667" s="181"/>
      <c r="BF667" s="181"/>
      <c r="BG667" s="182"/>
      <c r="BH667" s="61" t="s">
        <v>520</v>
      </c>
      <c r="BI667" s="83" t="s">
        <v>521</v>
      </c>
      <c r="BJ667" s="183"/>
      <c r="BK667" s="64"/>
      <c r="BL667" s="63"/>
      <c r="BM667" s="65"/>
      <c r="BN667" s="66"/>
      <c r="BO667" s="84"/>
      <c r="BP667" s="358">
        <f>(BN667+$O$6)*BC667</f>
        <v>500</v>
      </c>
    </row>
    <row r="668" spans="1:68" ht="16.5" thickBot="1">
      <c r="A668" s="191"/>
      <c r="B668" s="193"/>
      <c r="C668" s="70"/>
      <c r="D668" s="181" t="s">
        <v>524</v>
      </c>
      <c r="E668" s="181"/>
      <c r="F668" s="181"/>
      <c r="G668" s="182"/>
      <c r="H668" s="61" t="s">
        <v>525</v>
      </c>
      <c r="I668" s="72"/>
      <c r="J668" s="89"/>
      <c r="K668" s="74"/>
      <c r="L668" s="73"/>
      <c r="M668" s="74"/>
      <c r="N668" s="75"/>
      <c r="O668" s="84"/>
      <c r="P668" s="76"/>
      <c r="Q668" s="77"/>
      <c r="R668" s="191"/>
      <c r="S668" s="193"/>
      <c r="T668" s="387"/>
      <c r="U668" s="70"/>
      <c r="V668" s="181" t="s">
        <v>524</v>
      </c>
      <c r="W668" s="181"/>
      <c r="X668" s="181"/>
      <c r="Y668" s="182"/>
      <c r="Z668" s="61" t="s">
        <v>525</v>
      </c>
      <c r="AA668" s="72"/>
      <c r="AB668" s="89"/>
      <c r="AC668" s="74"/>
      <c r="AD668" s="73"/>
      <c r="AE668" s="74"/>
      <c r="AF668" s="75"/>
      <c r="AG668" s="84"/>
      <c r="AH668" s="359"/>
      <c r="AI668" s="191"/>
      <c r="AJ668" s="193"/>
      <c r="AK668" s="387"/>
      <c r="AL668" s="70"/>
      <c r="AM668" s="181" t="s">
        <v>524</v>
      </c>
      <c r="AN668" s="181"/>
      <c r="AO668" s="181"/>
      <c r="AP668" s="182"/>
      <c r="AQ668" s="61" t="s">
        <v>525</v>
      </c>
      <c r="AR668" s="72"/>
      <c r="AS668" s="89"/>
      <c r="AT668" s="74"/>
      <c r="AU668" s="73"/>
      <c r="AV668" s="74"/>
      <c r="AW668" s="75"/>
      <c r="AX668" s="84"/>
      <c r="AY668" s="359"/>
      <c r="AZ668" s="191"/>
      <c r="BA668" s="193"/>
      <c r="BB668" s="387"/>
      <c r="BC668" s="70"/>
      <c r="BD668" s="181" t="s">
        <v>524</v>
      </c>
      <c r="BE668" s="181"/>
      <c r="BF668" s="181"/>
      <c r="BG668" s="182"/>
      <c r="BH668" s="61" t="s">
        <v>525</v>
      </c>
      <c r="BI668" s="72"/>
      <c r="BJ668" s="89"/>
      <c r="BK668" s="74"/>
      <c r="BL668" s="73"/>
      <c r="BM668" s="74"/>
      <c r="BN668" s="75"/>
      <c r="BO668" s="84"/>
      <c r="BP668" s="359"/>
    </row>
    <row r="669" spans="1:68" ht="16.5" thickBot="1">
      <c r="A669" s="184"/>
      <c r="B669" s="211"/>
      <c r="C669" s="70"/>
      <c r="D669" s="180"/>
      <c r="E669" s="181"/>
      <c r="F669" s="181" t="s">
        <v>526</v>
      </c>
      <c r="G669" s="182"/>
      <c r="H669" s="107"/>
      <c r="I669" s="72"/>
      <c r="J669" s="89"/>
      <c r="K669" s="74"/>
      <c r="L669" s="73"/>
      <c r="M669" s="74"/>
      <c r="N669" s="75"/>
      <c r="O669" s="84"/>
      <c r="P669" s="76"/>
      <c r="Q669" s="5"/>
      <c r="R669" s="184"/>
      <c r="S669" s="211"/>
      <c r="T669" s="389"/>
      <c r="U669" s="70"/>
      <c r="V669" s="180"/>
      <c r="W669" s="181"/>
      <c r="X669" s="181" t="s">
        <v>526</v>
      </c>
      <c r="Y669" s="182"/>
      <c r="Z669" s="107"/>
      <c r="AA669" s="72"/>
      <c r="AB669" s="89"/>
      <c r="AC669" s="74"/>
      <c r="AD669" s="73"/>
      <c r="AE669" s="74"/>
      <c r="AF669" s="75"/>
      <c r="AG669" s="84"/>
      <c r="AH669" s="359"/>
      <c r="AI669" s="184"/>
      <c r="AJ669" s="211"/>
      <c r="AK669" s="389"/>
      <c r="AL669" s="70"/>
      <c r="AM669" s="180"/>
      <c r="AN669" s="181"/>
      <c r="AO669" s="181" t="s">
        <v>526</v>
      </c>
      <c r="AP669" s="182"/>
      <c r="AQ669" s="107"/>
      <c r="AR669" s="72"/>
      <c r="AS669" s="89"/>
      <c r="AT669" s="74"/>
      <c r="AU669" s="73"/>
      <c r="AV669" s="74"/>
      <c r="AW669" s="75"/>
      <c r="AX669" s="84"/>
      <c r="AY669" s="359"/>
      <c r="AZ669" s="184"/>
      <c r="BA669" s="211"/>
      <c r="BB669" s="389"/>
      <c r="BC669" s="70"/>
      <c r="BD669" s="180"/>
      <c r="BE669" s="181"/>
      <c r="BF669" s="181" t="s">
        <v>526</v>
      </c>
      <c r="BG669" s="182"/>
      <c r="BH669" s="107"/>
      <c r="BI669" s="72"/>
      <c r="BJ669" s="89"/>
      <c r="BK669" s="74"/>
      <c r="BL669" s="73"/>
      <c r="BM669" s="74"/>
      <c r="BN669" s="75"/>
      <c r="BO669" s="84"/>
      <c r="BP669" s="359"/>
    </row>
    <row r="670" spans="1:68" ht="16.5" thickBot="1">
      <c r="A670" s="178" t="s">
        <v>527</v>
      </c>
      <c r="B670" s="211"/>
      <c r="C670" s="57">
        <v>400</v>
      </c>
      <c r="D670" s="180" t="s">
        <v>528</v>
      </c>
      <c r="E670" s="181"/>
      <c r="F670" s="181"/>
      <c r="G670" s="182"/>
      <c r="H670" s="264" t="s">
        <v>529</v>
      </c>
      <c r="I670" s="97" t="s">
        <v>521</v>
      </c>
      <c r="J670" s="183" t="s">
        <v>530</v>
      </c>
      <c r="K670" s="64">
        <v>17710</v>
      </c>
      <c r="L670" s="63" t="s">
        <v>531</v>
      </c>
      <c r="M670" s="65"/>
      <c r="N670" s="66">
        <v>1.29</v>
      </c>
      <c r="O670" s="84"/>
      <c r="P670" s="67">
        <f>(N670+$O$6)*C670</f>
        <v>1016</v>
      </c>
      <c r="Q670" s="5"/>
      <c r="R670" s="178" t="s">
        <v>527</v>
      </c>
      <c r="S670" s="211"/>
      <c r="T670" s="389"/>
      <c r="U670" s="57">
        <v>400</v>
      </c>
      <c r="V670" s="180" t="s">
        <v>528</v>
      </c>
      <c r="W670" s="181"/>
      <c r="X670" s="181"/>
      <c r="Y670" s="182"/>
      <c r="Z670" s="264" t="s">
        <v>529</v>
      </c>
      <c r="AA670" s="97" t="s">
        <v>521</v>
      </c>
      <c r="AB670" s="183" t="s">
        <v>1393</v>
      </c>
      <c r="AC670" s="64" t="s">
        <v>1395</v>
      </c>
      <c r="AD670" s="63" t="s">
        <v>1257</v>
      </c>
      <c r="AE670" s="65"/>
      <c r="AF670" s="66">
        <v>2.75</v>
      </c>
      <c r="AG670" s="84"/>
      <c r="AH670" s="358">
        <f>(AF670+$AG$6)*U670</f>
        <v>1860.0000000000002</v>
      </c>
      <c r="AI670" s="178" t="s">
        <v>527</v>
      </c>
      <c r="AJ670" s="211"/>
      <c r="AK670" s="389"/>
      <c r="AL670" s="57">
        <v>400</v>
      </c>
      <c r="AM670" s="180" t="s">
        <v>528</v>
      </c>
      <c r="AN670" s="181"/>
      <c r="AO670" s="181"/>
      <c r="AP670" s="182"/>
      <c r="AQ670" s="264" t="s">
        <v>529</v>
      </c>
      <c r="AR670" s="97" t="s">
        <v>521</v>
      </c>
      <c r="AS670" s="183" t="s">
        <v>1771</v>
      </c>
      <c r="AT670" s="64">
        <v>200030</v>
      </c>
      <c r="AU670" s="63" t="s">
        <v>1772</v>
      </c>
      <c r="AV670" s="65"/>
      <c r="AW670" s="398">
        <v>1.39</v>
      </c>
      <c r="AX670" s="84"/>
      <c r="AY670" s="358">
        <f>(AW670+$AX$6)*AL670</f>
        <v>1336</v>
      </c>
      <c r="AZ670" s="178" t="s">
        <v>527</v>
      </c>
      <c r="BA670" s="211"/>
      <c r="BB670" s="389"/>
      <c r="BC670" s="57">
        <v>400</v>
      </c>
      <c r="BD670" s="180" t="s">
        <v>528</v>
      </c>
      <c r="BE670" s="181"/>
      <c r="BF670" s="181"/>
      <c r="BG670" s="182"/>
      <c r="BH670" s="264" t="s">
        <v>529</v>
      </c>
      <c r="BI670" s="97" t="s">
        <v>521</v>
      </c>
      <c r="BJ670" s="183"/>
      <c r="BK670" s="64"/>
      <c r="BL670" s="63"/>
      <c r="BM670" s="65"/>
      <c r="BN670" s="66"/>
      <c r="BO670" s="84"/>
      <c r="BP670" s="358">
        <f>(BN670+$O$6)*BC670</f>
        <v>500</v>
      </c>
    </row>
    <row r="671" spans="1:68" ht="16.5" thickBot="1">
      <c r="A671" s="184"/>
      <c r="B671" s="211"/>
      <c r="C671" s="70"/>
      <c r="D671" s="180"/>
      <c r="E671" s="181"/>
      <c r="F671" s="181"/>
      <c r="G671" s="182"/>
      <c r="H671" s="264" t="s">
        <v>532</v>
      </c>
      <c r="I671" s="72"/>
      <c r="J671" s="89"/>
      <c r="K671" s="74"/>
      <c r="L671" s="73"/>
      <c r="M671" s="74"/>
      <c r="N671" s="75"/>
      <c r="O671" s="84"/>
      <c r="P671" s="76"/>
      <c r="Q671" s="5"/>
      <c r="R671" s="184"/>
      <c r="S671" s="211"/>
      <c r="T671" s="389"/>
      <c r="U671" s="70"/>
      <c r="V671" s="180"/>
      <c r="W671" s="181"/>
      <c r="X671" s="181"/>
      <c r="Y671" s="182"/>
      <c r="Z671" s="264" t="s">
        <v>532</v>
      </c>
      <c r="AA671" s="72"/>
      <c r="AB671" s="89"/>
      <c r="AC671" s="74"/>
      <c r="AD671" s="73"/>
      <c r="AE671" s="74"/>
      <c r="AF671" s="75"/>
      <c r="AG671" s="84"/>
      <c r="AH671" s="359"/>
      <c r="AI671" s="184"/>
      <c r="AJ671" s="211"/>
      <c r="AK671" s="389"/>
      <c r="AL671" s="70"/>
      <c r="AM671" s="180"/>
      <c r="AN671" s="181"/>
      <c r="AO671" s="181"/>
      <c r="AP671" s="182"/>
      <c r="AQ671" s="264" t="s">
        <v>532</v>
      </c>
      <c r="AR671" s="72"/>
      <c r="AS671" s="89"/>
      <c r="AT671" s="74"/>
      <c r="AU671" s="73"/>
      <c r="AV671" s="74"/>
      <c r="AW671" s="75"/>
      <c r="AX671" s="84"/>
      <c r="AY671" s="359"/>
      <c r="AZ671" s="184"/>
      <c r="BA671" s="211"/>
      <c r="BB671" s="389"/>
      <c r="BC671" s="70"/>
      <c r="BD671" s="180"/>
      <c r="BE671" s="181"/>
      <c r="BF671" s="181"/>
      <c r="BG671" s="182"/>
      <c r="BH671" s="264" t="s">
        <v>532</v>
      </c>
      <c r="BI671" s="72"/>
      <c r="BJ671" s="89"/>
      <c r="BK671" s="74"/>
      <c r="BL671" s="73"/>
      <c r="BM671" s="74"/>
      <c r="BN671" s="75"/>
      <c r="BO671" s="84"/>
      <c r="BP671" s="359"/>
    </row>
    <row r="672" spans="1:68" ht="16.5" thickBot="1">
      <c r="A672" s="178" t="s">
        <v>533</v>
      </c>
      <c r="B672" s="211"/>
      <c r="C672" s="57">
        <v>150</v>
      </c>
      <c r="D672" s="180" t="s">
        <v>534</v>
      </c>
      <c r="E672" s="181"/>
      <c r="F672" s="181"/>
      <c r="G672" s="182"/>
      <c r="H672" s="61"/>
      <c r="I672" s="72"/>
      <c r="J672" s="183" t="s">
        <v>173</v>
      </c>
      <c r="K672" s="64">
        <v>18975</v>
      </c>
      <c r="L672" s="63" t="s">
        <v>535</v>
      </c>
      <c r="M672" s="65"/>
      <c r="N672" s="66">
        <v>19.8</v>
      </c>
      <c r="O672" s="84"/>
      <c r="P672" s="67">
        <f>(N672+$O$6)*C672</f>
        <v>3157.5</v>
      </c>
      <c r="Q672" s="5"/>
      <c r="R672" s="178" t="s">
        <v>533</v>
      </c>
      <c r="S672" s="211"/>
      <c r="T672" s="389"/>
      <c r="U672" s="57">
        <v>150</v>
      </c>
      <c r="V672" s="180" t="s">
        <v>534</v>
      </c>
      <c r="W672" s="181"/>
      <c r="X672" s="181"/>
      <c r="Y672" s="182"/>
      <c r="Z672" s="61"/>
      <c r="AA672" s="72"/>
      <c r="AB672" s="183" t="s">
        <v>1396</v>
      </c>
      <c r="AC672" s="64">
        <v>1031871</v>
      </c>
      <c r="AD672" s="63" t="s">
        <v>1108</v>
      </c>
      <c r="AE672" s="65"/>
      <c r="AF672" s="66">
        <v>31.4</v>
      </c>
      <c r="AG672" s="84"/>
      <c r="AH672" s="358">
        <f>(AF672+$AG$6)*U672</f>
        <v>4995</v>
      </c>
      <c r="AI672" s="178" t="s">
        <v>533</v>
      </c>
      <c r="AJ672" s="211"/>
      <c r="AK672" s="389"/>
      <c r="AL672" s="57">
        <v>150</v>
      </c>
      <c r="AM672" s="180" t="s">
        <v>534</v>
      </c>
      <c r="AN672" s="181"/>
      <c r="AO672" s="181"/>
      <c r="AP672" s="182"/>
      <c r="AQ672" s="61"/>
      <c r="AR672" s="72"/>
      <c r="AS672" s="89" t="s">
        <v>1623</v>
      </c>
      <c r="AT672" s="74">
        <v>132756</v>
      </c>
      <c r="AU672" s="73" t="s">
        <v>1773</v>
      </c>
      <c r="AV672" s="65"/>
      <c r="AW672" s="66">
        <v>17.2</v>
      </c>
      <c r="AX672" s="84"/>
      <c r="AY672" s="358">
        <f>(AW672+$AX$6)*AL672</f>
        <v>2872.5</v>
      </c>
      <c r="AZ672" s="178" t="s">
        <v>533</v>
      </c>
      <c r="BA672" s="211"/>
      <c r="BB672" s="389"/>
      <c r="BC672" s="57">
        <v>150</v>
      </c>
      <c r="BD672" s="180" t="s">
        <v>534</v>
      </c>
      <c r="BE672" s="181"/>
      <c r="BF672" s="181"/>
      <c r="BG672" s="182"/>
      <c r="BH672" s="61"/>
      <c r="BI672" s="72"/>
      <c r="BJ672" s="183"/>
      <c r="BK672" s="64"/>
      <c r="BL672" s="63"/>
      <c r="BM672" s="65"/>
      <c r="BN672" s="66"/>
      <c r="BO672" s="84"/>
      <c r="BP672" s="358">
        <f>(BN672+$O$6)*BC672</f>
        <v>187.5</v>
      </c>
    </row>
    <row r="673" spans="1:68" s="81" customFormat="1" ht="16.5" thickBot="1">
      <c r="A673" s="184"/>
      <c r="B673" s="185"/>
      <c r="C673" s="70"/>
      <c r="D673" s="180"/>
      <c r="E673" s="181"/>
      <c r="F673" s="181"/>
      <c r="G673" s="182"/>
      <c r="H673" s="107"/>
      <c r="I673" s="72"/>
      <c r="J673" s="89"/>
      <c r="K673" s="74"/>
      <c r="L673" s="73"/>
      <c r="M673" s="74"/>
      <c r="N673" s="75"/>
      <c r="O673" s="84"/>
      <c r="P673" s="76"/>
      <c r="Q673" s="80"/>
      <c r="R673" s="184"/>
      <c r="S673" s="185"/>
      <c r="T673" s="386"/>
      <c r="U673" s="70"/>
      <c r="V673" s="180"/>
      <c r="W673" s="181"/>
      <c r="X673" s="181"/>
      <c r="Y673" s="182"/>
      <c r="Z673" s="107"/>
      <c r="AA673" s="72"/>
      <c r="AB673" s="89"/>
      <c r="AC673" s="74"/>
      <c r="AD673" s="73"/>
      <c r="AE673" s="74"/>
      <c r="AF673" s="75"/>
      <c r="AG673" s="84"/>
      <c r="AH673" s="359"/>
      <c r="AI673" s="184"/>
      <c r="AJ673" s="185"/>
      <c r="AK673" s="386"/>
      <c r="AL673" s="70"/>
      <c r="AM673" s="180"/>
      <c r="AN673" s="181"/>
      <c r="AO673" s="181"/>
      <c r="AP673" s="182"/>
      <c r="AQ673" s="107"/>
      <c r="AR673" s="72"/>
      <c r="AS673" s="89"/>
      <c r="AT673" s="74"/>
      <c r="AU673" s="73"/>
      <c r="AV673" s="74"/>
      <c r="AW673" s="75"/>
      <c r="AX673" s="84"/>
      <c r="AY673" s="359"/>
      <c r="AZ673" s="184"/>
      <c r="BA673" s="185"/>
      <c r="BB673" s="386"/>
      <c r="BC673" s="70"/>
      <c r="BD673" s="180"/>
      <c r="BE673" s="181"/>
      <c r="BF673" s="181"/>
      <c r="BG673" s="182"/>
      <c r="BH673" s="107"/>
      <c r="BI673" s="72"/>
      <c r="BJ673" s="89"/>
      <c r="BK673" s="74"/>
      <c r="BL673" s="73"/>
      <c r="BM673" s="74"/>
      <c r="BN673" s="75"/>
      <c r="BO673" s="84"/>
      <c r="BP673" s="359"/>
    </row>
    <row r="674" spans="1:68" ht="16.5" thickBot="1">
      <c r="A674" s="178" t="s">
        <v>536</v>
      </c>
      <c r="B674" s="211" t="s">
        <v>537</v>
      </c>
      <c r="C674" s="57">
        <v>670</v>
      </c>
      <c r="D674" s="180" t="s">
        <v>538</v>
      </c>
      <c r="E674" s="181"/>
      <c r="F674" s="181"/>
      <c r="G674" s="182"/>
      <c r="H674" s="61" t="s">
        <v>1956</v>
      </c>
      <c r="I674" s="97" t="s">
        <v>539</v>
      </c>
      <c r="J674" s="183" t="s">
        <v>454</v>
      </c>
      <c r="K674" s="64">
        <v>20510</v>
      </c>
      <c r="L674" s="63" t="s">
        <v>531</v>
      </c>
      <c r="M674" s="65"/>
      <c r="N674" s="66">
        <v>9.5</v>
      </c>
      <c r="O674" s="84"/>
      <c r="P674" s="67">
        <f>(N674+$O$6)*C674</f>
        <v>7202.5</v>
      </c>
      <c r="Q674" s="77"/>
      <c r="R674" s="178" t="s">
        <v>536</v>
      </c>
      <c r="S674" s="211" t="s">
        <v>537</v>
      </c>
      <c r="T674" s="389"/>
      <c r="U674" s="57">
        <v>670</v>
      </c>
      <c r="V674" s="180" t="s">
        <v>538</v>
      </c>
      <c r="W674" s="181"/>
      <c r="X674" s="181"/>
      <c r="Y674" s="182"/>
      <c r="Z674" s="61" t="s">
        <v>1956</v>
      </c>
      <c r="AA674" s="97" t="s">
        <v>539</v>
      </c>
      <c r="AB674" s="183" t="s">
        <v>1397</v>
      </c>
      <c r="AC674" s="64">
        <v>4609723</v>
      </c>
      <c r="AD674" s="63" t="s">
        <v>1106</v>
      </c>
      <c r="AE674" s="65"/>
      <c r="AF674" s="66">
        <v>8.3</v>
      </c>
      <c r="AG674" s="84"/>
      <c r="AH674" s="358">
        <f>(AF674+$AG$6)*U674</f>
        <v>6834.000000000001</v>
      </c>
      <c r="AI674" s="178" t="s">
        <v>536</v>
      </c>
      <c r="AJ674" s="211" t="s">
        <v>537</v>
      </c>
      <c r="AK674" s="389"/>
      <c r="AL674" s="57">
        <v>335</v>
      </c>
      <c r="AM674" s="180" t="s">
        <v>538</v>
      </c>
      <c r="AN674" s="181"/>
      <c r="AO674" s="181"/>
      <c r="AP674" s="182"/>
      <c r="AQ674" s="61" t="s">
        <v>1956</v>
      </c>
      <c r="AR674" s="97" t="s">
        <v>539</v>
      </c>
      <c r="AS674" s="183" t="s">
        <v>1575</v>
      </c>
      <c r="AT674" s="64">
        <v>143545</v>
      </c>
      <c r="AU674" s="63" t="s">
        <v>1721</v>
      </c>
      <c r="AV674" s="65"/>
      <c r="AW674" s="66">
        <v>15.77</v>
      </c>
      <c r="AX674" s="84"/>
      <c r="AY674" s="358">
        <f>(AW674+$AX$6)*AL674</f>
        <v>5936.2</v>
      </c>
      <c r="AZ674" s="178" t="s">
        <v>536</v>
      </c>
      <c r="BA674" s="211" t="s">
        <v>537</v>
      </c>
      <c r="BB674" s="389"/>
      <c r="BC674" s="57">
        <v>335</v>
      </c>
      <c r="BD674" s="180" t="s">
        <v>538</v>
      </c>
      <c r="BE674" s="181"/>
      <c r="BF674" s="181"/>
      <c r="BG674" s="182"/>
      <c r="BH674" s="61" t="s">
        <v>1956</v>
      </c>
      <c r="BI674" s="97" t="s">
        <v>539</v>
      </c>
      <c r="BJ674" s="183"/>
      <c r="BK674" s="64"/>
      <c r="BL674" s="63"/>
      <c r="BM674" s="65"/>
      <c r="BN674" s="66"/>
      <c r="BO674" s="84"/>
      <c r="BP674" s="358">
        <f>(BN674+$O$6)*BC674</f>
        <v>418.75</v>
      </c>
    </row>
    <row r="675" spans="1:68" ht="16.5" thickBot="1">
      <c r="A675" s="184"/>
      <c r="B675" s="265"/>
      <c r="C675" s="70"/>
      <c r="D675" s="180" t="s">
        <v>1956</v>
      </c>
      <c r="E675" s="181"/>
      <c r="F675" s="181"/>
      <c r="G675" s="182"/>
      <c r="H675" s="107"/>
      <c r="I675" s="72"/>
      <c r="J675" s="89"/>
      <c r="K675" s="74"/>
      <c r="L675" s="73"/>
      <c r="M675" s="74"/>
      <c r="N675" s="75"/>
      <c r="O675" s="84"/>
      <c r="P675" s="76"/>
      <c r="Q675" s="5"/>
      <c r="R675" s="184"/>
      <c r="S675" s="265"/>
      <c r="T675" s="392"/>
      <c r="U675" s="70"/>
      <c r="V675" s="180" t="s">
        <v>1956</v>
      </c>
      <c r="W675" s="181"/>
      <c r="X675" s="181"/>
      <c r="Y675" s="182"/>
      <c r="Z675" s="107"/>
      <c r="AA675" s="72"/>
      <c r="AB675" s="89"/>
      <c r="AC675" s="74"/>
      <c r="AD675" s="73"/>
      <c r="AE675" s="74"/>
      <c r="AF675" s="75"/>
      <c r="AG675" s="84"/>
      <c r="AH675" s="359"/>
      <c r="AI675" s="184"/>
      <c r="AJ675" s="265"/>
      <c r="AK675" s="392"/>
      <c r="AL675" s="70"/>
      <c r="AM675" s="180" t="s">
        <v>1956</v>
      </c>
      <c r="AN675" s="181"/>
      <c r="AO675" s="181"/>
      <c r="AP675" s="182"/>
      <c r="AQ675" s="107"/>
      <c r="AR675" s="72"/>
      <c r="AS675" s="89"/>
      <c r="AT675" s="74"/>
      <c r="AU675" s="73"/>
      <c r="AV675" s="74"/>
      <c r="AW675" s="75"/>
      <c r="AX675" s="84"/>
      <c r="AY675" s="359"/>
      <c r="AZ675" s="184"/>
      <c r="BA675" s="265"/>
      <c r="BB675" s="392"/>
      <c r="BC675" s="70"/>
      <c r="BD675" s="180" t="s">
        <v>1956</v>
      </c>
      <c r="BE675" s="181"/>
      <c r="BF675" s="181"/>
      <c r="BG675" s="182"/>
      <c r="BH675" s="107"/>
      <c r="BI675" s="72"/>
      <c r="BJ675" s="89"/>
      <c r="BK675" s="74"/>
      <c r="BL675" s="73"/>
      <c r="BM675" s="74"/>
      <c r="BN675" s="75"/>
      <c r="BO675" s="84"/>
      <c r="BP675" s="359"/>
    </row>
    <row r="676" spans="1:68" ht="16.5" thickBot="1">
      <c r="A676" s="178" t="s">
        <v>540</v>
      </c>
      <c r="B676" s="211" t="s">
        <v>537</v>
      </c>
      <c r="C676" s="57">
        <v>125</v>
      </c>
      <c r="D676" s="180" t="s">
        <v>541</v>
      </c>
      <c r="E676" s="181"/>
      <c r="F676" s="181"/>
      <c r="G676" s="182"/>
      <c r="H676" s="61" t="s">
        <v>1956</v>
      </c>
      <c r="I676" s="97" t="s">
        <v>542</v>
      </c>
      <c r="J676" s="183" t="s">
        <v>543</v>
      </c>
      <c r="K676" s="64">
        <v>18310</v>
      </c>
      <c r="L676" s="63" t="s">
        <v>531</v>
      </c>
      <c r="M676" s="65"/>
      <c r="N676" s="66">
        <v>18.6</v>
      </c>
      <c r="O676" s="84"/>
      <c r="P676" s="67">
        <f>(N676+$O$6)*C676</f>
        <v>2481.25</v>
      </c>
      <c r="Q676" s="77"/>
      <c r="R676" s="178" t="s">
        <v>540</v>
      </c>
      <c r="S676" s="211" t="s">
        <v>537</v>
      </c>
      <c r="T676" s="389"/>
      <c r="U676" s="57">
        <v>125</v>
      </c>
      <c r="V676" s="180" t="s">
        <v>541</v>
      </c>
      <c r="W676" s="181"/>
      <c r="X676" s="181"/>
      <c r="Y676" s="182"/>
      <c r="Z676" s="61" t="s">
        <v>1956</v>
      </c>
      <c r="AA676" s="97" t="s">
        <v>542</v>
      </c>
      <c r="AB676" s="183" t="s">
        <v>543</v>
      </c>
      <c r="AC676" s="64">
        <v>1038231</v>
      </c>
      <c r="AD676" s="63" t="s">
        <v>1398</v>
      </c>
      <c r="AE676" s="65"/>
      <c r="AF676" s="66">
        <v>18.96</v>
      </c>
      <c r="AG676" s="84"/>
      <c r="AH676" s="358">
        <f>(AF676+$AG$6)*U676</f>
        <v>2607.5</v>
      </c>
      <c r="AI676" s="178" t="s">
        <v>540</v>
      </c>
      <c r="AJ676" s="211" t="s">
        <v>537</v>
      </c>
      <c r="AK676" s="389"/>
      <c r="AL676" s="57">
        <v>125</v>
      </c>
      <c r="AM676" s="180" t="s">
        <v>541</v>
      </c>
      <c r="AN676" s="181"/>
      <c r="AO676" s="181"/>
      <c r="AP676" s="182"/>
      <c r="AQ676" s="61" t="s">
        <v>1956</v>
      </c>
      <c r="AR676" s="97" t="s">
        <v>542</v>
      </c>
      <c r="AS676" s="183" t="s">
        <v>542</v>
      </c>
      <c r="AT676" s="64">
        <v>239640</v>
      </c>
      <c r="AU676" s="63" t="s">
        <v>1774</v>
      </c>
      <c r="AV676" s="65"/>
      <c r="AW676" s="66">
        <v>15.6</v>
      </c>
      <c r="AX676" s="84"/>
      <c r="AY676" s="358">
        <f>(AW676+$AX$6)*AL676</f>
        <v>2193.75</v>
      </c>
      <c r="AZ676" s="178" t="s">
        <v>540</v>
      </c>
      <c r="BA676" s="211" t="s">
        <v>537</v>
      </c>
      <c r="BB676" s="389"/>
      <c r="BC676" s="57">
        <v>125</v>
      </c>
      <c r="BD676" s="180" t="s">
        <v>541</v>
      </c>
      <c r="BE676" s="181"/>
      <c r="BF676" s="181"/>
      <c r="BG676" s="182"/>
      <c r="BH676" s="61" t="s">
        <v>1956</v>
      </c>
      <c r="BI676" s="97" t="s">
        <v>542</v>
      </c>
      <c r="BJ676" s="183"/>
      <c r="BK676" s="64"/>
      <c r="BL676" s="63"/>
      <c r="BM676" s="65"/>
      <c r="BN676" s="66"/>
      <c r="BO676" s="84"/>
      <c r="BP676" s="358">
        <f>(BN676+$O$6)*BC676</f>
        <v>156.25</v>
      </c>
    </row>
    <row r="677" spans="1:68" ht="16.5" thickBot="1">
      <c r="A677" s="184"/>
      <c r="B677" s="265"/>
      <c r="C677" s="70"/>
      <c r="D677" s="180" t="s">
        <v>544</v>
      </c>
      <c r="E677" s="181"/>
      <c r="F677" s="181"/>
      <c r="G677" s="182"/>
      <c r="H677" s="263"/>
      <c r="I677" s="72"/>
      <c r="J677" s="89"/>
      <c r="K677" s="74"/>
      <c r="L677" s="73"/>
      <c r="M677" s="74"/>
      <c r="N677" s="75"/>
      <c r="O677" s="84"/>
      <c r="P677" s="76"/>
      <c r="Q677" s="5"/>
      <c r="R677" s="184"/>
      <c r="S677" s="265"/>
      <c r="T677" s="392"/>
      <c r="U677" s="70"/>
      <c r="V677" s="180" t="s">
        <v>544</v>
      </c>
      <c r="W677" s="181"/>
      <c r="X677" s="181"/>
      <c r="Y677" s="182"/>
      <c r="Z677" s="263"/>
      <c r="AA677" s="72"/>
      <c r="AB677" s="89"/>
      <c r="AC677" s="74"/>
      <c r="AD677" s="73"/>
      <c r="AE677" s="74"/>
      <c r="AF677" s="75"/>
      <c r="AG677" s="84"/>
      <c r="AH677" s="359"/>
      <c r="AI677" s="184"/>
      <c r="AJ677" s="265"/>
      <c r="AK677" s="392"/>
      <c r="AL677" s="70"/>
      <c r="AM677" s="180" t="s">
        <v>544</v>
      </c>
      <c r="AN677" s="181"/>
      <c r="AO677" s="181"/>
      <c r="AP677" s="182"/>
      <c r="AQ677" s="263"/>
      <c r="AR677" s="72"/>
      <c r="AS677" s="89"/>
      <c r="AT677" s="74"/>
      <c r="AU677" s="73"/>
      <c r="AV677" s="74"/>
      <c r="AW677" s="75"/>
      <c r="AX677" s="84"/>
      <c r="AY677" s="359"/>
      <c r="AZ677" s="184"/>
      <c r="BA677" s="265"/>
      <c r="BB677" s="392"/>
      <c r="BC677" s="70"/>
      <c r="BD677" s="180" t="s">
        <v>544</v>
      </c>
      <c r="BE677" s="181"/>
      <c r="BF677" s="181"/>
      <c r="BG677" s="182"/>
      <c r="BH677" s="263"/>
      <c r="BI677" s="72"/>
      <c r="BJ677" s="89"/>
      <c r="BK677" s="74"/>
      <c r="BL677" s="73"/>
      <c r="BM677" s="74"/>
      <c r="BN677" s="75"/>
      <c r="BO677" s="84"/>
      <c r="BP677" s="359"/>
    </row>
    <row r="678" spans="1:68" ht="16.5" thickBot="1">
      <c r="A678" s="184"/>
      <c r="B678" s="266"/>
      <c r="C678" s="70"/>
      <c r="D678" s="267"/>
      <c r="E678" s="268"/>
      <c r="F678" s="268"/>
      <c r="G678" s="269"/>
      <c r="H678" s="263"/>
      <c r="I678" s="72"/>
      <c r="J678" s="89"/>
      <c r="K678" s="74"/>
      <c r="L678" s="73"/>
      <c r="M678" s="74"/>
      <c r="N678" s="75"/>
      <c r="O678" s="84"/>
      <c r="P678" s="76"/>
      <c r="Q678" s="5"/>
      <c r="R678" s="184"/>
      <c r="S678" s="266"/>
      <c r="T678" s="393"/>
      <c r="U678" s="70"/>
      <c r="V678" s="267"/>
      <c r="W678" s="268"/>
      <c r="X678" s="268"/>
      <c r="Y678" s="269"/>
      <c r="Z678" s="263"/>
      <c r="AA678" s="72"/>
      <c r="AB678" s="89"/>
      <c r="AC678" s="74"/>
      <c r="AD678" s="73"/>
      <c r="AE678" s="74"/>
      <c r="AF678" s="75"/>
      <c r="AG678" s="84"/>
      <c r="AH678" s="359"/>
      <c r="AI678" s="184"/>
      <c r="AJ678" s="266"/>
      <c r="AK678" s="393"/>
      <c r="AL678" s="70"/>
      <c r="AM678" s="267"/>
      <c r="AN678" s="268"/>
      <c r="AO678" s="268"/>
      <c r="AP678" s="269"/>
      <c r="AQ678" s="263"/>
      <c r="AR678" s="72"/>
      <c r="AS678" s="89"/>
      <c r="AT678" s="74"/>
      <c r="AU678" s="73"/>
      <c r="AV678" s="74"/>
      <c r="AW678" s="75"/>
      <c r="AX678" s="84"/>
      <c r="AY678" s="359"/>
      <c r="AZ678" s="184"/>
      <c r="BA678" s="266"/>
      <c r="BB678" s="393"/>
      <c r="BC678" s="70"/>
      <c r="BD678" s="267"/>
      <c r="BE678" s="268"/>
      <c r="BF678" s="268"/>
      <c r="BG678" s="269"/>
      <c r="BH678" s="263"/>
      <c r="BI678" s="72"/>
      <c r="BJ678" s="89"/>
      <c r="BK678" s="74"/>
      <c r="BL678" s="73"/>
      <c r="BM678" s="74"/>
      <c r="BN678" s="75"/>
      <c r="BO678" s="84"/>
      <c r="BP678" s="359"/>
    </row>
    <row r="679" spans="1:68" s="81" customFormat="1" ht="16.5" thickBot="1">
      <c r="A679" s="184"/>
      <c r="B679" s="185"/>
      <c r="C679" s="70"/>
      <c r="D679" s="452" t="s">
        <v>545</v>
      </c>
      <c r="E679" s="453"/>
      <c r="F679" s="453"/>
      <c r="G679" s="454"/>
      <c r="H679" s="119"/>
      <c r="I679" s="72"/>
      <c r="J679" s="89"/>
      <c r="K679" s="74"/>
      <c r="L679" s="73"/>
      <c r="M679" s="74"/>
      <c r="N679" s="75"/>
      <c r="O679" s="84"/>
      <c r="P679" s="76"/>
      <c r="Q679" s="80"/>
      <c r="R679" s="184"/>
      <c r="S679" s="185"/>
      <c r="T679" s="386"/>
      <c r="U679" s="70"/>
      <c r="V679" s="452" t="s">
        <v>545</v>
      </c>
      <c r="W679" s="453"/>
      <c r="X679" s="453"/>
      <c r="Y679" s="454"/>
      <c r="Z679" s="119"/>
      <c r="AA679" s="72"/>
      <c r="AB679" s="89"/>
      <c r="AC679" s="74"/>
      <c r="AD679" s="73"/>
      <c r="AE679" s="74"/>
      <c r="AF679" s="75"/>
      <c r="AG679" s="84"/>
      <c r="AH679" s="359"/>
      <c r="AI679" s="184"/>
      <c r="AJ679" s="185"/>
      <c r="AK679" s="386"/>
      <c r="AL679" s="70"/>
      <c r="AM679" s="452" t="s">
        <v>545</v>
      </c>
      <c r="AN679" s="453"/>
      <c r="AO679" s="453"/>
      <c r="AP679" s="454"/>
      <c r="AQ679" s="119"/>
      <c r="AR679" s="72"/>
      <c r="AS679" s="89"/>
      <c r="AT679" s="74"/>
      <c r="AU679" s="73"/>
      <c r="AV679" s="74"/>
      <c r="AW679" s="75"/>
      <c r="AX679" s="84"/>
      <c r="AY679" s="359"/>
      <c r="AZ679" s="184"/>
      <c r="BA679" s="185"/>
      <c r="BB679" s="386"/>
      <c r="BC679" s="70"/>
      <c r="BD679" s="452" t="s">
        <v>545</v>
      </c>
      <c r="BE679" s="453"/>
      <c r="BF679" s="453"/>
      <c r="BG679" s="454"/>
      <c r="BH679" s="119"/>
      <c r="BI679" s="72"/>
      <c r="BJ679" s="89"/>
      <c r="BK679" s="74"/>
      <c r="BL679" s="73"/>
      <c r="BM679" s="74"/>
      <c r="BN679" s="75"/>
      <c r="BO679" s="84"/>
      <c r="BP679" s="359"/>
    </row>
    <row r="680" spans="1:68" ht="16.5" thickBot="1">
      <c r="A680" s="178" t="s">
        <v>546</v>
      </c>
      <c r="B680" s="211" t="s">
        <v>547</v>
      </c>
      <c r="C680" s="57">
        <v>600</v>
      </c>
      <c r="D680" s="180" t="s">
        <v>548</v>
      </c>
      <c r="E680" s="181"/>
      <c r="F680" s="181"/>
      <c r="G680" s="182"/>
      <c r="H680" s="61" t="s">
        <v>549</v>
      </c>
      <c r="I680" s="97" t="s">
        <v>550</v>
      </c>
      <c r="J680" s="183" t="s">
        <v>551</v>
      </c>
      <c r="K680" s="64"/>
      <c r="L680" s="63" t="s">
        <v>552</v>
      </c>
      <c r="M680" s="65"/>
      <c r="N680" s="66">
        <v>16.95</v>
      </c>
      <c r="O680" s="84"/>
      <c r="P680" s="67">
        <f>(N680+$O$6)*C680</f>
        <v>10920</v>
      </c>
      <c r="R680" s="178" t="s">
        <v>546</v>
      </c>
      <c r="S680" s="211" t="s">
        <v>547</v>
      </c>
      <c r="T680" s="389"/>
      <c r="U680" s="57">
        <v>600</v>
      </c>
      <c r="V680" s="180" t="s">
        <v>548</v>
      </c>
      <c r="W680" s="181"/>
      <c r="X680" s="181"/>
      <c r="Y680" s="182"/>
      <c r="Z680" s="61" t="s">
        <v>549</v>
      </c>
      <c r="AA680" s="97" t="s">
        <v>550</v>
      </c>
      <c r="AB680" s="183" t="s">
        <v>1399</v>
      </c>
      <c r="AC680" s="64">
        <v>9697202</v>
      </c>
      <c r="AD680" s="63" t="s">
        <v>1400</v>
      </c>
      <c r="AE680" s="65"/>
      <c r="AF680" s="66">
        <v>14.1</v>
      </c>
      <c r="AG680" s="84"/>
      <c r="AH680" s="358">
        <f>(AF680+$AG$6)*U680</f>
        <v>9600</v>
      </c>
      <c r="AI680" s="178" t="s">
        <v>546</v>
      </c>
      <c r="AJ680" s="211" t="s">
        <v>547</v>
      </c>
      <c r="AK680" s="389"/>
      <c r="AL680" s="57">
        <v>708</v>
      </c>
      <c r="AM680" s="180" t="s">
        <v>548</v>
      </c>
      <c r="AN680" s="181"/>
      <c r="AO680" s="181"/>
      <c r="AP680" s="182"/>
      <c r="AQ680" s="61" t="s">
        <v>549</v>
      </c>
      <c r="AR680" s="97" t="s">
        <v>550</v>
      </c>
      <c r="AS680" s="183" t="s">
        <v>1775</v>
      </c>
      <c r="AT680" s="64">
        <v>226380</v>
      </c>
      <c r="AU680" s="63" t="s">
        <v>1776</v>
      </c>
      <c r="AV680" s="65"/>
      <c r="AW680" s="66">
        <v>14.1</v>
      </c>
      <c r="AX680" s="84"/>
      <c r="AY680" s="358">
        <f>(AW680+$AX$6)*AL680</f>
        <v>11363.4</v>
      </c>
      <c r="AZ680" s="178" t="s">
        <v>546</v>
      </c>
      <c r="BA680" s="211" t="s">
        <v>547</v>
      </c>
      <c r="BB680" s="389"/>
      <c r="BC680" s="57">
        <v>600</v>
      </c>
      <c r="BD680" s="180" t="s">
        <v>548</v>
      </c>
      <c r="BE680" s="181"/>
      <c r="BF680" s="181"/>
      <c r="BG680" s="182"/>
      <c r="BH680" s="61" t="s">
        <v>549</v>
      </c>
      <c r="BI680" s="97" t="s">
        <v>550</v>
      </c>
      <c r="BJ680" s="183"/>
      <c r="BK680" s="64"/>
      <c r="BL680" s="63"/>
      <c r="BM680" s="65"/>
      <c r="BN680" s="66"/>
      <c r="BO680" s="84"/>
      <c r="BP680" s="358">
        <f>(BN680+$O$6)*BC680</f>
        <v>750</v>
      </c>
    </row>
    <row r="681" spans="1:68" s="81" customFormat="1" ht="16.5" thickBot="1">
      <c r="A681" s="184"/>
      <c r="B681" s="185"/>
      <c r="C681" s="70"/>
      <c r="D681" s="180"/>
      <c r="E681" s="181"/>
      <c r="F681" s="181"/>
      <c r="G681" s="182"/>
      <c r="H681" s="71"/>
      <c r="I681" s="72"/>
      <c r="J681" s="89"/>
      <c r="K681" s="74"/>
      <c r="L681" s="73"/>
      <c r="M681" s="74"/>
      <c r="N681" s="75"/>
      <c r="O681" s="84"/>
      <c r="P681" s="76"/>
      <c r="Q681" s="80"/>
      <c r="R681" s="184"/>
      <c r="S681" s="185"/>
      <c r="T681" s="386"/>
      <c r="U681" s="70"/>
      <c r="V681" s="180"/>
      <c r="W681" s="181"/>
      <c r="X681" s="181"/>
      <c r="Y681" s="182"/>
      <c r="Z681" s="71"/>
      <c r="AA681" s="72"/>
      <c r="AB681" s="89"/>
      <c r="AC681" s="74"/>
      <c r="AD681" s="73"/>
      <c r="AE681" s="74"/>
      <c r="AF681" s="75"/>
      <c r="AG681" s="84"/>
      <c r="AH681" s="359"/>
      <c r="AI681" s="184"/>
      <c r="AJ681" s="185"/>
      <c r="AK681" s="386"/>
      <c r="AL681" s="70"/>
      <c r="AM681" s="180"/>
      <c r="AN681" s="181"/>
      <c r="AO681" s="181"/>
      <c r="AP681" s="182"/>
      <c r="AQ681" s="71"/>
      <c r="AR681" s="72"/>
      <c r="AS681" s="89"/>
      <c r="AT681" s="74"/>
      <c r="AU681" s="73"/>
      <c r="AV681" s="74"/>
      <c r="AW681" s="75"/>
      <c r="AX681" s="84"/>
      <c r="AY681" s="359"/>
      <c r="AZ681" s="184"/>
      <c r="BA681" s="185"/>
      <c r="BB681" s="386"/>
      <c r="BC681" s="70"/>
      <c r="BD681" s="180"/>
      <c r="BE681" s="181"/>
      <c r="BF681" s="181"/>
      <c r="BG681" s="182"/>
      <c r="BH681" s="71"/>
      <c r="BI681" s="72"/>
      <c r="BJ681" s="89"/>
      <c r="BK681" s="74"/>
      <c r="BL681" s="73"/>
      <c r="BM681" s="74"/>
      <c r="BN681" s="75"/>
      <c r="BO681" s="84"/>
      <c r="BP681" s="359"/>
    </row>
    <row r="682" spans="1:68" s="81" customFormat="1" ht="16.5" thickBot="1">
      <c r="A682" s="184" t="s">
        <v>553</v>
      </c>
      <c r="B682" s="185"/>
      <c r="C682" s="141">
        <v>150</v>
      </c>
      <c r="D682" s="180" t="s">
        <v>554</v>
      </c>
      <c r="E682" s="181"/>
      <c r="F682" s="181"/>
      <c r="G682" s="182"/>
      <c r="H682" s="61" t="s">
        <v>555</v>
      </c>
      <c r="I682" s="83" t="s">
        <v>556</v>
      </c>
      <c r="J682" s="183" t="s">
        <v>557</v>
      </c>
      <c r="K682" s="64"/>
      <c r="L682" s="63" t="s">
        <v>558</v>
      </c>
      <c r="M682" s="65"/>
      <c r="N682" s="66">
        <v>30.3</v>
      </c>
      <c r="O682" s="84"/>
      <c r="P682" s="67">
        <f>(N682+$O$6)*C682</f>
        <v>4732.5</v>
      </c>
      <c r="Q682" s="80"/>
      <c r="R682" s="184" t="s">
        <v>553</v>
      </c>
      <c r="S682" s="185"/>
      <c r="T682" s="386"/>
      <c r="U682" s="141">
        <v>150</v>
      </c>
      <c r="V682" s="180" t="s">
        <v>554</v>
      </c>
      <c r="W682" s="181"/>
      <c r="X682" s="181"/>
      <c r="Y682" s="182"/>
      <c r="Z682" s="61" t="s">
        <v>555</v>
      </c>
      <c r="AA682" s="83" t="s">
        <v>556</v>
      </c>
      <c r="AB682" s="183" t="s">
        <v>650</v>
      </c>
      <c r="AC682" s="64" t="s">
        <v>1401</v>
      </c>
      <c r="AD682" s="63" t="s">
        <v>1402</v>
      </c>
      <c r="AE682" s="65"/>
      <c r="AF682" s="66">
        <v>13.87</v>
      </c>
      <c r="AG682" s="84"/>
      <c r="AH682" s="358">
        <f>(AF682+$AG$6)*U682</f>
        <v>2365.5</v>
      </c>
      <c r="AI682" s="184" t="s">
        <v>553</v>
      </c>
      <c r="AJ682" s="185"/>
      <c r="AK682" s="386"/>
      <c r="AL682" s="141">
        <v>150</v>
      </c>
      <c r="AM682" s="180" t="s">
        <v>554</v>
      </c>
      <c r="AN682" s="181"/>
      <c r="AO682" s="181"/>
      <c r="AP682" s="182"/>
      <c r="AQ682" s="61" t="s">
        <v>555</v>
      </c>
      <c r="AR682" s="83" t="s">
        <v>556</v>
      </c>
      <c r="AS682" s="183" t="s">
        <v>1777</v>
      </c>
      <c r="AT682" s="64">
        <v>734799</v>
      </c>
      <c r="AU682" s="63" t="s">
        <v>1778</v>
      </c>
      <c r="AV682" s="65"/>
      <c r="AW682" s="66">
        <v>31.3</v>
      </c>
      <c r="AX682" s="84"/>
      <c r="AY682" s="358">
        <f>(AW682+$AX$6)*AL682</f>
        <v>4987.5</v>
      </c>
      <c r="AZ682" s="184" t="s">
        <v>553</v>
      </c>
      <c r="BA682" s="185"/>
      <c r="BB682" s="386"/>
      <c r="BC682" s="141">
        <v>150</v>
      </c>
      <c r="BD682" s="180" t="s">
        <v>554</v>
      </c>
      <c r="BE682" s="181"/>
      <c r="BF682" s="181"/>
      <c r="BG682" s="182"/>
      <c r="BH682" s="61" t="s">
        <v>555</v>
      </c>
      <c r="BI682" s="83" t="s">
        <v>556</v>
      </c>
      <c r="BJ682" s="183"/>
      <c r="BK682" s="64"/>
      <c r="BL682" s="63"/>
      <c r="BM682" s="65"/>
      <c r="BN682" s="66"/>
      <c r="BO682" s="84"/>
      <c r="BP682" s="358">
        <f>(BN682+$O$6)*BC682</f>
        <v>187.5</v>
      </c>
    </row>
    <row r="683" spans="1:68" s="81" customFormat="1" ht="16.5" thickBot="1">
      <c r="A683" s="184"/>
      <c r="B683" s="185"/>
      <c r="C683" s="70"/>
      <c r="D683" s="180"/>
      <c r="E683" s="181"/>
      <c r="F683" s="181"/>
      <c r="G683" s="182"/>
      <c r="H683" s="71"/>
      <c r="I683" s="72"/>
      <c r="J683" s="89"/>
      <c r="K683" s="74"/>
      <c r="L683" s="73"/>
      <c r="M683" s="74"/>
      <c r="N683" s="75"/>
      <c r="O683" s="84"/>
      <c r="P683" s="76"/>
      <c r="Q683" s="80"/>
      <c r="R683" s="184"/>
      <c r="S683" s="185"/>
      <c r="T683" s="386"/>
      <c r="U683" s="70"/>
      <c r="V683" s="180"/>
      <c r="W683" s="181"/>
      <c r="X683" s="181"/>
      <c r="Y683" s="182"/>
      <c r="Z683" s="71"/>
      <c r="AA683" s="72"/>
      <c r="AB683" s="89"/>
      <c r="AC683" s="74"/>
      <c r="AD683" s="73"/>
      <c r="AE683" s="74"/>
      <c r="AF683" s="75"/>
      <c r="AG683" s="84"/>
      <c r="AH683" s="359"/>
      <c r="AI683" s="184"/>
      <c r="AJ683" s="185"/>
      <c r="AK683" s="386"/>
      <c r="AL683" s="70"/>
      <c r="AM683" s="180"/>
      <c r="AN683" s="181"/>
      <c r="AO683" s="181"/>
      <c r="AP683" s="182"/>
      <c r="AQ683" s="71"/>
      <c r="AR683" s="72"/>
      <c r="AS683" s="89"/>
      <c r="AT683" s="74"/>
      <c r="AU683" s="73"/>
      <c r="AV683" s="74"/>
      <c r="AW683" s="75"/>
      <c r="AX683" s="84"/>
      <c r="AY683" s="359"/>
      <c r="AZ683" s="184"/>
      <c r="BA683" s="185"/>
      <c r="BB683" s="386"/>
      <c r="BC683" s="70"/>
      <c r="BD683" s="180"/>
      <c r="BE683" s="181"/>
      <c r="BF683" s="181"/>
      <c r="BG683" s="182"/>
      <c r="BH683" s="71"/>
      <c r="BI683" s="72"/>
      <c r="BJ683" s="89"/>
      <c r="BK683" s="74"/>
      <c r="BL683" s="73"/>
      <c r="BM683" s="74"/>
      <c r="BN683" s="75"/>
      <c r="BO683" s="84"/>
      <c r="BP683" s="359"/>
    </row>
    <row r="684" spans="1:68" ht="16.5" thickBot="1">
      <c r="A684" s="178" t="s">
        <v>559</v>
      </c>
      <c r="B684" s="211" t="s">
        <v>560</v>
      </c>
      <c r="C684" s="57">
        <v>620</v>
      </c>
      <c r="D684" s="180" t="s">
        <v>561</v>
      </c>
      <c r="E684" s="181"/>
      <c r="F684" s="181"/>
      <c r="G684" s="182"/>
      <c r="H684" s="61" t="s">
        <v>549</v>
      </c>
      <c r="I684" s="97" t="s">
        <v>550</v>
      </c>
      <c r="J684" s="183" t="s">
        <v>562</v>
      </c>
      <c r="K684" s="64"/>
      <c r="L684" s="63" t="s">
        <v>552</v>
      </c>
      <c r="M684" s="65"/>
      <c r="N684" s="66">
        <v>14.34</v>
      </c>
      <c r="O684" s="84"/>
      <c r="P684" s="67">
        <f>(N684+$O$6)*C684</f>
        <v>9665.8</v>
      </c>
      <c r="R684" s="178" t="s">
        <v>559</v>
      </c>
      <c r="S684" s="211" t="s">
        <v>560</v>
      </c>
      <c r="T684" s="389"/>
      <c r="U684" s="57">
        <v>525</v>
      </c>
      <c r="V684" s="180" t="s">
        <v>1403</v>
      </c>
      <c r="W684" s="181"/>
      <c r="X684" s="181"/>
      <c r="Y684" s="182"/>
      <c r="Z684" s="61" t="s">
        <v>549</v>
      </c>
      <c r="AA684" s="97" t="s">
        <v>550</v>
      </c>
      <c r="AB684" s="183" t="s">
        <v>1404</v>
      </c>
      <c r="AC684" s="64" t="s">
        <v>1405</v>
      </c>
      <c r="AD684" s="63" t="s">
        <v>1406</v>
      </c>
      <c r="AE684" s="65"/>
      <c r="AF684" s="66">
        <v>14.1</v>
      </c>
      <c r="AG684" s="84"/>
      <c r="AH684" s="358">
        <f>(AF684+$AG$6)*U684</f>
        <v>8400</v>
      </c>
      <c r="AI684" s="178" t="s">
        <v>559</v>
      </c>
      <c r="AJ684" s="211" t="s">
        <v>560</v>
      </c>
      <c r="AK684" s="389"/>
      <c r="AL684" s="57">
        <v>525</v>
      </c>
      <c r="AM684" s="180" t="s">
        <v>561</v>
      </c>
      <c r="AN684" s="181"/>
      <c r="AO684" s="181"/>
      <c r="AP684" s="182"/>
      <c r="AQ684" s="61" t="s">
        <v>549</v>
      </c>
      <c r="AR684" s="97" t="s">
        <v>550</v>
      </c>
      <c r="AS684" s="183"/>
      <c r="AT684" s="64" t="s">
        <v>1654</v>
      </c>
      <c r="AU684" s="63"/>
      <c r="AV684" s="65"/>
      <c r="AW684" s="398">
        <v>14.34</v>
      </c>
      <c r="AX684" s="399"/>
      <c r="AY684" s="396">
        <f>(AW684+$AX$6)*AL684</f>
        <v>8552.25</v>
      </c>
      <c r="AZ684" s="178" t="s">
        <v>559</v>
      </c>
      <c r="BA684" s="211" t="s">
        <v>560</v>
      </c>
      <c r="BB684" s="389"/>
      <c r="BC684" s="57">
        <v>525</v>
      </c>
      <c r="BD684" s="180" t="s">
        <v>561</v>
      </c>
      <c r="BE684" s="181"/>
      <c r="BF684" s="181"/>
      <c r="BG684" s="182"/>
      <c r="BH684" s="61" t="s">
        <v>549</v>
      </c>
      <c r="BI684" s="97" t="s">
        <v>550</v>
      </c>
      <c r="BJ684" s="183"/>
      <c r="BK684" s="64"/>
      <c r="BL684" s="63"/>
      <c r="BM684" s="65"/>
      <c r="BN684" s="66"/>
      <c r="BO684" s="84"/>
      <c r="BP684" s="358">
        <f>(BN684+$O$6)*BC684</f>
        <v>656.25</v>
      </c>
    </row>
    <row r="685" spans="1:68" s="81" customFormat="1" ht="16.5" thickBot="1">
      <c r="A685" s="184"/>
      <c r="B685" s="185"/>
      <c r="C685" s="70"/>
      <c r="D685" s="180"/>
      <c r="E685" s="181"/>
      <c r="F685" s="181"/>
      <c r="G685" s="182"/>
      <c r="H685" s="71"/>
      <c r="I685" s="72"/>
      <c r="J685" s="89"/>
      <c r="K685" s="74"/>
      <c r="L685" s="73"/>
      <c r="M685" s="74"/>
      <c r="N685" s="75"/>
      <c r="O685" s="84"/>
      <c r="P685" s="76"/>
      <c r="Q685" s="80"/>
      <c r="R685" s="184"/>
      <c r="S685" s="185"/>
      <c r="T685" s="386"/>
      <c r="U685" s="70"/>
      <c r="V685" s="180"/>
      <c r="W685" s="181"/>
      <c r="X685" s="181"/>
      <c r="Y685" s="182"/>
      <c r="Z685" s="71"/>
      <c r="AA685" s="72"/>
      <c r="AB685" s="89"/>
      <c r="AC685" s="74"/>
      <c r="AD685" s="73"/>
      <c r="AE685" s="74"/>
      <c r="AF685" s="75"/>
      <c r="AG685" s="84"/>
      <c r="AH685" s="359"/>
      <c r="AI685" s="184"/>
      <c r="AJ685" s="185"/>
      <c r="AK685" s="386"/>
      <c r="AL685" s="70"/>
      <c r="AM685" s="180"/>
      <c r="AN685" s="181"/>
      <c r="AO685" s="181"/>
      <c r="AP685" s="182"/>
      <c r="AQ685" s="71"/>
      <c r="AR685" s="72"/>
      <c r="AS685" s="89"/>
      <c r="AT685" s="74"/>
      <c r="AU685" s="73"/>
      <c r="AV685" s="74"/>
      <c r="AW685" s="75"/>
      <c r="AX685" s="84"/>
      <c r="AY685" s="359"/>
      <c r="AZ685" s="184"/>
      <c r="BA685" s="185"/>
      <c r="BB685" s="386"/>
      <c r="BC685" s="70"/>
      <c r="BD685" s="180"/>
      <c r="BE685" s="181"/>
      <c r="BF685" s="181"/>
      <c r="BG685" s="182"/>
      <c r="BH685" s="71"/>
      <c r="BI685" s="72"/>
      <c r="BJ685" s="89"/>
      <c r="BK685" s="74"/>
      <c r="BL685" s="73"/>
      <c r="BM685" s="74"/>
      <c r="BN685" s="75"/>
      <c r="BO685" s="84"/>
      <c r="BP685" s="359"/>
    </row>
    <row r="686" spans="1:68" s="81" customFormat="1" ht="16.5" thickBot="1">
      <c r="A686" s="178" t="s">
        <v>563</v>
      </c>
      <c r="B686" s="185"/>
      <c r="C686" s="141">
        <v>225</v>
      </c>
      <c r="D686" s="180" t="s">
        <v>564</v>
      </c>
      <c r="E686" s="181"/>
      <c r="F686" s="181"/>
      <c r="G686" s="182"/>
      <c r="H686" s="61" t="s">
        <v>549</v>
      </c>
      <c r="I686" s="97" t="s">
        <v>550</v>
      </c>
      <c r="J686" s="183" t="s">
        <v>551</v>
      </c>
      <c r="K686" s="64">
        <v>57040</v>
      </c>
      <c r="L686" s="63" t="s">
        <v>552</v>
      </c>
      <c r="M686" s="65"/>
      <c r="N686" s="66">
        <v>16.95</v>
      </c>
      <c r="O686" s="84"/>
      <c r="P686" s="67">
        <f>(N686+$O$6)*C686</f>
        <v>4095</v>
      </c>
      <c r="Q686" s="80"/>
      <c r="R686" s="178" t="s">
        <v>563</v>
      </c>
      <c r="S686" s="185"/>
      <c r="T686" s="386"/>
      <c r="U686" s="141">
        <v>225</v>
      </c>
      <c r="V686" s="180" t="s">
        <v>564</v>
      </c>
      <c r="W686" s="181"/>
      <c r="X686" s="181"/>
      <c r="Y686" s="182"/>
      <c r="Z686" s="61" t="s">
        <v>549</v>
      </c>
      <c r="AA686" s="97" t="s">
        <v>550</v>
      </c>
      <c r="AB686" s="183" t="s">
        <v>551</v>
      </c>
      <c r="AC686" s="64">
        <v>5527361</v>
      </c>
      <c r="AD686" s="63" t="s">
        <v>1407</v>
      </c>
      <c r="AE686" s="65"/>
      <c r="AF686" s="66">
        <v>16.66</v>
      </c>
      <c r="AG686" s="84"/>
      <c r="AH686" s="358">
        <f>(AF686+$AG$6)*U686</f>
        <v>4176</v>
      </c>
      <c r="AI686" s="178" t="s">
        <v>563</v>
      </c>
      <c r="AJ686" s="185"/>
      <c r="AK686" s="386"/>
      <c r="AL686" s="141">
        <v>225</v>
      </c>
      <c r="AM686" s="180" t="s">
        <v>564</v>
      </c>
      <c r="AN686" s="181"/>
      <c r="AO686" s="181"/>
      <c r="AP686" s="182"/>
      <c r="AQ686" s="61" t="s">
        <v>549</v>
      </c>
      <c r="AR686" s="97" t="s">
        <v>550</v>
      </c>
      <c r="AS686" s="183" t="s">
        <v>1779</v>
      </c>
      <c r="AT686" s="64">
        <v>105260</v>
      </c>
      <c r="AU686" s="63" t="s">
        <v>1780</v>
      </c>
      <c r="AV686" s="65"/>
      <c r="AW686" s="66">
        <v>16.66</v>
      </c>
      <c r="AX686" s="84"/>
      <c r="AY686" s="358">
        <f>(AW686+$AX$6)*AL686</f>
        <v>4187.25</v>
      </c>
      <c r="AZ686" s="178" t="s">
        <v>563</v>
      </c>
      <c r="BA686" s="185"/>
      <c r="BB686" s="386"/>
      <c r="BC686" s="141">
        <v>225</v>
      </c>
      <c r="BD686" s="180" t="s">
        <v>564</v>
      </c>
      <c r="BE686" s="181"/>
      <c r="BF686" s="181"/>
      <c r="BG686" s="182"/>
      <c r="BH686" s="61" t="s">
        <v>549</v>
      </c>
      <c r="BI686" s="97" t="s">
        <v>550</v>
      </c>
      <c r="BJ686" s="183"/>
      <c r="BK686" s="64"/>
      <c r="BL686" s="63"/>
      <c r="BM686" s="65"/>
      <c r="BN686" s="66"/>
      <c r="BO686" s="84"/>
      <c r="BP686" s="358">
        <f>(BN686+$O$6)*BC686</f>
        <v>281.25</v>
      </c>
    </row>
    <row r="687" spans="1:68" s="81" customFormat="1" ht="16.5" thickBot="1">
      <c r="A687" s="184"/>
      <c r="B687" s="185"/>
      <c r="C687" s="70"/>
      <c r="D687" s="180"/>
      <c r="E687" s="181"/>
      <c r="F687" s="181"/>
      <c r="G687" s="182"/>
      <c r="H687" s="71"/>
      <c r="I687" s="72"/>
      <c r="J687" s="89"/>
      <c r="K687" s="74"/>
      <c r="L687" s="73"/>
      <c r="M687" s="74"/>
      <c r="N687" s="75"/>
      <c r="O687" s="84"/>
      <c r="P687" s="76"/>
      <c r="Q687" s="80"/>
      <c r="R687" s="184"/>
      <c r="S687" s="185"/>
      <c r="T687" s="386"/>
      <c r="U687" s="70"/>
      <c r="V687" s="180"/>
      <c r="W687" s="181"/>
      <c r="X687" s="181"/>
      <c r="Y687" s="182"/>
      <c r="Z687" s="71"/>
      <c r="AA687" s="72"/>
      <c r="AB687" s="89"/>
      <c r="AC687" s="74"/>
      <c r="AD687" s="73"/>
      <c r="AE687" s="74"/>
      <c r="AF687" s="75"/>
      <c r="AG687" s="84"/>
      <c r="AH687" s="359"/>
      <c r="AI687" s="184"/>
      <c r="AJ687" s="185"/>
      <c r="AK687" s="386"/>
      <c r="AL687" s="70"/>
      <c r="AM687" s="180"/>
      <c r="AN687" s="181"/>
      <c r="AO687" s="181"/>
      <c r="AP687" s="182"/>
      <c r="AQ687" s="71"/>
      <c r="AR687" s="72"/>
      <c r="AS687" s="89"/>
      <c r="AT687" s="74"/>
      <c r="AU687" s="73"/>
      <c r="AV687" s="74"/>
      <c r="AW687" s="75"/>
      <c r="AX687" s="84"/>
      <c r="AY687" s="359"/>
      <c r="AZ687" s="184"/>
      <c r="BA687" s="185"/>
      <c r="BB687" s="386"/>
      <c r="BC687" s="70"/>
      <c r="BD687" s="180"/>
      <c r="BE687" s="181"/>
      <c r="BF687" s="181"/>
      <c r="BG687" s="182"/>
      <c r="BH687" s="71"/>
      <c r="BI687" s="72"/>
      <c r="BJ687" s="89"/>
      <c r="BK687" s="74"/>
      <c r="BL687" s="73"/>
      <c r="BM687" s="74"/>
      <c r="BN687" s="75"/>
      <c r="BO687" s="84"/>
      <c r="BP687" s="359"/>
    </row>
    <row r="688" spans="1:68" ht="16.5" thickBot="1">
      <c r="A688" s="178" t="s">
        <v>565</v>
      </c>
      <c r="B688" s="211" t="s">
        <v>566</v>
      </c>
      <c r="C688" s="57">
        <v>208</v>
      </c>
      <c r="D688" s="180" t="s">
        <v>567</v>
      </c>
      <c r="E688" s="181"/>
      <c r="F688" s="181"/>
      <c r="G688" s="182"/>
      <c r="H688" s="61" t="s">
        <v>549</v>
      </c>
      <c r="I688" s="97" t="s">
        <v>550</v>
      </c>
      <c r="J688" s="183" t="s">
        <v>568</v>
      </c>
      <c r="K688" s="64"/>
      <c r="L688" s="63" t="s">
        <v>552</v>
      </c>
      <c r="M688" s="65"/>
      <c r="N688" s="66">
        <v>16.95</v>
      </c>
      <c r="O688" s="84"/>
      <c r="P688" s="67">
        <f>(N688+$O$6)*C688</f>
        <v>3785.6</v>
      </c>
      <c r="R688" s="178" t="s">
        <v>565</v>
      </c>
      <c r="S688" s="211" t="s">
        <v>566</v>
      </c>
      <c r="T688" s="389"/>
      <c r="U688" s="57">
        <v>208</v>
      </c>
      <c r="V688" s="180" t="s">
        <v>567</v>
      </c>
      <c r="W688" s="181"/>
      <c r="X688" s="181"/>
      <c r="Y688" s="182"/>
      <c r="Z688" s="61" t="s">
        <v>549</v>
      </c>
      <c r="AA688" s="97" t="s">
        <v>550</v>
      </c>
      <c r="AB688" s="183" t="s">
        <v>551</v>
      </c>
      <c r="AC688" s="64"/>
      <c r="AD688" s="63" t="s">
        <v>1408</v>
      </c>
      <c r="AE688" s="65"/>
      <c r="AF688" s="66">
        <v>16.66</v>
      </c>
      <c r="AG688" s="84"/>
      <c r="AH688" s="358">
        <f>(AF688+$AG$6)*U688</f>
        <v>3860.4799999999996</v>
      </c>
      <c r="AI688" s="178" t="s">
        <v>565</v>
      </c>
      <c r="AJ688" s="211" t="s">
        <v>566</v>
      </c>
      <c r="AK688" s="389"/>
      <c r="AL688" s="57">
        <v>208</v>
      </c>
      <c r="AM688" s="180" t="s">
        <v>567</v>
      </c>
      <c r="AN688" s="181"/>
      <c r="AO688" s="181"/>
      <c r="AP688" s="182"/>
      <c r="AQ688" s="61" t="s">
        <v>549</v>
      </c>
      <c r="AR688" s="97" t="s">
        <v>550</v>
      </c>
      <c r="AS688" s="183" t="s">
        <v>1779</v>
      </c>
      <c r="AT688" s="64">
        <v>105050</v>
      </c>
      <c r="AU688" s="63" t="s">
        <v>1781</v>
      </c>
      <c r="AV688" s="65"/>
      <c r="AW688" s="66">
        <v>16.66</v>
      </c>
      <c r="AX688" s="84"/>
      <c r="AY688" s="358">
        <f>(AW688+$AX$6)*AL688</f>
        <v>3870.88</v>
      </c>
      <c r="AZ688" s="178" t="s">
        <v>565</v>
      </c>
      <c r="BA688" s="211" t="s">
        <v>566</v>
      </c>
      <c r="BB688" s="389"/>
      <c r="BC688" s="57">
        <v>208</v>
      </c>
      <c r="BD688" s="180" t="s">
        <v>567</v>
      </c>
      <c r="BE688" s="181"/>
      <c r="BF688" s="181"/>
      <c r="BG688" s="182"/>
      <c r="BH688" s="61" t="s">
        <v>549</v>
      </c>
      <c r="BI688" s="97" t="s">
        <v>550</v>
      </c>
      <c r="BJ688" s="183"/>
      <c r="BK688" s="64"/>
      <c r="BL688" s="63"/>
      <c r="BM688" s="65"/>
      <c r="BN688" s="66"/>
      <c r="BO688" s="84"/>
      <c r="BP688" s="358">
        <f>(BN688+$O$6)*BC688</f>
        <v>260</v>
      </c>
    </row>
    <row r="689" spans="1:68" s="81" customFormat="1" ht="16.5" thickBot="1">
      <c r="A689" s="184"/>
      <c r="B689" s="185"/>
      <c r="C689" s="70"/>
      <c r="D689" s="180"/>
      <c r="E689" s="181"/>
      <c r="F689" s="181"/>
      <c r="G689" s="182" t="s">
        <v>1956</v>
      </c>
      <c r="H689" s="71"/>
      <c r="I689" s="72"/>
      <c r="J689" s="89"/>
      <c r="K689" s="74"/>
      <c r="L689" s="73"/>
      <c r="M689" s="74"/>
      <c r="N689" s="75"/>
      <c r="O689" s="84"/>
      <c r="P689" s="76"/>
      <c r="Q689" s="80"/>
      <c r="R689" s="184"/>
      <c r="S689" s="185"/>
      <c r="T689" s="386"/>
      <c r="U689" s="70"/>
      <c r="V689" s="180"/>
      <c r="W689" s="181"/>
      <c r="X689" s="181"/>
      <c r="Y689" s="182" t="s">
        <v>1956</v>
      </c>
      <c r="Z689" s="71"/>
      <c r="AA689" s="72"/>
      <c r="AB689" s="89"/>
      <c r="AC689" s="74"/>
      <c r="AD689" s="73"/>
      <c r="AE689" s="74"/>
      <c r="AF689" s="75"/>
      <c r="AG689" s="84"/>
      <c r="AH689" s="359"/>
      <c r="AI689" s="184"/>
      <c r="AJ689" s="185"/>
      <c r="AK689" s="386"/>
      <c r="AL689" s="70"/>
      <c r="AM689" s="180"/>
      <c r="AN689" s="181"/>
      <c r="AO689" s="181"/>
      <c r="AP689" s="182" t="s">
        <v>1956</v>
      </c>
      <c r="AQ689" s="71"/>
      <c r="AR689" s="72"/>
      <c r="AS689" s="89"/>
      <c r="AT689" s="74"/>
      <c r="AU689" s="73"/>
      <c r="AV689" s="74"/>
      <c r="AW689" s="75"/>
      <c r="AX689" s="84"/>
      <c r="AY689" s="359"/>
      <c r="AZ689" s="184"/>
      <c r="BA689" s="185"/>
      <c r="BB689" s="386"/>
      <c r="BC689" s="70"/>
      <c r="BD689" s="180"/>
      <c r="BE689" s="181"/>
      <c r="BF689" s="181"/>
      <c r="BG689" s="182" t="s">
        <v>1956</v>
      </c>
      <c r="BH689" s="71"/>
      <c r="BI689" s="72"/>
      <c r="BJ689" s="89"/>
      <c r="BK689" s="74"/>
      <c r="BL689" s="73"/>
      <c r="BM689" s="74"/>
      <c r="BN689" s="75"/>
      <c r="BO689" s="84"/>
      <c r="BP689" s="359"/>
    </row>
    <row r="690" spans="1:68" ht="16.5" thickBot="1">
      <c r="A690" s="178" t="s">
        <v>569</v>
      </c>
      <c r="B690" s="211" t="s">
        <v>570</v>
      </c>
      <c r="C690" s="57">
        <v>42</v>
      </c>
      <c r="D690" s="180" t="s">
        <v>571</v>
      </c>
      <c r="E690" s="181"/>
      <c r="F690" s="181"/>
      <c r="G690" s="182"/>
      <c r="H690" s="61" t="s">
        <v>549</v>
      </c>
      <c r="I690" s="97" t="s">
        <v>550</v>
      </c>
      <c r="J690" s="183" t="s">
        <v>551</v>
      </c>
      <c r="K690" s="64">
        <v>57020</v>
      </c>
      <c r="L690" s="63" t="s">
        <v>552</v>
      </c>
      <c r="M690" s="65"/>
      <c r="N690" s="66">
        <v>16.95</v>
      </c>
      <c r="O690" s="84"/>
      <c r="P690" s="67">
        <f>(N690+$O$6)*C690</f>
        <v>764.4</v>
      </c>
      <c r="R690" s="178" t="s">
        <v>569</v>
      </c>
      <c r="S690" s="211" t="s">
        <v>570</v>
      </c>
      <c r="T690" s="389"/>
      <c r="U690" s="57">
        <v>42</v>
      </c>
      <c r="V690" s="180" t="s">
        <v>571</v>
      </c>
      <c r="W690" s="181"/>
      <c r="X690" s="181"/>
      <c r="Y690" s="182"/>
      <c r="Z690" s="61" t="s">
        <v>549</v>
      </c>
      <c r="AA690" s="97" t="s">
        <v>550</v>
      </c>
      <c r="AB690" s="183" t="s">
        <v>551</v>
      </c>
      <c r="AC690" s="64">
        <v>8214363</v>
      </c>
      <c r="AD690" s="63" t="s">
        <v>1408</v>
      </c>
      <c r="AE690" s="65"/>
      <c r="AF690" s="66">
        <v>16.66</v>
      </c>
      <c r="AG690" s="84"/>
      <c r="AH690" s="358">
        <f>(AF690+$AG$6)*U690</f>
        <v>779.52</v>
      </c>
      <c r="AI690" s="178" t="s">
        <v>569</v>
      </c>
      <c r="AJ690" s="211" t="s">
        <v>570</v>
      </c>
      <c r="AK690" s="389"/>
      <c r="AL690" s="57">
        <v>42</v>
      </c>
      <c r="AM690" s="180" t="s">
        <v>571</v>
      </c>
      <c r="AN690" s="181"/>
      <c r="AO690" s="181"/>
      <c r="AP690" s="182"/>
      <c r="AQ690" s="61" t="s">
        <v>549</v>
      </c>
      <c r="AR690" s="97" t="s">
        <v>550</v>
      </c>
      <c r="AS690" s="183" t="s">
        <v>1779</v>
      </c>
      <c r="AT690" s="64">
        <v>105040</v>
      </c>
      <c r="AU690" s="63" t="s">
        <v>1781</v>
      </c>
      <c r="AV690" s="65"/>
      <c r="AW690" s="66">
        <v>16.66</v>
      </c>
      <c r="AX690" s="84"/>
      <c r="AY690" s="358">
        <f>(AW690+$AX$6)*AL690</f>
        <v>781.62</v>
      </c>
      <c r="AZ690" s="178" t="s">
        <v>569</v>
      </c>
      <c r="BA690" s="211" t="s">
        <v>570</v>
      </c>
      <c r="BB690" s="389"/>
      <c r="BC690" s="57">
        <v>42</v>
      </c>
      <c r="BD690" s="180" t="s">
        <v>571</v>
      </c>
      <c r="BE690" s="181"/>
      <c r="BF690" s="181"/>
      <c r="BG690" s="182"/>
      <c r="BH690" s="61" t="s">
        <v>549</v>
      </c>
      <c r="BI690" s="97" t="s">
        <v>550</v>
      </c>
      <c r="BJ690" s="183"/>
      <c r="BK690" s="64"/>
      <c r="BL690" s="63"/>
      <c r="BM690" s="65"/>
      <c r="BN690" s="66"/>
      <c r="BO690" s="84"/>
      <c r="BP690" s="358">
        <f>(BN690+$O$6)*BC690</f>
        <v>52.5</v>
      </c>
    </row>
    <row r="691" spans="1:68" s="81" customFormat="1" ht="16.5" thickBot="1">
      <c r="A691" s="184"/>
      <c r="B691" s="185"/>
      <c r="C691" s="70"/>
      <c r="D691" s="180"/>
      <c r="E691" s="181"/>
      <c r="F691" s="181"/>
      <c r="G691" s="182"/>
      <c r="H691" s="71"/>
      <c r="I691" s="72"/>
      <c r="J691" s="89"/>
      <c r="K691" s="74"/>
      <c r="L691" s="73"/>
      <c r="M691" s="74"/>
      <c r="N691" s="75"/>
      <c r="O691" s="84"/>
      <c r="P691" s="76"/>
      <c r="Q691" s="80"/>
      <c r="R691" s="184"/>
      <c r="S691" s="185"/>
      <c r="T691" s="386"/>
      <c r="U691" s="70"/>
      <c r="V691" s="180"/>
      <c r="W691" s="181"/>
      <c r="X691" s="181"/>
      <c r="Y691" s="182"/>
      <c r="Z691" s="71"/>
      <c r="AA691" s="72"/>
      <c r="AB691" s="89"/>
      <c r="AC691" s="74"/>
      <c r="AD691" s="73"/>
      <c r="AE691" s="74"/>
      <c r="AF691" s="75"/>
      <c r="AG691" s="84"/>
      <c r="AH691" s="359"/>
      <c r="AI691" s="184"/>
      <c r="AJ691" s="185"/>
      <c r="AK691" s="386"/>
      <c r="AL691" s="70"/>
      <c r="AM691" s="180"/>
      <c r="AN691" s="181"/>
      <c r="AO691" s="181"/>
      <c r="AP691" s="182"/>
      <c r="AQ691" s="71"/>
      <c r="AR691" s="72"/>
      <c r="AS691" s="89"/>
      <c r="AT691" s="74"/>
      <c r="AU691" s="73"/>
      <c r="AV691" s="74"/>
      <c r="AW691" s="75"/>
      <c r="AX691" s="84"/>
      <c r="AY691" s="359"/>
      <c r="AZ691" s="184"/>
      <c r="BA691" s="185"/>
      <c r="BB691" s="386"/>
      <c r="BC691" s="70"/>
      <c r="BD691" s="180"/>
      <c r="BE691" s="181"/>
      <c r="BF691" s="181"/>
      <c r="BG691" s="182"/>
      <c r="BH691" s="71"/>
      <c r="BI691" s="72"/>
      <c r="BJ691" s="89"/>
      <c r="BK691" s="74"/>
      <c r="BL691" s="73"/>
      <c r="BM691" s="74"/>
      <c r="BN691" s="75"/>
      <c r="BO691" s="84"/>
      <c r="BP691" s="359"/>
    </row>
    <row r="692" spans="1:68" ht="16.5" thickBot="1">
      <c r="A692" s="178" t="s">
        <v>572</v>
      </c>
      <c r="B692" s="211"/>
      <c r="C692" s="57">
        <v>108</v>
      </c>
      <c r="D692" s="224" t="s">
        <v>573</v>
      </c>
      <c r="E692" s="203"/>
      <c r="F692" s="203"/>
      <c r="G692" s="215"/>
      <c r="H692" s="61" t="s">
        <v>549</v>
      </c>
      <c r="I692" s="97" t="s">
        <v>574</v>
      </c>
      <c r="J692" s="183" t="s">
        <v>557</v>
      </c>
      <c r="K692" s="64"/>
      <c r="L692" s="63" t="s">
        <v>552</v>
      </c>
      <c r="M692" s="65"/>
      <c r="N692" s="66">
        <v>15.83</v>
      </c>
      <c r="O692" s="84"/>
      <c r="P692" s="67">
        <f>(N692+$O$6)*C692</f>
        <v>1844.6399999999999</v>
      </c>
      <c r="R692" s="178" t="s">
        <v>572</v>
      </c>
      <c r="S692" s="211"/>
      <c r="T692" s="389"/>
      <c r="U692" s="57">
        <v>108</v>
      </c>
      <c r="V692" s="224" t="s">
        <v>573</v>
      </c>
      <c r="W692" s="203"/>
      <c r="X692" s="203"/>
      <c r="Y692" s="215"/>
      <c r="Z692" s="61" t="s">
        <v>549</v>
      </c>
      <c r="AA692" s="97" t="s">
        <v>574</v>
      </c>
      <c r="AB692" s="183" t="s">
        <v>624</v>
      </c>
      <c r="AC692" s="64">
        <v>6531057</v>
      </c>
      <c r="AD692" s="63" t="s">
        <v>1409</v>
      </c>
      <c r="AE692" s="65"/>
      <c r="AF692" s="66">
        <v>15.6</v>
      </c>
      <c r="AG692" s="84"/>
      <c r="AH692" s="358">
        <f>(AF692+$AG$6)*U692</f>
        <v>1890</v>
      </c>
      <c r="AI692" s="178" t="s">
        <v>572</v>
      </c>
      <c r="AJ692" s="211"/>
      <c r="AK692" s="389"/>
      <c r="AL692" s="57">
        <v>108</v>
      </c>
      <c r="AM692" s="224" t="s">
        <v>573</v>
      </c>
      <c r="AN692" s="203"/>
      <c r="AO692" s="203"/>
      <c r="AP692" s="215"/>
      <c r="AQ692" s="61" t="s">
        <v>549</v>
      </c>
      <c r="AR692" s="97" t="s">
        <v>574</v>
      </c>
      <c r="AS692" s="183" t="s">
        <v>1782</v>
      </c>
      <c r="AT692" s="64">
        <v>105360</v>
      </c>
      <c r="AU692" s="63" t="s">
        <v>1783</v>
      </c>
      <c r="AV692" s="65"/>
      <c r="AW692" s="66">
        <v>15.6</v>
      </c>
      <c r="AX692" s="84"/>
      <c r="AY692" s="358">
        <f>(AW692+$AX$6)*AL692</f>
        <v>1895.4</v>
      </c>
      <c r="AZ692" s="178" t="s">
        <v>572</v>
      </c>
      <c r="BA692" s="211"/>
      <c r="BB692" s="389"/>
      <c r="BC692" s="57">
        <v>108</v>
      </c>
      <c r="BD692" s="224" t="s">
        <v>573</v>
      </c>
      <c r="BE692" s="203"/>
      <c r="BF692" s="203"/>
      <c r="BG692" s="215"/>
      <c r="BH692" s="61" t="s">
        <v>549</v>
      </c>
      <c r="BI692" s="97" t="s">
        <v>574</v>
      </c>
      <c r="BJ692" s="183"/>
      <c r="BK692" s="64"/>
      <c r="BL692" s="63"/>
      <c r="BM692" s="65"/>
      <c r="BN692" s="66"/>
      <c r="BO692" s="84"/>
      <c r="BP692" s="358">
        <f>(BN692+$O$6)*BC692</f>
        <v>135</v>
      </c>
    </row>
    <row r="693" spans="1:68" s="81" customFormat="1" ht="16.5" thickBot="1">
      <c r="A693" s="184"/>
      <c r="B693" s="185"/>
      <c r="C693" s="70"/>
      <c r="D693" s="180"/>
      <c r="E693" s="181"/>
      <c r="F693" s="181"/>
      <c r="G693" s="182"/>
      <c r="H693" s="71"/>
      <c r="I693" s="72"/>
      <c r="J693" s="89"/>
      <c r="K693" s="74"/>
      <c r="L693" s="73"/>
      <c r="M693" s="74"/>
      <c r="N693" s="75"/>
      <c r="O693" s="84"/>
      <c r="P693" s="76"/>
      <c r="Q693" s="80"/>
      <c r="R693" s="184"/>
      <c r="S693" s="185"/>
      <c r="T693" s="386"/>
      <c r="U693" s="70"/>
      <c r="V693" s="180"/>
      <c r="W693" s="181"/>
      <c r="X693" s="181"/>
      <c r="Y693" s="182"/>
      <c r="Z693" s="71"/>
      <c r="AA693" s="72"/>
      <c r="AB693" s="89"/>
      <c r="AC693" s="74"/>
      <c r="AD693" s="73"/>
      <c r="AE693" s="74"/>
      <c r="AF693" s="75"/>
      <c r="AG693" s="84"/>
      <c r="AH693" s="359"/>
      <c r="AI693" s="184"/>
      <c r="AJ693" s="185"/>
      <c r="AK693" s="386"/>
      <c r="AL693" s="70"/>
      <c r="AM693" s="180"/>
      <c r="AN693" s="181"/>
      <c r="AO693" s="181"/>
      <c r="AP693" s="182"/>
      <c r="AQ693" s="71"/>
      <c r="AR693" s="72"/>
      <c r="AS693" s="89"/>
      <c r="AT693" s="74"/>
      <c r="AU693" s="73"/>
      <c r="AV693" s="74"/>
      <c r="AW693" s="75"/>
      <c r="AX693" s="84"/>
      <c r="AY693" s="359"/>
      <c r="AZ693" s="184"/>
      <c r="BA693" s="185"/>
      <c r="BB693" s="386"/>
      <c r="BC693" s="70"/>
      <c r="BD693" s="180"/>
      <c r="BE693" s="181"/>
      <c r="BF693" s="181"/>
      <c r="BG693" s="182"/>
      <c r="BH693" s="71"/>
      <c r="BI693" s="72"/>
      <c r="BJ693" s="89"/>
      <c r="BK693" s="74"/>
      <c r="BL693" s="73"/>
      <c r="BM693" s="74"/>
      <c r="BN693" s="75"/>
      <c r="BO693" s="84"/>
      <c r="BP693" s="359"/>
    </row>
    <row r="694" spans="1:68" ht="16.5" thickBot="1">
      <c r="A694" s="178" t="s">
        <v>575</v>
      </c>
      <c r="B694" s="211"/>
      <c r="C694" s="57">
        <v>167</v>
      </c>
      <c r="D694" s="224" t="s">
        <v>576</v>
      </c>
      <c r="E694" s="203"/>
      <c r="F694" s="203"/>
      <c r="G694" s="215"/>
      <c r="H694" s="61" t="s">
        <v>549</v>
      </c>
      <c r="I694" s="97" t="s">
        <v>557</v>
      </c>
      <c r="J694" s="183" t="s">
        <v>577</v>
      </c>
      <c r="K694" s="64">
        <v>54035</v>
      </c>
      <c r="L694" s="63" t="s">
        <v>552</v>
      </c>
      <c r="M694" s="65"/>
      <c r="N694" s="66">
        <v>15.83</v>
      </c>
      <c r="O694" s="84"/>
      <c r="P694" s="67">
        <f>(N694+$O$6)*C694</f>
        <v>2852.3599999999997</v>
      </c>
      <c r="R694" s="178" t="s">
        <v>575</v>
      </c>
      <c r="S694" s="211"/>
      <c r="T694" s="389"/>
      <c r="U694" s="57">
        <v>167</v>
      </c>
      <c r="V694" s="224" t="s">
        <v>576</v>
      </c>
      <c r="W694" s="203"/>
      <c r="X694" s="203"/>
      <c r="Y694" s="215"/>
      <c r="Z694" s="61" t="s">
        <v>549</v>
      </c>
      <c r="AA694" s="97" t="s">
        <v>557</v>
      </c>
      <c r="AB694" s="183" t="s">
        <v>1410</v>
      </c>
      <c r="AC694" s="64" t="s">
        <v>1411</v>
      </c>
      <c r="AD694" s="63" t="s">
        <v>1412</v>
      </c>
      <c r="AE694" s="65"/>
      <c r="AF694" s="398">
        <v>15.83</v>
      </c>
      <c r="AG694" s="84"/>
      <c r="AH694" s="396">
        <f>(AF694+$AG$6)*U694</f>
        <v>2960.91</v>
      </c>
      <c r="AI694" s="178" t="s">
        <v>575</v>
      </c>
      <c r="AJ694" s="211"/>
      <c r="AK694" s="389"/>
      <c r="AL694" s="57">
        <v>167</v>
      </c>
      <c r="AM694" s="224" t="s">
        <v>576</v>
      </c>
      <c r="AN694" s="203"/>
      <c r="AO694" s="203"/>
      <c r="AP694" s="215"/>
      <c r="AQ694" s="61" t="s">
        <v>549</v>
      </c>
      <c r="AR694" s="97" t="s">
        <v>557</v>
      </c>
      <c r="AS694" s="183"/>
      <c r="AT694" s="64" t="s">
        <v>1654</v>
      </c>
      <c r="AU694" s="63"/>
      <c r="AV694" s="65"/>
      <c r="AW694" s="398">
        <v>15.83</v>
      </c>
      <c r="AX694" s="399"/>
      <c r="AY694" s="396">
        <f>(AW694+$AX$6)*AL694</f>
        <v>2969.26</v>
      </c>
      <c r="AZ694" s="178" t="s">
        <v>575</v>
      </c>
      <c r="BA694" s="211"/>
      <c r="BB694" s="389"/>
      <c r="BC694" s="57">
        <v>167</v>
      </c>
      <c r="BD694" s="224" t="s">
        <v>576</v>
      </c>
      <c r="BE694" s="203"/>
      <c r="BF694" s="203"/>
      <c r="BG694" s="215"/>
      <c r="BH694" s="61" t="s">
        <v>549</v>
      </c>
      <c r="BI694" s="97" t="s">
        <v>557</v>
      </c>
      <c r="BJ694" s="183"/>
      <c r="BK694" s="64"/>
      <c r="BL694" s="63"/>
      <c r="BM694" s="65"/>
      <c r="BN694" s="66"/>
      <c r="BO694" s="84"/>
      <c r="BP694" s="358">
        <f>(BN694+$O$6)*BC694</f>
        <v>208.75</v>
      </c>
    </row>
    <row r="695" spans="1:68" ht="16.5" thickBot="1">
      <c r="A695" s="213"/>
      <c r="B695" s="211"/>
      <c r="C695" s="70"/>
      <c r="D695" s="224"/>
      <c r="E695" s="203"/>
      <c r="F695" s="203"/>
      <c r="G695" s="215"/>
      <c r="H695" s="71"/>
      <c r="I695" s="72"/>
      <c r="J695" s="89"/>
      <c r="K695" s="74"/>
      <c r="L695" s="73"/>
      <c r="M695" s="74"/>
      <c r="N695" s="75"/>
      <c r="O695" s="84"/>
      <c r="P695" s="76"/>
      <c r="R695" s="213"/>
      <c r="S695" s="211"/>
      <c r="T695" s="389"/>
      <c r="U695" s="70"/>
      <c r="V695" s="224"/>
      <c r="W695" s="203"/>
      <c r="X695" s="203"/>
      <c r="Y695" s="215"/>
      <c r="Z695" s="71"/>
      <c r="AA695" s="72"/>
      <c r="AB695" s="89"/>
      <c r="AC695" s="74"/>
      <c r="AD695" s="73"/>
      <c r="AE695" s="74"/>
      <c r="AF695" s="75"/>
      <c r="AG695" s="84"/>
      <c r="AH695" s="359"/>
      <c r="AI695" s="213"/>
      <c r="AJ695" s="211"/>
      <c r="AK695" s="389"/>
      <c r="AL695" s="70"/>
      <c r="AM695" s="224"/>
      <c r="AN695" s="203"/>
      <c r="AO695" s="203"/>
      <c r="AP695" s="215"/>
      <c r="AQ695" s="71"/>
      <c r="AR695" s="72"/>
      <c r="AS695" s="89"/>
      <c r="AT695" s="74"/>
      <c r="AU695" s="73"/>
      <c r="AV695" s="74"/>
      <c r="AW695" s="75"/>
      <c r="AX695" s="84"/>
      <c r="AY695" s="359"/>
      <c r="AZ695" s="213"/>
      <c r="BA695" s="211"/>
      <c r="BB695" s="389"/>
      <c r="BC695" s="70"/>
      <c r="BD695" s="224"/>
      <c r="BE695" s="203"/>
      <c r="BF695" s="203"/>
      <c r="BG695" s="215"/>
      <c r="BH695" s="71"/>
      <c r="BI695" s="72"/>
      <c r="BJ695" s="89"/>
      <c r="BK695" s="74"/>
      <c r="BL695" s="73"/>
      <c r="BM695" s="74"/>
      <c r="BN695" s="75"/>
      <c r="BO695" s="84"/>
      <c r="BP695" s="359"/>
    </row>
    <row r="696" spans="1:68" ht="16.5" thickBot="1">
      <c r="A696" s="178" t="s">
        <v>578</v>
      </c>
      <c r="B696" s="211" t="s">
        <v>579</v>
      </c>
      <c r="C696" s="57">
        <v>300</v>
      </c>
      <c r="D696" s="180" t="s">
        <v>1091</v>
      </c>
      <c r="E696" s="181"/>
      <c r="F696" s="181"/>
      <c r="G696" s="182"/>
      <c r="H696" s="61"/>
      <c r="I696" s="97" t="s">
        <v>580</v>
      </c>
      <c r="J696" s="183" t="s">
        <v>581</v>
      </c>
      <c r="K696" s="64"/>
      <c r="L696" s="63" t="s">
        <v>582</v>
      </c>
      <c r="M696" s="65"/>
      <c r="N696" s="66">
        <v>12.81</v>
      </c>
      <c r="O696" s="84"/>
      <c r="P696" s="67">
        <f>(N696+$O$6)*C696</f>
        <v>4218</v>
      </c>
      <c r="R696" s="178" t="s">
        <v>578</v>
      </c>
      <c r="S696" s="211" t="s">
        <v>579</v>
      </c>
      <c r="T696" s="389"/>
      <c r="U696" s="57">
        <v>83.34</v>
      </c>
      <c r="V696" s="180" t="s">
        <v>1091</v>
      </c>
      <c r="W696" s="181"/>
      <c r="X696" s="181"/>
      <c r="Y696" s="182"/>
      <c r="Z696" s="61"/>
      <c r="AA696" s="97" t="s">
        <v>580</v>
      </c>
      <c r="AB696" s="183" t="s">
        <v>1413</v>
      </c>
      <c r="AC696" s="64">
        <v>4443925</v>
      </c>
      <c r="AD696" s="63" t="s">
        <v>1414</v>
      </c>
      <c r="AE696" s="65"/>
      <c r="AF696" s="66">
        <v>23.94</v>
      </c>
      <c r="AG696" s="84"/>
      <c r="AH696" s="358">
        <f>(AF696+$AG$6)*U696</f>
        <v>2153.5056</v>
      </c>
      <c r="AI696" s="178" t="s">
        <v>578</v>
      </c>
      <c r="AJ696" s="211" t="s">
        <v>579</v>
      </c>
      <c r="AK696" s="389"/>
      <c r="AL696" s="57">
        <v>100</v>
      </c>
      <c r="AM696" s="180" t="s">
        <v>1091</v>
      </c>
      <c r="AN696" s="181"/>
      <c r="AO696" s="181"/>
      <c r="AP696" s="182"/>
      <c r="AQ696" s="61"/>
      <c r="AR696" s="97" t="s">
        <v>580</v>
      </c>
      <c r="AS696" s="183" t="s">
        <v>1784</v>
      </c>
      <c r="AT696" s="64">
        <v>190497</v>
      </c>
      <c r="AU696" s="63" t="s">
        <v>1785</v>
      </c>
      <c r="AV696" s="65"/>
      <c r="AW696" s="66">
        <v>25.41</v>
      </c>
      <c r="AX696" s="84"/>
      <c r="AY696" s="358">
        <f>(AW696+$AX$6)*AL696</f>
        <v>2736</v>
      </c>
      <c r="AZ696" s="178" t="s">
        <v>578</v>
      </c>
      <c r="BA696" s="211" t="s">
        <v>579</v>
      </c>
      <c r="BB696" s="389"/>
      <c r="BC696" s="57">
        <v>100</v>
      </c>
      <c r="BD696" s="180" t="s">
        <v>1091</v>
      </c>
      <c r="BE696" s="181"/>
      <c r="BF696" s="181"/>
      <c r="BG696" s="182"/>
      <c r="BH696" s="61"/>
      <c r="BI696" s="97" t="s">
        <v>580</v>
      </c>
      <c r="BJ696" s="183"/>
      <c r="BK696" s="64"/>
      <c r="BL696" s="63"/>
      <c r="BM696" s="65"/>
      <c r="BN696" s="66"/>
      <c r="BO696" s="84"/>
      <c r="BP696" s="358">
        <f>(BN696+$O$6)*BC696</f>
        <v>125</v>
      </c>
    </row>
    <row r="697" spans="1:68" s="81" customFormat="1" ht="16.5" thickBot="1">
      <c r="A697" s="184"/>
      <c r="B697" s="185"/>
      <c r="C697" s="70"/>
      <c r="D697" s="180"/>
      <c r="E697" s="181"/>
      <c r="F697" s="181" t="s">
        <v>583</v>
      </c>
      <c r="G697" s="182"/>
      <c r="H697" s="71"/>
      <c r="I697" s="72"/>
      <c r="J697" s="89"/>
      <c r="K697" s="74"/>
      <c r="L697" s="73"/>
      <c r="M697" s="74"/>
      <c r="N697" s="75"/>
      <c r="O697" s="84"/>
      <c r="P697" s="76"/>
      <c r="Q697" s="80"/>
      <c r="R697" s="184"/>
      <c r="S697" s="185"/>
      <c r="T697" s="386"/>
      <c r="U697" s="70"/>
      <c r="V697" s="180"/>
      <c r="W697" s="181"/>
      <c r="X697" s="181" t="s">
        <v>583</v>
      </c>
      <c r="Y697" s="182"/>
      <c r="Z697" s="71"/>
      <c r="AA697" s="72"/>
      <c r="AB697" s="89"/>
      <c r="AC697" s="74"/>
      <c r="AD697" s="73"/>
      <c r="AE697" s="74"/>
      <c r="AF697" s="75"/>
      <c r="AG697" s="84"/>
      <c r="AH697" s="359"/>
      <c r="AI697" s="184"/>
      <c r="AJ697" s="185"/>
      <c r="AK697" s="386"/>
      <c r="AL697" s="70"/>
      <c r="AM697" s="180"/>
      <c r="AN697" s="181"/>
      <c r="AO697" s="181" t="s">
        <v>583</v>
      </c>
      <c r="AP697" s="182"/>
      <c r="AQ697" s="71"/>
      <c r="AR697" s="72"/>
      <c r="AS697" s="89"/>
      <c r="AT697" s="74"/>
      <c r="AU697" s="73"/>
      <c r="AV697" s="74"/>
      <c r="AW697" s="75"/>
      <c r="AX697" s="84"/>
      <c r="AY697" s="359"/>
      <c r="AZ697" s="184"/>
      <c r="BA697" s="185"/>
      <c r="BB697" s="386"/>
      <c r="BC697" s="70"/>
      <c r="BD697" s="180"/>
      <c r="BE697" s="181"/>
      <c r="BF697" s="181" t="s">
        <v>583</v>
      </c>
      <c r="BG697" s="182"/>
      <c r="BH697" s="71"/>
      <c r="BI697" s="72"/>
      <c r="BJ697" s="89"/>
      <c r="BK697" s="74"/>
      <c r="BL697" s="73"/>
      <c r="BM697" s="74"/>
      <c r="BN697" s="75"/>
      <c r="BO697" s="84"/>
      <c r="BP697" s="359"/>
    </row>
    <row r="698" spans="1:68" ht="16.5" thickBot="1">
      <c r="A698" s="178" t="s">
        <v>584</v>
      </c>
      <c r="B698" s="211" t="s">
        <v>585</v>
      </c>
      <c r="C698" s="57">
        <v>1000</v>
      </c>
      <c r="D698" s="180" t="s">
        <v>586</v>
      </c>
      <c r="E698" s="181"/>
      <c r="F698" s="181"/>
      <c r="G698" s="182"/>
      <c r="H698" s="61"/>
      <c r="I698" s="97" t="s">
        <v>587</v>
      </c>
      <c r="J698" s="183" t="s">
        <v>2499</v>
      </c>
      <c r="K698" s="64"/>
      <c r="L698" s="63" t="s">
        <v>588</v>
      </c>
      <c r="M698" s="65"/>
      <c r="N698" s="66">
        <v>12</v>
      </c>
      <c r="O698" s="84"/>
      <c r="P698" s="67">
        <f>(N698+$O$6)*C698</f>
        <v>13250</v>
      </c>
      <c r="R698" s="178" t="s">
        <v>584</v>
      </c>
      <c r="S698" s="211" t="s">
        <v>585</v>
      </c>
      <c r="T698" s="389"/>
      <c r="U698" s="57">
        <v>1000</v>
      </c>
      <c r="V698" s="180" t="s">
        <v>586</v>
      </c>
      <c r="W698" s="181"/>
      <c r="X698" s="181"/>
      <c r="Y698" s="182"/>
      <c r="Z698" s="61"/>
      <c r="AA698" s="97" t="s">
        <v>587</v>
      </c>
      <c r="AB698" s="183" t="s">
        <v>587</v>
      </c>
      <c r="AC698" s="64">
        <v>5278718</v>
      </c>
      <c r="AD698" s="63" t="s">
        <v>1221</v>
      </c>
      <c r="AE698" s="65"/>
      <c r="AF698" s="66">
        <v>12</v>
      </c>
      <c r="AG698" s="84"/>
      <c r="AH698" s="358">
        <f>(AF698+$AG$6)*U698</f>
        <v>13900</v>
      </c>
      <c r="AI698" s="178" t="s">
        <v>584</v>
      </c>
      <c r="AJ698" s="211" t="s">
        <v>585</v>
      </c>
      <c r="AK698" s="389"/>
      <c r="AL698" s="57">
        <v>1000</v>
      </c>
      <c r="AM698" s="180" t="s">
        <v>586</v>
      </c>
      <c r="AN698" s="181"/>
      <c r="AO698" s="181"/>
      <c r="AP698" s="182"/>
      <c r="AQ698" s="61"/>
      <c r="AR698" s="97" t="s">
        <v>587</v>
      </c>
      <c r="AS698" s="183" t="s">
        <v>1786</v>
      </c>
      <c r="AT698" s="64">
        <v>256137</v>
      </c>
      <c r="AU698" s="63" t="s">
        <v>1787</v>
      </c>
      <c r="AV698" s="65"/>
      <c r="AW698" s="66">
        <v>14.41</v>
      </c>
      <c r="AX698" s="84"/>
      <c r="AY698" s="358">
        <f>(AW698+$AX$6)*AL698</f>
        <v>16360</v>
      </c>
      <c r="AZ698" s="178" t="s">
        <v>584</v>
      </c>
      <c r="BA698" s="211" t="s">
        <v>585</v>
      </c>
      <c r="BB698" s="389"/>
      <c r="BC698" s="57">
        <v>1000</v>
      </c>
      <c r="BD698" s="180" t="s">
        <v>586</v>
      </c>
      <c r="BE698" s="181"/>
      <c r="BF698" s="181"/>
      <c r="BG698" s="182"/>
      <c r="BH698" s="61"/>
      <c r="BI698" s="97" t="s">
        <v>587</v>
      </c>
      <c r="BJ698" s="183"/>
      <c r="BK698" s="64"/>
      <c r="BL698" s="63"/>
      <c r="BM698" s="65"/>
      <c r="BN698" s="66"/>
      <c r="BO698" s="84"/>
      <c r="BP698" s="358">
        <f>(BN698+$O$6)*BC698</f>
        <v>1250</v>
      </c>
    </row>
    <row r="699" spans="1:68" s="81" customFormat="1" ht="16.5" thickBot="1">
      <c r="A699" s="184"/>
      <c r="B699" s="185"/>
      <c r="C699" s="70"/>
      <c r="D699" s="180"/>
      <c r="E699" s="181"/>
      <c r="F699" s="181"/>
      <c r="G699" s="182"/>
      <c r="H699" s="71"/>
      <c r="I699" s="72"/>
      <c r="J699" s="89"/>
      <c r="K699" s="74"/>
      <c r="L699" s="73"/>
      <c r="M699" s="74"/>
      <c r="N699" s="75"/>
      <c r="O699" s="84"/>
      <c r="P699" s="76"/>
      <c r="Q699" s="80"/>
      <c r="R699" s="184"/>
      <c r="S699" s="185"/>
      <c r="T699" s="386"/>
      <c r="U699" s="70"/>
      <c r="V699" s="180"/>
      <c r="W699" s="181"/>
      <c r="X699" s="181"/>
      <c r="Y699" s="182"/>
      <c r="Z699" s="71"/>
      <c r="AA699" s="72"/>
      <c r="AB699" s="89"/>
      <c r="AC699" s="74"/>
      <c r="AD699" s="73"/>
      <c r="AE699" s="74"/>
      <c r="AF699" s="75"/>
      <c r="AG699" s="84"/>
      <c r="AH699" s="359"/>
      <c r="AI699" s="184"/>
      <c r="AJ699" s="185"/>
      <c r="AK699" s="386"/>
      <c r="AL699" s="70"/>
      <c r="AM699" s="180"/>
      <c r="AN699" s="181"/>
      <c r="AO699" s="181"/>
      <c r="AP699" s="182"/>
      <c r="AQ699" s="71"/>
      <c r="AR699" s="72"/>
      <c r="AS699" s="89"/>
      <c r="AT699" s="74"/>
      <c r="AU699" s="73"/>
      <c r="AV699" s="74"/>
      <c r="AW699" s="75"/>
      <c r="AX699" s="84"/>
      <c r="AY699" s="359"/>
      <c r="AZ699" s="184"/>
      <c r="BA699" s="185"/>
      <c r="BB699" s="386"/>
      <c r="BC699" s="70"/>
      <c r="BD699" s="180"/>
      <c r="BE699" s="181"/>
      <c r="BF699" s="181"/>
      <c r="BG699" s="182"/>
      <c r="BH699" s="71"/>
      <c r="BI699" s="72"/>
      <c r="BJ699" s="89"/>
      <c r="BK699" s="74"/>
      <c r="BL699" s="73"/>
      <c r="BM699" s="74"/>
      <c r="BN699" s="75"/>
      <c r="BO699" s="84"/>
      <c r="BP699" s="359"/>
    </row>
    <row r="700" spans="1:68" ht="16.5" thickBot="1">
      <c r="A700" s="178" t="s">
        <v>589</v>
      </c>
      <c r="B700" s="211">
        <v>816</v>
      </c>
      <c r="C700" s="57">
        <v>50</v>
      </c>
      <c r="D700" s="180" t="s">
        <v>590</v>
      </c>
      <c r="E700" s="181"/>
      <c r="F700" s="181"/>
      <c r="G700" s="182"/>
      <c r="H700" s="131" t="s">
        <v>591</v>
      </c>
      <c r="I700" s="97" t="s">
        <v>592</v>
      </c>
      <c r="J700" s="183" t="s">
        <v>593</v>
      </c>
      <c r="K700" s="64">
        <v>55075</v>
      </c>
      <c r="L700" s="63" t="s">
        <v>594</v>
      </c>
      <c r="M700" s="65"/>
      <c r="N700" s="66">
        <v>13.65</v>
      </c>
      <c r="O700" s="84"/>
      <c r="P700" s="67">
        <f>(N700+$O$6)*C700</f>
        <v>745</v>
      </c>
      <c r="R700" s="178" t="s">
        <v>589</v>
      </c>
      <c r="S700" s="211">
        <v>816</v>
      </c>
      <c r="T700" s="389"/>
      <c r="U700" s="57">
        <v>50</v>
      </c>
      <c r="V700" s="180" t="s">
        <v>590</v>
      </c>
      <c r="W700" s="181"/>
      <c r="X700" s="181"/>
      <c r="Y700" s="182"/>
      <c r="Z700" s="131" t="s">
        <v>591</v>
      </c>
      <c r="AA700" s="97" t="s">
        <v>592</v>
      </c>
      <c r="AB700" s="183" t="s">
        <v>1415</v>
      </c>
      <c r="AC700" s="64">
        <v>1106038</v>
      </c>
      <c r="AD700" s="63" t="s">
        <v>1416</v>
      </c>
      <c r="AE700" s="65"/>
      <c r="AF700" s="66">
        <v>13.65</v>
      </c>
      <c r="AG700" s="84"/>
      <c r="AH700" s="358">
        <f>(AF700+$AG$6)*U700</f>
        <v>777.5</v>
      </c>
      <c r="AI700" s="178" t="s">
        <v>589</v>
      </c>
      <c r="AJ700" s="211">
        <v>816</v>
      </c>
      <c r="AK700" s="389"/>
      <c r="AL700" s="57">
        <v>75</v>
      </c>
      <c r="AM700" s="180" t="s">
        <v>590</v>
      </c>
      <c r="AN700" s="181"/>
      <c r="AO700" s="181"/>
      <c r="AP700" s="182"/>
      <c r="AQ700" s="131" t="s">
        <v>591</v>
      </c>
      <c r="AR700" s="97" t="s">
        <v>592</v>
      </c>
      <c r="AS700" s="183" t="s">
        <v>1788</v>
      </c>
      <c r="AT700" s="64">
        <v>245445</v>
      </c>
      <c r="AU700" s="63" t="s">
        <v>1787</v>
      </c>
      <c r="AV700" s="65"/>
      <c r="AW700" s="66">
        <v>27.34</v>
      </c>
      <c r="AX700" s="84"/>
      <c r="AY700" s="358">
        <f>(AW700+$AX$6)*AL700</f>
        <v>2196.75</v>
      </c>
      <c r="AZ700" s="178" t="s">
        <v>589</v>
      </c>
      <c r="BA700" s="211">
        <v>816</v>
      </c>
      <c r="BB700" s="389"/>
      <c r="BC700" s="57">
        <v>50</v>
      </c>
      <c r="BD700" s="180" t="s">
        <v>590</v>
      </c>
      <c r="BE700" s="181"/>
      <c r="BF700" s="181"/>
      <c r="BG700" s="182"/>
      <c r="BH700" s="131" t="s">
        <v>591</v>
      </c>
      <c r="BI700" s="97" t="s">
        <v>592</v>
      </c>
      <c r="BJ700" s="183"/>
      <c r="BK700" s="64"/>
      <c r="BL700" s="63"/>
      <c r="BM700" s="65"/>
      <c r="BN700" s="66"/>
      <c r="BO700" s="84"/>
      <c r="BP700" s="358">
        <f>(BN700+$O$6)*BC700</f>
        <v>62.5</v>
      </c>
    </row>
    <row r="701" spans="1:68" s="81" customFormat="1" ht="16.5" thickBot="1">
      <c r="A701" s="184"/>
      <c r="B701" s="185"/>
      <c r="C701" s="70"/>
      <c r="D701" s="180"/>
      <c r="E701" s="181"/>
      <c r="F701" s="181"/>
      <c r="G701" s="182"/>
      <c r="H701" s="270"/>
      <c r="I701" s="72"/>
      <c r="J701" s="89"/>
      <c r="K701" s="74"/>
      <c r="L701" s="73"/>
      <c r="M701" s="74"/>
      <c r="N701" s="75"/>
      <c r="O701" s="84"/>
      <c r="P701" s="76"/>
      <c r="Q701" s="80"/>
      <c r="R701" s="184"/>
      <c r="S701" s="185"/>
      <c r="T701" s="386"/>
      <c r="U701" s="70"/>
      <c r="V701" s="180"/>
      <c r="W701" s="181"/>
      <c r="X701" s="181"/>
      <c r="Y701" s="182"/>
      <c r="Z701" s="270"/>
      <c r="AA701" s="72"/>
      <c r="AB701" s="89"/>
      <c r="AC701" s="74"/>
      <c r="AD701" s="73"/>
      <c r="AE701" s="74"/>
      <c r="AF701" s="75"/>
      <c r="AG701" s="84"/>
      <c r="AH701" s="359"/>
      <c r="AI701" s="184"/>
      <c r="AJ701" s="185"/>
      <c r="AK701" s="386"/>
      <c r="AL701" s="70"/>
      <c r="AM701" s="180"/>
      <c r="AN701" s="181"/>
      <c r="AO701" s="181"/>
      <c r="AP701" s="182"/>
      <c r="AQ701" s="270"/>
      <c r="AR701" s="72"/>
      <c r="AS701" s="89"/>
      <c r="AT701" s="74"/>
      <c r="AU701" s="73"/>
      <c r="AV701" s="74"/>
      <c r="AW701" s="75"/>
      <c r="AX701" s="84"/>
      <c r="AY701" s="359"/>
      <c r="AZ701" s="184"/>
      <c r="BA701" s="185"/>
      <c r="BB701" s="386"/>
      <c r="BC701" s="70"/>
      <c r="BD701" s="180"/>
      <c r="BE701" s="181"/>
      <c r="BF701" s="181"/>
      <c r="BG701" s="182"/>
      <c r="BH701" s="270"/>
      <c r="BI701" s="72"/>
      <c r="BJ701" s="89"/>
      <c r="BK701" s="74"/>
      <c r="BL701" s="73"/>
      <c r="BM701" s="74"/>
      <c r="BN701" s="75"/>
      <c r="BO701" s="84"/>
      <c r="BP701" s="359"/>
    </row>
    <row r="702" spans="1:68" s="81" customFormat="1" ht="16.5" thickBot="1">
      <c r="A702" s="178" t="s">
        <v>595</v>
      </c>
      <c r="B702" s="185"/>
      <c r="C702" s="141">
        <v>300</v>
      </c>
      <c r="D702" s="180" t="s">
        <v>596</v>
      </c>
      <c r="E702" s="181"/>
      <c r="F702" s="181"/>
      <c r="G702" s="182"/>
      <c r="H702" s="152" t="s">
        <v>597</v>
      </c>
      <c r="I702" s="83" t="s">
        <v>598</v>
      </c>
      <c r="J702" s="183" t="s">
        <v>599</v>
      </c>
      <c r="K702" s="64"/>
      <c r="L702" s="63" t="s">
        <v>600</v>
      </c>
      <c r="M702" s="65"/>
      <c r="N702" s="66">
        <v>8.98</v>
      </c>
      <c r="O702" s="84"/>
      <c r="P702" s="67">
        <f>(N702+$O$6)*C702</f>
        <v>3069</v>
      </c>
      <c r="Q702" s="80"/>
      <c r="R702" s="178" t="s">
        <v>595</v>
      </c>
      <c r="S702" s="185"/>
      <c r="T702" s="386"/>
      <c r="U702" s="141">
        <v>300</v>
      </c>
      <c r="V702" s="180" t="s">
        <v>596</v>
      </c>
      <c r="W702" s="181"/>
      <c r="X702" s="181"/>
      <c r="Y702" s="182"/>
      <c r="Z702" s="152" t="s">
        <v>597</v>
      </c>
      <c r="AA702" s="83" t="s">
        <v>598</v>
      </c>
      <c r="AB702" s="183" t="s">
        <v>1417</v>
      </c>
      <c r="AC702" s="64" t="s">
        <v>1418</v>
      </c>
      <c r="AD702" s="63" t="s">
        <v>1419</v>
      </c>
      <c r="AE702" s="65"/>
      <c r="AF702" s="66">
        <v>8.98</v>
      </c>
      <c r="AG702" s="84"/>
      <c r="AH702" s="358">
        <f>(AF702+$AG$6)*U702</f>
        <v>3264.0000000000005</v>
      </c>
      <c r="AI702" s="178" t="s">
        <v>595</v>
      </c>
      <c r="AJ702" s="185"/>
      <c r="AK702" s="386"/>
      <c r="AL702" s="141">
        <v>300</v>
      </c>
      <c r="AM702" s="180" t="s">
        <v>596</v>
      </c>
      <c r="AN702" s="181"/>
      <c r="AO702" s="181"/>
      <c r="AP702" s="182"/>
      <c r="AQ702" s="152" t="s">
        <v>597</v>
      </c>
      <c r="AR702" s="83" t="s">
        <v>598</v>
      </c>
      <c r="AS702" s="183"/>
      <c r="AT702" s="64" t="s">
        <v>1654</v>
      </c>
      <c r="AU702" s="63"/>
      <c r="AV702" s="65"/>
      <c r="AW702" s="398">
        <v>8.98</v>
      </c>
      <c r="AX702" s="399"/>
      <c r="AY702" s="396">
        <f>(AW702+$AX$6)*AL702</f>
        <v>3279</v>
      </c>
      <c r="AZ702" s="178" t="s">
        <v>595</v>
      </c>
      <c r="BA702" s="185"/>
      <c r="BB702" s="386"/>
      <c r="BC702" s="141">
        <v>300</v>
      </c>
      <c r="BD702" s="180" t="s">
        <v>596</v>
      </c>
      <c r="BE702" s="181"/>
      <c r="BF702" s="181"/>
      <c r="BG702" s="182"/>
      <c r="BH702" s="152" t="s">
        <v>597</v>
      </c>
      <c r="BI702" s="83" t="s">
        <v>598</v>
      </c>
      <c r="BJ702" s="183"/>
      <c r="BK702" s="64"/>
      <c r="BL702" s="63"/>
      <c r="BM702" s="65"/>
      <c r="BN702" s="66"/>
      <c r="BO702" s="84"/>
      <c r="BP702" s="358">
        <f>(BN702+$O$6)*BC702</f>
        <v>375</v>
      </c>
    </row>
    <row r="703" spans="1:68" s="81" customFormat="1" ht="16.5" thickBot="1">
      <c r="A703" s="184"/>
      <c r="B703" s="185"/>
      <c r="C703" s="70"/>
      <c r="D703" s="180"/>
      <c r="E703" s="181" t="s">
        <v>601</v>
      </c>
      <c r="F703" s="181"/>
      <c r="G703" s="182"/>
      <c r="H703" s="270"/>
      <c r="I703" s="72"/>
      <c r="J703" s="89"/>
      <c r="K703" s="74"/>
      <c r="L703" s="73"/>
      <c r="M703" s="74"/>
      <c r="N703" s="75"/>
      <c r="O703" s="84"/>
      <c r="P703" s="76"/>
      <c r="Q703" s="80"/>
      <c r="R703" s="184"/>
      <c r="S703" s="185"/>
      <c r="T703" s="386"/>
      <c r="U703" s="70"/>
      <c r="V703" s="180"/>
      <c r="W703" s="181" t="s">
        <v>601</v>
      </c>
      <c r="X703" s="181"/>
      <c r="Y703" s="182"/>
      <c r="Z703" s="270"/>
      <c r="AA703" s="72"/>
      <c r="AB703" s="89"/>
      <c r="AC703" s="74"/>
      <c r="AD703" s="73"/>
      <c r="AE703" s="74"/>
      <c r="AF703" s="75"/>
      <c r="AG703" s="84"/>
      <c r="AH703" s="359"/>
      <c r="AI703" s="184"/>
      <c r="AJ703" s="185"/>
      <c r="AK703" s="386"/>
      <c r="AL703" s="70"/>
      <c r="AM703" s="180"/>
      <c r="AN703" s="181" t="s">
        <v>601</v>
      </c>
      <c r="AO703" s="181"/>
      <c r="AP703" s="182"/>
      <c r="AQ703" s="270"/>
      <c r="AR703" s="72"/>
      <c r="AS703" s="89"/>
      <c r="AT703" s="74"/>
      <c r="AU703" s="73"/>
      <c r="AV703" s="74"/>
      <c r="AW703" s="75"/>
      <c r="AX703" s="84"/>
      <c r="AY703" s="359"/>
      <c r="AZ703" s="184"/>
      <c r="BA703" s="185"/>
      <c r="BB703" s="386"/>
      <c r="BC703" s="70"/>
      <c r="BD703" s="180"/>
      <c r="BE703" s="181" t="s">
        <v>601</v>
      </c>
      <c r="BF703" s="181"/>
      <c r="BG703" s="182"/>
      <c r="BH703" s="270"/>
      <c r="BI703" s="72"/>
      <c r="BJ703" s="89"/>
      <c r="BK703" s="74"/>
      <c r="BL703" s="73"/>
      <c r="BM703" s="74"/>
      <c r="BN703" s="75"/>
      <c r="BO703" s="84"/>
      <c r="BP703" s="359"/>
    </row>
    <row r="704" spans="1:68" s="81" customFormat="1" ht="16.5" thickBot="1">
      <c r="A704" s="178" t="s">
        <v>602</v>
      </c>
      <c r="B704" s="185"/>
      <c r="C704" s="141">
        <v>300</v>
      </c>
      <c r="D704" s="180" t="s">
        <v>596</v>
      </c>
      <c r="E704" s="181"/>
      <c r="F704" s="181"/>
      <c r="G704" s="182"/>
      <c r="H704" s="152" t="s">
        <v>597</v>
      </c>
      <c r="I704" s="83" t="s">
        <v>598</v>
      </c>
      <c r="J704" s="183" t="s">
        <v>599</v>
      </c>
      <c r="K704" s="64"/>
      <c r="L704" s="63" t="s">
        <v>600</v>
      </c>
      <c r="M704" s="65"/>
      <c r="N704" s="66">
        <v>8.98</v>
      </c>
      <c r="O704" s="84"/>
      <c r="P704" s="67">
        <f>(N704+$O$6)*C704</f>
        <v>3069</v>
      </c>
      <c r="Q704" s="80"/>
      <c r="R704" s="178" t="s">
        <v>602</v>
      </c>
      <c r="S704" s="185"/>
      <c r="T704" s="386"/>
      <c r="U704" s="141">
        <v>300</v>
      </c>
      <c r="V704" s="180" t="s">
        <v>596</v>
      </c>
      <c r="W704" s="181"/>
      <c r="X704" s="181"/>
      <c r="Y704" s="182"/>
      <c r="Z704" s="152" t="s">
        <v>597</v>
      </c>
      <c r="AA704" s="83" t="s">
        <v>598</v>
      </c>
      <c r="AB704" s="183" t="s">
        <v>1417</v>
      </c>
      <c r="AC704" s="64" t="s">
        <v>1420</v>
      </c>
      <c r="AD704" s="63" t="s">
        <v>1419</v>
      </c>
      <c r="AE704" s="65"/>
      <c r="AF704" s="66">
        <v>8.98</v>
      </c>
      <c r="AG704" s="84"/>
      <c r="AH704" s="358">
        <f>(AF704+$AG$6)*U704</f>
        <v>3264.0000000000005</v>
      </c>
      <c r="AI704" s="178" t="s">
        <v>602</v>
      </c>
      <c r="AJ704" s="185"/>
      <c r="AK704" s="386"/>
      <c r="AL704" s="141">
        <v>300</v>
      </c>
      <c r="AM704" s="180" t="s">
        <v>596</v>
      </c>
      <c r="AN704" s="181"/>
      <c r="AO704" s="181"/>
      <c r="AP704" s="182"/>
      <c r="AQ704" s="152" t="s">
        <v>597</v>
      </c>
      <c r="AR704" s="83" t="s">
        <v>598</v>
      </c>
      <c r="AS704" s="183"/>
      <c r="AT704" s="64" t="s">
        <v>1654</v>
      </c>
      <c r="AU704" s="63"/>
      <c r="AV704" s="65"/>
      <c r="AW704" s="398">
        <v>8.98</v>
      </c>
      <c r="AX704" s="399"/>
      <c r="AY704" s="396">
        <f>(AW704+$AX$6)*AL704</f>
        <v>3279</v>
      </c>
      <c r="AZ704" s="178" t="s">
        <v>602</v>
      </c>
      <c r="BA704" s="185"/>
      <c r="BB704" s="386"/>
      <c r="BC704" s="141">
        <v>300</v>
      </c>
      <c r="BD704" s="180" t="s">
        <v>596</v>
      </c>
      <c r="BE704" s="181"/>
      <c r="BF704" s="181"/>
      <c r="BG704" s="182"/>
      <c r="BH704" s="152" t="s">
        <v>597</v>
      </c>
      <c r="BI704" s="83" t="s">
        <v>598</v>
      </c>
      <c r="BJ704" s="183"/>
      <c r="BK704" s="64"/>
      <c r="BL704" s="63"/>
      <c r="BM704" s="65"/>
      <c r="BN704" s="66"/>
      <c r="BO704" s="84"/>
      <c r="BP704" s="358">
        <f>(BN704+$O$6)*BC704</f>
        <v>375</v>
      </c>
    </row>
    <row r="705" spans="1:68" s="81" customFormat="1" ht="16.5" thickBot="1">
      <c r="A705" s="184"/>
      <c r="B705" s="185"/>
      <c r="C705" s="70"/>
      <c r="D705" s="180"/>
      <c r="E705" s="181" t="s">
        <v>603</v>
      </c>
      <c r="F705" s="181"/>
      <c r="G705" s="182"/>
      <c r="H705" s="270"/>
      <c r="I705" s="72"/>
      <c r="J705" s="89"/>
      <c r="K705" s="74"/>
      <c r="L705" s="73"/>
      <c r="M705" s="74"/>
      <c r="N705" s="75"/>
      <c r="O705" s="84"/>
      <c r="P705" s="76"/>
      <c r="Q705" s="80"/>
      <c r="R705" s="184"/>
      <c r="S705" s="185"/>
      <c r="T705" s="386"/>
      <c r="U705" s="70"/>
      <c r="V705" s="180"/>
      <c r="W705" s="181" t="s">
        <v>603</v>
      </c>
      <c r="X705" s="181"/>
      <c r="Y705" s="182"/>
      <c r="Z705" s="270"/>
      <c r="AA705" s="72"/>
      <c r="AB705" s="89"/>
      <c r="AC705" s="74"/>
      <c r="AD705" s="73"/>
      <c r="AE705" s="74"/>
      <c r="AF705" s="75"/>
      <c r="AG705" s="84"/>
      <c r="AH705" s="359"/>
      <c r="AI705" s="184"/>
      <c r="AJ705" s="185"/>
      <c r="AK705" s="386"/>
      <c r="AL705" s="70"/>
      <c r="AM705" s="180"/>
      <c r="AN705" s="181" t="s">
        <v>603</v>
      </c>
      <c r="AO705" s="181"/>
      <c r="AP705" s="182"/>
      <c r="AQ705" s="270"/>
      <c r="AR705" s="72"/>
      <c r="AS705" s="89"/>
      <c r="AT705" s="74"/>
      <c r="AU705" s="73"/>
      <c r="AV705" s="74"/>
      <c r="AW705" s="75"/>
      <c r="AX705" s="84"/>
      <c r="AY705" s="359"/>
      <c r="AZ705" s="184"/>
      <c r="BA705" s="185"/>
      <c r="BB705" s="386"/>
      <c r="BC705" s="70"/>
      <c r="BD705" s="180"/>
      <c r="BE705" s="181" t="s">
        <v>603</v>
      </c>
      <c r="BF705" s="181"/>
      <c r="BG705" s="182"/>
      <c r="BH705" s="270"/>
      <c r="BI705" s="72"/>
      <c r="BJ705" s="89"/>
      <c r="BK705" s="74"/>
      <c r="BL705" s="73"/>
      <c r="BM705" s="74"/>
      <c r="BN705" s="75"/>
      <c r="BO705" s="84"/>
      <c r="BP705" s="359"/>
    </row>
    <row r="706" spans="1:68" s="81" customFormat="1" ht="16.5" thickBot="1">
      <c r="A706" s="178" t="s">
        <v>604</v>
      </c>
      <c r="B706" s="185"/>
      <c r="C706" s="141">
        <v>300</v>
      </c>
      <c r="D706" s="180" t="s">
        <v>596</v>
      </c>
      <c r="E706" s="181"/>
      <c r="F706" s="181"/>
      <c r="G706" s="182"/>
      <c r="H706" s="152" t="s">
        <v>597</v>
      </c>
      <c r="I706" s="83" t="s">
        <v>598</v>
      </c>
      <c r="J706" s="183" t="s">
        <v>599</v>
      </c>
      <c r="K706" s="64"/>
      <c r="L706" s="63" t="s">
        <v>600</v>
      </c>
      <c r="M706" s="65"/>
      <c r="N706" s="66">
        <v>8.98</v>
      </c>
      <c r="O706" s="84"/>
      <c r="P706" s="67">
        <f>(N706+$O$6)*C706</f>
        <v>3069</v>
      </c>
      <c r="Q706" s="80"/>
      <c r="R706" s="178" t="s">
        <v>604</v>
      </c>
      <c r="S706" s="185"/>
      <c r="T706" s="386"/>
      <c r="U706" s="141">
        <v>300</v>
      </c>
      <c r="V706" s="180" t="s">
        <v>596</v>
      </c>
      <c r="W706" s="181"/>
      <c r="X706" s="181"/>
      <c r="Y706" s="182"/>
      <c r="Z706" s="152" t="s">
        <v>597</v>
      </c>
      <c r="AA706" s="83" t="s">
        <v>598</v>
      </c>
      <c r="AB706" s="183" t="s">
        <v>1417</v>
      </c>
      <c r="AC706" s="64" t="s">
        <v>1421</v>
      </c>
      <c r="AD706" s="63" t="s">
        <v>1419</v>
      </c>
      <c r="AE706" s="65"/>
      <c r="AF706" s="66">
        <v>8.98</v>
      </c>
      <c r="AG706" s="84"/>
      <c r="AH706" s="358">
        <f>(AF706+$AG$6)*U706</f>
        <v>3264.0000000000005</v>
      </c>
      <c r="AI706" s="178" t="s">
        <v>604</v>
      </c>
      <c r="AJ706" s="185"/>
      <c r="AK706" s="386"/>
      <c r="AL706" s="141">
        <v>300</v>
      </c>
      <c r="AM706" s="180" t="s">
        <v>596</v>
      </c>
      <c r="AN706" s="181"/>
      <c r="AO706" s="181"/>
      <c r="AP706" s="182"/>
      <c r="AQ706" s="152" t="s">
        <v>597</v>
      </c>
      <c r="AR706" s="83" t="s">
        <v>598</v>
      </c>
      <c r="AS706" s="183"/>
      <c r="AT706" s="64" t="s">
        <v>1654</v>
      </c>
      <c r="AU706" s="63"/>
      <c r="AV706" s="65"/>
      <c r="AW706" s="398">
        <v>8.98</v>
      </c>
      <c r="AX706" s="84"/>
      <c r="AY706" s="396">
        <f>(AW706+$AX$6)*AL706</f>
        <v>3279</v>
      </c>
      <c r="AZ706" s="178" t="s">
        <v>604</v>
      </c>
      <c r="BA706" s="185"/>
      <c r="BB706" s="386"/>
      <c r="BC706" s="141">
        <v>300</v>
      </c>
      <c r="BD706" s="180" t="s">
        <v>596</v>
      </c>
      <c r="BE706" s="181"/>
      <c r="BF706" s="181"/>
      <c r="BG706" s="182"/>
      <c r="BH706" s="152" t="s">
        <v>597</v>
      </c>
      <c r="BI706" s="83" t="s">
        <v>598</v>
      </c>
      <c r="BJ706" s="183"/>
      <c r="BK706" s="64"/>
      <c r="BL706" s="63"/>
      <c r="BM706" s="65"/>
      <c r="BN706" s="66"/>
      <c r="BO706" s="84"/>
      <c r="BP706" s="358">
        <f>(BN706+$O$6)*BC706</f>
        <v>375</v>
      </c>
    </row>
    <row r="707" spans="1:68" s="81" customFormat="1" ht="16.5" thickBot="1">
      <c r="A707" s="184"/>
      <c r="B707" s="185"/>
      <c r="C707" s="70"/>
      <c r="D707" s="180"/>
      <c r="E707" s="181" t="s">
        <v>605</v>
      </c>
      <c r="F707" s="181"/>
      <c r="G707" s="182"/>
      <c r="H707" s="270"/>
      <c r="I707" s="72"/>
      <c r="J707" s="89"/>
      <c r="K707" s="74"/>
      <c r="L707" s="73"/>
      <c r="M707" s="74"/>
      <c r="N707" s="75"/>
      <c r="O707" s="84"/>
      <c r="P707" s="76"/>
      <c r="Q707" s="80"/>
      <c r="R707" s="184"/>
      <c r="S707" s="185"/>
      <c r="T707" s="386"/>
      <c r="U707" s="70"/>
      <c r="V707" s="180"/>
      <c r="W707" s="181" t="s">
        <v>605</v>
      </c>
      <c r="X707" s="181"/>
      <c r="Y707" s="182"/>
      <c r="Z707" s="270"/>
      <c r="AA707" s="72"/>
      <c r="AB707" s="89"/>
      <c r="AC707" s="74"/>
      <c r="AD707" s="73"/>
      <c r="AE707" s="74"/>
      <c r="AF707" s="75"/>
      <c r="AG707" s="84"/>
      <c r="AH707" s="359"/>
      <c r="AI707" s="184"/>
      <c r="AJ707" s="185"/>
      <c r="AK707" s="386"/>
      <c r="AL707" s="70"/>
      <c r="AM707" s="180"/>
      <c r="AN707" s="181" t="s">
        <v>605</v>
      </c>
      <c r="AO707" s="181"/>
      <c r="AP707" s="182"/>
      <c r="AQ707" s="270"/>
      <c r="AR707" s="72"/>
      <c r="AS707" s="89"/>
      <c r="AT707" s="74"/>
      <c r="AU707" s="73"/>
      <c r="AV707" s="74"/>
      <c r="AW707" s="75"/>
      <c r="AX707" s="84"/>
      <c r="AY707" s="359"/>
      <c r="AZ707" s="184"/>
      <c r="BA707" s="185"/>
      <c r="BB707" s="386"/>
      <c r="BC707" s="70"/>
      <c r="BD707" s="180"/>
      <c r="BE707" s="181" t="s">
        <v>605</v>
      </c>
      <c r="BF707" s="181"/>
      <c r="BG707" s="182"/>
      <c r="BH707" s="270"/>
      <c r="BI707" s="72"/>
      <c r="BJ707" s="89"/>
      <c r="BK707" s="74"/>
      <c r="BL707" s="73"/>
      <c r="BM707" s="74"/>
      <c r="BN707" s="75"/>
      <c r="BO707" s="84"/>
      <c r="BP707" s="359"/>
    </row>
    <row r="708" spans="1:68" ht="16.5" thickBot="1">
      <c r="A708" s="178" t="s">
        <v>606</v>
      </c>
      <c r="B708" s="211" t="s">
        <v>607</v>
      </c>
      <c r="C708" s="57">
        <v>225</v>
      </c>
      <c r="D708" s="180" t="s">
        <v>608</v>
      </c>
      <c r="E708" s="181"/>
      <c r="F708" s="181"/>
      <c r="G708" s="182"/>
      <c r="H708" s="61" t="s">
        <v>609</v>
      </c>
      <c r="I708" s="97" t="s">
        <v>610</v>
      </c>
      <c r="J708" s="183" t="s">
        <v>611</v>
      </c>
      <c r="K708" s="64">
        <v>59520</v>
      </c>
      <c r="L708" s="63" t="s">
        <v>612</v>
      </c>
      <c r="M708" s="65"/>
      <c r="N708" s="66">
        <v>31.2</v>
      </c>
      <c r="O708" s="84"/>
      <c r="P708" s="67">
        <f>(N708+$O$6)*C708</f>
        <v>7301.250000000001</v>
      </c>
      <c r="R708" s="178" t="s">
        <v>606</v>
      </c>
      <c r="S708" s="211" t="s">
        <v>607</v>
      </c>
      <c r="T708" s="389"/>
      <c r="U708" s="57">
        <v>225</v>
      </c>
      <c r="V708" s="180" t="s">
        <v>608</v>
      </c>
      <c r="W708" s="181"/>
      <c r="X708" s="181"/>
      <c r="Y708" s="182"/>
      <c r="Z708" s="61" t="s">
        <v>609</v>
      </c>
      <c r="AA708" s="97" t="s">
        <v>610</v>
      </c>
      <c r="AB708" s="183" t="s">
        <v>1422</v>
      </c>
      <c r="AC708" s="64">
        <v>5464276</v>
      </c>
      <c r="AD708" s="63" t="s">
        <v>1423</v>
      </c>
      <c r="AE708" s="65"/>
      <c r="AF708" s="66">
        <v>33.5</v>
      </c>
      <c r="AG708" s="84"/>
      <c r="AH708" s="358">
        <f>(AF708+$AG$6)*U708</f>
        <v>7965</v>
      </c>
      <c r="AI708" s="178" t="s">
        <v>606</v>
      </c>
      <c r="AJ708" s="211" t="s">
        <v>607</v>
      </c>
      <c r="AK708" s="389"/>
      <c r="AL708" s="57">
        <v>225</v>
      </c>
      <c r="AM708" s="180" t="s">
        <v>608</v>
      </c>
      <c r="AN708" s="181"/>
      <c r="AO708" s="181"/>
      <c r="AP708" s="182"/>
      <c r="AQ708" s="61" t="s">
        <v>609</v>
      </c>
      <c r="AR708" s="97" t="s">
        <v>610</v>
      </c>
      <c r="AS708" s="183" t="s">
        <v>1789</v>
      </c>
      <c r="AT708" s="64">
        <v>110431</v>
      </c>
      <c r="AU708" s="63" t="s">
        <v>1790</v>
      </c>
      <c r="AV708" s="65"/>
      <c r="AW708" s="66">
        <v>34.5</v>
      </c>
      <c r="AX708" s="84"/>
      <c r="AY708" s="358">
        <f>(AW708+$AX$6)*AL708</f>
        <v>8201.25</v>
      </c>
      <c r="AZ708" s="178" t="s">
        <v>606</v>
      </c>
      <c r="BA708" s="211" t="s">
        <v>607</v>
      </c>
      <c r="BB708" s="389"/>
      <c r="BC708" s="57">
        <v>225</v>
      </c>
      <c r="BD708" s="180" t="s">
        <v>608</v>
      </c>
      <c r="BE708" s="181"/>
      <c r="BF708" s="181"/>
      <c r="BG708" s="182"/>
      <c r="BH708" s="61" t="s">
        <v>609</v>
      </c>
      <c r="BI708" s="97" t="s">
        <v>610</v>
      </c>
      <c r="BJ708" s="183"/>
      <c r="BK708" s="64"/>
      <c r="BL708" s="63"/>
      <c r="BM708" s="65"/>
      <c r="BN708" s="66"/>
      <c r="BO708" s="84"/>
      <c r="BP708" s="358">
        <f>(BN708+$O$6)*BC708</f>
        <v>281.25</v>
      </c>
    </row>
    <row r="709" spans="1:68" s="81" customFormat="1" ht="16.5" thickBot="1">
      <c r="A709" s="184"/>
      <c r="B709" s="185"/>
      <c r="C709" s="70"/>
      <c r="D709" s="180"/>
      <c r="E709" s="181" t="s">
        <v>613</v>
      </c>
      <c r="F709" s="181"/>
      <c r="G709" s="182"/>
      <c r="H709" s="71"/>
      <c r="I709" s="72"/>
      <c r="J709" s="89"/>
      <c r="K709" s="74"/>
      <c r="L709" s="73"/>
      <c r="M709" s="74"/>
      <c r="N709" s="75"/>
      <c r="O709" s="84"/>
      <c r="P709" s="76"/>
      <c r="Q709" s="80"/>
      <c r="R709" s="184"/>
      <c r="S709" s="185"/>
      <c r="T709" s="386"/>
      <c r="U709" s="70"/>
      <c r="V709" s="180"/>
      <c r="W709" s="181" t="s">
        <v>613</v>
      </c>
      <c r="X709" s="181"/>
      <c r="Y709" s="182"/>
      <c r="Z709" s="71"/>
      <c r="AA709" s="72"/>
      <c r="AB709" s="89"/>
      <c r="AC709" s="74"/>
      <c r="AD709" s="73"/>
      <c r="AE709" s="74"/>
      <c r="AF709" s="75"/>
      <c r="AG709" s="84"/>
      <c r="AH709" s="359"/>
      <c r="AI709" s="184"/>
      <c r="AJ709" s="185"/>
      <c r="AK709" s="386"/>
      <c r="AL709" s="70"/>
      <c r="AM709" s="180"/>
      <c r="AN709" s="181" t="s">
        <v>613</v>
      </c>
      <c r="AO709" s="181"/>
      <c r="AP709" s="182"/>
      <c r="AQ709" s="71"/>
      <c r="AR709" s="72"/>
      <c r="AS709" s="89"/>
      <c r="AT709" s="74"/>
      <c r="AU709" s="73"/>
      <c r="AV709" s="74"/>
      <c r="AW709" s="75"/>
      <c r="AX709" s="84"/>
      <c r="AY709" s="359"/>
      <c r="AZ709" s="184"/>
      <c r="BA709" s="185"/>
      <c r="BB709" s="386"/>
      <c r="BC709" s="70"/>
      <c r="BD709" s="180"/>
      <c r="BE709" s="181" t="s">
        <v>613</v>
      </c>
      <c r="BF709" s="181"/>
      <c r="BG709" s="182"/>
      <c r="BH709" s="71"/>
      <c r="BI709" s="72"/>
      <c r="BJ709" s="89"/>
      <c r="BK709" s="74"/>
      <c r="BL709" s="73"/>
      <c r="BM709" s="74"/>
      <c r="BN709" s="75"/>
      <c r="BO709" s="84"/>
      <c r="BP709" s="359"/>
    </row>
    <row r="710" spans="1:68" ht="16.5" thickBot="1">
      <c r="A710" s="178" t="s">
        <v>614</v>
      </c>
      <c r="B710" s="211" t="s">
        <v>615</v>
      </c>
      <c r="C710" s="57">
        <v>50</v>
      </c>
      <c r="D710" s="180" t="s">
        <v>616</v>
      </c>
      <c r="E710" s="181"/>
      <c r="F710" s="181"/>
      <c r="G710" s="182"/>
      <c r="H710" s="61" t="s">
        <v>591</v>
      </c>
      <c r="I710" s="97" t="s">
        <v>617</v>
      </c>
      <c r="J710" s="183" t="s">
        <v>2705</v>
      </c>
      <c r="K710" s="142" t="s">
        <v>618</v>
      </c>
      <c r="L710" s="63" t="s">
        <v>619</v>
      </c>
      <c r="M710" s="65"/>
      <c r="N710" s="66">
        <v>10.79</v>
      </c>
      <c r="O710" s="84"/>
      <c r="P710" s="67">
        <f>(N710+$O$6)*C710</f>
        <v>602</v>
      </c>
      <c r="R710" s="178" t="s">
        <v>614</v>
      </c>
      <c r="S710" s="211" t="s">
        <v>615</v>
      </c>
      <c r="T710" s="389"/>
      <c r="U710" s="57">
        <v>50</v>
      </c>
      <c r="V710" s="180" t="s">
        <v>616</v>
      </c>
      <c r="W710" s="181"/>
      <c r="X710" s="181"/>
      <c r="Y710" s="182"/>
      <c r="Z710" s="61" t="s">
        <v>591</v>
      </c>
      <c r="AA710" s="97" t="s">
        <v>617</v>
      </c>
      <c r="AB710" s="183" t="s">
        <v>2705</v>
      </c>
      <c r="AC710" s="64">
        <v>8043440</v>
      </c>
      <c r="AD710" s="63" t="s">
        <v>1424</v>
      </c>
      <c r="AE710" s="65"/>
      <c r="AF710" s="66">
        <v>10.29</v>
      </c>
      <c r="AG710" s="84"/>
      <c r="AH710" s="358">
        <f>(AF710+$AG$6)*U710</f>
        <v>609.5</v>
      </c>
      <c r="AI710" s="178" t="s">
        <v>614</v>
      </c>
      <c r="AJ710" s="211" t="s">
        <v>615</v>
      </c>
      <c r="AK710" s="389"/>
      <c r="AL710" s="57">
        <v>50</v>
      </c>
      <c r="AM710" s="180" t="s">
        <v>616</v>
      </c>
      <c r="AN710" s="181"/>
      <c r="AO710" s="181"/>
      <c r="AP710" s="182"/>
      <c r="AQ710" s="61" t="s">
        <v>591</v>
      </c>
      <c r="AR710" s="97" t="s">
        <v>617</v>
      </c>
      <c r="AS710" s="183" t="s">
        <v>1791</v>
      </c>
      <c r="AT710" s="64">
        <v>293456</v>
      </c>
      <c r="AU710" s="63" t="s">
        <v>1792</v>
      </c>
      <c r="AV710" s="65"/>
      <c r="AW710" s="66">
        <v>10.98</v>
      </c>
      <c r="AX710" s="84"/>
      <c r="AY710" s="358">
        <f>(AW710+$AX$6)*AL710</f>
        <v>646.5</v>
      </c>
      <c r="AZ710" s="178" t="s">
        <v>614</v>
      </c>
      <c r="BA710" s="211" t="s">
        <v>615</v>
      </c>
      <c r="BB710" s="389"/>
      <c r="BC710" s="57">
        <v>50</v>
      </c>
      <c r="BD710" s="180" t="s">
        <v>616</v>
      </c>
      <c r="BE710" s="181"/>
      <c r="BF710" s="181"/>
      <c r="BG710" s="182"/>
      <c r="BH710" s="61" t="s">
        <v>591</v>
      </c>
      <c r="BI710" s="97" t="s">
        <v>617</v>
      </c>
      <c r="BJ710" s="183"/>
      <c r="BK710" s="64"/>
      <c r="BL710" s="63"/>
      <c r="BM710" s="65"/>
      <c r="BN710" s="66"/>
      <c r="BO710" s="84"/>
      <c r="BP710" s="358">
        <f>(BN710+$O$6)*BC710</f>
        <v>62.5</v>
      </c>
    </row>
    <row r="711" spans="1:68" s="81" customFormat="1" ht="16.5" thickBot="1">
      <c r="A711" s="184"/>
      <c r="B711" s="185"/>
      <c r="C711" s="70"/>
      <c r="D711" s="180"/>
      <c r="E711" s="181"/>
      <c r="F711" s="181"/>
      <c r="G711" s="182"/>
      <c r="H711" s="71"/>
      <c r="I711" s="72"/>
      <c r="J711" s="89"/>
      <c r="K711" s="74"/>
      <c r="L711" s="73"/>
      <c r="M711" s="74"/>
      <c r="N711" s="75"/>
      <c r="O711" s="84"/>
      <c r="P711" s="76"/>
      <c r="Q711" s="80"/>
      <c r="R711" s="184"/>
      <c r="S711" s="185"/>
      <c r="T711" s="386"/>
      <c r="U711" s="70"/>
      <c r="V711" s="180"/>
      <c r="W711" s="181"/>
      <c r="X711" s="181"/>
      <c r="Y711" s="182"/>
      <c r="Z711" s="71"/>
      <c r="AA711" s="72"/>
      <c r="AB711" s="89"/>
      <c r="AC711" s="74"/>
      <c r="AD711" s="73"/>
      <c r="AE711" s="74"/>
      <c r="AF711" s="75"/>
      <c r="AG711" s="84"/>
      <c r="AH711" s="359"/>
      <c r="AI711" s="184"/>
      <c r="AJ711" s="185"/>
      <c r="AK711" s="386"/>
      <c r="AL711" s="70"/>
      <c r="AM711" s="180"/>
      <c r="AN711" s="181"/>
      <c r="AO711" s="181"/>
      <c r="AP711" s="182"/>
      <c r="AQ711" s="71"/>
      <c r="AR711" s="72"/>
      <c r="AS711" s="89"/>
      <c r="AT711" s="74"/>
      <c r="AU711" s="73"/>
      <c r="AV711" s="74"/>
      <c r="AW711" s="75"/>
      <c r="AX711" s="84"/>
      <c r="AY711" s="359"/>
      <c r="AZ711" s="184"/>
      <c r="BA711" s="185"/>
      <c r="BB711" s="386"/>
      <c r="BC711" s="70"/>
      <c r="BD711" s="180"/>
      <c r="BE711" s="181"/>
      <c r="BF711" s="181"/>
      <c r="BG711" s="182"/>
      <c r="BH711" s="71"/>
      <c r="BI711" s="72"/>
      <c r="BJ711" s="89"/>
      <c r="BK711" s="74"/>
      <c r="BL711" s="73"/>
      <c r="BM711" s="74"/>
      <c r="BN711" s="75"/>
      <c r="BO711" s="84"/>
      <c r="BP711" s="359"/>
    </row>
    <row r="712" spans="1:68" ht="16.5" thickBot="1">
      <c r="A712" s="178" t="s">
        <v>620</v>
      </c>
      <c r="B712" s="211" t="s">
        <v>621</v>
      </c>
      <c r="C712" s="57">
        <v>54</v>
      </c>
      <c r="D712" s="180" t="s">
        <v>622</v>
      </c>
      <c r="E712" s="181"/>
      <c r="F712" s="181"/>
      <c r="G712" s="182"/>
      <c r="H712" s="61"/>
      <c r="I712" s="97" t="s">
        <v>623</v>
      </c>
      <c r="J712" s="183" t="s">
        <v>624</v>
      </c>
      <c r="K712" s="64">
        <v>40055</v>
      </c>
      <c r="L712" s="63" t="s">
        <v>625</v>
      </c>
      <c r="M712" s="65"/>
      <c r="N712" s="66">
        <v>13.3</v>
      </c>
      <c r="O712" s="84"/>
      <c r="P712" s="67">
        <f>(N712+$O$6)*C712</f>
        <v>785.7</v>
      </c>
      <c r="R712" s="178" t="s">
        <v>620</v>
      </c>
      <c r="S712" s="211" t="s">
        <v>621</v>
      </c>
      <c r="T712" s="389"/>
      <c r="U712" s="57">
        <v>54</v>
      </c>
      <c r="V712" s="180" t="s">
        <v>622</v>
      </c>
      <c r="W712" s="181"/>
      <c r="X712" s="181"/>
      <c r="Y712" s="182"/>
      <c r="Z712" s="61"/>
      <c r="AA712" s="97" t="s">
        <v>623</v>
      </c>
      <c r="AB712" s="183" t="s">
        <v>624</v>
      </c>
      <c r="AC712" s="64">
        <v>54700</v>
      </c>
      <c r="AD712" s="63" t="s">
        <v>1425</v>
      </c>
      <c r="AE712" s="65"/>
      <c r="AF712" s="66">
        <v>13.3</v>
      </c>
      <c r="AG712" s="84"/>
      <c r="AH712" s="358">
        <f>(AF712+$AG$6)*U712</f>
        <v>820.8000000000001</v>
      </c>
      <c r="AI712" s="178" t="s">
        <v>620</v>
      </c>
      <c r="AJ712" s="211" t="s">
        <v>621</v>
      </c>
      <c r="AK712" s="389"/>
      <c r="AL712" s="57">
        <v>90</v>
      </c>
      <c r="AM712" s="180" t="s">
        <v>622</v>
      </c>
      <c r="AN712" s="181"/>
      <c r="AO712" s="181"/>
      <c r="AP712" s="182"/>
      <c r="AQ712" s="61"/>
      <c r="AR712" s="97" t="s">
        <v>623</v>
      </c>
      <c r="AS712" s="183" t="s">
        <v>1793</v>
      </c>
      <c r="AT712" s="64">
        <v>769568</v>
      </c>
      <c r="AU712" s="63" t="s">
        <v>1794</v>
      </c>
      <c r="AV712" s="65"/>
      <c r="AW712" s="66">
        <v>8.09</v>
      </c>
      <c r="AX712" s="84"/>
      <c r="AY712" s="358">
        <f>(AW712+$AX$6)*AL712</f>
        <v>903.5999999999999</v>
      </c>
      <c r="AZ712" s="178" t="s">
        <v>620</v>
      </c>
      <c r="BA712" s="211" t="s">
        <v>621</v>
      </c>
      <c r="BB712" s="389"/>
      <c r="BC712" s="57">
        <v>90</v>
      </c>
      <c r="BD712" s="180" t="s">
        <v>622</v>
      </c>
      <c r="BE712" s="181"/>
      <c r="BF712" s="181"/>
      <c r="BG712" s="182"/>
      <c r="BH712" s="61"/>
      <c r="BI712" s="97" t="s">
        <v>623</v>
      </c>
      <c r="BJ712" s="183"/>
      <c r="BK712" s="64"/>
      <c r="BL712" s="63"/>
      <c r="BM712" s="65"/>
      <c r="BN712" s="66"/>
      <c r="BO712" s="84"/>
      <c r="BP712" s="358">
        <f>(BN712+$O$6)*BC712</f>
        <v>112.5</v>
      </c>
    </row>
    <row r="713" spans="1:68" s="81" customFormat="1" ht="16.5" thickBot="1">
      <c r="A713" s="184"/>
      <c r="B713" s="185"/>
      <c r="C713" s="70"/>
      <c r="D713" s="180"/>
      <c r="E713" s="181" t="s">
        <v>626</v>
      </c>
      <c r="F713" s="181"/>
      <c r="G713" s="182"/>
      <c r="H713" s="71"/>
      <c r="I713" s="72"/>
      <c r="J713" s="89"/>
      <c r="K713" s="74"/>
      <c r="L713" s="73"/>
      <c r="M713" s="74"/>
      <c r="N713" s="75"/>
      <c r="O713" s="84"/>
      <c r="P713" s="76"/>
      <c r="Q713" s="80"/>
      <c r="R713" s="184"/>
      <c r="S713" s="185"/>
      <c r="T713" s="386"/>
      <c r="U713" s="70"/>
      <c r="V713" s="180"/>
      <c r="W713" s="181" t="s">
        <v>626</v>
      </c>
      <c r="X713" s="181"/>
      <c r="Y713" s="182"/>
      <c r="Z713" s="71"/>
      <c r="AA713" s="72"/>
      <c r="AB713" s="89"/>
      <c r="AC713" s="74"/>
      <c r="AD713" s="73"/>
      <c r="AE713" s="74"/>
      <c r="AF713" s="75"/>
      <c r="AG713" s="84"/>
      <c r="AH713" s="359"/>
      <c r="AI713" s="184"/>
      <c r="AJ713" s="185"/>
      <c r="AK713" s="386"/>
      <c r="AL713" s="70"/>
      <c r="AM713" s="180"/>
      <c r="AN713" s="181" t="s">
        <v>626</v>
      </c>
      <c r="AO713" s="181"/>
      <c r="AP713" s="182"/>
      <c r="AQ713" s="71"/>
      <c r="AR713" s="72"/>
      <c r="AS713" s="89"/>
      <c r="AT713" s="74"/>
      <c r="AU713" s="73"/>
      <c r="AV713" s="74"/>
      <c r="AW713" s="75"/>
      <c r="AX713" s="84"/>
      <c r="AY713" s="359"/>
      <c r="AZ713" s="184"/>
      <c r="BA713" s="185"/>
      <c r="BB713" s="386"/>
      <c r="BC713" s="70"/>
      <c r="BD713" s="180"/>
      <c r="BE713" s="181" t="s">
        <v>626</v>
      </c>
      <c r="BF713" s="181"/>
      <c r="BG713" s="182"/>
      <c r="BH713" s="71"/>
      <c r="BI713" s="72"/>
      <c r="BJ713" s="89"/>
      <c r="BK713" s="74"/>
      <c r="BL713" s="73"/>
      <c r="BM713" s="74"/>
      <c r="BN713" s="75"/>
      <c r="BO713" s="84"/>
      <c r="BP713" s="359"/>
    </row>
    <row r="714" spans="1:68" ht="16.5" thickBot="1">
      <c r="A714" s="178" t="s">
        <v>627</v>
      </c>
      <c r="B714" s="211">
        <v>88</v>
      </c>
      <c r="C714" s="57">
        <v>173</v>
      </c>
      <c r="D714" s="180" t="s">
        <v>628</v>
      </c>
      <c r="E714" s="181"/>
      <c r="F714" s="181"/>
      <c r="G714" s="182"/>
      <c r="H714" s="61" t="s">
        <v>629</v>
      </c>
      <c r="I714" s="97" t="s">
        <v>630</v>
      </c>
      <c r="J714" s="183" t="s">
        <v>2499</v>
      </c>
      <c r="K714" s="64">
        <v>56040</v>
      </c>
      <c r="L714" s="63" t="s">
        <v>631</v>
      </c>
      <c r="M714" s="65"/>
      <c r="N714" s="66">
        <v>23.85</v>
      </c>
      <c r="O714" s="84"/>
      <c r="P714" s="67">
        <f>(N714+$O$6)*C714</f>
        <v>4342.3</v>
      </c>
      <c r="R714" s="178" t="s">
        <v>627</v>
      </c>
      <c r="S714" s="211">
        <v>88</v>
      </c>
      <c r="T714" s="389"/>
      <c r="U714" s="57">
        <v>172.5</v>
      </c>
      <c r="V714" s="180" t="s">
        <v>628</v>
      </c>
      <c r="W714" s="181"/>
      <c r="X714" s="181"/>
      <c r="Y714" s="182"/>
      <c r="Z714" s="61" t="s">
        <v>629</v>
      </c>
      <c r="AA714" s="97" t="s">
        <v>630</v>
      </c>
      <c r="AB714" s="183" t="s">
        <v>1426</v>
      </c>
      <c r="AC714" s="64" t="s">
        <v>1427</v>
      </c>
      <c r="AD714" s="63" t="s">
        <v>1428</v>
      </c>
      <c r="AE714" s="65"/>
      <c r="AF714" s="66">
        <v>23.35</v>
      </c>
      <c r="AG714" s="84"/>
      <c r="AH714" s="358">
        <f>(AF714+$AG$6)*U714</f>
        <v>4355.625</v>
      </c>
      <c r="AI714" s="178" t="s">
        <v>627</v>
      </c>
      <c r="AJ714" s="211">
        <v>88</v>
      </c>
      <c r="AK714" s="389"/>
      <c r="AL714" s="57">
        <v>230</v>
      </c>
      <c r="AM714" s="180" t="s">
        <v>628</v>
      </c>
      <c r="AN714" s="181"/>
      <c r="AO714" s="181"/>
      <c r="AP714" s="182"/>
      <c r="AQ714" s="61" t="s">
        <v>629</v>
      </c>
      <c r="AR714" s="97" t="s">
        <v>630</v>
      </c>
      <c r="AS714" s="183"/>
      <c r="AT714" s="64" t="s">
        <v>1654</v>
      </c>
      <c r="AU714" s="63"/>
      <c r="AV714" s="65"/>
      <c r="AW714" s="398">
        <v>23.85</v>
      </c>
      <c r="AX714" s="399"/>
      <c r="AY714" s="396">
        <f>(AW714+$AX$6)*AL714</f>
        <v>5934</v>
      </c>
      <c r="AZ714" s="178" t="s">
        <v>627</v>
      </c>
      <c r="BA714" s="211">
        <v>88</v>
      </c>
      <c r="BB714" s="389"/>
      <c r="BC714" s="57">
        <v>230</v>
      </c>
      <c r="BD714" s="180" t="s">
        <v>628</v>
      </c>
      <c r="BE714" s="181"/>
      <c r="BF714" s="181"/>
      <c r="BG714" s="182"/>
      <c r="BH714" s="61" t="s">
        <v>629</v>
      </c>
      <c r="BI714" s="97" t="s">
        <v>630</v>
      </c>
      <c r="BJ714" s="183"/>
      <c r="BK714" s="64"/>
      <c r="BL714" s="63"/>
      <c r="BM714" s="65"/>
      <c r="BN714" s="66"/>
      <c r="BO714" s="84"/>
      <c r="BP714" s="358">
        <f>(BN714+$O$6)*BC714</f>
        <v>287.5</v>
      </c>
    </row>
    <row r="715" spans="1:68" ht="16.5" thickBot="1">
      <c r="A715" s="184"/>
      <c r="B715" s="211"/>
      <c r="C715" s="70"/>
      <c r="D715" s="180"/>
      <c r="E715" s="181"/>
      <c r="F715" s="181"/>
      <c r="G715" s="182"/>
      <c r="H715" s="71"/>
      <c r="I715" s="72"/>
      <c r="J715" s="89"/>
      <c r="K715" s="74"/>
      <c r="L715" s="73"/>
      <c r="M715" s="74"/>
      <c r="N715" s="75"/>
      <c r="O715" s="84"/>
      <c r="P715" s="76"/>
      <c r="R715" s="184"/>
      <c r="S715" s="211"/>
      <c r="T715" s="389"/>
      <c r="U715" s="70"/>
      <c r="V715" s="180"/>
      <c r="W715" s="181"/>
      <c r="X715" s="181"/>
      <c r="Y715" s="182"/>
      <c r="Z715" s="71"/>
      <c r="AA715" s="72"/>
      <c r="AB715" s="89"/>
      <c r="AC715" s="74"/>
      <c r="AD715" s="73"/>
      <c r="AE715" s="74"/>
      <c r="AF715" s="75"/>
      <c r="AG715" s="84"/>
      <c r="AH715" s="359"/>
      <c r="AI715" s="184"/>
      <c r="AJ715" s="211"/>
      <c r="AK715" s="389"/>
      <c r="AL715" s="70"/>
      <c r="AM715" s="180"/>
      <c r="AN715" s="181"/>
      <c r="AO715" s="181"/>
      <c r="AP715" s="182"/>
      <c r="AQ715" s="71"/>
      <c r="AR715" s="72"/>
      <c r="AS715" s="89"/>
      <c r="AT715" s="74"/>
      <c r="AU715" s="73"/>
      <c r="AV715" s="74"/>
      <c r="AW715" s="75"/>
      <c r="AX715" s="84"/>
      <c r="AY715" s="359"/>
      <c r="AZ715" s="184"/>
      <c r="BA715" s="211"/>
      <c r="BB715" s="389"/>
      <c r="BC715" s="70"/>
      <c r="BD715" s="180"/>
      <c r="BE715" s="181"/>
      <c r="BF715" s="181"/>
      <c r="BG715" s="182"/>
      <c r="BH715" s="71"/>
      <c r="BI715" s="72"/>
      <c r="BJ715" s="89"/>
      <c r="BK715" s="74"/>
      <c r="BL715" s="73"/>
      <c r="BM715" s="74"/>
      <c r="BN715" s="75"/>
      <c r="BO715" s="84"/>
      <c r="BP715" s="359"/>
    </row>
    <row r="716" spans="1:68" ht="16.5" thickBot="1">
      <c r="A716" s="178" t="s">
        <v>627</v>
      </c>
      <c r="B716" s="211">
        <v>88</v>
      </c>
      <c r="C716" s="57">
        <v>173</v>
      </c>
      <c r="D716" s="180" t="s">
        <v>632</v>
      </c>
      <c r="E716" s="181"/>
      <c r="F716" s="181"/>
      <c r="G716" s="182"/>
      <c r="H716" s="61" t="s">
        <v>629</v>
      </c>
      <c r="I716" s="97" t="s">
        <v>630</v>
      </c>
      <c r="J716" s="183" t="s">
        <v>2499</v>
      </c>
      <c r="K716" s="64">
        <v>56042</v>
      </c>
      <c r="L716" s="63" t="s">
        <v>631</v>
      </c>
      <c r="M716" s="65"/>
      <c r="N716" s="66">
        <v>23.85</v>
      </c>
      <c r="O716" s="84"/>
      <c r="P716" s="67">
        <f>(N716+$O$6)*C716</f>
        <v>4342.3</v>
      </c>
      <c r="R716" s="178" t="s">
        <v>627</v>
      </c>
      <c r="S716" s="211">
        <v>88</v>
      </c>
      <c r="T716" s="389"/>
      <c r="U716" s="57">
        <v>172.5</v>
      </c>
      <c r="V716" s="180" t="s">
        <v>632</v>
      </c>
      <c r="W716" s="181"/>
      <c r="X716" s="181"/>
      <c r="Y716" s="182"/>
      <c r="Z716" s="61" t="s">
        <v>629</v>
      </c>
      <c r="AA716" s="97" t="s">
        <v>630</v>
      </c>
      <c r="AB716" s="183" t="s">
        <v>1426</v>
      </c>
      <c r="AC716" s="64" t="s">
        <v>1429</v>
      </c>
      <c r="AD716" s="63" t="s">
        <v>1428</v>
      </c>
      <c r="AE716" s="65"/>
      <c r="AF716" s="66">
        <v>23.35</v>
      </c>
      <c r="AG716" s="84"/>
      <c r="AH716" s="358">
        <f>(AF716+$AG$6)*U716</f>
        <v>4355.625</v>
      </c>
      <c r="AI716" s="178" t="s">
        <v>627</v>
      </c>
      <c r="AJ716" s="211">
        <v>88</v>
      </c>
      <c r="AK716" s="389"/>
      <c r="AL716" s="57">
        <v>230</v>
      </c>
      <c r="AM716" s="180" t="s">
        <v>632</v>
      </c>
      <c r="AN716" s="181"/>
      <c r="AO716" s="181"/>
      <c r="AP716" s="182"/>
      <c r="AQ716" s="61" t="s">
        <v>629</v>
      </c>
      <c r="AR716" s="97" t="s">
        <v>630</v>
      </c>
      <c r="AS716" s="183"/>
      <c r="AT716" s="64" t="s">
        <v>1654</v>
      </c>
      <c r="AU716" s="63"/>
      <c r="AV716" s="65"/>
      <c r="AW716" s="398">
        <v>23.85</v>
      </c>
      <c r="AX716" s="399"/>
      <c r="AY716" s="396">
        <f>(AW716+$AX$6)*AL716</f>
        <v>5934</v>
      </c>
      <c r="AZ716" s="178" t="s">
        <v>627</v>
      </c>
      <c r="BA716" s="211">
        <v>88</v>
      </c>
      <c r="BB716" s="389"/>
      <c r="BC716" s="57">
        <v>230</v>
      </c>
      <c r="BD716" s="180" t="s">
        <v>632</v>
      </c>
      <c r="BE716" s="181"/>
      <c r="BF716" s="181"/>
      <c r="BG716" s="182"/>
      <c r="BH716" s="61" t="s">
        <v>629</v>
      </c>
      <c r="BI716" s="97" t="s">
        <v>630</v>
      </c>
      <c r="BJ716" s="183"/>
      <c r="BK716" s="64"/>
      <c r="BL716" s="63"/>
      <c r="BM716" s="65"/>
      <c r="BN716" s="66"/>
      <c r="BO716" s="84"/>
      <c r="BP716" s="358">
        <f>(BN716+$O$6)*BC716</f>
        <v>287.5</v>
      </c>
    </row>
    <row r="717" spans="1:68" ht="16.5" thickBot="1">
      <c r="A717" s="184"/>
      <c r="B717" s="211"/>
      <c r="C717" s="70"/>
      <c r="D717" s="180"/>
      <c r="E717" s="181"/>
      <c r="F717" s="181"/>
      <c r="G717" s="182"/>
      <c r="H717" s="71"/>
      <c r="I717" s="72"/>
      <c r="J717" s="89"/>
      <c r="K717" s="74"/>
      <c r="L717" s="73"/>
      <c r="M717" s="74"/>
      <c r="N717" s="75"/>
      <c r="O717" s="84"/>
      <c r="P717" s="76"/>
      <c r="R717" s="184"/>
      <c r="S717" s="211"/>
      <c r="T717" s="389"/>
      <c r="U717" s="70"/>
      <c r="V717" s="180"/>
      <c r="W717" s="181"/>
      <c r="X717" s="181"/>
      <c r="Y717" s="182"/>
      <c r="Z717" s="71"/>
      <c r="AA717" s="72"/>
      <c r="AB717" s="89"/>
      <c r="AC717" s="74"/>
      <c r="AD717" s="73"/>
      <c r="AE717" s="74"/>
      <c r="AF717" s="75"/>
      <c r="AG717" s="84"/>
      <c r="AH717" s="359"/>
      <c r="AI717" s="184"/>
      <c r="AJ717" s="211"/>
      <c r="AK717" s="389"/>
      <c r="AL717" s="70"/>
      <c r="AM717" s="180"/>
      <c r="AN717" s="181"/>
      <c r="AO717" s="181"/>
      <c r="AP717" s="182"/>
      <c r="AQ717" s="71"/>
      <c r="AR717" s="72"/>
      <c r="AS717" s="89"/>
      <c r="AT717" s="74"/>
      <c r="AU717" s="73"/>
      <c r="AV717" s="74"/>
      <c r="AW717" s="75"/>
      <c r="AX717" s="84"/>
      <c r="AY717" s="359"/>
      <c r="AZ717" s="184"/>
      <c r="BA717" s="211"/>
      <c r="BB717" s="389"/>
      <c r="BC717" s="70"/>
      <c r="BD717" s="180"/>
      <c r="BE717" s="181"/>
      <c r="BF717" s="181"/>
      <c r="BG717" s="182"/>
      <c r="BH717" s="71"/>
      <c r="BI717" s="72"/>
      <c r="BJ717" s="89"/>
      <c r="BK717" s="74"/>
      <c r="BL717" s="73"/>
      <c r="BM717" s="74"/>
      <c r="BN717" s="75"/>
      <c r="BO717" s="84"/>
      <c r="BP717" s="359"/>
    </row>
    <row r="718" spans="1:68" ht="16.5" thickBot="1">
      <c r="A718" s="178" t="s">
        <v>633</v>
      </c>
      <c r="B718" s="211">
        <v>88</v>
      </c>
      <c r="C718" s="57">
        <v>173</v>
      </c>
      <c r="D718" s="180" t="s">
        <v>634</v>
      </c>
      <c r="E718" s="181"/>
      <c r="F718" s="181"/>
      <c r="G718" s="182"/>
      <c r="H718" s="61" t="s">
        <v>629</v>
      </c>
      <c r="I718" s="97" t="s">
        <v>630</v>
      </c>
      <c r="J718" s="183" t="s">
        <v>2499</v>
      </c>
      <c r="K718" s="64">
        <v>56043</v>
      </c>
      <c r="L718" s="63" t="s">
        <v>631</v>
      </c>
      <c r="M718" s="65"/>
      <c r="N718" s="66">
        <v>23.85</v>
      </c>
      <c r="O718" s="84"/>
      <c r="P718" s="67">
        <f>(N718+$O$6)*C718</f>
        <v>4342.3</v>
      </c>
      <c r="R718" s="178" t="s">
        <v>633</v>
      </c>
      <c r="S718" s="211">
        <v>88</v>
      </c>
      <c r="T718" s="389"/>
      <c r="U718" s="57">
        <v>172.5</v>
      </c>
      <c r="V718" s="180" t="s">
        <v>634</v>
      </c>
      <c r="W718" s="181"/>
      <c r="X718" s="181"/>
      <c r="Y718" s="182"/>
      <c r="Z718" s="61" t="s">
        <v>629</v>
      </c>
      <c r="AA718" s="97" t="s">
        <v>630</v>
      </c>
      <c r="AB718" s="183" t="s">
        <v>1426</v>
      </c>
      <c r="AC718" s="64">
        <v>8530784</v>
      </c>
      <c r="AD718" s="63" t="s">
        <v>1428</v>
      </c>
      <c r="AE718" s="65"/>
      <c r="AF718" s="66">
        <v>26.6</v>
      </c>
      <c r="AG718" s="84"/>
      <c r="AH718" s="358">
        <f>(AF718+$AG$6)*U718</f>
        <v>4916.25</v>
      </c>
      <c r="AI718" s="178" t="s">
        <v>633</v>
      </c>
      <c r="AJ718" s="211">
        <v>88</v>
      </c>
      <c r="AK718" s="389"/>
      <c r="AL718" s="57">
        <v>230</v>
      </c>
      <c r="AM718" s="180" t="s">
        <v>634</v>
      </c>
      <c r="AN718" s="181"/>
      <c r="AO718" s="181"/>
      <c r="AP718" s="182"/>
      <c r="AQ718" s="61" t="s">
        <v>629</v>
      </c>
      <c r="AR718" s="97" t="s">
        <v>630</v>
      </c>
      <c r="AS718" s="183"/>
      <c r="AT718" s="64" t="s">
        <v>1654</v>
      </c>
      <c r="AU718" s="63"/>
      <c r="AV718" s="65"/>
      <c r="AW718" s="398">
        <v>23.85</v>
      </c>
      <c r="AX718" s="399"/>
      <c r="AY718" s="396">
        <f>(AW718+$AX$6)*AL718</f>
        <v>5934</v>
      </c>
      <c r="AZ718" s="178" t="s">
        <v>633</v>
      </c>
      <c r="BA718" s="211">
        <v>88</v>
      </c>
      <c r="BB718" s="389"/>
      <c r="BC718" s="57">
        <v>230</v>
      </c>
      <c r="BD718" s="180" t="s">
        <v>634</v>
      </c>
      <c r="BE718" s="181"/>
      <c r="BF718" s="181"/>
      <c r="BG718" s="182"/>
      <c r="BH718" s="61" t="s">
        <v>629</v>
      </c>
      <c r="BI718" s="97" t="s">
        <v>630</v>
      </c>
      <c r="BJ718" s="183"/>
      <c r="BK718" s="64"/>
      <c r="BL718" s="63"/>
      <c r="BM718" s="65"/>
      <c r="BN718" s="66"/>
      <c r="BO718" s="84"/>
      <c r="BP718" s="358">
        <f>(BN718+$O$6)*BC718</f>
        <v>287.5</v>
      </c>
    </row>
    <row r="719" spans="1:68" s="81" customFormat="1" ht="16.5" thickBot="1">
      <c r="A719" s="184"/>
      <c r="B719" s="185"/>
      <c r="C719" s="70"/>
      <c r="D719" s="180"/>
      <c r="E719" s="181"/>
      <c r="F719" s="181"/>
      <c r="G719" s="182"/>
      <c r="H719" s="71"/>
      <c r="I719" s="72"/>
      <c r="J719" s="89"/>
      <c r="K719" s="74"/>
      <c r="L719" s="73"/>
      <c r="M719" s="74"/>
      <c r="N719" s="75"/>
      <c r="O719" s="84"/>
      <c r="P719" s="76"/>
      <c r="Q719" s="80"/>
      <c r="R719" s="184"/>
      <c r="S719" s="185"/>
      <c r="T719" s="386"/>
      <c r="U719" s="70"/>
      <c r="V719" s="180"/>
      <c r="W719" s="181"/>
      <c r="X719" s="181"/>
      <c r="Y719" s="182"/>
      <c r="Z719" s="71"/>
      <c r="AA719" s="72"/>
      <c r="AB719" s="89"/>
      <c r="AC719" s="74"/>
      <c r="AD719" s="73"/>
      <c r="AE719" s="74"/>
      <c r="AF719" s="75"/>
      <c r="AG719" s="84"/>
      <c r="AH719" s="359"/>
      <c r="AI719" s="184"/>
      <c r="AJ719" s="185"/>
      <c r="AK719" s="386"/>
      <c r="AL719" s="70"/>
      <c r="AM719" s="180"/>
      <c r="AN719" s="181"/>
      <c r="AO719" s="181"/>
      <c r="AP719" s="182"/>
      <c r="AQ719" s="71"/>
      <c r="AR719" s="72"/>
      <c r="AS719" s="89"/>
      <c r="AT719" s="74"/>
      <c r="AU719" s="73"/>
      <c r="AV719" s="74"/>
      <c r="AW719" s="75"/>
      <c r="AX719" s="84"/>
      <c r="AY719" s="359"/>
      <c r="AZ719" s="184"/>
      <c r="BA719" s="185"/>
      <c r="BB719" s="386"/>
      <c r="BC719" s="70"/>
      <c r="BD719" s="180"/>
      <c r="BE719" s="181"/>
      <c r="BF719" s="181"/>
      <c r="BG719" s="182"/>
      <c r="BH719" s="71"/>
      <c r="BI719" s="72"/>
      <c r="BJ719" s="89"/>
      <c r="BK719" s="74"/>
      <c r="BL719" s="73"/>
      <c r="BM719" s="74"/>
      <c r="BN719" s="75"/>
      <c r="BO719" s="84"/>
      <c r="BP719" s="359"/>
    </row>
    <row r="720" spans="1:68" ht="16.5" thickBot="1">
      <c r="A720" s="178" t="s">
        <v>635</v>
      </c>
      <c r="B720" s="211"/>
      <c r="C720" s="57">
        <v>50</v>
      </c>
      <c r="D720" s="180" t="s">
        <v>636</v>
      </c>
      <c r="E720" s="181"/>
      <c r="F720" s="181"/>
      <c r="G720" s="182"/>
      <c r="H720" s="61" t="s">
        <v>637</v>
      </c>
      <c r="I720" s="97" t="s">
        <v>638</v>
      </c>
      <c r="J720" s="183" t="s">
        <v>639</v>
      </c>
      <c r="K720" s="64">
        <v>63840</v>
      </c>
      <c r="L720" s="63" t="s">
        <v>97</v>
      </c>
      <c r="M720" s="65"/>
      <c r="N720" s="66">
        <v>15.72</v>
      </c>
      <c r="O720" s="84"/>
      <c r="P720" s="67">
        <f>(N720+$O$6)*C720</f>
        <v>848.5</v>
      </c>
      <c r="R720" s="178" t="s">
        <v>635</v>
      </c>
      <c r="S720" s="211"/>
      <c r="T720" s="389"/>
      <c r="U720" s="57">
        <v>50</v>
      </c>
      <c r="V720" s="180" t="s">
        <v>636</v>
      </c>
      <c r="W720" s="181"/>
      <c r="X720" s="181"/>
      <c r="Y720" s="182"/>
      <c r="Z720" s="61" t="s">
        <v>637</v>
      </c>
      <c r="AA720" s="97" t="s">
        <v>638</v>
      </c>
      <c r="AB720" s="183" t="s">
        <v>1430</v>
      </c>
      <c r="AC720" s="142" t="s">
        <v>1431</v>
      </c>
      <c r="AD720" s="63" t="s">
        <v>1432</v>
      </c>
      <c r="AE720" s="65"/>
      <c r="AF720" s="66">
        <v>15.72</v>
      </c>
      <c r="AG720" s="84"/>
      <c r="AH720" s="358">
        <f>(AF720+$AG$6)*U720</f>
        <v>881</v>
      </c>
      <c r="AI720" s="178" t="s">
        <v>635</v>
      </c>
      <c r="AJ720" s="211"/>
      <c r="AK720" s="389"/>
      <c r="AL720" s="57">
        <v>50</v>
      </c>
      <c r="AM720" s="180" t="s">
        <v>636</v>
      </c>
      <c r="AN720" s="181"/>
      <c r="AO720" s="181"/>
      <c r="AP720" s="182"/>
      <c r="AQ720" s="61" t="s">
        <v>637</v>
      </c>
      <c r="AR720" s="97" t="s">
        <v>638</v>
      </c>
      <c r="AS720" s="183" t="s">
        <v>1632</v>
      </c>
      <c r="AT720" s="64">
        <v>508128</v>
      </c>
      <c r="AU720" s="63" t="s">
        <v>1657</v>
      </c>
      <c r="AV720" s="65"/>
      <c r="AW720" s="66">
        <v>27</v>
      </c>
      <c r="AX720" s="84"/>
      <c r="AY720" s="358">
        <f>(AW720+$AX$6)*AL720</f>
        <v>1447.5</v>
      </c>
      <c r="AZ720" s="178" t="s">
        <v>635</v>
      </c>
      <c r="BA720" s="211"/>
      <c r="BB720" s="389"/>
      <c r="BC720" s="57">
        <v>50</v>
      </c>
      <c r="BD720" s="180" t="s">
        <v>636</v>
      </c>
      <c r="BE720" s="181"/>
      <c r="BF720" s="181"/>
      <c r="BG720" s="182"/>
      <c r="BH720" s="61" t="s">
        <v>637</v>
      </c>
      <c r="BI720" s="97" t="s">
        <v>638</v>
      </c>
      <c r="BJ720" s="183"/>
      <c r="BK720" s="64"/>
      <c r="BL720" s="63"/>
      <c r="BM720" s="65"/>
      <c r="BN720" s="66"/>
      <c r="BO720" s="84"/>
      <c r="BP720" s="358">
        <f>(BN720+$O$6)*BC720</f>
        <v>62.5</v>
      </c>
    </row>
    <row r="721" spans="1:68" ht="16.5" thickBot="1">
      <c r="A721" s="213"/>
      <c r="B721" s="265"/>
      <c r="C721" s="70"/>
      <c r="D721" s="180"/>
      <c r="E721" s="181"/>
      <c r="F721" s="181" t="s">
        <v>640</v>
      </c>
      <c r="G721" s="182"/>
      <c r="H721" s="71"/>
      <c r="I721" s="271"/>
      <c r="J721" s="272"/>
      <c r="K721" s="74"/>
      <c r="L721" s="73"/>
      <c r="M721" s="74"/>
      <c r="N721" s="75"/>
      <c r="O721" s="84"/>
      <c r="P721" s="273"/>
      <c r="R721" s="213"/>
      <c r="S721" s="265"/>
      <c r="T721" s="392"/>
      <c r="U721" s="70"/>
      <c r="V721" s="180"/>
      <c r="W721" s="181"/>
      <c r="X721" s="181" t="s">
        <v>640</v>
      </c>
      <c r="Y721" s="182"/>
      <c r="Z721" s="71"/>
      <c r="AA721" s="271"/>
      <c r="AB721" s="272"/>
      <c r="AC721" s="74"/>
      <c r="AD721" s="73"/>
      <c r="AE721" s="74"/>
      <c r="AF721" s="75"/>
      <c r="AG721" s="84"/>
      <c r="AH721" s="273"/>
      <c r="AI721" s="213"/>
      <c r="AJ721" s="265"/>
      <c r="AK721" s="392"/>
      <c r="AL721" s="70"/>
      <c r="AM721" s="180"/>
      <c r="AN721" s="181"/>
      <c r="AO721" s="181" t="s">
        <v>640</v>
      </c>
      <c r="AP721" s="182"/>
      <c r="AQ721" s="71"/>
      <c r="AR721" s="271"/>
      <c r="AS721" s="272"/>
      <c r="AT721" s="74"/>
      <c r="AU721" s="73"/>
      <c r="AV721" s="74"/>
      <c r="AW721" s="75"/>
      <c r="AX721" s="84"/>
      <c r="AY721" s="273"/>
      <c r="AZ721" s="213"/>
      <c r="BA721" s="265"/>
      <c r="BB721" s="392"/>
      <c r="BC721" s="70"/>
      <c r="BD721" s="180"/>
      <c r="BE721" s="181"/>
      <c r="BF721" s="181" t="s">
        <v>640</v>
      </c>
      <c r="BG721" s="182"/>
      <c r="BH721" s="71"/>
      <c r="BI721" s="271"/>
      <c r="BJ721" s="272"/>
      <c r="BK721" s="74"/>
      <c r="BL721" s="73"/>
      <c r="BM721" s="74"/>
      <c r="BN721" s="75"/>
      <c r="BO721" s="84"/>
      <c r="BP721" s="273"/>
    </row>
    <row r="722" spans="1:68" ht="16.5" thickBot="1">
      <c r="A722" s="178" t="s">
        <v>641</v>
      </c>
      <c r="B722" s="179">
        <v>369</v>
      </c>
      <c r="C722" s="57">
        <v>1075</v>
      </c>
      <c r="D722" s="180" t="s">
        <v>642</v>
      </c>
      <c r="E722" s="181"/>
      <c r="F722" s="181"/>
      <c r="G722" s="182"/>
      <c r="H722" s="61" t="s">
        <v>133</v>
      </c>
      <c r="I722" s="85" t="s">
        <v>643</v>
      </c>
      <c r="J722" s="183" t="s">
        <v>134</v>
      </c>
      <c r="K722" s="64">
        <v>53565</v>
      </c>
      <c r="L722" s="63" t="s">
        <v>97</v>
      </c>
      <c r="M722" s="65"/>
      <c r="N722" s="66">
        <v>27.1</v>
      </c>
      <c r="O722" s="84"/>
      <c r="P722" s="67">
        <f>(N722+$O$6)*C722</f>
        <v>30476.25</v>
      </c>
      <c r="R722" s="178" t="s">
        <v>641</v>
      </c>
      <c r="S722" s="179">
        <v>369</v>
      </c>
      <c r="T722" s="385"/>
      <c r="U722" s="57">
        <v>1075</v>
      </c>
      <c r="V722" s="180" t="s">
        <v>642</v>
      </c>
      <c r="W722" s="181"/>
      <c r="X722" s="181"/>
      <c r="Y722" s="182"/>
      <c r="Z722" s="61" t="s">
        <v>133</v>
      </c>
      <c r="AA722" s="85" t="s">
        <v>643</v>
      </c>
      <c r="AB722" s="183" t="s">
        <v>643</v>
      </c>
      <c r="AC722" s="64">
        <v>7558299</v>
      </c>
      <c r="AD722" s="63" t="s">
        <v>94</v>
      </c>
      <c r="AE722" s="65"/>
      <c r="AF722" s="66">
        <v>27.1</v>
      </c>
      <c r="AG722" s="84"/>
      <c r="AH722" s="358">
        <f>(AF722+$AG$6)*U722</f>
        <v>31175</v>
      </c>
      <c r="AI722" s="178" t="s">
        <v>641</v>
      </c>
      <c r="AJ722" s="179">
        <v>369</v>
      </c>
      <c r="AK722" s="385"/>
      <c r="AL722" s="57">
        <v>1075</v>
      </c>
      <c r="AM722" s="180" t="s">
        <v>642</v>
      </c>
      <c r="AN722" s="181"/>
      <c r="AO722" s="181"/>
      <c r="AP722" s="182"/>
      <c r="AQ722" s="61" t="s">
        <v>133</v>
      </c>
      <c r="AR722" s="85" t="s">
        <v>643</v>
      </c>
      <c r="AS722" s="183" t="s">
        <v>1795</v>
      </c>
      <c r="AT722" s="64">
        <v>765457</v>
      </c>
      <c r="AU722" s="63" t="s">
        <v>1699</v>
      </c>
      <c r="AV722" s="65"/>
      <c r="AW722" s="66">
        <v>26.1</v>
      </c>
      <c r="AX722" s="84"/>
      <c r="AY722" s="358">
        <f>(AW722+$AX$6)*AL722</f>
        <v>30153.75</v>
      </c>
      <c r="AZ722" s="178" t="s">
        <v>641</v>
      </c>
      <c r="BA722" s="179">
        <v>369</v>
      </c>
      <c r="BB722" s="385"/>
      <c r="BC722" s="57">
        <v>1075</v>
      </c>
      <c r="BD722" s="180" t="s">
        <v>642</v>
      </c>
      <c r="BE722" s="181"/>
      <c r="BF722" s="181"/>
      <c r="BG722" s="182"/>
      <c r="BH722" s="61" t="s">
        <v>133</v>
      </c>
      <c r="BI722" s="85" t="s">
        <v>643</v>
      </c>
      <c r="BJ722" s="183"/>
      <c r="BK722" s="64"/>
      <c r="BL722" s="63"/>
      <c r="BM722" s="65"/>
      <c r="BN722" s="66"/>
      <c r="BO722" s="84"/>
      <c r="BP722" s="358">
        <f>(BN722+$O$6)*BC722</f>
        <v>1343.75</v>
      </c>
    </row>
    <row r="723" spans="1:68" ht="16.5" thickBot="1">
      <c r="A723" s="184"/>
      <c r="B723" s="200"/>
      <c r="C723" s="70"/>
      <c r="D723" s="180"/>
      <c r="E723" s="181"/>
      <c r="F723" s="181" t="s">
        <v>644</v>
      </c>
      <c r="G723" s="182"/>
      <c r="H723" s="71"/>
      <c r="I723" s="72"/>
      <c r="J723" s="89"/>
      <c r="K723" s="74"/>
      <c r="L723" s="73"/>
      <c r="M723" s="74"/>
      <c r="N723" s="75"/>
      <c r="O723" s="84"/>
      <c r="P723" s="76"/>
      <c r="R723" s="184"/>
      <c r="S723" s="200"/>
      <c r="T723" s="388"/>
      <c r="U723" s="70"/>
      <c r="V723" s="180"/>
      <c r="W723" s="181"/>
      <c r="X723" s="181" t="s">
        <v>644</v>
      </c>
      <c r="Y723" s="182"/>
      <c r="Z723" s="71"/>
      <c r="AA723" s="72"/>
      <c r="AB723" s="89"/>
      <c r="AC723" s="74"/>
      <c r="AD723" s="73"/>
      <c r="AE723" s="74"/>
      <c r="AF723" s="75"/>
      <c r="AG723" s="84"/>
      <c r="AH723" s="359"/>
      <c r="AI723" s="184"/>
      <c r="AJ723" s="200"/>
      <c r="AK723" s="388"/>
      <c r="AL723" s="70"/>
      <c r="AM723" s="180"/>
      <c r="AN723" s="181"/>
      <c r="AO723" s="181" t="s">
        <v>644</v>
      </c>
      <c r="AP723" s="182"/>
      <c r="AQ723" s="71"/>
      <c r="AR723" s="72"/>
      <c r="AS723" s="89"/>
      <c r="AT723" s="74"/>
      <c r="AU723" s="73"/>
      <c r="AV723" s="74"/>
      <c r="AW723" s="75"/>
      <c r="AX723" s="84"/>
      <c r="AY723" s="359"/>
      <c r="AZ723" s="184"/>
      <c r="BA723" s="200"/>
      <c r="BB723" s="388"/>
      <c r="BC723" s="70"/>
      <c r="BD723" s="180"/>
      <c r="BE723" s="181"/>
      <c r="BF723" s="181" t="s">
        <v>644</v>
      </c>
      <c r="BG723" s="182"/>
      <c r="BH723" s="71"/>
      <c r="BI723" s="72"/>
      <c r="BJ723" s="89"/>
      <c r="BK723" s="74"/>
      <c r="BL723" s="73"/>
      <c r="BM723" s="74"/>
      <c r="BN723" s="75"/>
      <c r="BO723" s="84"/>
      <c r="BP723" s="359"/>
    </row>
    <row r="724" spans="1:68" ht="16.5" thickBot="1">
      <c r="A724" s="178" t="s">
        <v>645</v>
      </c>
      <c r="B724" s="179" t="s">
        <v>646</v>
      </c>
      <c r="C724" s="57">
        <v>175</v>
      </c>
      <c r="D724" s="180" t="s">
        <v>647</v>
      </c>
      <c r="E724" s="181"/>
      <c r="F724" s="181"/>
      <c r="G724" s="182"/>
      <c r="H724" s="61" t="s">
        <v>648</v>
      </c>
      <c r="I724" s="85" t="s">
        <v>649</v>
      </c>
      <c r="J724" s="183" t="s">
        <v>650</v>
      </c>
      <c r="K724" s="64">
        <v>44010</v>
      </c>
      <c r="L724" s="63" t="s">
        <v>651</v>
      </c>
      <c r="M724" s="65"/>
      <c r="N724" s="66">
        <v>15.87</v>
      </c>
      <c r="O724" s="84"/>
      <c r="P724" s="67">
        <f>(N724+$O$6)*C724</f>
        <v>2995.9999999999995</v>
      </c>
      <c r="Q724" s="77"/>
      <c r="R724" s="178" t="s">
        <v>645</v>
      </c>
      <c r="S724" s="179" t="s">
        <v>646</v>
      </c>
      <c r="T724" s="385"/>
      <c r="U724" s="57">
        <v>175</v>
      </c>
      <c r="V724" s="180" t="s">
        <v>647</v>
      </c>
      <c r="W724" s="181"/>
      <c r="X724" s="181"/>
      <c r="Y724" s="182"/>
      <c r="Z724" s="61" t="s">
        <v>648</v>
      </c>
      <c r="AA724" s="85" t="s">
        <v>649</v>
      </c>
      <c r="AB724" s="183" t="s">
        <v>650</v>
      </c>
      <c r="AC724" s="64">
        <v>7592348</v>
      </c>
      <c r="AD724" s="63" t="s">
        <v>1433</v>
      </c>
      <c r="AE724" s="65"/>
      <c r="AF724" s="66">
        <v>15.87</v>
      </c>
      <c r="AG724" s="84"/>
      <c r="AH724" s="358">
        <f>(AF724+$AG$6)*U724</f>
        <v>3109.75</v>
      </c>
      <c r="AI724" s="178" t="s">
        <v>645</v>
      </c>
      <c r="AJ724" s="179" t="s">
        <v>646</v>
      </c>
      <c r="AK724" s="385"/>
      <c r="AL724" s="57">
        <v>175</v>
      </c>
      <c r="AM724" s="180" t="s">
        <v>647</v>
      </c>
      <c r="AN724" s="181"/>
      <c r="AO724" s="181"/>
      <c r="AP724" s="182"/>
      <c r="AQ724" s="61" t="s">
        <v>648</v>
      </c>
      <c r="AR724" s="85" t="s">
        <v>649</v>
      </c>
      <c r="AS724" s="183" t="s">
        <v>1796</v>
      </c>
      <c r="AT724" s="64">
        <v>771996</v>
      </c>
      <c r="AU724" s="63" t="s">
        <v>1797</v>
      </c>
      <c r="AV724" s="65"/>
      <c r="AW724" s="66">
        <v>16.15</v>
      </c>
      <c r="AX724" s="84"/>
      <c r="AY724" s="358">
        <f>(AW724+$AX$6)*AL724</f>
        <v>3167.4999999999995</v>
      </c>
      <c r="AZ724" s="178" t="s">
        <v>645</v>
      </c>
      <c r="BA724" s="179" t="s">
        <v>646</v>
      </c>
      <c r="BB724" s="385"/>
      <c r="BC724" s="57">
        <v>175</v>
      </c>
      <c r="BD724" s="180" t="s">
        <v>647</v>
      </c>
      <c r="BE724" s="181"/>
      <c r="BF724" s="181"/>
      <c r="BG724" s="182"/>
      <c r="BH724" s="61" t="s">
        <v>648</v>
      </c>
      <c r="BI724" s="85" t="s">
        <v>649</v>
      </c>
      <c r="BJ724" s="183"/>
      <c r="BK724" s="64"/>
      <c r="BL724" s="63"/>
      <c r="BM724" s="65"/>
      <c r="BN724" s="66"/>
      <c r="BO724" s="84"/>
      <c r="BP724" s="358">
        <f>(BN724+$O$6)*BC724</f>
        <v>218.75</v>
      </c>
    </row>
    <row r="725" spans="1:68" s="81" customFormat="1" ht="16.5" thickBot="1">
      <c r="A725" s="184"/>
      <c r="B725" s="185"/>
      <c r="C725" s="70"/>
      <c r="D725" s="180"/>
      <c r="E725" s="181"/>
      <c r="F725" s="181"/>
      <c r="G725" s="182"/>
      <c r="H725" s="71"/>
      <c r="I725" s="72"/>
      <c r="J725" s="89"/>
      <c r="K725" s="74"/>
      <c r="L725" s="73"/>
      <c r="M725" s="74"/>
      <c r="N725" s="75"/>
      <c r="O725" s="84"/>
      <c r="P725" s="76"/>
      <c r="Q725" s="80"/>
      <c r="R725" s="184"/>
      <c r="S725" s="185"/>
      <c r="T725" s="386"/>
      <c r="U725" s="70"/>
      <c r="V725" s="180"/>
      <c r="W725" s="181"/>
      <c r="X725" s="181"/>
      <c r="Y725" s="182"/>
      <c r="Z725" s="71"/>
      <c r="AA725" s="72"/>
      <c r="AB725" s="89"/>
      <c r="AC725" s="74"/>
      <c r="AD725" s="73"/>
      <c r="AE725" s="74"/>
      <c r="AF725" s="75"/>
      <c r="AG725" s="84"/>
      <c r="AH725" s="359"/>
      <c r="AI725" s="184"/>
      <c r="AJ725" s="185"/>
      <c r="AK725" s="386"/>
      <c r="AL725" s="70"/>
      <c r="AM725" s="180"/>
      <c r="AN725" s="181"/>
      <c r="AO725" s="181"/>
      <c r="AP725" s="182"/>
      <c r="AQ725" s="71"/>
      <c r="AR725" s="72"/>
      <c r="AS725" s="89"/>
      <c r="AT725" s="74"/>
      <c r="AU725" s="73"/>
      <c r="AV725" s="74"/>
      <c r="AW725" s="75"/>
      <c r="AX725" s="84"/>
      <c r="AY725" s="359"/>
      <c r="AZ725" s="184"/>
      <c r="BA725" s="185"/>
      <c r="BB725" s="386"/>
      <c r="BC725" s="70"/>
      <c r="BD725" s="180"/>
      <c r="BE725" s="181"/>
      <c r="BF725" s="181"/>
      <c r="BG725" s="182"/>
      <c r="BH725" s="71"/>
      <c r="BI725" s="72"/>
      <c r="BJ725" s="89"/>
      <c r="BK725" s="74"/>
      <c r="BL725" s="73"/>
      <c r="BM725" s="74"/>
      <c r="BN725" s="75"/>
      <c r="BO725" s="84"/>
      <c r="BP725" s="359"/>
    </row>
    <row r="726" spans="1:68" ht="16.5" thickBot="1">
      <c r="A726" s="178" t="s">
        <v>652</v>
      </c>
      <c r="B726" s="200" t="s">
        <v>653</v>
      </c>
      <c r="C726" s="57">
        <v>175</v>
      </c>
      <c r="D726" s="180" t="s">
        <v>654</v>
      </c>
      <c r="E726" s="181"/>
      <c r="F726" s="181"/>
      <c r="G726" s="182"/>
      <c r="H726" s="61" t="s">
        <v>655</v>
      </c>
      <c r="I726" s="116" t="s">
        <v>649</v>
      </c>
      <c r="J726" s="183" t="s">
        <v>650</v>
      </c>
      <c r="K726" s="64">
        <v>44015</v>
      </c>
      <c r="L726" s="63" t="s">
        <v>656</v>
      </c>
      <c r="M726" s="65"/>
      <c r="N726" s="66">
        <v>15.87</v>
      </c>
      <c r="O726" s="84"/>
      <c r="P726" s="67">
        <f>(N726+$O$6)*C726</f>
        <v>2995.9999999999995</v>
      </c>
      <c r="Q726" s="5"/>
      <c r="R726" s="178" t="s">
        <v>652</v>
      </c>
      <c r="S726" s="200" t="s">
        <v>653</v>
      </c>
      <c r="T726" s="388"/>
      <c r="U726" s="57">
        <v>175</v>
      </c>
      <c r="V726" s="180" t="s">
        <v>654</v>
      </c>
      <c r="W726" s="181"/>
      <c r="X726" s="181"/>
      <c r="Y726" s="182"/>
      <c r="Z726" s="61" t="s">
        <v>655</v>
      </c>
      <c r="AA726" s="116" t="s">
        <v>649</v>
      </c>
      <c r="AB726" s="183" t="s">
        <v>650</v>
      </c>
      <c r="AC726" s="64">
        <v>7703440</v>
      </c>
      <c r="AD726" s="63" t="s">
        <v>1433</v>
      </c>
      <c r="AE726" s="65"/>
      <c r="AF726" s="66">
        <v>15.87</v>
      </c>
      <c r="AG726" s="84"/>
      <c r="AH726" s="358">
        <f>(AF726+$AG$6)*U726</f>
        <v>3109.75</v>
      </c>
      <c r="AI726" s="178" t="s">
        <v>652</v>
      </c>
      <c r="AJ726" s="200" t="s">
        <v>653</v>
      </c>
      <c r="AK726" s="388"/>
      <c r="AL726" s="57">
        <v>175</v>
      </c>
      <c r="AM726" s="180" t="s">
        <v>654</v>
      </c>
      <c r="AN726" s="181"/>
      <c r="AO726" s="181"/>
      <c r="AP726" s="182"/>
      <c r="AQ726" s="61" t="s">
        <v>655</v>
      </c>
      <c r="AR726" s="116" t="s">
        <v>649</v>
      </c>
      <c r="AS726" s="183" t="s">
        <v>1796</v>
      </c>
      <c r="AT726" s="64">
        <v>772003</v>
      </c>
      <c r="AU726" s="63" t="s">
        <v>1433</v>
      </c>
      <c r="AV726" s="65"/>
      <c r="AW726" s="66">
        <v>16.15</v>
      </c>
      <c r="AX726" s="84"/>
      <c r="AY726" s="358">
        <f>(AW726+$AX$6)*AL726</f>
        <v>3167.4999999999995</v>
      </c>
      <c r="AZ726" s="178" t="s">
        <v>652</v>
      </c>
      <c r="BA726" s="200" t="s">
        <v>653</v>
      </c>
      <c r="BB726" s="388"/>
      <c r="BC726" s="57">
        <v>175</v>
      </c>
      <c r="BD726" s="180" t="s">
        <v>654</v>
      </c>
      <c r="BE726" s="181"/>
      <c r="BF726" s="181"/>
      <c r="BG726" s="182"/>
      <c r="BH726" s="61" t="s">
        <v>655</v>
      </c>
      <c r="BI726" s="116" t="s">
        <v>649</v>
      </c>
      <c r="BJ726" s="183"/>
      <c r="BK726" s="64"/>
      <c r="BL726" s="63"/>
      <c r="BM726" s="65"/>
      <c r="BN726" s="66"/>
      <c r="BO726" s="84"/>
      <c r="BP726" s="358">
        <f>(BN726+$O$6)*BC726</f>
        <v>218.75</v>
      </c>
    </row>
    <row r="727" spans="1:68" s="81" customFormat="1" ht="16.5" thickBot="1">
      <c r="A727" s="184"/>
      <c r="B727" s="185"/>
      <c r="C727" s="70"/>
      <c r="D727" s="180"/>
      <c r="E727" s="181"/>
      <c r="F727" s="181"/>
      <c r="G727" s="182"/>
      <c r="H727" s="71"/>
      <c r="I727" s="72"/>
      <c r="J727" s="89"/>
      <c r="K727" s="74"/>
      <c r="L727" s="73"/>
      <c r="M727" s="74"/>
      <c r="N727" s="75"/>
      <c r="O727" s="84"/>
      <c r="P727" s="76"/>
      <c r="Q727" s="80"/>
      <c r="R727" s="184"/>
      <c r="S727" s="185"/>
      <c r="T727" s="386"/>
      <c r="U727" s="70"/>
      <c r="V727" s="180"/>
      <c r="W727" s="181"/>
      <c r="X727" s="181"/>
      <c r="Y727" s="182"/>
      <c r="Z727" s="71"/>
      <c r="AA727" s="72"/>
      <c r="AB727" s="89"/>
      <c r="AC727" s="74"/>
      <c r="AD727" s="73"/>
      <c r="AE727" s="74"/>
      <c r="AF727" s="75"/>
      <c r="AG727" s="84"/>
      <c r="AH727" s="359"/>
      <c r="AI727" s="184"/>
      <c r="AJ727" s="185"/>
      <c r="AK727" s="386"/>
      <c r="AL727" s="70"/>
      <c r="AM727" s="180"/>
      <c r="AN727" s="181"/>
      <c r="AO727" s="181"/>
      <c r="AP727" s="182"/>
      <c r="AQ727" s="71"/>
      <c r="AR727" s="72"/>
      <c r="AS727" s="89"/>
      <c r="AT727" s="74"/>
      <c r="AU727" s="73"/>
      <c r="AV727" s="74"/>
      <c r="AW727" s="75"/>
      <c r="AX727" s="84"/>
      <c r="AY727" s="359"/>
      <c r="AZ727" s="184"/>
      <c r="BA727" s="185"/>
      <c r="BB727" s="386"/>
      <c r="BC727" s="70"/>
      <c r="BD727" s="180"/>
      <c r="BE727" s="181"/>
      <c r="BF727" s="181"/>
      <c r="BG727" s="182"/>
      <c r="BH727" s="71"/>
      <c r="BI727" s="72"/>
      <c r="BJ727" s="89"/>
      <c r="BK727" s="74"/>
      <c r="BL727" s="73"/>
      <c r="BM727" s="74"/>
      <c r="BN727" s="75"/>
      <c r="BO727" s="84"/>
      <c r="BP727" s="359"/>
    </row>
    <row r="728" spans="1:68" ht="18" customHeight="1" thickBot="1">
      <c r="A728" s="191"/>
      <c r="B728" s="214"/>
      <c r="C728" s="70"/>
      <c r="D728" s="446" t="s">
        <v>657</v>
      </c>
      <c r="E728" s="447"/>
      <c r="F728" s="447"/>
      <c r="G728" s="447"/>
      <c r="H728" s="274"/>
      <c r="I728" s="72"/>
      <c r="J728" s="89"/>
      <c r="K728" s="74"/>
      <c r="L728" s="73"/>
      <c r="M728" s="74"/>
      <c r="N728" s="75"/>
      <c r="O728" s="84"/>
      <c r="P728" s="76"/>
      <c r="R728" s="191"/>
      <c r="S728" s="214"/>
      <c r="T728" s="390"/>
      <c r="U728" s="70"/>
      <c r="V728" s="446" t="s">
        <v>657</v>
      </c>
      <c r="W728" s="447"/>
      <c r="X728" s="447"/>
      <c r="Y728" s="447"/>
      <c r="Z728" s="274"/>
      <c r="AA728" s="72"/>
      <c r="AB728" s="89"/>
      <c r="AC728" s="74"/>
      <c r="AD728" s="73"/>
      <c r="AE728" s="74"/>
      <c r="AF728" s="75"/>
      <c r="AG728" s="84"/>
      <c r="AH728" s="359"/>
      <c r="AI728" s="191"/>
      <c r="AJ728" s="214"/>
      <c r="AK728" s="390"/>
      <c r="AL728" s="70"/>
      <c r="AM728" s="446" t="s">
        <v>657</v>
      </c>
      <c r="AN728" s="447"/>
      <c r="AO728" s="447"/>
      <c r="AP728" s="447"/>
      <c r="AQ728" s="274"/>
      <c r="AR728" s="72"/>
      <c r="AS728" s="89"/>
      <c r="AT728" s="74"/>
      <c r="AU728" s="73"/>
      <c r="AV728" s="74"/>
      <c r="AW728" s="75"/>
      <c r="AX728" s="84"/>
      <c r="AY728" s="359"/>
      <c r="AZ728" s="191"/>
      <c r="BA728" s="214"/>
      <c r="BB728" s="390"/>
      <c r="BC728" s="70"/>
      <c r="BD728" s="446" t="s">
        <v>657</v>
      </c>
      <c r="BE728" s="447"/>
      <c r="BF728" s="447"/>
      <c r="BG728" s="447"/>
      <c r="BH728" s="274"/>
      <c r="BI728" s="72"/>
      <c r="BJ728" s="89"/>
      <c r="BK728" s="74"/>
      <c r="BL728" s="73"/>
      <c r="BM728" s="74"/>
      <c r="BN728" s="75"/>
      <c r="BO728" s="84"/>
      <c r="BP728" s="359"/>
    </row>
    <row r="729" spans="1:68" ht="16.5" thickBot="1">
      <c r="A729" s="178" t="s">
        <v>658</v>
      </c>
      <c r="B729" s="179">
        <v>381</v>
      </c>
      <c r="C729" s="57">
        <v>100</v>
      </c>
      <c r="D729" s="180" t="s">
        <v>659</v>
      </c>
      <c r="E729" s="181"/>
      <c r="F729" s="181"/>
      <c r="G729" s="182"/>
      <c r="H729" s="61"/>
      <c r="I729" s="85" t="s">
        <v>660</v>
      </c>
      <c r="J729" s="183" t="s">
        <v>2270</v>
      </c>
      <c r="K729" s="142" t="s">
        <v>661</v>
      </c>
      <c r="L729" s="63" t="s">
        <v>662</v>
      </c>
      <c r="M729" s="65"/>
      <c r="N729" s="66">
        <v>5.19</v>
      </c>
      <c r="O729" s="84"/>
      <c r="P729" s="67">
        <f>(N729+$O$6)*C729</f>
        <v>644</v>
      </c>
      <c r="R729" s="178" t="s">
        <v>658</v>
      </c>
      <c r="S729" s="179">
        <v>381</v>
      </c>
      <c r="T729" s="385"/>
      <c r="U729" s="57">
        <v>25</v>
      </c>
      <c r="V729" s="180" t="s">
        <v>659</v>
      </c>
      <c r="W729" s="181"/>
      <c r="X729" s="181"/>
      <c r="Y729" s="182"/>
      <c r="Z729" s="61"/>
      <c r="AA729" s="85" t="s">
        <v>660</v>
      </c>
      <c r="AB729" s="183" t="s">
        <v>229</v>
      </c>
      <c r="AC729" s="64">
        <v>4542379</v>
      </c>
      <c r="AD729" s="63" t="s">
        <v>1434</v>
      </c>
      <c r="AE729" s="65"/>
      <c r="AF729" s="66">
        <v>21.7</v>
      </c>
      <c r="AG729" s="84"/>
      <c r="AH729" s="358">
        <f>(AF729+$AG$6)*U729</f>
        <v>590</v>
      </c>
      <c r="AI729" s="178" t="s">
        <v>658</v>
      </c>
      <c r="AJ729" s="179">
        <v>381</v>
      </c>
      <c r="AK729" s="385"/>
      <c r="AL729" s="57">
        <v>50</v>
      </c>
      <c r="AM729" s="180" t="s">
        <v>659</v>
      </c>
      <c r="AN729" s="181"/>
      <c r="AO729" s="181"/>
      <c r="AP729" s="182"/>
      <c r="AQ729" s="61"/>
      <c r="AR729" s="85" t="s">
        <v>660</v>
      </c>
      <c r="AS729" s="183" t="s">
        <v>1798</v>
      </c>
      <c r="AT729" s="64">
        <v>587486</v>
      </c>
      <c r="AU729" s="63" t="s">
        <v>1799</v>
      </c>
      <c r="AV729" s="65"/>
      <c r="AW729" s="66">
        <v>11.95</v>
      </c>
      <c r="AX729" s="84"/>
      <c r="AY729" s="358">
        <f>(AW729+$AX$6)*AL729</f>
        <v>694.9999999999999</v>
      </c>
      <c r="AZ729" s="178" t="s">
        <v>658</v>
      </c>
      <c r="BA729" s="179">
        <v>381</v>
      </c>
      <c r="BB729" s="385"/>
      <c r="BC729" s="57">
        <v>50</v>
      </c>
      <c r="BD729" s="180" t="s">
        <v>659</v>
      </c>
      <c r="BE729" s="181"/>
      <c r="BF729" s="181"/>
      <c r="BG729" s="182"/>
      <c r="BH729" s="61"/>
      <c r="BI729" s="85" t="s">
        <v>660</v>
      </c>
      <c r="BJ729" s="183"/>
      <c r="BK729" s="64"/>
      <c r="BL729" s="63"/>
      <c r="BM729" s="65"/>
      <c r="BN729" s="66"/>
      <c r="BO729" s="84"/>
      <c r="BP729" s="358">
        <f>(BN729+$O$6)*BC729</f>
        <v>62.5</v>
      </c>
    </row>
    <row r="730" spans="1:68" s="81" customFormat="1" ht="16.5" thickBot="1">
      <c r="A730" s="184"/>
      <c r="B730" s="185"/>
      <c r="C730" s="70"/>
      <c r="D730" s="180"/>
      <c r="E730" s="181"/>
      <c r="F730" s="181"/>
      <c r="G730" s="182"/>
      <c r="H730" s="71"/>
      <c r="I730" s="72"/>
      <c r="J730" s="89"/>
      <c r="K730" s="74"/>
      <c r="L730" s="73"/>
      <c r="M730" s="74"/>
      <c r="N730" s="75"/>
      <c r="O730" s="84"/>
      <c r="P730" s="76"/>
      <c r="Q730" s="80"/>
      <c r="R730" s="184"/>
      <c r="S730" s="185"/>
      <c r="T730" s="386"/>
      <c r="U730" s="70"/>
      <c r="V730" s="180"/>
      <c r="W730" s="181"/>
      <c r="X730" s="181"/>
      <c r="Y730" s="182"/>
      <c r="Z730" s="71"/>
      <c r="AA730" s="72"/>
      <c r="AB730" s="89"/>
      <c r="AC730" s="74"/>
      <c r="AD730" s="73"/>
      <c r="AE730" s="74"/>
      <c r="AF730" s="75"/>
      <c r="AG730" s="84"/>
      <c r="AH730" s="359"/>
      <c r="AI730" s="184"/>
      <c r="AJ730" s="185"/>
      <c r="AK730" s="386"/>
      <c r="AL730" s="70"/>
      <c r="AM730" s="180"/>
      <c r="AN730" s="181"/>
      <c r="AO730" s="181"/>
      <c r="AP730" s="182"/>
      <c r="AQ730" s="71"/>
      <c r="AR730" s="72"/>
      <c r="AS730" s="89"/>
      <c r="AT730" s="74"/>
      <c r="AU730" s="73"/>
      <c r="AV730" s="74"/>
      <c r="AW730" s="75"/>
      <c r="AX730" s="84"/>
      <c r="AY730" s="359"/>
      <c r="AZ730" s="184"/>
      <c r="BA730" s="185"/>
      <c r="BB730" s="386"/>
      <c r="BC730" s="70"/>
      <c r="BD730" s="180"/>
      <c r="BE730" s="181"/>
      <c r="BF730" s="181"/>
      <c r="BG730" s="182"/>
      <c r="BH730" s="71"/>
      <c r="BI730" s="72"/>
      <c r="BJ730" s="89"/>
      <c r="BK730" s="74"/>
      <c r="BL730" s="73"/>
      <c r="BM730" s="74"/>
      <c r="BN730" s="75"/>
      <c r="BO730" s="84"/>
      <c r="BP730" s="359"/>
    </row>
    <row r="731" spans="1:68" ht="16.5" thickBot="1">
      <c r="A731" s="178" t="s">
        <v>663</v>
      </c>
      <c r="B731" s="179">
        <v>382</v>
      </c>
      <c r="C731" s="57">
        <v>100</v>
      </c>
      <c r="D731" s="180" t="s">
        <v>664</v>
      </c>
      <c r="E731" s="181"/>
      <c r="F731" s="181"/>
      <c r="G731" s="182"/>
      <c r="H731" s="61"/>
      <c r="I731" s="85" t="s">
        <v>660</v>
      </c>
      <c r="J731" s="183" t="s">
        <v>2270</v>
      </c>
      <c r="K731" s="142" t="s">
        <v>665</v>
      </c>
      <c r="L731" s="63" t="s">
        <v>662</v>
      </c>
      <c r="M731" s="65"/>
      <c r="N731" s="66">
        <v>5.19</v>
      </c>
      <c r="O731" s="84"/>
      <c r="P731" s="67">
        <f>(N731+$O$6)*C731</f>
        <v>644</v>
      </c>
      <c r="R731" s="178" t="s">
        <v>663</v>
      </c>
      <c r="S731" s="179">
        <v>382</v>
      </c>
      <c r="T731" s="385"/>
      <c r="U731" s="57">
        <v>50</v>
      </c>
      <c r="V731" s="180" t="s">
        <v>664</v>
      </c>
      <c r="W731" s="181"/>
      <c r="X731" s="181"/>
      <c r="Y731" s="182"/>
      <c r="Z731" s="61"/>
      <c r="AA731" s="85" t="s">
        <v>660</v>
      </c>
      <c r="AB731" s="183" t="s">
        <v>441</v>
      </c>
      <c r="AC731" s="64">
        <v>6427249</v>
      </c>
      <c r="AD731" s="63" t="s">
        <v>1434</v>
      </c>
      <c r="AE731" s="65"/>
      <c r="AF731" s="66">
        <v>11.09</v>
      </c>
      <c r="AG731" s="84"/>
      <c r="AH731" s="358">
        <f>(AF731+$AG$6)*U731</f>
        <v>649.5</v>
      </c>
      <c r="AI731" s="178" t="s">
        <v>663</v>
      </c>
      <c r="AJ731" s="179">
        <v>382</v>
      </c>
      <c r="AK731" s="385"/>
      <c r="AL731" s="57">
        <v>50</v>
      </c>
      <c r="AM731" s="180" t="s">
        <v>664</v>
      </c>
      <c r="AN731" s="181"/>
      <c r="AO731" s="181"/>
      <c r="AP731" s="182"/>
      <c r="AQ731" s="61"/>
      <c r="AR731" s="85" t="s">
        <v>660</v>
      </c>
      <c r="AS731" s="183" t="s">
        <v>1800</v>
      </c>
      <c r="AT731" s="64">
        <v>587494</v>
      </c>
      <c r="AU731" s="63" t="s">
        <v>1799</v>
      </c>
      <c r="AV731" s="65"/>
      <c r="AW731" s="66">
        <v>11.95</v>
      </c>
      <c r="AX731" s="84"/>
      <c r="AY731" s="358">
        <f>(AW731+$AX$6)*AL731</f>
        <v>694.9999999999999</v>
      </c>
      <c r="AZ731" s="178" t="s">
        <v>663</v>
      </c>
      <c r="BA731" s="179">
        <v>382</v>
      </c>
      <c r="BB731" s="385"/>
      <c r="BC731" s="57">
        <v>50</v>
      </c>
      <c r="BD731" s="180" t="s">
        <v>664</v>
      </c>
      <c r="BE731" s="181"/>
      <c r="BF731" s="181"/>
      <c r="BG731" s="182"/>
      <c r="BH731" s="61"/>
      <c r="BI731" s="85" t="s">
        <v>660</v>
      </c>
      <c r="BJ731" s="183"/>
      <c r="BK731" s="64"/>
      <c r="BL731" s="63"/>
      <c r="BM731" s="65"/>
      <c r="BN731" s="66"/>
      <c r="BO731" s="84"/>
      <c r="BP731" s="358">
        <f>(BN731+$O$6)*BC731</f>
        <v>62.5</v>
      </c>
    </row>
    <row r="732" spans="1:68" s="81" customFormat="1" ht="16.5" thickBot="1">
      <c r="A732" s="184"/>
      <c r="B732" s="185"/>
      <c r="C732" s="70"/>
      <c r="D732" s="180"/>
      <c r="E732" s="181"/>
      <c r="F732" s="181"/>
      <c r="G732" s="182"/>
      <c r="H732" s="71"/>
      <c r="I732" s="72"/>
      <c r="J732" s="89"/>
      <c r="K732" s="74"/>
      <c r="L732" s="73"/>
      <c r="M732" s="74"/>
      <c r="N732" s="75"/>
      <c r="O732" s="84"/>
      <c r="P732" s="76"/>
      <c r="Q732" s="80"/>
      <c r="R732" s="184"/>
      <c r="S732" s="185"/>
      <c r="T732" s="386"/>
      <c r="U732" s="70"/>
      <c r="V732" s="180"/>
      <c r="W732" s="181"/>
      <c r="X732" s="181"/>
      <c r="Y732" s="182"/>
      <c r="Z732" s="71"/>
      <c r="AA732" s="72"/>
      <c r="AB732" s="89"/>
      <c r="AC732" s="74"/>
      <c r="AD732" s="73"/>
      <c r="AE732" s="74"/>
      <c r="AF732" s="75"/>
      <c r="AG732" s="84"/>
      <c r="AH732" s="359"/>
      <c r="AI732" s="184"/>
      <c r="AJ732" s="185"/>
      <c r="AK732" s="386"/>
      <c r="AL732" s="70"/>
      <c r="AM732" s="180"/>
      <c r="AN732" s="181"/>
      <c r="AO732" s="181"/>
      <c r="AP732" s="182"/>
      <c r="AQ732" s="71"/>
      <c r="AR732" s="72"/>
      <c r="AS732" s="89"/>
      <c r="AT732" s="74"/>
      <c r="AU732" s="73"/>
      <c r="AV732" s="74"/>
      <c r="AW732" s="75"/>
      <c r="AX732" s="84"/>
      <c r="AY732" s="359"/>
      <c r="AZ732" s="184"/>
      <c r="BA732" s="185"/>
      <c r="BB732" s="386"/>
      <c r="BC732" s="70"/>
      <c r="BD732" s="180"/>
      <c r="BE732" s="181"/>
      <c r="BF732" s="181"/>
      <c r="BG732" s="182"/>
      <c r="BH732" s="71"/>
      <c r="BI732" s="72"/>
      <c r="BJ732" s="89"/>
      <c r="BK732" s="74"/>
      <c r="BL732" s="73"/>
      <c r="BM732" s="74"/>
      <c r="BN732" s="75"/>
      <c r="BO732" s="84"/>
      <c r="BP732" s="359"/>
    </row>
    <row r="733" spans="1:68" ht="16.5" thickBot="1">
      <c r="A733" s="178" t="s">
        <v>666</v>
      </c>
      <c r="B733" s="179"/>
      <c r="C733" s="57">
        <v>50</v>
      </c>
      <c r="D733" s="180" t="s">
        <v>664</v>
      </c>
      <c r="E733" s="203"/>
      <c r="F733" s="203"/>
      <c r="G733" s="215"/>
      <c r="H733" s="61"/>
      <c r="I733" s="85" t="s">
        <v>667</v>
      </c>
      <c r="J733" s="183" t="s">
        <v>668</v>
      </c>
      <c r="K733" s="64">
        <v>25580</v>
      </c>
      <c r="L733" s="63" t="s">
        <v>662</v>
      </c>
      <c r="M733" s="65"/>
      <c r="N733" s="66">
        <v>13.89</v>
      </c>
      <c r="O733" s="84"/>
      <c r="P733" s="67">
        <f>(N733+$O$6)*C733</f>
        <v>757</v>
      </c>
      <c r="R733" s="178" t="s">
        <v>666</v>
      </c>
      <c r="S733" s="179"/>
      <c r="T733" s="385"/>
      <c r="U733" s="57">
        <v>50</v>
      </c>
      <c r="V733" s="180" t="s">
        <v>664</v>
      </c>
      <c r="W733" s="203"/>
      <c r="X733" s="203"/>
      <c r="Y733" s="215"/>
      <c r="Z733" s="61"/>
      <c r="AA733" s="85" t="s">
        <v>667</v>
      </c>
      <c r="AB733" s="183" t="s">
        <v>1435</v>
      </c>
      <c r="AC733" s="64">
        <v>1921097</v>
      </c>
      <c r="AD733" s="63" t="s">
        <v>1434</v>
      </c>
      <c r="AE733" s="65"/>
      <c r="AF733" s="66">
        <v>16.85</v>
      </c>
      <c r="AG733" s="84"/>
      <c r="AH733" s="358">
        <f>(AF733+$AG$6)*U733</f>
        <v>937.5</v>
      </c>
      <c r="AI733" s="178" t="s">
        <v>666</v>
      </c>
      <c r="AJ733" s="179"/>
      <c r="AK733" s="385"/>
      <c r="AL733" s="57">
        <v>50</v>
      </c>
      <c r="AM733" s="180" t="s">
        <v>664</v>
      </c>
      <c r="AN733" s="203"/>
      <c r="AO733" s="203"/>
      <c r="AP733" s="215"/>
      <c r="AQ733" s="61"/>
      <c r="AR733" s="85" t="s">
        <v>667</v>
      </c>
      <c r="AS733" s="183" t="s">
        <v>1801</v>
      </c>
      <c r="AT733" s="64">
        <v>587354</v>
      </c>
      <c r="AU733" s="63" t="s">
        <v>1799</v>
      </c>
      <c r="AV733" s="65"/>
      <c r="AW733" s="66">
        <v>15.81</v>
      </c>
      <c r="AX733" s="84"/>
      <c r="AY733" s="358">
        <f>(AW733+$AX$6)*AL733</f>
        <v>888.0000000000001</v>
      </c>
      <c r="AZ733" s="178" t="s">
        <v>666</v>
      </c>
      <c r="BA733" s="179"/>
      <c r="BB733" s="385"/>
      <c r="BC733" s="57">
        <v>50</v>
      </c>
      <c r="BD733" s="180" t="s">
        <v>664</v>
      </c>
      <c r="BE733" s="203"/>
      <c r="BF733" s="203"/>
      <c r="BG733" s="215"/>
      <c r="BH733" s="61"/>
      <c r="BI733" s="85" t="s">
        <v>667</v>
      </c>
      <c r="BJ733" s="183"/>
      <c r="BK733" s="64"/>
      <c r="BL733" s="63"/>
      <c r="BM733" s="65"/>
      <c r="BN733" s="66"/>
      <c r="BO733" s="84"/>
      <c r="BP733" s="358">
        <f>(BN733+$O$6)*BC733</f>
        <v>62.5</v>
      </c>
    </row>
    <row r="734" spans="1:68" s="81" customFormat="1" ht="16.5" thickBot="1">
      <c r="A734" s="184"/>
      <c r="B734" s="185"/>
      <c r="C734" s="70"/>
      <c r="D734" s="180"/>
      <c r="E734" s="181"/>
      <c r="F734" s="181"/>
      <c r="G734" s="182"/>
      <c r="H734" s="71"/>
      <c r="I734" s="72"/>
      <c r="J734" s="89"/>
      <c r="K734" s="74"/>
      <c r="L734" s="73"/>
      <c r="M734" s="74"/>
      <c r="N734" s="75"/>
      <c r="O734" s="84"/>
      <c r="P734" s="76"/>
      <c r="Q734" s="80"/>
      <c r="R734" s="184"/>
      <c r="S734" s="185"/>
      <c r="T734" s="386"/>
      <c r="U734" s="70"/>
      <c r="V734" s="180"/>
      <c r="W734" s="181"/>
      <c r="X734" s="181"/>
      <c r="Y734" s="182"/>
      <c r="Z734" s="71"/>
      <c r="AA734" s="72"/>
      <c r="AB734" s="89"/>
      <c r="AC734" s="74"/>
      <c r="AD734" s="73"/>
      <c r="AE734" s="74"/>
      <c r="AF734" s="75"/>
      <c r="AG734" s="84"/>
      <c r="AH734" s="359"/>
      <c r="AI734" s="184"/>
      <c r="AJ734" s="185"/>
      <c r="AK734" s="386"/>
      <c r="AL734" s="70"/>
      <c r="AM734" s="180"/>
      <c r="AN734" s="181"/>
      <c r="AO734" s="181"/>
      <c r="AP734" s="182"/>
      <c r="AQ734" s="71"/>
      <c r="AR734" s="72"/>
      <c r="AS734" s="89"/>
      <c r="AT734" s="74"/>
      <c r="AU734" s="73"/>
      <c r="AV734" s="74"/>
      <c r="AW734" s="75"/>
      <c r="AX734" s="84"/>
      <c r="AY734" s="359"/>
      <c r="AZ734" s="184"/>
      <c r="BA734" s="185"/>
      <c r="BB734" s="386"/>
      <c r="BC734" s="70"/>
      <c r="BD734" s="180"/>
      <c r="BE734" s="181"/>
      <c r="BF734" s="181"/>
      <c r="BG734" s="182"/>
      <c r="BH734" s="71"/>
      <c r="BI734" s="72"/>
      <c r="BJ734" s="89"/>
      <c r="BK734" s="74"/>
      <c r="BL734" s="73"/>
      <c r="BM734" s="74"/>
      <c r="BN734" s="75"/>
      <c r="BO734" s="84"/>
      <c r="BP734" s="359"/>
    </row>
    <row r="735" spans="1:68" ht="16.5" thickBot="1">
      <c r="A735" s="178" t="s">
        <v>669</v>
      </c>
      <c r="B735" s="179"/>
      <c r="C735" s="57">
        <v>50</v>
      </c>
      <c r="D735" s="180" t="s">
        <v>670</v>
      </c>
      <c r="E735" s="203"/>
      <c r="F735" s="203"/>
      <c r="G735" s="215"/>
      <c r="H735" s="61"/>
      <c r="I735" s="85" t="s">
        <v>667</v>
      </c>
      <c r="J735" s="183" t="s">
        <v>668</v>
      </c>
      <c r="K735" s="142" t="s">
        <v>671</v>
      </c>
      <c r="L735" s="63" t="s">
        <v>662</v>
      </c>
      <c r="M735" s="65"/>
      <c r="N735" s="66">
        <v>12.89</v>
      </c>
      <c r="O735" s="84"/>
      <c r="P735" s="67">
        <f>(N735+$O$6)*C735</f>
        <v>707</v>
      </c>
      <c r="R735" s="178" t="s">
        <v>669</v>
      </c>
      <c r="S735" s="179"/>
      <c r="T735" s="385"/>
      <c r="U735" s="57">
        <v>50</v>
      </c>
      <c r="V735" s="180" t="s">
        <v>670</v>
      </c>
      <c r="W735" s="203"/>
      <c r="X735" s="203"/>
      <c r="Y735" s="215"/>
      <c r="Z735" s="61"/>
      <c r="AA735" s="85" t="s">
        <v>667</v>
      </c>
      <c r="AB735" s="183" t="s">
        <v>1435</v>
      </c>
      <c r="AC735" s="64">
        <v>1921089</v>
      </c>
      <c r="AD735" s="63" t="s">
        <v>1434</v>
      </c>
      <c r="AE735" s="65"/>
      <c r="AF735" s="66">
        <v>16.45</v>
      </c>
      <c r="AG735" s="84"/>
      <c r="AH735" s="358">
        <f>(AF735+$AG$6)*U735</f>
        <v>917.4999999999999</v>
      </c>
      <c r="AI735" s="178" t="s">
        <v>669</v>
      </c>
      <c r="AJ735" s="179"/>
      <c r="AK735" s="385"/>
      <c r="AL735" s="57">
        <v>50</v>
      </c>
      <c r="AM735" s="180" t="s">
        <v>670</v>
      </c>
      <c r="AN735" s="203"/>
      <c r="AO735" s="203"/>
      <c r="AP735" s="215"/>
      <c r="AQ735" s="61"/>
      <c r="AR735" s="85" t="s">
        <v>667</v>
      </c>
      <c r="AS735" s="183" t="s">
        <v>1801</v>
      </c>
      <c r="AT735" s="64">
        <v>788805</v>
      </c>
      <c r="AU735" s="63" t="s">
        <v>1802</v>
      </c>
      <c r="AV735" s="65"/>
      <c r="AW735" s="66">
        <v>13.33</v>
      </c>
      <c r="AX735" s="84"/>
      <c r="AY735" s="358">
        <f>(AW735+$AX$6)*AL735</f>
        <v>764</v>
      </c>
      <c r="AZ735" s="178" t="s">
        <v>669</v>
      </c>
      <c r="BA735" s="179"/>
      <c r="BB735" s="385"/>
      <c r="BC735" s="57">
        <v>50</v>
      </c>
      <c r="BD735" s="180" t="s">
        <v>670</v>
      </c>
      <c r="BE735" s="203"/>
      <c r="BF735" s="203"/>
      <c r="BG735" s="215"/>
      <c r="BH735" s="61"/>
      <c r="BI735" s="85" t="s">
        <v>667</v>
      </c>
      <c r="BJ735" s="183"/>
      <c r="BK735" s="64"/>
      <c r="BL735" s="63"/>
      <c r="BM735" s="65"/>
      <c r="BN735" s="66"/>
      <c r="BO735" s="84"/>
      <c r="BP735" s="358">
        <f>(BN735+$O$6)*BC735</f>
        <v>62.5</v>
      </c>
    </row>
    <row r="736" spans="1:68" s="81" customFormat="1" ht="16.5" thickBot="1">
      <c r="A736" s="184"/>
      <c r="B736" s="185"/>
      <c r="C736" s="70"/>
      <c r="D736" s="180"/>
      <c r="E736" s="181"/>
      <c r="F736" s="181"/>
      <c r="G736" s="182"/>
      <c r="H736" s="71"/>
      <c r="I736" s="72"/>
      <c r="J736" s="89"/>
      <c r="K736" s="74"/>
      <c r="L736" s="73"/>
      <c r="M736" s="74"/>
      <c r="N736" s="75"/>
      <c r="O736" s="84"/>
      <c r="P736" s="76"/>
      <c r="Q736" s="80"/>
      <c r="R736" s="184"/>
      <c r="S736" s="185"/>
      <c r="T736" s="386"/>
      <c r="U736" s="70"/>
      <c r="V736" s="180"/>
      <c r="W736" s="181"/>
      <c r="X736" s="181"/>
      <c r="Y736" s="182"/>
      <c r="Z736" s="71"/>
      <c r="AA736" s="72"/>
      <c r="AB736" s="89"/>
      <c r="AC736" s="74"/>
      <c r="AD736" s="73"/>
      <c r="AE736" s="74"/>
      <c r="AF736" s="75"/>
      <c r="AG736" s="84"/>
      <c r="AH736" s="359"/>
      <c r="AI736" s="184"/>
      <c r="AJ736" s="185"/>
      <c r="AK736" s="386"/>
      <c r="AL736" s="70"/>
      <c r="AM736" s="180"/>
      <c r="AN736" s="181"/>
      <c r="AO736" s="181"/>
      <c r="AP736" s="182"/>
      <c r="AQ736" s="71"/>
      <c r="AR736" s="72"/>
      <c r="AS736" s="89"/>
      <c r="AT736" s="74"/>
      <c r="AU736" s="73"/>
      <c r="AV736" s="74"/>
      <c r="AW736" s="75"/>
      <c r="AX736" s="84"/>
      <c r="AY736" s="359"/>
      <c r="AZ736" s="184"/>
      <c r="BA736" s="185"/>
      <c r="BB736" s="386"/>
      <c r="BC736" s="70"/>
      <c r="BD736" s="180"/>
      <c r="BE736" s="181"/>
      <c r="BF736" s="181"/>
      <c r="BG736" s="182"/>
      <c r="BH736" s="71"/>
      <c r="BI736" s="72"/>
      <c r="BJ736" s="89"/>
      <c r="BK736" s="74"/>
      <c r="BL736" s="73"/>
      <c r="BM736" s="74"/>
      <c r="BN736" s="75"/>
      <c r="BO736" s="84"/>
      <c r="BP736" s="359"/>
    </row>
    <row r="737" spans="1:68" ht="16.5" thickBot="1">
      <c r="A737" s="178" t="s">
        <v>672</v>
      </c>
      <c r="B737" s="179">
        <v>678</v>
      </c>
      <c r="C737" s="57">
        <v>100</v>
      </c>
      <c r="D737" s="180" t="s">
        <v>673</v>
      </c>
      <c r="E737" s="181"/>
      <c r="F737" s="181"/>
      <c r="G737" s="182"/>
      <c r="H737" s="61"/>
      <c r="I737" s="85" t="s">
        <v>674</v>
      </c>
      <c r="J737" s="183" t="s">
        <v>229</v>
      </c>
      <c r="K737" s="142"/>
      <c r="L737" s="63" t="s">
        <v>675</v>
      </c>
      <c r="M737" s="65"/>
      <c r="N737" s="66">
        <v>13</v>
      </c>
      <c r="O737" s="84"/>
      <c r="P737" s="67">
        <f>(N737+$O$6)*C737</f>
        <v>1425</v>
      </c>
      <c r="R737" s="178" t="s">
        <v>672</v>
      </c>
      <c r="S737" s="179">
        <v>678</v>
      </c>
      <c r="T737" s="385"/>
      <c r="U737" s="57">
        <v>200</v>
      </c>
      <c r="V737" s="180" t="s">
        <v>673</v>
      </c>
      <c r="W737" s="181"/>
      <c r="X737" s="181"/>
      <c r="Y737" s="182"/>
      <c r="Z737" s="61"/>
      <c r="AA737" s="85" t="s">
        <v>674</v>
      </c>
      <c r="AB737" s="183" t="s">
        <v>441</v>
      </c>
      <c r="AC737" s="64">
        <v>7702103</v>
      </c>
      <c r="AD737" s="63" t="s">
        <v>1434</v>
      </c>
      <c r="AE737" s="65"/>
      <c r="AF737" s="66">
        <v>9.7</v>
      </c>
      <c r="AG737" s="84"/>
      <c r="AH737" s="358">
        <f>(AF737+$AG$6)*U737</f>
        <v>2320</v>
      </c>
      <c r="AI737" s="178" t="s">
        <v>672</v>
      </c>
      <c r="AJ737" s="179">
        <v>678</v>
      </c>
      <c r="AK737" s="385"/>
      <c r="AL737" s="57">
        <v>100</v>
      </c>
      <c r="AM737" s="180" t="s">
        <v>673</v>
      </c>
      <c r="AN737" s="181"/>
      <c r="AO737" s="181"/>
      <c r="AP737" s="182"/>
      <c r="AQ737" s="61"/>
      <c r="AR737" s="85" t="s">
        <v>674</v>
      </c>
      <c r="AS737" s="183" t="s">
        <v>1803</v>
      </c>
      <c r="AT737" s="64">
        <v>509809</v>
      </c>
      <c r="AU737" s="63" t="s">
        <v>1804</v>
      </c>
      <c r="AV737" s="65"/>
      <c r="AW737" s="66">
        <v>12.05</v>
      </c>
      <c r="AX737" s="84"/>
      <c r="AY737" s="358">
        <f>(AW737+$AX$6)*AL737</f>
        <v>1400</v>
      </c>
      <c r="AZ737" s="178" t="s">
        <v>672</v>
      </c>
      <c r="BA737" s="179">
        <v>678</v>
      </c>
      <c r="BB737" s="385"/>
      <c r="BC737" s="57">
        <v>100</v>
      </c>
      <c r="BD737" s="180" t="s">
        <v>673</v>
      </c>
      <c r="BE737" s="181"/>
      <c r="BF737" s="181"/>
      <c r="BG737" s="182"/>
      <c r="BH737" s="61"/>
      <c r="BI737" s="85" t="s">
        <v>674</v>
      </c>
      <c r="BJ737" s="183"/>
      <c r="BK737" s="64"/>
      <c r="BL737" s="63"/>
      <c r="BM737" s="65"/>
      <c r="BN737" s="66"/>
      <c r="BO737" s="84"/>
      <c r="BP737" s="358">
        <f>(BN737+$O$6)*BC737</f>
        <v>125</v>
      </c>
    </row>
    <row r="738" spans="1:68" s="81" customFormat="1" ht="16.5" thickBot="1">
      <c r="A738" s="184"/>
      <c r="B738" s="185"/>
      <c r="C738" s="70"/>
      <c r="D738" s="180"/>
      <c r="E738" s="181"/>
      <c r="F738" s="181"/>
      <c r="G738" s="182"/>
      <c r="H738" s="71"/>
      <c r="I738" s="72"/>
      <c r="J738" s="89"/>
      <c r="K738" s="74"/>
      <c r="L738" s="73"/>
      <c r="M738" s="74"/>
      <c r="N738" s="75"/>
      <c r="O738" s="84"/>
      <c r="P738" s="76"/>
      <c r="Q738" s="80"/>
      <c r="R738" s="184"/>
      <c r="S738" s="185"/>
      <c r="T738" s="386"/>
      <c r="U738" s="70"/>
      <c r="V738" s="180"/>
      <c r="W738" s="181"/>
      <c r="X738" s="181"/>
      <c r="Y738" s="182"/>
      <c r="Z738" s="71"/>
      <c r="AA738" s="72"/>
      <c r="AB738" s="89"/>
      <c r="AC738" s="74"/>
      <c r="AD738" s="73"/>
      <c r="AE738" s="74"/>
      <c r="AF738" s="75"/>
      <c r="AG738" s="84"/>
      <c r="AH738" s="359"/>
      <c r="AI738" s="184"/>
      <c r="AJ738" s="185"/>
      <c r="AK738" s="386"/>
      <c r="AL738" s="70"/>
      <c r="AM738" s="180"/>
      <c r="AN738" s="181"/>
      <c r="AO738" s="181"/>
      <c r="AP738" s="182"/>
      <c r="AQ738" s="71"/>
      <c r="AR738" s="72"/>
      <c r="AS738" s="89"/>
      <c r="AT738" s="74"/>
      <c r="AU738" s="73"/>
      <c r="AV738" s="74"/>
      <c r="AW738" s="75"/>
      <c r="AX738" s="84"/>
      <c r="AY738" s="359"/>
      <c r="AZ738" s="184"/>
      <c r="BA738" s="185"/>
      <c r="BB738" s="386"/>
      <c r="BC738" s="70"/>
      <c r="BD738" s="180"/>
      <c r="BE738" s="181"/>
      <c r="BF738" s="181"/>
      <c r="BG738" s="182"/>
      <c r="BH738" s="71"/>
      <c r="BI738" s="72"/>
      <c r="BJ738" s="89"/>
      <c r="BK738" s="74"/>
      <c r="BL738" s="73"/>
      <c r="BM738" s="74"/>
      <c r="BN738" s="75"/>
      <c r="BO738" s="84"/>
      <c r="BP738" s="359"/>
    </row>
    <row r="739" spans="1:68" ht="16.5" thickBot="1">
      <c r="A739" s="178" t="s">
        <v>676</v>
      </c>
      <c r="B739" s="179">
        <v>680</v>
      </c>
      <c r="C739" s="57">
        <v>50</v>
      </c>
      <c r="D739" s="180" t="s">
        <v>677</v>
      </c>
      <c r="E739" s="181"/>
      <c r="F739" s="181"/>
      <c r="G739" s="182"/>
      <c r="H739" s="61"/>
      <c r="I739" s="85" t="s">
        <v>674</v>
      </c>
      <c r="J739" s="183" t="s">
        <v>229</v>
      </c>
      <c r="K739" s="64"/>
      <c r="L739" s="63" t="s">
        <v>675</v>
      </c>
      <c r="M739" s="65"/>
      <c r="N739" s="66">
        <v>13</v>
      </c>
      <c r="O739" s="84"/>
      <c r="P739" s="67">
        <f>(N739+$O$6)*C739</f>
        <v>712.5</v>
      </c>
      <c r="R739" s="178" t="s">
        <v>676</v>
      </c>
      <c r="S739" s="179">
        <v>680</v>
      </c>
      <c r="T739" s="385"/>
      <c r="U739" s="57">
        <v>50</v>
      </c>
      <c r="V739" s="180" t="s">
        <v>677</v>
      </c>
      <c r="W739" s="181"/>
      <c r="X739" s="181"/>
      <c r="Y739" s="182"/>
      <c r="Z739" s="61"/>
      <c r="AA739" s="85" t="s">
        <v>674</v>
      </c>
      <c r="AB739" s="183" t="s">
        <v>441</v>
      </c>
      <c r="AC739" s="64">
        <v>1674688</v>
      </c>
      <c r="AD739" s="63" t="s">
        <v>1436</v>
      </c>
      <c r="AE739" s="65"/>
      <c r="AF739" s="66">
        <v>9.7</v>
      </c>
      <c r="AG739" s="84"/>
      <c r="AH739" s="358">
        <f>(AF739+$AG$6)*U739</f>
        <v>580</v>
      </c>
      <c r="AI739" s="178" t="s">
        <v>676</v>
      </c>
      <c r="AJ739" s="179">
        <v>680</v>
      </c>
      <c r="AK739" s="385"/>
      <c r="AL739" s="57">
        <v>50</v>
      </c>
      <c r="AM739" s="180" t="s">
        <v>677</v>
      </c>
      <c r="AN739" s="181"/>
      <c r="AO739" s="181"/>
      <c r="AP739" s="182"/>
      <c r="AQ739" s="61"/>
      <c r="AR739" s="85" t="s">
        <v>674</v>
      </c>
      <c r="AS739" s="183" t="s">
        <v>1803</v>
      </c>
      <c r="AT739" s="64">
        <v>509795</v>
      </c>
      <c r="AU739" s="63" t="s">
        <v>1804</v>
      </c>
      <c r="AV739" s="65"/>
      <c r="AW739" s="66">
        <v>13.26</v>
      </c>
      <c r="AX739" s="84"/>
      <c r="AY739" s="358">
        <f>(AW739+$AX$6)*AL739</f>
        <v>760.5</v>
      </c>
      <c r="AZ739" s="178" t="s">
        <v>676</v>
      </c>
      <c r="BA739" s="179">
        <v>680</v>
      </c>
      <c r="BB739" s="385"/>
      <c r="BC739" s="57">
        <v>50</v>
      </c>
      <c r="BD739" s="180" t="s">
        <v>677</v>
      </c>
      <c r="BE739" s="181"/>
      <c r="BF739" s="181"/>
      <c r="BG739" s="182"/>
      <c r="BH739" s="61"/>
      <c r="BI739" s="85" t="s">
        <v>674</v>
      </c>
      <c r="BJ739" s="183"/>
      <c r="BK739" s="64"/>
      <c r="BL739" s="63"/>
      <c r="BM739" s="65"/>
      <c r="BN739" s="66"/>
      <c r="BO739" s="84"/>
      <c r="BP739" s="358">
        <f>(BN739+$O$6)*BC739</f>
        <v>62.5</v>
      </c>
    </row>
    <row r="740" spans="1:68" s="81" customFormat="1" ht="16.5" thickBot="1">
      <c r="A740" s="184"/>
      <c r="B740" s="185"/>
      <c r="C740" s="70"/>
      <c r="D740" s="180"/>
      <c r="E740" s="181"/>
      <c r="F740" s="181"/>
      <c r="G740" s="182"/>
      <c r="H740" s="71"/>
      <c r="I740" s="72"/>
      <c r="J740" s="89"/>
      <c r="K740" s="74"/>
      <c r="L740" s="73"/>
      <c r="M740" s="74"/>
      <c r="N740" s="75"/>
      <c r="O740" s="84"/>
      <c r="P740" s="76"/>
      <c r="Q740" s="80"/>
      <c r="R740" s="184"/>
      <c r="S740" s="185"/>
      <c r="T740" s="386"/>
      <c r="U740" s="70"/>
      <c r="V740" s="180"/>
      <c r="W740" s="181"/>
      <c r="X740" s="181"/>
      <c r="Y740" s="182"/>
      <c r="Z740" s="71"/>
      <c r="AA740" s="72"/>
      <c r="AB740" s="89"/>
      <c r="AC740" s="74"/>
      <c r="AD740" s="73"/>
      <c r="AE740" s="74"/>
      <c r="AF740" s="75"/>
      <c r="AG740" s="84"/>
      <c r="AH740" s="359"/>
      <c r="AI740" s="184"/>
      <c r="AJ740" s="185"/>
      <c r="AK740" s="386"/>
      <c r="AL740" s="70"/>
      <c r="AM740" s="180"/>
      <c r="AN740" s="181"/>
      <c r="AO740" s="181"/>
      <c r="AP740" s="182"/>
      <c r="AQ740" s="71"/>
      <c r="AR740" s="72"/>
      <c r="AS740" s="89"/>
      <c r="AT740" s="74"/>
      <c r="AU740" s="73"/>
      <c r="AV740" s="74"/>
      <c r="AW740" s="75"/>
      <c r="AX740" s="84"/>
      <c r="AY740" s="359"/>
      <c r="AZ740" s="184"/>
      <c r="BA740" s="185"/>
      <c r="BB740" s="386"/>
      <c r="BC740" s="70"/>
      <c r="BD740" s="180"/>
      <c r="BE740" s="181"/>
      <c r="BF740" s="181"/>
      <c r="BG740" s="182"/>
      <c r="BH740" s="71"/>
      <c r="BI740" s="72"/>
      <c r="BJ740" s="89"/>
      <c r="BK740" s="74"/>
      <c r="BL740" s="73"/>
      <c r="BM740" s="74"/>
      <c r="BN740" s="75"/>
      <c r="BO740" s="84"/>
      <c r="BP740" s="359"/>
    </row>
    <row r="741" spans="1:68" ht="16.5" thickBot="1">
      <c r="A741" s="178" t="s">
        <v>678</v>
      </c>
      <c r="B741" s="179">
        <v>385</v>
      </c>
      <c r="C741" s="57">
        <v>300</v>
      </c>
      <c r="D741" s="180" t="s">
        <v>679</v>
      </c>
      <c r="E741" s="181"/>
      <c r="F741" s="181"/>
      <c r="G741" s="182"/>
      <c r="H741" s="61"/>
      <c r="I741" s="85" t="s">
        <v>680</v>
      </c>
      <c r="J741" s="183" t="s">
        <v>681</v>
      </c>
      <c r="K741" s="64" t="s">
        <v>682</v>
      </c>
      <c r="L741" s="63" t="s">
        <v>662</v>
      </c>
      <c r="M741" s="65"/>
      <c r="N741" s="66">
        <v>5.65</v>
      </c>
      <c r="O741" s="84"/>
      <c r="P741" s="67">
        <f>(N741+$O$6)*C741</f>
        <v>2070</v>
      </c>
      <c r="R741" s="178" t="s">
        <v>678</v>
      </c>
      <c r="S741" s="179">
        <v>385</v>
      </c>
      <c r="T741" s="385"/>
      <c r="U741" s="57">
        <v>150</v>
      </c>
      <c r="V741" s="180" t="s">
        <v>679</v>
      </c>
      <c r="W741" s="181"/>
      <c r="X741" s="181"/>
      <c r="Y741" s="182"/>
      <c r="Z741" s="61"/>
      <c r="AA741" s="85" t="s">
        <v>680</v>
      </c>
      <c r="AB741" s="183" t="s">
        <v>1437</v>
      </c>
      <c r="AC741" s="64">
        <v>6427165</v>
      </c>
      <c r="AD741" s="63" t="s">
        <v>1438</v>
      </c>
      <c r="AE741" s="65"/>
      <c r="AF741" s="66">
        <v>11.09</v>
      </c>
      <c r="AG741" s="84"/>
      <c r="AH741" s="358">
        <f>(AF741+$AG$6)*U741</f>
        <v>1948.5</v>
      </c>
      <c r="AI741" s="178" t="s">
        <v>678</v>
      </c>
      <c r="AJ741" s="179">
        <v>385</v>
      </c>
      <c r="AK741" s="385"/>
      <c r="AL741" s="57">
        <v>50</v>
      </c>
      <c r="AM741" s="180" t="s">
        <v>679</v>
      </c>
      <c r="AN741" s="181"/>
      <c r="AO741" s="181"/>
      <c r="AP741" s="182"/>
      <c r="AQ741" s="61"/>
      <c r="AR741" s="85" t="s">
        <v>680</v>
      </c>
      <c r="AS741" s="183" t="s">
        <v>1805</v>
      </c>
      <c r="AT741" s="64">
        <v>587583</v>
      </c>
      <c r="AU741" s="63" t="s">
        <v>1799</v>
      </c>
      <c r="AV741" s="65"/>
      <c r="AW741" s="66">
        <v>30.92</v>
      </c>
      <c r="AX741" s="84"/>
      <c r="AY741" s="358">
        <f>(AW741+$AX$6)*AL741</f>
        <v>1643.5000000000002</v>
      </c>
      <c r="AZ741" s="178" t="s">
        <v>678</v>
      </c>
      <c r="BA741" s="179">
        <v>385</v>
      </c>
      <c r="BB741" s="385"/>
      <c r="BC741" s="57">
        <v>50</v>
      </c>
      <c r="BD741" s="180" t="s">
        <v>679</v>
      </c>
      <c r="BE741" s="181"/>
      <c r="BF741" s="181"/>
      <c r="BG741" s="182"/>
      <c r="BH741" s="61"/>
      <c r="BI741" s="85" t="s">
        <v>680</v>
      </c>
      <c r="BJ741" s="183"/>
      <c r="BK741" s="64"/>
      <c r="BL741" s="63"/>
      <c r="BM741" s="65"/>
      <c r="BN741" s="66"/>
      <c r="BO741" s="84"/>
      <c r="BP741" s="358">
        <f>(BN741+$O$6)*BC741</f>
        <v>62.5</v>
      </c>
    </row>
    <row r="742" spans="1:68" ht="16.5" thickBot="1">
      <c r="A742" s="191"/>
      <c r="B742" s="275"/>
      <c r="C742" s="70"/>
      <c r="D742" s="224"/>
      <c r="E742" s="203"/>
      <c r="F742" s="203"/>
      <c r="G742" s="215"/>
      <c r="H742" s="143"/>
      <c r="I742" s="72"/>
      <c r="J742" s="89"/>
      <c r="K742" s="74"/>
      <c r="L742" s="73"/>
      <c r="M742" s="74"/>
      <c r="N742" s="75"/>
      <c r="O742" s="84"/>
      <c r="P742" s="76"/>
      <c r="R742" s="191"/>
      <c r="S742" s="275"/>
      <c r="T742" s="390"/>
      <c r="U742" s="70"/>
      <c r="V742" s="224"/>
      <c r="W742" s="203"/>
      <c r="X742" s="203"/>
      <c r="Y742" s="215"/>
      <c r="Z742" s="143"/>
      <c r="AA742" s="72"/>
      <c r="AB742" s="89"/>
      <c r="AC742" s="74"/>
      <c r="AD742" s="73"/>
      <c r="AE742" s="74"/>
      <c r="AF742" s="75"/>
      <c r="AG742" s="84"/>
      <c r="AH742" s="359"/>
      <c r="AI742" s="191"/>
      <c r="AJ742" s="275"/>
      <c r="AK742" s="390"/>
      <c r="AL742" s="70"/>
      <c r="AM742" s="224"/>
      <c r="AN742" s="203"/>
      <c r="AO742" s="203"/>
      <c r="AP742" s="215"/>
      <c r="AQ742" s="143"/>
      <c r="AR742" s="72"/>
      <c r="AS742" s="89"/>
      <c r="AT742" s="74"/>
      <c r="AU742" s="73"/>
      <c r="AV742" s="74"/>
      <c r="AW742" s="75"/>
      <c r="AX742" s="84"/>
      <c r="AY742" s="359"/>
      <c r="AZ742" s="191"/>
      <c r="BA742" s="275"/>
      <c r="BB742" s="390"/>
      <c r="BC742" s="70"/>
      <c r="BD742" s="224"/>
      <c r="BE742" s="203"/>
      <c r="BF742" s="203"/>
      <c r="BG742" s="215"/>
      <c r="BH742" s="143"/>
      <c r="BI742" s="72"/>
      <c r="BJ742" s="89"/>
      <c r="BK742" s="74"/>
      <c r="BL742" s="73"/>
      <c r="BM742" s="74"/>
      <c r="BN742" s="75"/>
      <c r="BO742" s="84"/>
      <c r="BP742" s="359"/>
    </row>
    <row r="743" spans="1:68" ht="16.5" thickBot="1">
      <c r="A743" s="191" t="s">
        <v>1956</v>
      </c>
      <c r="B743" s="193"/>
      <c r="C743" s="70"/>
      <c r="D743" s="257" t="s">
        <v>683</v>
      </c>
      <c r="E743" s="209"/>
      <c r="F743" s="209"/>
      <c r="G743" s="210"/>
      <c r="H743" s="71" t="str">
        <f>H441</f>
        <v> </v>
      </c>
      <c r="I743" s="72"/>
      <c r="J743" s="89"/>
      <c r="K743" s="74"/>
      <c r="L743" s="73"/>
      <c r="M743" s="74"/>
      <c r="N743" s="75"/>
      <c r="O743" s="84"/>
      <c r="P743" s="76"/>
      <c r="R743" s="191" t="s">
        <v>1956</v>
      </c>
      <c r="S743" s="193"/>
      <c r="T743" s="387"/>
      <c r="U743" s="70"/>
      <c r="V743" s="257" t="s">
        <v>683</v>
      </c>
      <c r="W743" s="209"/>
      <c r="X743" s="209"/>
      <c r="Y743" s="210"/>
      <c r="Z743" s="71" t="str">
        <f>Z441</f>
        <v> </v>
      </c>
      <c r="AA743" s="72"/>
      <c r="AB743" s="89"/>
      <c r="AC743" s="74"/>
      <c r="AD743" s="73"/>
      <c r="AE743" s="74"/>
      <c r="AF743" s="75"/>
      <c r="AG743" s="84"/>
      <c r="AH743" s="359"/>
      <c r="AI743" s="191" t="s">
        <v>1956</v>
      </c>
      <c r="AJ743" s="193"/>
      <c r="AK743" s="387"/>
      <c r="AL743" s="70"/>
      <c r="AM743" s="257" t="s">
        <v>683</v>
      </c>
      <c r="AN743" s="209"/>
      <c r="AO743" s="209"/>
      <c r="AP743" s="210"/>
      <c r="AQ743" s="71" t="str">
        <f>AQ441</f>
        <v> </v>
      </c>
      <c r="AR743" s="72"/>
      <c r="AS743" s="89"/>
      <c r="AT743" s="74"/>
      <c r="AU743" s="73"/>
      <c r="AV743" s="74"/>
      <c r="AW743" s="75"/>
      <c r="AX743" s="84"/>
      <c r="AY743" s="359"/>
      <c r="AZ743" s="191" t="s">
        <v>1956</v>
      </c>
      <c r="BA743" s="193"/>
      <c r="BB743" s="387"/>
      <c r="BC743" s="70"/>
      <c r="BD743" s="257" t="s">
        <v>683</v>
      </c>
      <c r="BE743" s="209"/>
      <c r="BF743" s="209"/>
      <c r="BG743" s="210"/>
      <c r="BH743" s="71" t="str">
        <f>BH441</f>
        <v> </v>
      </c>
      <c r="BI743" s="72"/>
      <c r="BJ743" s="89"/>
      <c r="BK743" s="74"/>
      <c r="BL743" s="73"/>
      <c r="BM743" s="74"/>
      <c r="BN743" s="75"/>
      <c r="BO743" s="84"/>
      <c r="BP743" s="359"/>
    </row>
    <row r="744" spans="1:68" ht="16.5" thickBot="1">
      <c r="A744" s="178" t="s">
        <v>684</v>
      </c>
      <c r="B744" s="179" t="s">
        <v>685</v>
      </c>
      <c r="C744" s="57">
        <v>530</v>
      </c>
      <c r="D744" s="180" t="s">
        <v>686</v>
      </c>
      <c r="E744" s="181"/>
      <c r="F744" s="181"/>
      <c r="G744" s="182"/>
      <c r="H744" s="61"/>
      <c r="I744" s="85" t="s">
        <v>25</v>
      </c>
      <c r="J744" s="183" t="s">
        <v>687</v>
      </c>
      <c r="K744" s="142" t="s">
        <v>688</v>
      </c>
      <c r="L744" s="63" t="s">
        <v>689</v>
      </c>
      <c r="M744" s="65"/>
      <c r="N744" s="66">
        <v>15.7</v>
      </c>
      <c r="O744" s="84"/>
      <c r="P744" s="67">
        <f>(N744+$O$6)*C744</f>
        <v>8983.5</v>
      </c>
      <c r="Q744" s="77"/>
      <c r="R744" s="178" t="s">
        <v>684</v>
      </c>
      <c r="S744" s="179" t="s">
        <v>685</v>
      </c>
      <c r="T744" s="385"/>
      <c r="U744" s="57">
        <v>530</v>
      </c>
      <c r="V744" s="180" t="s">
        <v>686</v>
      </c>
      <c r="W744" s="181"/>
      <c r="X744" s="181"/>
      <c r="Y744" s="182"/>
      <c r="Z744" s="61"/>
      <c r="AA744" s="85" t="s">
        <v>25</v>
      </c>
      <c r="AB744" s="183" t="s">
        <v>687</v>
      </c>
      <c r="AC744" s="64">
        <v>1456771</v>
      </c>
      <c r="AD744" s="63" t="s">
        <v>1439</v>
      </c>
      <c r="AE744" s="65"/>
      <c r="AF744" s="66">
        <v>15.7</v>
      </c>
      <c r="AG744" s="84"/>
      <c r="AH744" s="358">
        <f>(AF744+$AG$6)*U744</f>
        <v>9327.999999999998</v>
      </c>
      <c r="AI744" s="178" t="s">
        <v>684</v>
      </c>
      <c r="AJ744" s="179" t="s">
        <v>685</v>
      </c>
      <c r="AK744" s="385"/>
      <c r="AL744" s="57">
        <v>530</v>
      </c>
      <c r="AM744" s="180" t="s">
        <v>686</v>
      </c>
      <c r="AN744" s="181"/>
      <c r="AO744" s="181"/>
      <c r="AP744" s="182"/>
      <c r="AQ744" s="61"/>
      <c r="AR744" s="85" t="s">
        <v>25</v>
      </c>
      <c r="AS744" s="183" t="s">
        <v>1806</v>
      </c>
      <c r="AT744" s="64">
        <v>335568</v>
      </c>
      <c r="AU744" s="63" t="s">
        <v>1807</v>
      </c>
      <c r="AV744" s="65"/>
      <c r="AW744" s="66">
        <v>15.7</v>
      </c>
      <c r="AX744" s="84"/>
      <c r="AY744" s="358">
        <f>(AW744+$AX$6)*AL744</f>
        <v>9354.5</v>
      </c>
      <c r="AZ744" s="178" t="s">
        <v>684</v>
      </c>
      <c r="BA744" s="179" t="s">
        <v>685</v>
      </c>
      <c r="BB744" s="385"/>
      <c r="BC744" s="57">
        <v>530</v>
      </c>
      <c r="BD744" s="180" t="s">
        <v>686</v>
      </c>
      <c r="BE744" s="181"/>
      <c r="BF744" s="181"/>
      <c r="BG744" s="182"/>
      <c r="BH744" s="61"/>
      <c r="BI744" s="85" t="s">
        <v>25</v>
      </c>
      <c r="BJ744" s="183"/>
      <c r="BK744" s="64"/>
      <c r="BL744" s="63"/>
      <c r="BM744" s="65"/>
      <c r="BN744" s="66"/>
      <c r="BO744" s="84"/>
      <c r="BP744" s="358">
        <f>(BN744+$O$6)*BC744</f>
        <v>662.5</v>
      </c>
    </row>
    <row r="745" spans="1:68" s="81" customFormat="1" ht="16.5" thickBot="1">
      <c r="A745" s="184"/>
      <c r="B745" s="185"/>
      <c r="C745" s="70"/>
      <c r="D745" s="180"/>
      <c r="E745" s="181"/>
      <c r="F745" s="181"/>
      <c r="G745" s="182"/>
      <c r="H745" s="71"/>
      <c r="I745" s="72"/>
      <c r="J745" s="89"/>
      <c r="K745" s="74"/>
      <c r="L745" s="73"/>
      <c r="M745" s="74"/>
      <c r="N745" s="75"/>
      <c r="O745" s="84"/>
      <c r="P745" s="76"/>
      <c r="Q745" s="80"/>
      <c r="R745" s="184"/>
      <c r="S745" s="185"/>
      <c r="T745" s="386"/>
      <c r="U745" s="70"/>
      <c r="V745" s="180"/>
      <c r="W745" s="181"/>
      <c r="X745" s="181"/>
      <c r="Y745" s="182"/>
      <c r="Z745" s="71"/>
      <c r="AA745" s="72"/>
      <c r="AB745" s="89"/>
      <c r="AC745" s="74"/>
      <c r="AD745" s="73"/>
      <c r="AE745" s="74"/>
      <c r="AF745" s="75"/>
      <c r="AG745" s="84"/>
      <c r="AH745" s="359"/>
      <c r="AI745" s="184"/>
      <c r="AJ745" s="185"/>
      <c r="AK745" s="386"/>
      <c r="AL745" s="70"/>
      <c r="AM745" s="180"/>
      <c r="AN745" s="181"/>
      <c r="AO745" s="181"/>
      <c r="AP745" s="182"/>
      <c r="AQ745" s="71"/>
      <c r="AR745" s="72"/>
      <c r="AS745" s="89"/>
      <c r="AT745" s="74"/>
      <c r="AU745" s="73"/>
      <c r="AV745" s="74"/>
      <c r="AW745" s="75"/>
      <c r="AX745" s="84"/>
      <c r="AY745" s="359"/>
      <c r="AZ745" s="184"/>
      <c r="BA745" s="185"/>
      <c r="BB745" s="386"/>
      <c r="BC745" s="70"/>
      <c r="BD745" s="180"/>
      <c r="BE745" s="181"/>
      <c r="BF745" s="181"/>
      <c r="BG745" s="182"/>
      <c r="BH745" s="71"/>
      <c r="BI745" s="72"/>
      <c r="BJ745" s="89"/>
      <c r="BK745" s="74"/>
      <c r="BL745" s="73"/>
      <c r="BM745" s="74"/>
      <c r="BN745" s="75"/>
      <c r="BO745" s="84"/>
      <c r="BP745" s="359"/>
    </row>
    <row r="746" spans="1:68" ht="16.5" thickBot="1">
      <c r="A746" s="178" t="s">
        <v>690</v>
      </c>
      <c r="B746" s="179" t="s">
        <v>691</v>
      </c>
      <c r="C746" s="57">
        <v>425</v>
      </c>
      <c r="D746" s="180" t="s">
        <v>692</v>
      </c>
      <c r="E746" s="181"/>
      <c r="F746" s="181"/>
      <c r="G746" s="182"/>
      <c r="H746" s="61"/>
      <c r="I746" s="85" t="s">
        <v>25</v>
      </c>
      <c r="J746" s="183" t="s">
        <v>687</v>
      </c>
      <c r="K746" s="142" t="s">
        <v>693</v>
      </c>
      <c r="L746" s="63" t="s">
        <v>689</v>
      </c>
      <c r="M746" s="65"/>
      <c r="N746" s="66">
        <v>15.7</v>
      </c>
      <c r="O746" s="84"/>
      <c r="P746" s="67">
        <f>(N746+$O$6)*C746</f>
        <v>7203.75</v>
      </c>
      <c r="Q746" s="77"/>
      <c r="R746" s="178" t="s">
        <v>690</v>
      </c>
      <c r="S746" s="179" t="s">
        <v>691</v>
      </c>
      <c r="T746" s="385"/>
      <c r="U746" s="57">
        <v>425</v>
      </c>
      <c r="V746" s="180" t="s">
        <v>692</v>
      </c>
      <c r="W746" s="181"/>
      <c r="X746" s="181"/>
      <c r="Y746" s="182"/>
      <c r="Z746" s="61"/>
      <c r="AA746" s="85" t="s">
        <v>25</v>
      </c>
      <c r="AB746" s="183" t="s">
        <v>687</v>
      </c>
      <c r="AC746" s="64">
        <v>1457134</v>
      </c>
      <c r="AD746" s="63" t="s">
        <v>1439</v>
      </c>
      <c r="AE746" s="65"/>
      <c r="AF746" s="66">
        <v>15.7</v>
      </c>
      <c r="AG746" s="84"/>
      <c r="AH746" s="358">
        <f>(AF746+$AG$6)*U746</f>
        <v>7479.999999999999</v>
      </c>
      <c r="AI746" s="178" t="s">
        <v>690</v>
      </c>
      <c r="AJ746" s="179" t="s">
        <v>691</v>
      </c>
      <c r="AK746" s="385"/>
      <c r="AL746" s="57">
        <v>425</v>
      </c>
      <c r="AM746" s="180" t="s">
        <v>692</v>
      </c>
      <c r="AN746" s="181"/>
      <c r="AO746" s="181"/>
      <c r="AP746" s="182"/>
      <c r="AQ746" s="61"/>
      <c r="AR746" s="85" t="s">
        <v>25</v>
      </c>
      <c r="AS746" s="183" t="s">
        <v>1806</v>
      </c>
      <c r="AT746" s="64">
        <v>767026</v>
      </c>
      <c r="AU746" s="63" t="s">
        <v>1807</v>
      </c>
      <c r="AV746" s="65"/>
      <c r="AW746" s="66">
        <v>15.7</v>
      </c>
      <c r="AX746" s="84"/>
      <c r="AY746" s="358">
        <f>(AW746+$AX$6)*AL746</f>
        <v>7501.249999999999</v>
      </c>
      <c r="AZ746" s="178" t="s">
        <v>690</v>
      </c>
      <c r="BA746" s="179" t="s">
        <v>691</v>
      </c>
      <c r="BB746" s="385"/>
      <c r="BC746" s="57">
        <v>425</v>
      </c>
      <c r="BD746" s="180" t="s">
        <v>692</v>
      </c>
      <c r="BE746" s="181"/>
      <c r="BF746" s="181"/>
      <c r="BG746" s="182"/>
      <c r="BH746" s="61"/>
      <c r="BI746" s="85" t="s">
        <v>25</v>
      </c>
      <c r="BJ746" s="183"/>
      <c r="BK746" s="64"/>
      <c r="BL746" s="63"/>
      <c r="BM746" s="65"/>
      <c r="BN746" s="66"/>
      <c r="BO746" s="84"/>
      <c r="BP746" s="358">
        <f>(BN746+$O$6)*BC746</f>
        <v>531.25</v>
      </c>
    </row>
    <row r="747" spans="1:68" s="81" customFormat="1" ht="16.5" thickBot="1">
      <c r="A747" s="184"/>
      <c r="B747" s="185"/>
      <c r="C747" s="70"/>
      <c r="D747" s="180"/>
      <c r="E747" s="181"/>
      <c r="F747" s="181"/>
      <c r="G747" s="182"/>
      <c r="H747" s="71"/>
      <c r="I747" s="72"/>
      <c r="J747" s="89"/>
      <c r="K747" s="74"/>
      <c r="L747" s="73"/>
      <c r="M747" s="74"/>
      <c r="N747" s="75"/>
      <c r="O747" s="84"/>
      <c r="P747" s="76"/>
      <c r="Q747" s="80"/>
      <c r="R747" s="184"/>
      <c r="S747" s="185"/>
      <c r="T747" s="386"/>
      <c r="U747" s="70"/>
      <c r="V747" s="180"/>
      <c r="W747" s="181"/>
      <c r="X747" s="181"/>
      <c r="Y747" s="182"/>
      <c r="Z747" s="71"/>
      <c r="AA747" s="72"/>
      <c r="AB747" s="89"/>
      <c r="AC747" s="74"/>
      <c r="AD747" s="73"/>
      <c r="AE747" s="74"/>
      <c r="AF747" s="75"/>
      <c r="AG747" s="84"/>
      <c r="AH747" s="359"/>
      <c r="AI747" s="184"/>
      <c r="AJ747" s="185"/>
      <c r="AK747" s="386"/>
      <c r="AL747" s="70"/>
      <c r="AM747" s="180"/>
      <c r="AN747" s="181"/>
      <c r="AO747" s="181"/>
      <c r="AP747" s="182"/>
      <c r="AQ747" s="71"/>
      <c r="AR747" s="72"/>
      <c r="AS747" s="89"/>
      <c r="AT747" s="74"/>
      <c r="AU747" s="73"/>
      <c r="AV747" s="74"/>
      <c r="AW747" s="75"/>
      <c r="AX747" s="84"/>
      <c r="AY747" s="359"/>
      <c r="AZ747" s="184"/>
      <c r="BA747" s="185"/>
      <c r="BB747" s="386"/>
      <c r="BC747" s="70"/>
      <c r="BD747" s="180"/>
      <c r="BE747" s="181"/>
      <c r="BF747" s="181"/>
      <c r="BG747" s="182"/>
      <c r="BH747" s="71"/>
      <c r="BI747" s="72"/>
      <c r="BJ747" s="89"/>
      <c r="BK747" s="74"/>
      <c r="BL747" s="73"/>
      <c r="BM747" s="74"/>
      <c r="BN747" s="75"/>
      <c r="BO747" s="84"/>
      <c r="BP747" s="359"/>
    </row>
    <row r="748" spans="1:68" ht="16.5" thickBot="1">
      <c r="A748" s="178" t="s">
        <v>694</v>
      </c>
      <c r="B748" s="179" t="s">
        <v>695</v>
      </c>
      <c r="C748" s="57">
        <v>300</v>
      </c>
      <c r="D748" s="180" t="s">
        <v>696</v>
      </c>
      <c r="E748" s="181"/>
      <c r="F748" s="181"/>
      <c r="G748" s="182"/>
      <c r="H748" s="61"/>
      <c r="I748" s="85" t="s">
        <v>25</v>
      </c>
      <c r="J748" s="183" t="s">
        <v>687</v>
      </c>
      <c r="K748" s="142" t="s">
        <v>697</v>
      </c>
      <c r="L748" s="63" t="s">
        <v>689</v>
      </c>
      <c r="M748" s="65"/>
      <c r="N748" s="66">
        <v>15.7</v>
      </c>
      <c r="O748" s="84"/>
      <c r="P748" s="67">
        <f>(N748+$O$6)*C748</f>
        <v>5085</v>
      </c>
      <c r="Q748" s="77"/>
      <c r="R748" s="178" t="s">
        <v>694</v>
      </c>
      <c r="S748" s="179" t="s">
        <v>695</v>
      </c>
      <c r="T748" s="385"/>
      <c r="U748" s="57">
        <v>300</v>
      </c>
      <c r="V748" s="180" t="s">
        <v>696</v>
      </c>
      <c r="W748" s="181"/>
      <c r="X748" s="181"/>
      <c r="Y748" s="182"/>
      <c r="Z748" s="61"/>
      <c r="AA748" s="85" t="s">
        <v>25</v>
      </c>
      <c r="AB748" s="183" t="s">
        <v>687</v>
      </c>
      <c r="AC748" s="64">
        <v>1838945</v>
      </c>
      <c r="AD748" s="63" t="s">
        <v>1439</v>
      </c>
      <c r="AE748" s="65"/>
      <c r="AF748" s="66">
        <v>15.7</v>
      </c>
      <c r="AG748" s="84"/>
      <c r="AH748" s="358">
        <f>(AF748+$AG$6)*U748</f>
        <v>5279.999999999999</v>
      </c>
      <c r="AI748" s="178" t="s">
        <v>694</v>
      </c>
      <c r="AJ748" s="179" t="s">
        <v>695</v>
      </c>
      <c r="AK748" s="385"/>
      <c r="AL748" s="57">
        <v>300</v>
      </c>
      <c r="AM748" s="180" t="s">
        <v>696</v>
      </c>
      <c r="AN748" s="181"/>
      <c r="AO748" s="181"/>
      <c r="AP748" s="182"/>
      <c r="AQ748" s="61"/>
      <c r="AR748" s="85" t="s">
        <v>25</v>
      </c>
      <c r="AS748" s="183" t="s">
        <v>1806</v>
      </c>
      <c r="AT748" s="64">
        <v>767018</v>
      </c>
      <c r="AU748" s="63" t="s">
        <v>1807</v>
      </c>
      <c r="AV748" s="65"/>
      <c r="AW748" s="66">
        <v>15.7</v>
      </c>
      <c r="AX748" s="84"/>
      <c r="AY748" s="358">
        <f>(AW748+$AX$6)*AL748</f>
        <v>5295</v>
      </c>
      <c r="AZ748" s="178" t="s">
        <v>694</v>
      </c>
      <c r="BA748" s="179" t="s">
        <v>695</v>
      </c>
      <c r="BB748" s="385"/>
      <c r="BC748" s="57">
        <v>300</v>
      </c>
      <c r="BD748" s="180" t="s">
        <v>696</v>
      </c>
      <c r="BE748" s="181"/>
      <c r="BF748" s="181"/>
      <c r="BG748" s="182"/>
      <c r="BH748" s="61"/>
      <c r="BI748" s="85" t="s">
        <v>25</v>
      </c>
      <c r="BJ748" s="183"/>
      <c r="BK748" s="64"/>
      <c r="BL748" s="63"/>
      <c r="BM748" s="65"/>
      <c r="BN748" s="66"/>
      <c r="BO748" s="84"/>
      <c r="BP748" s="358">
        <f>(BN748+$O$6)*BC748</f>
        <v>375</v>
      </c>
    </row>
    <row r="749" spans="1:68" ht="16.5" thickBot="1">
      <c r="A749" s="191"/>
      <c r="B749" s="275"/>
      <c r="C749" s="70"/>
      <c r="D749" s="224"/>
      <c r="E749" s="203"/>
      <c r="F749" s="203"/>
      <c r="G749" s="215"/>
      <c r="H749" s="143"/>
      <c r="I749" s="72"/>
      <c r="J749" s="89"/>
      <c r="K749" s="74"/>
      <c r="L749" s="73"/>
      <c r="M749" s="74"/>
      <c r="N749" s="75"/>
      <c r="O749" s="84"/>
      <c r="P749" s="76"/>
      <c r="R749" s="191"/>
      <c r="S749" s="275"/>
      <c r="T749" s="390"/>
      <c r="U749" s="70"/>
      <c r="V749" s="224"/>
      <c r="W749" s="203"/>
      <c r="X749" s="203"/>
      <c r="Y749" s="215"/>
      <c r="Z749" s="143"/>
      <c r="AA749" s="72"/>
      <c r="AB749" s="89"/>
      <c r="AC749" s="74"/>
      <c r="AD749" s="73"/>
      <c r="AE749" s="74"/>
      <c r="AF749" s="75"/>
      <c r="AG749" s="84"/>
      <c r="AH749" s="359"/>
      <c r="AI749" s="191"/>
      <c r="AJ749" s="275"/>
      <c r="AK749" s="390"/>
      <c r="AL749" s="70"/>
      <c r="AM749" s="224"/>
      <c r="AN749" s="203"/>
      <c r="AO749" s="203"/>
      <c r="AP749" s="215"/>
      <c r="AQ749" s="143"/>
      <c r="AR749" s="72"/>
      <c r="AS749" s="89"/>
      <c r="AT749" s="74"/>
      <c r="AU749" s="73"/>
      <c r="AV749" s="74"/>
      <c r="AW749" s="75"/>
      <c r="AX749" s="84"/>
      <c r="AY749" s="359"/>
      <c r="AZ749" s="191"/>
      <c r="BA749" s="275"/>
      <c r="BB749" s="390"/>
      <c r="BC749" s="70"/>
      <c r="BD749" s="224"/>
      <c r="BE749" s="203"/>
      <c r="BF749" s="203"/>
      <c r="BG749" s="215"/>
      <c r="BH749" s="143"/>
      <c r="BI749" s="72"/>
      <c r="BJ749" s="89"/>
      <c r="BK749" s="74"/>
      <c r="BL749" s="73"/>
      <c r="BM749" s="74"/>
      <c r="BN749" s="75"/>
      <c r="BO749" s="84"/>
      <c r="BP749" s="359"/>
    </row>
    <row r="750" spans="1:68" ht="16.5" thickBot="1">
      <c r="A750" s="191"/>
      <c r="B750" s="265"/>
      <c r="C750" s="70"/>
      <c r="D750" s="257" t="s">
        <v>698</v>
      </c>
      <c r="E750" s="209"/>
      <c r="F750" s="209"/>
      <c r="G750" s="210"/>
      <c r="H750" s="71"/>
      <c r="I750" s="271"/>
      <c r="J750" s="89"/>
      <c r="K750" s="74"/>
      <c r="L750" s="73"/>
      <c r="M750" s="74"/>
      <c r="N750" s="75"/>
      <c r="O750" s="84"/>
      <c r="P750" s="76"/>
      <c r="R750" s="191"/>
      <c r="S750" s="265"/>
      <c r="T750" s="392"/>
      <c r="U750" s="70"/>
      <c r="V750" s="257" t="s">
        <v>698</v>
      </c>
      <c r="W750" s="209"/>
      <c r="X750" s="209"/>
      <c r="Y750" s="210"/>
      <c r="Z750" s="71"/>
      <c r="AA750" s="271"/>
      <c r="AB750" s="89"/>
      <c r="AC750" s="74"/>
      <c r="AD750" s="73"/>
      <c r="AE750" s="74"/>
      <c r="AF750" s="75"/>
      <c r="AG750" s="84"/>
      <c r="AH750" s="359"/>
      <c r="AI750" s="191"/>
      <c r="AJ750" s="265"/>
      <c r="AK750" s="392"/>
      <c r="AL750" s="70"/>
      <c r="AM750" s="257" t="s">
        <v>698</v>
      </c>
      <c r="AN750" s="209"/>
      <c r="AO750" s="209"/>
      <c r="AP750" s="210"/>
      <c r="AQ750" s="71"/>
      <c r="AR750" s="271"/>
      <c r="AS750" s="89"/>
      <c r="AT750" s="74"/>
      <c r="AU750" s="73"/>
      <c r="AV750" s="74"/>
      <c r="AW750" s="75"/>
      <c r="AX750" s="84"/>
      <c r="AY750" s="359"/>
      <c r="AZ750" s="191"/>
      <c r="BA750" s="265"/>
      <c r="BB750" s="392"/>
      <c r="BC750" s="70"/>
      <c r="BD750" s="257" t="s">
        <v>698</v>
      </c>
      <c r="BE750" s="209"/>
      <c r="BF750" s="209"/>
      <c r="BG750" s="210"/>
      <c r="BH750" s="71"/>
      <c r="BI750" s="271"/>
      <c r="BJ750" s="89"/>
      <c r="BK750" s="74"/>
      <c r="BL750" s="73"/>
      <c r="BM750" s="74"/>
      <c r="BN750" s="75"/>
      <c r="BO750" s="84"/>
      <c r="BP750" s="359"/>
    </row>
    <row r="751" spans="1:68" ht="16.5" thickBot="1">
      <c r="A751" s="178" t="s">
        <v>699</v>
      </c>
      <c r="B751" s="179" t="s">
        <v>700</v>
      </c>
      <c r="C751" s="57">
        <v>50</v>
      </c>
      <c r="D751" s="180" t="s">
        <v>701</v>
      </c>
      <c r="E751" s="181"/>
      <c r="F751" s="181"/>
      <c r="G751" s="182"/>
      <c r="H751" s="61"/>
      <c r="I751" s="85" t="s">
        <v>702</v>
      </c>
      <c r="J751" s="183" t="s">
        <v>703</v>
      </c>
      <c r="K751" s="64">
        <v>24175</v>
      </c>
      <c r="L751" s="63" t="s">
        <v>1921</v>
      </c>
      <c r="M751" s="65"/>
      <c r="N751" s="66">
        <v>14.45</v>
      </c>
      <c r="O751" s="84"/>
      <c r="P751" s="67">
        <f>(N751+$O$6)*C751</f>
        <v>785</v>
      </c>
      <c r="Q751" s="77"/>
      <c r="R751" s="178" t="s">
        <v>699</v>
      </c>
      <c r="S751" s="179" t="s">
        <v>700</v>
      </c>
      <c r="T751" s="385"/>
      <c r="U751" s="57">
        <v>50</v>
      </c>
      <c r="V751" s="180" t="s">
        <v>701</v>
      </c>
      <c r="W751" s="181"/>
      <c r="X751" s="181"/>
      <c r="Y751" s="182"/>
      <c r="Z751" s="61"/>
      <c r="AA751" s="85" t="s">
        <v>702</v>
      </c>
      <c r="AB751" s="183" t="s">
        <v>1440</v>
      </c>
      <c r="AC751" s="64" t="s">
        <v>1441</v>
      </c>
      <c r="AD751" s="63" t="s">
        <v>1119</v>
      </c>
      <c r="AE751" s="65"/>
      <c r="AF751" s="66">
        <v>14.9</v>
      </c>
      <c r="AG751" s="84"/>
      <c r="AH751" s="358">
        <f>(AF751+$AG$6)*U751</f>
        <v>840</v>
      </c>
      <c r="AI751" s="178" t="s">
        <v>699</v>
      </c>
      <c r="AJ751" s="179" t="s">
        <v>700</v>
      </c>
      <c r="AK751" s="385"/>
      <c r="AL751" s="57">
        <v>13</v>
      </c>
      <c r="AM751" s="180" t="s">
        <v>701</v>
      </c>
      <c r="AN751" s="181"/>
      <c r="AO751" s="181"/>
      <c r="AP751" s="182"/>
      <c r="AQ751" s="61"/>
      <c r="AR751" s="85" t="s">
        <v>702</v>
      </c>
      <c r="AS751" s="183" t="s">
        <v>1575</v>
      </c>
      <c r="AT751" s="64">
        <v>445401</v>
      </c>
      <c r="AU751" s="63" t="s">
        <v>1655</v>
      </c>
      <c r="AV751" s="65"/>
      <c r="AW751" s="66">
        <v>63.42</v>
      </c>
      <c r="AX751" s="84"/>
      <c r="AY751" s="358">
        <f>(AW751+$AX$6)*AL751</f>
        <v>849.8100000000001</v>
      </c>
      <c r="AZ751" s="178" t="s">
        <v>699</v>
      </c>
      <c r="BA751" s="179" t="s">
        <v>700</v>
      </c>
      <c r="BB751" s="385"/>
      <c r="BC751" s="57">
        <v>50</v>
      </c>
      <c r="BD751" s="180" t="s">
        <v>701</v>
      </c>
      <c r="BE751" s="181"/>
      <c r="BF751" s="181"/>
      <c r="BG751" s="182"/>
      <c r="BH751" s="61"/>
      <c r="BI751" s="85" t="s">
        <v>702</v>
      </c>
      <c r="BJ751" s="183"/>
      <c r="BK751" s="64"/>
      <c r="BL751" s="63"/>
      <c r="BM751" s="65"/>
      <c r="BN751" s="66"/>
      <c r="BO751" s="84"/>
      <c r="BP751" s="358">
        <f>(BN751+$O$6)*BC751</f>
        <v>62.5</v>
      </c>
    </row>
    <row r="752" spans="1:68" s="81" customFormat="1" ht="16.5" thickBot="1">
      <c r="A752" s="184"/>
      <c r="B752" s="185"/>
      <c r="C752" s="70"/>
      <c r="D752" s="180"/>
      <c r="E752" s="181"/>
      <c r="F752" s="181"/>
      <c r="G752" s="182"/>
      <c r="H752" s="119"/>
      <c r="I752" s="72"/>
      <c r="J752" s="89"/>
      <c r="K752" s="74"/>
      <c r="L752" s="73"/>
      <c r="M752" s="74"/>
      <c r="N752" s="75"/>
      <c r="O752" s="84"/>
      <c r="P752" s="76"/>
      <c r="Q752" s="80"/>
      <c r="R752" s="184"/>
      <c r="S752" s="185"/>
      <c r="T752" s="386"/>
      <c r="U752" s="70"/>
      <c r="V752" s="180"/>
      <c r="W752" s="181"/>
      <c r="X752" s="181"/>
      <c r="Y752" s="182"/>
      <c r="Z752" s="119"/>
      <c r="AA752" s="72"/>
      <c r="AB752" s="89"/>
      <c r="AC752" s="74"/>
      <c r="AD752" s="73"/>
      <c r="AE752" s="74"/>
      <c r="AF752" s="75"/>
      <c r="AG752" s="84"/>
      <c r="AH752" s="359"/>
      <c r="AI752" s="184"/>
      <c r="AJ752" s="185"/>
      <c r="AK752" s="386"/>
      <c r="AL752" s="70"/>
      <c r="AM752" s="180"/>
      <c r="AN752" s="181"/>
      <c r="AO752" s="181"/>
      <c r="AP752" s="182"/>
      <c r="AQ752" s="119"/>
      <c r="AR752" s="72"/>
      <c r="AS752" s="89"/>
      <c r="AT752" s="74"/>
      <c r="AU752" s="73"/>
      <c r="AV752" s="74"/>
      <c r="AW752" s="75"/>
      <c r="AX752" s="84"/>
      <c r="AY752" s="359"/>
      <c r="AZ752" s="184"/>
      <c r="BA752" s="185"/>
      <c r="BB752" s="386"/>
      <c r="BC752" s="70"/>
      <c r="BD752" s="180"/>
      <c r="BE752" s="181"/>
      <c r="BF752" s="181"/>
      <c r="BG752" s="182"/>
      <c r="BH752" s="119"/>
      <c r="BI752" s="72"/>
      <c r="BJ752" s="89"/>
      <c r="BK752" s="74"/>
      <c r="BL752" s="73"/>
      <c r="BM752" s="74"/>
      <c r="BN752" s="75"/>
      <c r="BO752" s="84"/>
      <c r="BP752" s="359"/>
    </row>
    <row r="753" spans="1:68" ht="16.5" thickBot="1">
      <c r="A753" s="178" t="s">
        <v>704</v>
      </c>
      <c r="B753" s="179" t="s">
        <v>705</v>
      </c>
      <c r="C753" s="57">
        <v>204</v>
      </c>
      <c r="D753" s="180" t="s">
        <v>706</v>
      </c>
      <c r="E753" s="181"/>
      <c r="F753" s="181"/>
      <c r="G753" s="182"/>
      <c r="H753" s="61"/>
      <c r="I753" s="85" t="s">
        <v>707</v>
      </c>
      <c r="J753" s="183" t="s">
        <v>2705</v>
      </c>
      <c r="K753" s="64">
        <v>49970</v>
      </c>
      <c r="L753" s="63" t="s">
        <v>708</v>
      </c>
      <c r="M753" s="65"/>
      <c r="N753" s="66">
        <v>16.8</v>
      </c>
      <c r="O753" s="84"/>
      <c r="P753" s="67">
        <f>(N753+$O$6)*C753</f>
        <v>3682.2000000000003</v>
      </c>
      <c r="R753" s="178" t="s">
        <v>704</v>
      </c>
      <c r="S753" s="179" t="s">
        <v>705</v>
      </c>
      <c r="T753" s="385"/>
      <c r="U753" s="57">
        <v>85</v>
      </c>
      <c r="V753" s="180" t="s">
        <v>706</v>
      </c>
      <c r="W753" s="181"/>
      <c r="X753" s="181"/>
      <c r="Y753" s="182"/>
      <c r="Z753" s="61"/>
      <c r="AA753" s="85" t="s">
        <v>707</v>
      </c>
      <c r="AB753" s="183" t="s">
        <v>2705</v>
      </c>
      <c r="AC753" s="64">
        <v>6261465</v>
      </c>
      <c r="AD753" s="63" t="s">
        <v>1257</v>
      </c>
      <c r="AE753" s="65"/>
      <c r="AF753" s="66">
        <v>14.38</v>
      </c>
      <c r="AG753" s="84"/>
      <c r="AH753" s="358">
        <f>(AF753+$AG$6)*U753</f>
        <v>1383.8000000000002</v>
      </c>
      <c r="AI753" s="178" t="s">
        <v>704</v>
      </c>
      <c r="AJ753" s="179" t="s">
        <v>705</v>
      </c>
      <c r="AK753" s="385"/>
      <c r="AL753" s="57">
        <v>85</v>
      </c>
      <c r="AM753" s="180" t="s">
        <v>706</v>
      </c>
      <c r="AN753" s="181"/>
      <c r="AO753" s="181"/>
      <c r="AP753" s="182"/>
      <c r="AQ753" s="61"/>
      <c r="AR753" s="85" t="s">
        <v>707</v>
      </c>
      <c r="AS753" s="183" t="s">
        <v>1808</v>
      </c>
      <c r="AT753" s="64">
        <v>479128</v>
      </c>
      <c r="AU753" s="63" t="s">
        <v>1655</v>
      </c>
      <c r="AV753" s="65"/>
      <c r="AW753" s="66">
        <v>30.77</v>
      </c>
      <c r="AX753" s="84"/>
      <c r="AY753" s="358">
        <f>(AW753+$AX$6)*AL753</f>
        <v>2781.2</v>
      </c>
      <c r="AZ753" s="178" t="s">
        <v>704</v>
      </c>
      <c r="BA753" s="179" t="s">
        <v>705</v>
      </c>
      <c r="BB753" s="385"/>
      <c r="BC753" s="57">
        <v>85</v>
      </c>
      <c r="BD753" s="180" t="s">
        <v>706</v>
      </c>
      <c r="BE753" s="181"/>
      <c r="BF753" s="181"/>
      <c r="BG753" s="182"/>
      <c r="BH753" s="61"/>
      <c r="BI753" s="85" t="s">
        <v>707</v>
      </c>
      <c r="BJ753" s="183"/>
      <c r="BK753" s="64"/>
      <c r="BL753" s="63"/>
      <c r="BM753" s="65"/>
      <c r="BN753" s="66"/>
      <c r="BO753" s="84"/>
      <c r="BP753" s="358">
        <f>(BN753+$O$6)*BC753</f>
        <v>106.25</v>
      </c>
    </row>
    <row r="754" spans="1:68" s="81" customFormat="1" ht="16.5" thickBot="1">
      <c r="A754" s="184"/>
      <c r="B754" s="185"/>
      <c r="C754" s="70"/>
      <c r="D754" s="180"/>
      <c r="E754" s="181"/>
      <c r="F754" s="181" t="s">
        <v>709</v>
      </c>
      <c r="G754" s="182"/>
      <c r="H754" s="71"/>
      <c r="I754" s="72"/>
      <c r="J754" s="89"/>
      <c r="K754" s="74"/>
      <c r="L754" s="73"/>
      <c r="M754" s="74"/>
      <c r="N754" s="75"/>
      <c r="O754" s="84"/>
      <c r="P754" s="76"/>
      <c r="Q754" s="80"/>
      <c r="R754" s="184"/>
      <c r="S754" s="185"/>
      <c r="T754" s="386"/>
      <c r="U754" s="70"/>
      <c r="V754" s="180"/>
      <c r="W754" s="181"/>
      <c r="X754" s="181" t="s">
        <v>709</v>
      </c>
      <c r="Y754" s="182"/>
      <c r="Z754" s="71"/>
      <c r="AA754" s="72"/>
      <c r="AB754" s="89"/>
      <c r="AC754" s="74"/>
      <c r="AD754" s="73"/>
      <c r="AE754" s="74"/>
      <c r="AF754" s="75"/>
      <c r="AG754" s="84"/>
      <c r="AH754" s="359"/>
      <c r="AI754" s="184"/>
      <c r="AJ754" s="185"/>
      <c r="AK754" s="386"/>
      <c r="AL754" s="70"/>
      <c r="AM754" s="180"/>
      <c r="AN754" s="181"/>
      <c r="AO754" s="181" t="s">
        <v>709</v>
      </c>
      <c r="AP754" s="182"/>
      <c r="AQ754" s="71"/>
      <c r="AR754" s="72"/>
      <c r="AS754" s="89"/>
      <c r="AT754" s="74"/>
      <c r="AU754" s="73"/>
      <c r="AV754" s="74"/>
      <c r="AW754" s="75"/>
      <c r="AX754" s="84"/>
      <c r="AY754" s="359"/>
      <c r="AZ754" s="184"/>
      <c r="BA754" s="185"/>
      <c r="BB754" s="386"/>
      <c r="BC754" s="70"/>
      <c r="BD754" s="180"/>
      <c r="BE754" s="181"/>
      <c r="BF754" s="181" t="s">
        <v>709</v>
      </c>
      <c r="BG754" s="182"/>
      <c r="BH754" s="71"/>
      <c r="BI754" s="72"/>
      <c r="BJ754" s="89"/>
      <c r="BK754" s="74"/>
      <c r="BL754" s="73"/>
      <c r="BM754" s="74"/>
      <c r="BN754" s="75"/>
      <c r="BO754" s="84"/>
      <c r="BP754" s="359"/>
    </row>
    <row r="755" spans="1:68" s="81" customFormat="1" ht="16.5" thickBot="1">
      <c r="A755" s="178" t="s">
        <v>710</v>
      </c>
      <c r="B755" s="185"/>
      <c r="C755" s="82">
        <v>40</v>
      </c>
      <c r="D755" s="180" t="s">
        <v>711</v>
      </c>
      <c r="E755" s="181"/>
      <c r="F755" s="181"/>
      <c r="G755" s="182"/>
      <c r="H755" s="61"/>
      <c r="I755" s="83" t="s">
        <v>712</v>
      </c>
      <c r="J755" s="183" t="s">
        <v>713</v>
      </c>
      <c r="K755" s="64">
        <v>24190</v>
      </c>
      <c r="L755" s="63" t="s">
        <v>1921</v>
      </c>
      <c r="M755" s="65"/>
      <c r="N755" s="66">
        <v>34</v>
      </c>
      <c r="O755" s="84"/>
      <c r="P755" s="67">
        <f>(N755+$O$6)*C755</f>
        <v>1410</v>
      </c>
      <c r="Q755" s="80"/>
      <c r="R755" s="178" t="s">
        <v>710</v>
      </c>
      <c r="S755" s="185"/>
      <c r="T755" s="386"/>
      <c r="U755" s="82">
        <v>40</v>
      </c>
      <c r="V755" s="180" t="s">
        <v>711</v>
      </c>
      <c r="W755" s="181"/>
      <c r="X755" s="181"/>
      <c r="Y755" s="182"/>
      <c r="Z755" s="61"/>
      <c r="AA755" s="83" t="s">
        <v>712</v>
      </c>
      <c r="AB755" s="183" t="s">
        <v>1442</v>
      </c>
      <c r="AC755" s="64">
        <v>5103064</v>
      </c>
      <c r="AD755" s="63" t="s">
        <v>1257</v>
      </c>
      <c r="AE755" s="65"/>
      <c r="AF755" s="66">
        <v>39.91</v>
      </c>
      <c r="AG755" s="84"/>
      <c r="AH755" s="358">
        <f>(AF755+$AG$6)*U755</f>
        <v>1672.3999999999999</v>
      </c>
      <c r="AI755" s="178" t="s">
        <v>710</v>
      </c>
      <c r="AJ755" s="185"/>
      <c r="AK755" s="386"/>
      <c r="AL755" s="82">
        <v>40</v>
      </c>
      <c r="AM755" s="180" t="s">
        <v>711</v>
      </c>
      <c r="AN755" s="181"/>
      <c r="AO755" s="181"/>
      <c r="AP755" s="182"/>
      <c r="AQ755" s="61"/>
      <c r="AR755" s="83" t="s">
        <v>712</v>
      </c>
      <c r="AS755" s="183" t="s">
        <v>1575</v>
      </c>
      <c r="AT755" s="64">
        <v>164348</v>
      </c>
      <c r="AU755" s="63" t="s">
        <v>1809</v>
      </c>
      <c r="AV755" s="65"/>
      <c r="AW755" s="66">
        <v>33.02</v>
      </c>
      <c r="AX755" s="84"/>
      <c r="AY755" s="358">
        <f>(AW755+$AX$6)*AL755</f>
        <v>1398.8000000000002</v>
      </c>
      <c r="AZ755" s="178" t="s">
        <v>710</v>
      </c>
      <c r="BA755" s="185"/>
      <c r="BB755" s="386"/>
      <c r="BC755" s="82">
        <v>40</v>
      </c>
      <c r="BD755" s="180" t="s">
        <v>711</v>
      </c>
      <c r="BE755" s="181"/>
      <c r="BF755" s="181"/>
      <c r="BG755" s="182"/>
      <c r="BH755" s="61"/>
      <c r="BI755" s="83" t="s">
        <v>712</v>
      </c>
      <c r="BJ755" s="183"/>
      <c r="BK755" s="64"/>
      <c r="BL755" s="63"/>
      <c r="BM755" s="65"/>
      <c r="BN755" s="66"/>
      <c r="BO755" s="84"/>
      <c r="BP755" s="358">
        <f>(BN755+$O$6)*BC755</f>
        <v>50</v>
      </c>
    </row>
    <row r="756" spans="1:68" s="81" customFormat="1" ht="16.5" thickBot="1">
      <c r="A756" s="184"/>
      <c r="B756" s="185"/>
      <c r="C756" s="70"/>
      <c r="D756" s="180"/>
      <c r="E756" s="181"/>
      <c r="F756" s="181"/>
      <c r="G756" s="182"/>
      <c r="H756" s="71"/>
      <c r="I756" s="72"/>
      <c r="J756" s="89"/>
      <c r="K756" s="74"/>
      <c r="L756" s="73"/>
      <c r="M756" s="74"/>
      <c r="N756" s="75"/>
      <c r="O756" s="84"/>
      <c r="P756" s="76"/>
      <c r="Q756" s="80"/>
      <c r="R756" s="184"/>
      <c r="S756" s="185"/>
      <c r="T756" s="386"/>
      <c r="U756" s="70"/>
      <c r="V756" s="180"/>
      <c r="W756" s="181"/>
      <c r="X756" s="181"/>
      <c r="Y756" s="182"/>
      <c r="Z756" s="71"/>
      <c r="AA756" s="72"/>
      <c r="AB756" s="89"/>
      <c r="AC756" s="74"/>
      <c r="AD756" s="73"/>
      <c r="AE756" s="74"/>
      <c r="AF756" s="75"/>
      <c r="AG756" s="84"/>
      <c r="AH756" s="359"/>
      <c r="AI756" s="184"/>
      <c r="AJ756" s="185"/>
      <c r="AK756" s="386"/>
      <c r="AL756" s="70"/>
      <c r="AM756" s="180"/>
      <c r="AN756" s="181"/>
      <c r="AO756" s="181"/>
      <c r="AP756" s="182"/>
      <c r="AQ756" s="71"/>
      <c r="AR756" s="72"/>
      <c r="AS756" s="89"/>
      <c r="AT756" s="74"/>
      <c r="AU756" s="73"/>
      <c r="AV756" s="74"/>
      <c r="AW756" s="75"/>
      <c r="AX756" s="84"/>
      <c r="AY756" s="359"/>
      <c r="AZ756" s="184"/>
      <c r="BA756" s="185"/>
      <c r="BB756" s="386"/>
      <c r="BC756" s="70"/>
      <c r="BD756" s="180"/>
      <c r="BE756" s="181"/>
      <c r="BF756" s="181"/>
      <c r="BG756" s="182"/>
      <c r="BH756" s="71"/>
      <c r="BI756" s="72"/>
      <c r="BJ756" s="89"/>
      <c r="BK756" s="74"/>
      <c r="BL756" s="73"/>
      <c r="BM756" s="74"/>
      <c r="BN756" s="75"/>
      <c r="BO756" s="84"/>
      <c r="BP756" s="359"/>
    </row>
    <row r="757" spans="1:68" s="81" customFormat="1" ht="16.5" thickBot="1">
      <c r="A757" s="178" t="s">
        <v>714</v>
      </c>
      <c r="B757" s="185"/>
      <c r="C757" s="82">
        <v>40</v>
      </c>
      <c r="D757" s="180" t="s">
        <v>715</v>
      </c>
      <c r="E757" s="181"/>
      <c r="F757" s="181"/>
      <c r="G757" s="182"/>
      <c r="H757" s="61"/>
      <c r="I757" s="72" t="s">
        <v>2427</v>
      </c>
      <c r="J757" s="183" t="s">
        <v>716</v>
      </c>
      <c r="K757" s="64">
        <v>24155</v>
      </c>
      <c r="L757" s="63" t="s">
        <v>1921</v>
      </c>
      <c r="M757" s="65"/>
      <c r="N757" s="66">
        <v>39.31</v>
      </c>
      <c r="O757" s="84"/>
      <c r="P757" s="67">
        <f>(N757+$O$6)*C757</f>
        <v>1622.4</v>
      </c>
      <c r="Q757" s="80"/>
      <c r="R757" s="178" t="s">
        <v>714</v>
      </c>
      <c r="S757" s="185"/>
      <c r="T757" s="386"/>
      <c r="U757" s="82">
        <v>40</v>
      </c>
      <c r="V757" s="180" t="s">
        <v>715</v>
      </c>
      <c r="W757" s="181"/>
      <c r="X757" s="181"/>
      <c r="Y757" s="182"/>
      <c r="Z757" s="61"/>
      <c r="AA757" s="72" t="s">
        <v>2427</v>
      </c>
      <c r="AB757" s="183" t="s">
        <v>434</v>
      </c>
      <c r="AC757" s="64">
        <v>2006567</v>
      </c>
      <c r="AD757" s="63" t="s">
        <v>1119</v>
      </c>
      <c r="AE757" s="65"/>
      <c r="AF757" s="66">
        <v>39.57</v>
      </c>
      <c r="AG757" s="84"/>
      <c r="AH757" s="358">
        <f>(AF757+$AG$6)*U757</f>
        <v>1658.8</v>
      </c>
      <c r="AI757" s="178" t="s">
        <v>714</v>
      </c>
      <c r="AJ757" s="185"/>
      <c r="AK757" s="386"/>
      <c r="AL757" s="82">
        <v>40</v>
      </c>
      <c r="AM757" s="180" t="s">
        <v>715</v>
      </c>
      <c r="AN757" s="181"/>
      <c r="AO757" s="181"/>
      <c r="AP757" s="182"/>
      <c r="AQ757" s="61"/>
      <c r="AR757" s="72" t="s">
        <v>2427</v>
      </c>
      <c r="AS757" s="183" t="s">
        <v>2427</v>
      </c>
      <c r="AT757" s="64">
        <v>101699</v>
      </c>
      <c r="AU757" s="63" t="s">
        <v>1810</v>
      </c>
      <c r="AV757" s="65"/>
      <c r="AW757" s="66">
        <v>33.35</v>
      </c>
      <c r="AX757" s="84"/>
      <c r="AY757" s="358">
        <f>(AW757+$AX$6)*AL757</f>
        <v>1412.0000000000002</v>
      </c>
      <c r="AZ757" s="178" t="s">
        <v>714</v>
      </c>
      <c r="BA757" s="185"/>
      <c r="BB757" s="386"/>
      <c r="BC757" s="82">
        <v>40</v>
      </c>
      <c r="BD757" s="180" t="s">
        <v>715</v>
      </c>
      <c r="BE757" s="181"/>
      <c r="BF757" s="181"/>
      <c r="BG757" s="182"/>
      <c r="BH757" s="61"/>
      <c r="BI757" s="72" t="s">
        <v>2427</v>
      </c>
      <c r="BJ757" s="183"/>
      <c r="BK757" s="64"/>
      <c r="BL757" s="63"/>
      <c r="BM757" s="65"/>
      <c r="BN757" s="66"/>
      <c r="BO757" s="84"/>
      <c r="BP757" s="358">
        <f>(BN757+$O$6)*BC757</f>
        <v>50</v>
      </c>
    </row>
    <row r="758" spans="1:68" s="81" customFormat="1" ht="16.5" thickBot="1">
      <c r="A758" s="184"/>
      <c r="B758" s="185"/>
      <c r="C758" s="70"/>
      <c r="D758" s="180"/>
      <c r="E758" s="181"/>
      <c r="F758" s="181"/>
      <c r="G758" s="182"/>
      <c r="H758" s="71"/>
      <c r="I758" s="72"/>
      <c r="J758" s="89"/>
      <c r="K758" s="74"/>
      <c r="L758" s="73"/>
      <c r="M758" s="74"/>
      <c r="N758" s="75"/>
      <c r="O758" s="84"/>
      <c r="P758" s="76"/>
      <c r="Q758" s="80"/>
      <c r="R758" s="184"/>
      <c r="S758" s="185"/>
      <c r="T758" s="386"/>
      <c r="U758" s="70"/>
      <c r="V758" s="180"/>
      <c r="W758" s="181"/>
      <c r="X758" s="181"/>
      <c r="Y758" s="182"/>
      <c r="Z758" s="71"/>
      <c r="AA758" s="72"/>
      <c r="AB758" s="89"/>
      <c r="AC758" s="74"/>
      <c r="AD758" s="73"/>
      <c r="AE758" s="74"/>
      <c r="AF758" s="75"/>
      <c r="AG758" s="84"/>
      <c r="AH758" s="359"/>
      <c r="AI758" s="184"/>
      <c r="AJ758" s="185"/>
      <c r="AK758" s="386"/>
      <c r="AL758" s="70"/>
      <c r="AM758" s="180"/>
      <c r="AN758" s="181"/>
      <c r="AO758" s="181"/>
      <c r="AP758" s="182"/>
      <c r="AQ758" s="71"/>
      <c r="AR758" s="72"/>
      <c r="AS758" s="89"/>
      <c r="AT758" s="74"/>
      <c r="AU758" s="73"/>
      <c r="AV758" s="74"/>
      <c r="AW758" s="75"/>
      <c r="AX758" s="84"/>
      <c r="AY758" s="359"/>
      <c r="AZ758" s="184"/>
      <c r="BA758" s="185"/>
      <c r="BB758" s="386"/>
      <c r="BC758" s="70"/>
      <c r="BD758" s="180"/>
      <c r="BE758" s="181"/>
      <c r="BF758" s="181"/>
      <c r="BG758" s="182"/>
      <c r="BH758" s="71"/>
      <c r="BI758" s="72"/>
      <c r="BJ758" s="89"/>
      <c r="BK758" s="74"/>
      <c r="BL758" s="73"/>
      <c r="BM758" s="74"/>
      <c r="BN758" s="75"/>
      <c r="BO758" s="84"/>
      <c r="BP758" s="359"/>
    </row>
    <row r="759" spans="1:68" ht="16.5" thickBot="1">
      <c r="A759" s="178" t="s">
        <v>717</v>
      </c>
      <c r="B759" s="179" t="s">
        <v>718</v>
      </c>
      <c r="C759" s="57">
        <v>350</v>
      </c>
      <c r="D759" s="180" t="s">
        <v>719</v>
      </c>
      <c r="E759" s="181"/>
      <c r="F759" s="181"/>
      <c r="G759" s="182"/>
      <c r="H759" s="61"/>
      <c r="I759" s="85" t="s">
        <v>720</v>
      </c>
      <c r="J759" s="183" t="s">
        <v>1920</v>
      </c>
      <c r="K759" s="64">
        <v>44500</v>
      </c>
      <c r="L759" s="63" t="s">
        <v>721</v>
      </c>
      <c r="M759" s="65"/>
      <c r="N759" s="66">
        <v>23.75</v>
      </c>
      <c r="O759" s="84"/>
      <c r="P759" s="67">
        <f>(N759+$O$6)*C759</f>
        <v>8750</v>
      </c>
      <c r="Q759" s="77"/>
      <c r="R759" s="178" t="s">
        <v>717</v>
      </c>
      <c r="S759" s="179" t="s">
        <v>718</v>
      </c>
      <c r="T759" s="385"/>
      <c r="U759" s="57">
        <v>350</v>
      </c>
      <c r="V759" s="180" t="s">
        <v>719</v>
      </c>
      <c r="W759" s="181"/>
      <c r="X759" s="181"/>
      <c r="Y759" s="182"/>
      <c r="Z759" s="61"/>
      <c r="AA759" s="85" t="s">
        <v>720</v>
      </c>
      <c r="AB759" s="183" t="s">
        <v>1920</v>
      </c>
      <c r="AC759" s="64">
        <v>5564414</v>
      </c>
      <c r="AD759" s="63" t="s">
        <v>1443</v>
      </c>
      <c r="AE759" s="65"/>
      <c r="AF759" s="66">
        <v>34.06</v>
      </c>
      <c r="AG759" s="84"/>
      <c r="AH759" s="358">
        <f>(AF759+$AG$6)*U759</f>
        <v>12586</v>
      </c>
      <c r="AI759" s="178" t="s">
        <v>717</v>
      </c>
      <c r="AJ759" s="179" t="s">
        <v>718</v>
      </c>
      <c r="AK759" s="385"/>
      <c r="AL759" s="57">
        <v>350</v>
      </c>
      <c r="AM759" s="180" t="s">
        <v>719</v>
      </c>
      <c r="AN759" s="181"/>
      <c r="AO759" s="181"/>
      <c r="AP759" s="182"/>
      <c r="AQ759" s="61"/>
      <c r="AR759" s="85" t="s">
        <v>720</v>
      </c>
      <c r="AS759" s="183" t="s">
        <v>1620</v>
      </c>
      <c r="AT759" s="64">
        <v>150991</v>
      </c>
      <c r="AU759" s="63" t="s">
        <v>1811</v>
      </c>
      <c r="AV759" s="65"/>
      <c r="AW759" s="66">
        <v>28.88</v>
      </c>
      <c r="AX759" s="84"/>
      <c r="AY759" s="358">
        <f>(AW759+$AX$6)*AL759</f>
        <v>10790.5</v>
      </c>
      <c r="AZ759" s="178" t="s">
        <v>717</v>
      </c>
      <c r="BA759" s="179" t="s">
        <v>718</v>
      </c>
      <c r="BB759" s="385"/>
      <c r="BC759" s="57">
        <v>350</v>
      </c>
      <c r="BD759" s="180" t="s">
        <v>719</v>
      </c>
      <c r="BE759" s="181"/>
      <c r="BF759" s="181"/>
      <c r="BG759" s="182"/>
      <c r="BH759" s="61"/>
      <c r="BI759" s="85" t="s">
        <v>720</v>
      </c>
      <c r="BJ759" s="183"/>
      <c r="BK759" s="64"/>
      <c r="BL759" s="63"/>
      <c r="BM759" s="65"/>
      <c r="BN759" s="66"/>
      <c r="BO759" s="84"/>
      <c r="BP759" s="358">
        <f>(BN759+$O$6)*BC759</f>
        <v>437.5</v>
      </c>
    </row>
    <row r="760" spans="1:68" ht="16.5" thickBot="1">
      <c r="A760" s="184"/>
      <c r="B760" s="179"/>
      <c r="C760" s="70"/>
      <c r="D760" s="180"/>
      <c r="E760" s="181"/>
      <c r="F760" s="181"/>
      <c r="G760" s="182"/>
      <c r="H760" s="119"/>
      <c r="I760" s="85"/>
      <c r="J760" s="89"/>
      <c r="K760" s="74"/>
      <c r="L760" s="73"/>
      <c r="M760" s="74"/>
      <c r="N760" s="75"/>
      <c r="O760" s="84"/>
      <c r="P760" s="67"/>
      <c r="Q760" s="5"/>
      <c r="R760" s="184"/>
      <c r="S760" s="179"/>
      <c r="T760" s="385"/>
      <c r="U760" s="70"/>
      <c r="V760" s="180"/>
      <c r="W760" s="181"/>
      <c r="X760" s="181"/>
      <c r="Y760" s="182"/>
      <c r="Z760" s="119"/>
      <c r="AA760" s="85"/>
      <c r="AB760" s="89"/>
      <c r="AC760" s="74"/>
      <c r="AD760" s="73"/>
      <c r="AE760" s="74"/>
      <c r="AF760" s="75"/>
      <c r="AG760" s="84"/>
      <c r="AH760" s="358"/>
      <c r="AI760" s="184"/>
      <c r="AJ760" s="179"/>
      <c r="AK760" s="385"/>
      <c r="AL760" s="70"/>
      <c r="AM760" s="180"/>
      <c r="AN760" s="181"/>
      <c r="AO760" s="181"/>
      <c r="AP760" s="182"/>
      <c r="AQ760" s="119"/>
      <c r="AR760" s="85"/>
      <c r="AS760" s="89"/>
      <c r="AT760" s="74"/>
      <c r="AU760" s="73"/>
      <c r="AV760" s="74"/>
      <c r="AW760" s="75"/>
      <c r="AX760" s="84"/>
      <c r="AY760" s="358"/>
      <c r="AZ760" s="184"/>
      <c r="BA760" s="179"/>
      <c r="BB760" s="385"/>
      <c r="BC760" s="70"/>
      <c r="BD760" s="180"/>
      <c r="BE760" s="181"/>
      <c r="BF760" s="181"/>
      <c r="BG760" s="182"/>
      <c r="BH760" s="119"/>
      <c r="BI760" s="85"/>
      <c r="BJ760" s="89"/>
      <c r="BK760" s="74"/>
      <c r="BL760" s="73"/>
      <c r="BM760" s="74"/>
      <c r="BN760" s="75"/>
      <c r="BO760" s="84"/>
      <c r="BP760" s="358"/>
    </row>
    <row r="761" spans="1:68" ht="16.5" thickBot="1">
      <c r="A761" s="178" t="s">
        <v>722</v>
      </c>
      <c r="B761" s="200" t="s">
        <v>723</v>
      </c>
      <c r="C761" s="57">
        <v>375</v>
      </c>
      <c r="D761" s="180" t="s">
        <v>724</v>
      </c>
      <c r="E761" s="181"/>
      <c r="F761" s="181"/>
      <c r="G761" s="182"/>
      <c r="H761" s="61"/>
      <c r="I761" s="116" t="s">
        <v>2255</v>
      </c>
      <c r="J761" s="183" t="s">
        <v>2255</v>
      </c>
      <c r="K761" s="64">
        <v>25365</v>
      </c>
      <c r="L761" s="63" t="s">
        <v>662</v>
      </c>
      <c r="M761" s="65"/>
      <c r="N761" s="66">
        <v>18.87</v>
      </c>
      <c r="O761" s="84"/>
      <c r="P761" s="67">
        <f>(N761+$O$6)*C761</f>
        <v>7545</v>
      </c>
      <c r="Q761" s="5"/>
      <c r="R761" s="178" t="s">
        <v>722</v>
      </c>
      <c r="S761" s="200" t="s">
        <v>723</v>
      </c>
      <c r="T761" s="388"/>
      <c r="U761" s="57">
        <v>375</v>
      </c>
      <c r="V761" s="180" t="s">
        <v>724</v>
      </c>
      <c r="W761" s="181"/>
      <c r="X761" s="181"/>
      <c r="Y761" s="182"/>
      <c r="Z761" s="61"/>
      <c r="AA761" s="116" t="s">
        <v>2255</v>
      </c>
      <c r="AB761" s="183" t="s">
        <v>1396</v>
      </c>
      <c r="AC761" s="64" t="s">
        <v>1444</v>
      </c>
      <c r="AD761" s="63" t="s">
        <v>1445</v>
      </c>
      <c r="AE761" s="65"/>
      <c r="AF761" s="66">
        <v>25</v>
      </c>
      <c r="AG761" s="84"/>
      <c r="AH761" s="358">
        <f>(AF761+$AG$6)*U761</f>
        <v>10087.5</v>
      </c>
      <c r="AI761" s="178" t="s">
        <v>722</v>
      </c>
      <c r="AJ761" s="200" t="s">
        <v>723</v>
      </c>
      <c r="AK761" s="388"/>
      <c r="AL761" s="57">
        <v>375</v>
      </c>
      <c r="AM761" s="180" t="s">
        <v>724</v>
      </c>
      <c r="AN761" s="181"/>
      <c r="AO761" s="181"/>
      <c r="AP761" s="182"/>
      <c r="AQ761" s="61"/>
      <c r="AR761" s="116" t="s">
        <v>2255</v>
      </c>
      <c r="AS761" s="183" t="s">
        <v>1575</v>
      </c>
      <c r="AT761" s="64">
        <v>534331</v>
      </c>
      <c r="AU761" s="63" t="s">
        <v>1799</v>
      </c>
      <c r="AV761" s="65"/>
      <c r="AW761" s="66">
        <v>13.92</v>
      </c>
      <c r="AX761" s="84"/>
      <c r="AY761" s="358">
        <f>(AW761+$AX$6)*AL761</f>
        <v>5951.25</v>
      </c>
      <c r="AZ761" s="178" t="s">
        <v>722</v>
      </c>
      <c r="BA761" s="200" t="s">
        <v>723</v>
      </c>
      <c r="BB761" s="388"/>
      <c r="BC761" s="57">
        <v>375</v>
      </c>
      <c r="BD761" s="180" t="s">
        <v>724</v>
      </c>
      <c r="BE761" s="181"/>
      <c r="BF761" s="181"/>
      <c r="BG761" s="182"/>
      <c r="BH761" s="61"/>
      <c r="BI761" s="116" t="s">
        <v>2255</v>
      </c>
      <c r="BJ761" s="183"/>
      <c r="BK761" s="64"/>
      <c r="BL761" s="63"/>
      <c r="BM761" s="65"/>
      <c r="BN761" s="66"/>
      <c r="BO761" s="84"/>
      <c r="BP761" s="358">
        <f>(BN761+$O$6)*BC761</f>
        <v>468.75</v>
      </c>
    </row>
    <row r="762" spans="1:68" s="81" customFormat="1" ht="16.5" thickBot="1">
      <c r="A762" s="184"/>
      <c r="B762" s="185"/>
      <c r="C762" s="70"/>
      <c r="D762" s="180"/>
      <c r="E762" s="181"/>
      <c r="F762" s="181"/>
      <c r="G762" s="182"/>
      <c r="H762" s="71"/>
      <c r="I762" s="72"/>
      <c r="J762" s="89"/>
      <c r="K762" s="74"/>
      <c r="L762" s="73"/>
      <c r="M762" s="74"/>
      <c r="N762" s="75"/>
      <c r="O762" s="84"/>
      <c r="P762" s="76"/>
      <c r="Q762" s="80"/>
      <c r="R762" s="184"/>
      <c r="S762" s="185"/>
      <c r="T762" s="386"/>
      <c r="U762" s="70"/>
      <c r="V762" s="180"/>
      <c r="W762" s="181"/>
      <c r="X762" s="181"/>
      <c r="Y762" s="182"/>
      <c r="Z762" s="71"/>
      <c r="AA762" s="72"/>
      <c r="AB762" s="89"/>
      <c r="AC762" s="74"/>
      <c r="AD762" s="73"/>
      <c r="AE762" s="74"/>
      <c r="AF762" s="75"/>
      <c r="AG762" s="84"/>
      <c r="AH762" s="359"/>
      <c r="AI762" s="184"/>
      <c r="AJ762" s="185"/>
      <c r="AK762" s="386"/>
      <c r="AL762" s="70"/>
      <c r="AM762" s="180"/>
      <c r="AN762" s="181"/>
      <c r="AO762" s="181"/>
      <c r="AP762" s="182"/>
      <c r="AQ762" s="71"/>
      <c r="AR762" s="72"/>
      <c r="AS762" s="89"/>
      <c r="AT762" s="74"/>
      <c r="AU762" s="73"/>
      <c r="AV762" s="74"/>
      <c r="AW762" s="75"/>
      <c r="AX762" s="84"/>
      <c r="AY762" s="359"/>
      <c r="AZ762" s="184"/>
      <c r="BA762" s="185"/>
      <c r="BB762" s="386"/>
      <c r="BC762" s="70"/>
      <c r="BD762" s="180"/>
      <c r="BE762" s="181"/>
      <c r="BF762" s="181"/>
      <c r="BG762" s="182"/>
      <c r="BH762" s="71"/>
      <c r="BI762" s="72"/>
      <c r="BJ762" s="89"/>
      <c r="BK762" s="74"/>
      <c r="BL762" s="73"/>
      <c r="BM762" s="74"/>
      <c r="BN762" s="75"/>
      <c r="BO762" s="84"/>
      <c r="BP762" s="359"/>
    </row>
    <row r="763" spans="1:68" ht="16.5" thickBot="1">
      <c r="A763" s="178" t="s">
        <v>725</v>
      </c>
      <c r="B763" s="200" t="s">
        <v>723</v>
      </c>
      <c r="C763" s="57">
        <v>70</v>
      </c>
      <c r="D763" s="180" t="s">
        <v>726</v>
      </c>
      <c r="E763" s="181"/>
      <c r="F763" s="181"/>
      <c r="G763" s="182"/>
      <c r="H763" s="61"/>
      <c r="I763" s="116" t="s">
        <v>720</v>
      </c>
      <c r="J763" s="183" t="s">
        <v>1920</v>
      </c>
      <c r="K763" s="64">
        <v>44520</v>
      </c>
      <c r="L763" s="63" t="s">
        <v>727</v>
      </c>
      <c r="M763" s="65"/>
      <c r="N763" s="66">
        <v>26.01</v>
      </c>
      <c r="O763" s="84"/>
      <c r="P763" s="67">
        <f>(N763+$O$6)*C763</f>
        <v>1908.2</v>
      </c>
      <c r="Q763" s="5"/>
      <c r="R763" s="178" t="s">
        <v>725</v>
      </c>
      <c r="S763" s="200" t="s">
        <v>723</v>
      </c>
      <c r="T763" s="388"/>
      <c r="U763" s="57">
        <v>70</v>
      </c>
      <c r="V763" s="180" t="s">
        <v>726</v>
      </c>
      <c r="W763" s="181"/>
      <c r="X763" s="181"/>
      <c r="Y763" s="182"/>
      <c r="Z763" s="61"/>
      <c r="AA763" s="116" t="s">
        <v>720</v>
      </c>
      <c r="AB763" s="183" t="s">
        <v>1920</v>
      </c>
      <c r="AC763" s="64">
        <v>5096615</v>
      </c>
      <c r="AD763" s="63" t="s">
        <v>1446</v>
      </c>
      <c r="AE763" s="65"/>
      <c r="AF763" s="66">
        <v>22.94</v>
      </c>
      <c r="AG763" s="84"/>
      <c r="AH763" s="358">
        <f>(AF763+$AG$6)*U763</f>
        <v>1738.8</v>
      </c>
      <c r="AI763" s="178" t="s">
        <v>725</v>
      </c>
      <c r="AJ763" s="200" t="s">
        <v>723</v>
      </c>
      <c r="AK763" s="388"/>
      <c r="AL763" s="57">
        <v>70</v>
      </c>
      <c r="AM763" s="180" t="s">
        <v>726</v>
      </c>
      <c r="AN763" s="181"/>
      <c r="AO763" s="181"/>
      <c r="AP763" s="182"/>
      <c r="AQ763" s="61"/>
      <c r="AR763" s="116" t="s">
        <v>720</v>
      </c>
      <c r="AS763" s="183" t="s">
        <v>1620</v>
      </c>
      <c r="AT763" s="64">
        <v>521485</v>
      </c>
      <c r="AU763" s="63" t="s">
        <v>1812</v>
      </c>
      <c r="AV763" s="65"/>
      <c r="AW763" s="66">
        <v>31.24</v>
      </c>
      <c r="AX763" s="84"/>
      <c r="AY763" s="358">
        <f>(AW763+$AX$6)*AL763</f>
        <v>2323.2999999999997</v>
      </c>
      <c r="AZ763" s="178" t="s">
        <v>725</v>
      </c>
      <c r="BA763" s="200" t="s">
        <v>723</v>
      </c>
      <c r="BB763" s="388"/>
      <c r="BC763" s="57">
        <v>70</v>
      </c>
      <c r="BD763" s="180" t="s">
        <v>726</v>
      </c>
      <c r="BE763" s="181"/>
      <c r="BF763" s="181"/>
      <c r="BG763" s="182"/>
      <c r="BH763" s="61"/>
      <c r="BI763" s="116" t="s">
        <v>720</v>
      </c>
      <c r="BJ763" s="183"/>
      <c r="BK763" s="64"/>
      <c r="BL763" s="63"/>
      <c r="BM763" s="65"/>
      <c r="BN763" s="66"/>
      <c r="BO763" s="84"/>
      <c r="BP763" s="358">
        <f>(BN763+$O$6)*BC763</f>
        <v>87.5</v>
      </c>
    </row>
    <row r="764" spans="1:68" ht="16.5" thickBot="1">
      <c r="A764" s="191"/>
      <c r="B764" s="200"/>
      <c r="C764" s="70"/>
      <c r="D764" s="180"/>
      <c r="E764" s="181"/>
      <c r="F764" s="181"/>
      <c r="G764" s="182"/>
      <c r="H764" s="119"/>
      <c r="I764" s="271"/>
      <c r="J764" s="89"/>
      <c r="K764" s="74"/>
      <c r="L764" s="73"/>
      <c r="M764" s="74"/>
      <c r="N764" s="75"/>
      <c r="O764" s="84"/>
      <c r="P764" s="76"/>
      <c r="Q764" s="5"/>
      <c r="R764" s="191"/>
      <c r="S764" s="200"/>
      <c r="T764" s="388"/>
      <c r="U764" s="70"/>
      <c r="V764" s="180"/>
      <c r="W764" s="181"/>
      <c r="X764" s="181"/>
      <c r="Y764" s="182"/>
      <c r="Z764" s="119"/>
      <c r="AA764" s="271"/>
      <c r="AB764" s="89"/>
      <c r="AC764" s="74"/>
      <c r="AD764" s="73"/>
      <c r="AE764" s="74"/>
      <c r="AF764" s="75"/>
      <c r="AG764" s="84"/>
      <c r="AH764" s="359"/>
      <c r="AI764" s="191"/>
      <c r="AJ764" s="200"/>
      <c r="AK764" s="388"/>
      <c r="AL764" s="70"/>
      <c r="AM764" s="180"/>
      <c r="AN764" s="181"/>
      <c r="AO764" s="181"/>
      <c r="AP764" s="182"/>
      <c r="AQ764" s="119"/>
      <c r="AR764" s="271"/>
      <c r="AS764" s="89"/>
      <c r="AT764" s="74"/>
      <c r="AU764" s="73"/>
      <c r="AV764" s="74"/>
      <c r="AW764" s="75"/>
      <c r="AX764" s="84"/>
      <c r="AY764" s="359"/>
      <c r="AZ764" s="191"/>
      <c r="BA764" s="200"/>
      <c r="BB764" s="388"/>
      <c r="BC764" s="70"/>
      <c r="BD764" s="180"/>
      <c r="BE764" s="181"/>
      <c r="BF764" s="181"/>
      <c r="BG764" s="182"/>
      <c r="BH764" s="119"/>
      <c r="BI764" s="271"/>
      <c r="BJ764" s="89"/>
      <c r="BK764" s="74"/>
      <c r="BL764" s="73"/>
      <c r="BM764" s="74"/>
      <c r="BN764" s="75"/>
      <c r="BO764" s="84"/>
      <c r="BP764" s="359"/>
    </row>
    <row r="765" spans="1:68" ht="16.5" thickBot="1">
      <c r="A765" s="178" t="s">
        <v>728</v>
      </c>
      <c r="B765" s="200" t="s">
        <v>729</v>
      </c>
      <c r="C765" s="57">
        <v>100</v>
      </c>
      <c r="D765" s="180" t="s">
        <v>730</v>
      </c>
      <c r="E765" s="181"/>
      <c r="F765" s="181"/>
      <c r="G765" s="182"/>
      <c r="H765" s="61" t="s">
        <v>731</v>
      </c>
      <c r="I765" s="116" t="s">
        <v>732</v>
      </c>
      <c r="J765" s="183" t="s">
        <v>733</v>
      </c>
      <c r="K765" s="64">
        <v>10600</v>
      </c>
      <c r="L765" s="63" t="s">
        <v>337</v>
      </c>
      <c r="M765" s="65"/>
      <c r="N765" s="66">
        <v>24.58</v>
      </c>
      <c r="O765" s="84"/>
      <c r="P765" s="67">
        <f>(N765+$O$6)*C765</f>
        <v>2583</v>
      </c>
      <c r="Q765" s="5"/>
      <c r="R765" s="178" t="s">
        <v>728</v>
      </c>
      <c r="S765" s="200" t="s">
        <v>729</v>
      </c>
      <c r="T765" s="388"/>
      <c r="U765" s="57">
        <v>100</v>
      </c>
      <c r="V765" s="180" t="s">
        <v>730</v>
      </c>
      <c r="W765" s="181"/>
      <c r="X765" s="181"/>
      <c r="Y765" s="182"/>
      <c r="Z765" s="61" t="s">
        <v>731</v>
      </c>
      <c r="AA765" s="116" t="s">
        <v>732</v>
      </c>
      <c r="AB765" s="183" t="s">
        <v>733</v>
      </c>
      <c r="AC765" s="64" t="s">
        <v>1447</v>
      </c>
      <c r="AD765" s="63" t="s">
        <v>1448</v>
      </c>
      <c r="AE765" s="65"/>
      <c r="AF765" s="66">
        <v>24.23</v>
      </c>
      <c r="AG765" s="84"/>
      <c r="AH765" s="358">
        <f>(AF765+$AG$6)*U765</f>
        <v>2613</v>
      </c>
      <c r="AI765" s="178" t="s">
        <v>728</v>
      </c>
      <c r="AJ765" s="200" t="s">
        <v>729</v>
      </c>
      <c r="AK765" s="388"/>
      <c r="AL765" s="57">
        <v>100</v>
      </c>
      <c r="AM765" s="180" t="s">
        <v>730</v>
      </c>
      <c r="AN765" s="181"/>
      <c r="AO765" s="181"/>
      <c r="AP765" s="182"/>
      <c r="AQ765" s="61" t="s">
        <v>731</v>
      </c>
      <c r="AR765" s="116" t="s">
        <v>732</v>
      </c>
      <c r="AS765" s="183" t="s">
        <v>1813</v>
      </c>
      <c r="AT765" s="64">
        <v>330442</v>
      </c>
      <c r="AU765" s="63" t="s">
        <v>1814</v>
      </c>
      <c r="AV765" s="65"/>
      <c r="AW765" s="66">
        <v>26.42</v>
      </c>
      <c r="AX765" s="84"/>
      <c r="AY765" s="358">
        <f>(AW765+$AX$6)*AL765</f>
        <v>2837</v>
      </c>
      <c r="AZ765" s="178" t="s">
        <v>728</v>
      </c>
      <c r="BA765" s="200" t="s">
        <v>729</v>
      </c>
      <c r="BB765" s="388"/>
      <c r="BC765" s="57">
        <v>200</v>
      </c>
      <c r="BD765" s="180" t="s">
        <v>730</v>
      </c>
      <c r="BE765" s="181"/>
      <c r="BF765" s="181"/>
      <c r="BG765" s="182"/>
      <c r="BH765" s="61" t="s">
        <v>731</v>
      </c>
      <c r="BI765" s="116" t="s">
        <v>732</v>
      </c>
      <c r="BJ765" s="183"/>
      <c r="BK765" s="64"/>
      <c r="BL765" s="63"/>
      <c r="BM765" s="65"/>
      <c r="BN765" s="66"/>
      <c r="BO765" s="84"/>
      <c r="BP765" s="358">
        <f>(BN765+$O$6)*BC765</f>
        <v>250</v>
      </c>
    </row>
    <row r="766" spans="1:68" ht="16.5" thickBot="1">
      <c r="A766" s="191"/>
      <c r="B766" s="200"/>
      <c r="C766" s="70"/>
      <c r="D766" s="180"/>
      <c r="E766" s="181"/>
      <c r="F766" s="181"/>
      <c r="G766" s="182"/>
      <c r="H766" s="119"/>
      <c r="I766" s="271"/>
      <c r="J766" s="89"/>
      <c r="K766" s="74"/>
      <c r="L766" s="73"/>
      <c r="M766" s="74"/>
      <c r="N766" s="75"/>
      <c r="O766" s="84"/>
      <c r="P766" s="76"/>
      <c r="Q766" s="5"/>
      <c r="R766" s="191"/>
      <c r="S766" s="200"/>
      <c r="T766" s="388"/>
      <c r="U766" s="70"/>
      <c r="V766" s="180"/>
      <c r="W766" s="181"/>
      <c r="X766" s="181"/>
      <c r="Y766" s="182"/>
      <c r="Z766" s="119"/>
      <c r="AA766" s="271"/>
      <c r="AB766" s="89"/>
      <c r="AC766" s="74"/>
      <c r="AD766" s="73"/>
      <c r="AE766" s="74"/>
      <c r="AF766" s="75"/>
      <c r="AG766" s="84"/>
      <c r="AH766" s="359"/>
      <c r="AI766" s="191"/>
      <c r="AJ766" s="200"/>
      <c r="AK766" s="388"/>
      <c r="AL766" s="70"/>
      <c r="AM766" s="180"/>
      <c r="AN766" s="181"/>
      <c r="AO766" s="181"/>
      <c r="AP766" s="182"/>
      <c r="AQ766" s="119"/>
      <c r="AR766" s="271"/>
      <c r="AS766" s="89"/>
      <c r="AT766" s="74"/>
      <c r="AU766" s="73"/>
      <c r="AV766" s="74"/>
      <c r="AW766" s="75"/>
      <c r="AX766" s="84"/>
      <c r="AY766" s="359"/>
      <c r="AZ766" s="191"/>
      <c r="BA766" s="200"/>
      <c r="BB766" s="388"/>
      <c r="BC766" s="70"/>
      <c r="BD766" s="180"/>
      <c r="BE766" s="181"/>
      <c r="BF766" s="181"/>
      <c r="BG766" s="182"/>
      <c r="BH766" s="119"/>
      <c r="BI766" s="271"/>
      <c r="BJ766" s="89"/>
      <c r="BK766" s="74"/>
      <c r="BL766" s="73"/>
      <c r="BM766" s="74"/>
      <c r="BN766" s="75"/>
      <c r="BO766" s="84"/>
      <c r="BP766" s="359"/>
    </row>
    <row r="767" spans="1:68" s="81" customFormat="1" ht="16.5" thickBot="1">
      <c r="A767" s="184"/>
      <c r="B767" s="185"/>
      <c r="C767" s="70"/>
      <c r="D767" s="448" t="s">
        <v>734</v>
      </c>
      <c r="E767" s="449"/>
      <c r="F767" s="449"/>
      <c r="G767" s="450"/>
      <c r="H767" s="119"/>
      <c r="I767" s="271"/>
      <c r="J767" s="89"/>
      <c r="K767" s="74"/>
      <c r="L767" s="73"/>
      <c r="M767" s="74"/>
      <c r="N767" s="75"/>
      <c r="O767" s="84"/>
      <c r="P767" s="76"/>
      <c r="Q767" s="80"/>
      <c r="R767" s="184"/>
      <c r="S767" s="185"/>
      <c r="T767" s="386"/>
      <c r="U767" s="70"/>
      <c r="V767" s="448" t="s">
        <v>734</v>
      </c>
      <c r="W767" s="449"/>
      <c r="X767" s="449"/>
      <c r="Y767" s="450"/>
      <c r="Z767" s="119"/>
      <c r="AA767" s="271"/>
      <c r="AB767" s="89"/>
      <c r="AC767" s="74"/>
      <c r="AD767" s="73"/>
      <c r="AE767" s="74"/>
      <c r="AF767" s="75"/>
      <c r="AG767" s="84"/>
      <c r="AH767" s="359"/>
      <c r="AI767" s="184"/>
      <c r="AJ767" s="185"/>
      <c r="AK767" s="386"/>
      <c r="AL767" s="70"/>
      <c r="AM767" s="448" t="s">
        <v>734</v>
      </c>
      <c r="AN767" s="449"/>
      <c r="AO767" s="449"/>
      <c r="AP767" s="450"/>
      <c r="AQ767" s="119"/>
      <c r="AR767" s="271"/>
      <c r="AS767" s="89"/>
      <c r="AT767" s="74"/>
      <c r="AU767" s="73"/>
      <c r="AV767" s="74"/>
      <c r="AW767" s="75"/>
      <c r="AX767" s="84"/>
      <c r="AY767" s="359"/>
      <c r="AZ767" s="184"/>
      <c r="BA767" s="185"/>
      <c r="BB767" s="386"/>
      <c r="BC767" s="70"/>
      <c r="BD767" s="448" t="s">
        <v>734</v>
      </c>
      <c r="BE767" s="449"/>
      <c r="BF767" s="449"/>
      <c r="BG767" s="450"/>
      <c r="BH767" s="119"/>
      <c r="BI767" s="271"/>
      <c r="BJ767" s="89"/>
      <c r="BK767" s="74"/>
      <c r="BL767" s="73"/>
      <c r="BM767" s="74"/>
      <c r="BN767" s="75"/>
      <c r="BO767" s="84"/>
      <c r="BP767" s="359"/>
    </row>
    <row r="768" spans="1:68" s="81" customFormat="1" ht="16.5" thickBot="1">
      <c r="A768" s="184"/>
      <c r="B768" s="185"/>
      <c r="C768" s="70"/>
      <c r="D768" s="180"/>
      <c r="E768" s="181"/>
      <c r="F768" s="181"/>
      <c r="G768" s="182"/>
      <c r="H768" s="119"/>
      <c r="I768" s="271"/>
      <c r="J768" s="89"/>
      <c r="K768" s="74"/>
      <c r="L768" s="73"/>
      <c r="M768" s="74"/>
      <c r="N768" s="75"/>
      <c r="O768" s="84"/>
      <c r="P768" s="76"/>
      <c r="Q768" s="80"/>
      <c r="R768" s="184"/>
      <c r="S768" s="185"/>
      <c r="T768" s="386"/>
      <c r="U768" s="70"/>
      <c r="V768" s="180"/>
      <c r="W768" s="181"/>
      <c r="X768" s="181"/>
      <c r="Y768" s="182"/>
      <c r="Z768" s="119"/>
      <c r="AA768" s="271"/>
      <c r="AB768" s="89"/>
      <c r="AC768" s="74"/>
      <c r="AD768" s="73"/>
      <c r="AE768" s="74"/>
      <c r="AF768" s="75"/>
      <c r="AG768" s="84"/>
      <c r="AH768" s="359"/>
      <c r="AI768" s="184"/>
      <c r="AJ768" s="185"/>
      <c r="AK768" s="386"/>
      <c r="AL768" s="70"/>
      <c r="AM768" s="180"/>
      <c r="AN768" s="181"/>
      <c r="AO768" s="181"/>
      <c r="AP768" s="182"/>
      <c r="AQ768" s="119"/>
      <c r="AR768" s="271"/>
      <c r="AS768" s="89"/>
      <c r="AT768" s="74"/>
      <c r="AU768" s="73"/>
      <c r="AV768" s="74"/>
      <c r="AW768" s="75"/>
      <c r="AX768" s="84"/>
      <c r="AY768" s="359"/>
      <c r="AZ768" s="184"/>
      <c r="BA768" s="185"/>
      <c r="BB768" s="386"/>
      <c r="BC768" s="70"/>
      <c r="BD768" s="180"/>
      <c r="BE768" s="181"/>
      <c r="BF768" s="181"/>
      <c r="BG768" s="182"/>
      <c r="BH768" s="119"/>
      <c r="BI768" s="271"/>
      <c r="BJ768" s="89"/>
      <c r="BK768" s="74"/>
      <c r="BL768" s="73"/>
      <c r="BM768" s="74"/>
      <c r="BN768" s="75"/>
      <c r="BO768" s="84"/>
      <c r="BP768" s="359"/>
    </row>
    <row r="769" spans="1:68" ht="16.5" thickBot="1">
      <c r="A769" s="178" t="s">
        <v>735</v>
      </c>
      <c r="B769" s="211" t="s">
        <v>736</v>
      </c>
      <c r="C769" s="57">
        <v>340</v>
      </c>
      <c r="D769" s="180" t="s">
        <v>1092</v>
      </c>
      <c r="E769" s="181"/>
      <c r="F769" s="181"/>
      <c r="G769" s="182"/>
      <c r="H769" s="61"/>
      <c r="I769" s="97" t="s">
        <v>737</v>
      </c>
      <c r="J769" s="183" t="s">
        <v>738</v>
      </c>
      <c r="K769" s="64">
        <v>24750</v>
      </c>
      <c r="L769" s="63" t="s">
        <v>2447</v>
      </c>
      <c r="M769" s="65"/>
      <c r="N769" s="66">
        <v>11.73</v>
      </c>
      <c r="O769" s="84"/>
      <c r="P769" s="67">
        <f>(N769+$O$6)*C769</f>
        <v>4413.2</v>
      </c>
      <c r="Q769" s="77"/>
      <c r="R769" s="178" t="s">
        <v>735</v>
      </c>
      <c r="S769" s="211" t="s">
        <v>736</v>
      </c>
      <c r="T769" s="389"/>
      <c r="U769" s="57">
        <v>425</v>
      </c>
      <c r="V769" s="180" t="s">
        <v>1092</v>
      </c>
      <c r="W769" s="181"/>
      <c r="X769" s="181"/>
      <c r="Y769" s="182"/>
      <c r="Z769" s="61"/>
      <c r="AA769" s="97" t="s">
        <v>737</v>
      </c>
      <c r="AB769" s="183" t="s">
        <v>1449</v>
      </c>
      <c r="AC769" s="64">
        <v>6146468</v>
      </c>
      <c r="AD769" s="63" t="s">
        <v>1434</v>
      </c>
      <c r="AE769" s="65"/>
      <c r="AF769" s="66">
        <v>14.18</v>
      </c>
      <c r="AG769" s="84"/>
      <c r="AH769" s="358">
        <f>(AF769+$AG$6)*U769</f>
        <v>6833.999999999999</v>
      </c>
      <c r="AI769" s="178" t="s">
        <v>735</v>
      </c>
      <c r="AJ769" s="211" t="s">
        <v>736</v>
      </c>
      <c r="AK769" s="389"/>
      <c r="AL769" s="57">
        <v>425</v>
      </c>
      <c r="AM769" s="180" t="s">
        <v>1092</v>
      </c>
      <c r="AN769" s="181"/>
      <c r="AO769" s="181"/>
      <c r="AP769" s="182"/>
      <c r="AQ769" s="61"/>
      <c r="AR769" s="97" t="s">
        <v>737</v>
      </c>
      <c r="AS769" s="183" t="s">
        <v>1815</v>
      </c>
      <c r="AT769" s="64">
        <v>591246</v>
      </c>
      <c r="AU769" s="63" t="s">
        <v>1816</v>
      </c>
      <c r="AV769" s="65"/>
      <c r="AW769" s="66">
        <v>12.1</v>
      </c>
      <c r="AX769" s="84"/>
      <c r="AY769" s="358">
        <f>(AW769+$AX$6)*AL769</f>
        <v>5971.25</v>
      </c>
      <c r="AZ769" s="178" t="s">
        <v>735</v>
      </c>
      <c r="BA769" s="211" t="s">
        <v>736</v>
      </c>
      <c r="BB769" s="389"/>
      <c r="BC769" s="57">
        <v>425</v>
      </c>
      <c r="BD769" s="180" t="s">
        <v>1092</v>
      </c>
      <c r="BE769" s="181"/>
      <c r="BF769" s="181"/>
      <c r="BG769" s="182"/>
      <c r="BH769" s="61"/>
      <c r="BI769" s="97" t="s">
        <v>737</v>
      </c>
      <c r="BJ769" s="183"/>
      <c r="BK769" s="64"/>
      <c r="BL769" s="63"/>
      <c r="BM769" s="65"/>
      <c r="BN769" s="66"/>
      <c r="BO769" s="84"/>
      <c r="BP769" s="358">
        <f>(BN769+$O$6)*BC769</f>
        <v>531.25</v>
      </c>
    </row>
    <row r="770" spans="1:68" s="81" customFormat="1" ht="16.5" thickBot="1">
      <c r="A770" s="184"/>
      <c r="B770" s="185"/>
      <c r="C770" s="70"/>
      <c r="D770" s="180"/>
      <c r="E770" s="181"/>
      <c r="F770" s="181" t="s">
        <v>739</v>
      </c>
      <c r="G770" s="182"/>
      <c r="H770" s="71"/>
      <c r="I770" s="72"/>
      <c r="J770" s="89"/>
      <c r="K770" s="74"/>
      <c r="L770" s="73"/>
      <c r="M770" s="74"/>
      <c r="N770" s="75"/>
      <c r="O770" s="84"/>
      <c r="P770" s="76"/>
      <c r="Q770" s="80"/>
      <c r="R770" s="184"/>
      <c r="S770" s="185"/>
      <c r="T770" s="386"/>
      <c r="U770" s="70"/>
      <c r="V770" s="180"/>
      <c r="W770" s="181"/>
      <c r="X770" s="181" t="s">
        <v>739</v>
      </c>
      <c r="Y770" s="182"/>
      <c r="Z770" s="71"/>
      <c r="AA770" s="72"/>
      <c r="AB770" s="89"/>
      <c r="AC770" s="74"/>
      <c r="AD770" s="73"/>
      <c r="AE770" s="74"/>
      <c r="AF770" s="75"/>
      <c r="AG770" s="84"/>
      <c r="AH770" s="359"/>
      <c r="AI770" s="184"/>
      <c r="AJ770" s="185"/>
      <c r="AK770" s="386"/>
      <c r="AL770" s="70"/>
      <c r="AM770" s="180"/>
      <c r="AN770" s="181"/>
      <c r="AO770" s="181" t="s">
        <v>739</v>
      </c>
      <c r="AP770" s="182"/>
      <c r="AQ770" s="71"/>
      <c r="AR770" s="72"/>
      <c r="AS770" s="89"/>
      <c r="AT770" s="74"/>
      <c r="AU770" s="73"/>
      <c r="AV770" s="74"/>
      <c r="AW770" s="75"/>
      <c r="AX770" s="84"/>
      <c r="AY770" s="359"/>
      <c r="AZ770" s="184"/>
      <c r="BA770" s="185"/>
      <c r="BB770" s="386"/>
      <c r="BC770" s="70"/>
      <c r="BD770" s="180"/>
      <c r="BE770" s="181"/>
      <c r="BF770" s="181" t="s">
        <v>739</v>
      </c>
      <c r="BG770" s="182"/>
      <c r="BH770" s="71"/>
      <c r="BI770" s="72"/>
      <c r="BJ770" s="89"/>
      <c r="BK770" s="74"/>
      <c r="BL770" s="73"/>
      <c r="BM770" s="74"/>
      <c r="BN770" s="75"/>
      <c r="BO770" s="84"/>
      <c r="BP770" s="359"/>
    </row>
    <row r="771" spans="1:68" ht="16.5" thickBot="1">
      <c r="A771" s="178" t="s">
        <v>740</v>
      </c>
      <c r="B771" s="179" t="s">
        <v>741</v>
      </c>
      <c r="C771" s="57">
        <v>1800</v>
      </c>
      <c r="D771" s="276" t="s">
        <v>742</v>
      </c>
      <c r="E771" s="277"/>
      <c r="F771" s="277"/>
      <c r="G771" s="182"/>
      <c r="H771" s="61"/>
      <c r="I771" s="85" t="s">
        <v>743</v>
      </c>
      <c r="J771" s="183" t="s">
        <v>744</v>
      </c>
      <c r="K771" s="64">
        <v>24900</v>
      </c>
      <c r="L771" s="63" t="s">
        <v>1921</v>
      </c>
      <c r="M771" s="65"/>
      <c r="N771" s="66">
        <v>9.48</v>
      </c>
      <c r="O771" s="84"/>
      <c r="P771" s="67">
        <f>(N771+$O$6)*C771</f>
        <v>19314</v>
      </c>
      <c r="Q771" s="77"/>
      <c r="R771" s="178" t="s">
        <v>740</v>
      </c>
      <c r="S771" s="179" t="s">
        <v>741</v>
      </c>
      <c r="T771" s="385"/>
      <c r="U771" s="57">
        <v>1800</v>
      </c>
      <c r="V771" s="276" t="s">
        <v>742</v>
      </c>
      <c r="W771" s="277"/>
      <c r="X771" s="277"/>
      <c r="Y771" s="182"/>
      <c r="Z771" s="61"/>
      <c r="AA771" s="85" t="s">
        <v>743</v>
      </c>
      <c r="AB771" s="183" t="s">
        <v>1450</v>
      </c>
      <c r="AC771" s="142" t="s">
        <v>1451</v>
      </c>
      <c r="AD771" s="63" t="s">
        <v>1434</v>
      </c>
      <c r="AE771" s="65"/>
      <c r="AF771" s="66">
        <v>10.65</v>
      </c>
      <c r="AG771" s="84"/>
      <c r="AH771" s="358">
        <f>(AF771+$AG$6)*U771</f>
        <v>22590</v>
      </c>
      <c r="AI771" s="178" t="s">
        <v>740</v>
      </c>
      <c r="AJ771" s="179" t="s">
        <v>741</v>
      </c>
      <c r="AK771" s="385"/>
      <c r="AL771" s="57">
        <v>1800</v>
      </c>
      <c r="AM771" s="276" t="s">
        <v>742</v>
      </c>
      <c r="AN771" s="277"/>
      <c r="AO771" s="277"/>
      <c r="AP771" s="182"/>
      <c r="AQ771" s="61"/>
      <c r="AR771" s="85" t="s">
        <v>743</v>
      </c>
      <c r="AS771" s="183" t="s">
        <v>1817</v>
      </c>
      <c r="AT771" s="64">
        <v>113271</v>
      </c>
      <c r="AU771" s="63" t="s">
        <v>1637</v>
      </c>
      <c r="AV771" s="65"/>
      <c r="AW771" s="66">
        <v>10.64</v>
      </c>
      <c r="AX771" s="84"/>
      <c r="AY771" s="358">
        <f>(AW771+$AX$6)*AL771</f>
        <v>22662</v>
      </c>
      <c r="AZ771" s="178" t="s">
        <v>740</v>
      </c>
      <c r="BA771" s="179" t="s">
        <v>741</v>
      </c>
      <c r="BB771" s="385"/>
      <c r="BC771" s="57">
        <v>1800</v>
      </c>
      <c r="BD771" s="276" t="s">
        <v>742</v>
      </c>
      <c r="BE771" s="277"/>
      <c r="BF771" s="277"/>
      <c r="BG771" s="182"/>
      <c r="BH771" s="61"/>
      <c r="BI771" s="85" t="s">
        <v>743</v>
      </c>
      <c r="BJ771" s="183"/>
      <c r="BK771" s="64"/>
      <c r="BL771" s="63"/>
      <c r="BM771" s="65"/>
      <c r="BN771" s="66"/>
      <c r="BO771" s="84"/>
      <c r="BP771" s="358">
        <f>(BN771+$O$6)*BC771</f>
        <v>2250</v>
      </c>
    </row>
    <row r="772" spans="1:68" ht="16.5" thickBot="1">
      <c r="A772" s="191"/>
      <c r="B772" s="193"/>
      <c r="C772" s="70"/>
      <c r="D772" s="278" t="s">
        <v>745</v>
      </c>
      <c r="E772" s="277"/>
      <c r="F772" s="277"/>
      <c r="G772" s="182"/>
      <c r="H772" s="61"/>
      <c r="I772" s="271"/>
      <c r="J772" s="89"/>
      <c r="K772" s="74"/>
      <c r="L772" s="73"/>
      <c r="M772" s="74"/>
      <c r="N772" s="75"/>
      <c r="O772" s="84"/>
      <c r="P772" s="76"/>
      <c r="Q772" s="77"/>
      <c r="R772" s="191"/>
      <c r="S772" s="193"/>
      <c r="T772" s="387"/>
      <c r="U772" s="70"/>
      <c r="V772" s="278" t="s">
        <v>745</v>
      </c>
      <c r="W772" s="277"/>
      <c r="X772" s="277"/>
      <c r="Y772" s="182"/>
      <c r="Z772" s="61"/>
      <c r="AA772" s="271"/>
      <c r="AB772" s="89"/>
      <c r="AC772" s="74"/>
      <c r="AD772" s="73"/>
      <c r="AE772" s="74"/>
      <c r="AF772" s="75"/>
      <c r="AG772" s="84"/>
      <c r="AH772" s="359"/>
      <c r="AI772" s="191"/>
      <c r="AJ772" s="193"/>
      <c r="AK772" s="387"/>
      <c r="AL772" s="70"/>
      <c r="AM772" s="278" t="s">
        <v>745</v>
      </c>
      <c r="AN772" s="277"/>
      <c r="AO772" s="277"/>
      <c r="AP772" s="182"/>
      <c r="AQ772" s="61"/>
      <c r="AR772" s="271"/>
      <c r="AS772" s="89"/>
      <c r="AT772" s="74"/>
      <c r="AU772" s="73"/>
      <c r="AV772" s="74"/>
      <c r="AW772" s="75"/>
      <c r="AX772" s="84"/>
      <c r="AY772" s="359"/>
      <c r="AZ772" s="191"/>
      <c r="BA772" s="193"/>
      <c r="BB772" s="387"/>
      <c r="BC772" s="70"/>
      <c r="BD772" s="278" t="s">
        <v>745</v>
      </c>
      <c r="BE772" s="277"/>
      <c r="BF772" s="277"/>
      <c r="BG772" s="182"/>
      <c r="BH772" s="61"/>
      <c r="BI772" s="271"/>
      <c r="BJ772" s="89"/>
      <c r="BK772" s="74"/>
      <c r="BL772" s="73"/>
      <c r="BM772" s="74"/>
      <c r="BN772" s="75"/>
      <c r="BO772" s="84"/>
      <c r="BP772" s="359"/>
    </row>
    <row r="773" spans="1:68" ht="16.5" thickBot="1">
      <c r="A773" s="191"/>
      <c r="B773" s="193"/>
      <c r="C773" s="70"/>
      <c r="D773" s="279" t="s">
        <v>746</v>
      </c>
      <c r="E773" s="209"/>
      <c r="F773" s="209"/>
      <c r="G773" s="210"/>
      <c r="H773" s="71"/>
      <c r="I773" s="271"/>
      <c r="J773" s="89"/>
      <c r="K773" s="74"/>
      <c r="L773" s="73"/>
      <c r="M773" s="74"/>
      <c r="N773" s="75"/>
      <c r="O773" s="84"/>
      <c r="P773" s="76"/>
      <c r="R773" s="191"/>
      <c r="S773" s="193"/>
      <c r="T773" s="387"/>
      <c r="U773" s="70"/>
      <c r="V773" s="279" t="s">
        <v>746</v>
      </c>
      <c r="W773" s="209"/>
      <c r="X773" s="209"/>
      <c r="Y773" s="210"/>
      <c r="Z773" s="71"/>
      <c r="AA773" s="271"/>
      <c r="AB773" s="89"/>
      <c r="AC773" s="74"/>
      <c r="AD773" s="73"/>
      <c r="AE773" s="74"/>
      <c r="AF773" s="75"/>
      <c r="AG773" s="84"/>
      <c r="AH773" s="359"/>
      <c r="AI773" s="191"/>
      <c r="AJ773" s="193"/>
      <c r="AK773" s="387"/>
      <c r="AL773" s="70"/>
      <c r="AM773" s="279" t="s">
        <v>746</v>
      </c>
      <c r="AN773" s="209"/>
      <c r="AO773" s="209"/>
      <c r="AP773" s="210"/>
      <c r="AQ773" s="71"/>
      <c r="AR773" s="271"/>
      <c r="AS773" s="89"/>
      <c r="AT773" s="74"/>
      <c r="AU773" s="73"/>
      <c r="AV773" s="74"/>
      <c r="AW773" s="75"/>
      <c r="AX773" s="84"/>
      <c r="AY773" s="359"/>
      <c r="AZ773" s="191"/>
      <c r="BA773" s="193"/>
      <c r="BB773" s="387"/>
      <c r="BC773" s="70"/>
      <c r="BD773" s="279" t="s">
        <v>746</v>
      </c>
      <c r="BE773" s="209"/>
      <c r="BF773" s="209"/>
      <c r="BG773" s="210"/>
      <c r="BH773" s="71"/>
      <c r="BI773" s="271"/>
      <c r="BJ773" s="89"/>
      <c r="BK773" s="74"/>
      <c r="BL773" s="73"/>
      <c r="BM773" s="74"/>
      <c r="BN773" s="75"/>
      <c r="BO773" s="84"/>
      <c r="BP773" s="359"/>
    </row>
    <row r="774" spans="1:68" ht="16.5" thickBot="1">
      <c r="A774" s="178" t="s">
        <v>747</v>
      </c>
      <c r="B774" s="179"/>
      <c r="C774" s="57">
        <v>400</v>
      </c>
      <c r="D774" s="280" t="s">
        <v>748</v>
      </c>
      <c r="E774" s="218"/>
      <c r="F774" s="218"/>
      <c r="G774" s="219"/>
      <c r="H774" s="61"/>
      <c r="I774" s="85"/>
      <c r="J774" s="183" t="s">
        <v>441</v>
      </c>
      <c r="K774" s="64"/>
      <c r="L774" s="63" t="s">
        <v>749</v>
      </c>
      <c r="M774" s="65"/>
      <c r="N774" s="66">
        <v>10.56</v>
      </c>
      <c r="O774" s="84"/>
      <c r="P774" s="67">
        <f>(N774+$O$6)*C774</f>
        <v>4724</v>
      </c>
      <c r="Q774" s="77"/>
      <c r="R774" s="178" t="s">
        <v>747</v>
      </c>
      <c r="S774" s="179"/>
      <c r="T774" s="385"/>
      <c r="U774" s="57">
        <v>200</v>
      </c>
      <c r="V774" s="280" t="s">
        <v>748</v>
      </c>
      <c r="W774" s="218"/>
      <c r="X774" s="218"/>
      <c r="Y774" s="219"/>
      <c r="Z774" s="61"/>
      <c r="AA774" s="85"/>
      <c r="AB774" s="183" t="s">
        <v>441</v>
      </c>
      <c r="AC774" s="64"/>
      <c r="AD774" s="63" t="s">
        <v>1452</v>
      </c>
      <c r="AE774" s="65"/>
      <c r="AF774" s="66">
        <v>11.88</v>
      </c>
      <c r="AG774" s="84"/>
      <c r="AH774" s="358">
        <f>(AF774+$AG$6)*U774</f>
        <v>2756</v>
      </c>
      <c r="AI774" s="178" t="s">
        <v>747</v>
      </c>
      <c r="AJ774" s="179"/>
      <c r="AK774" s="385"/>
      <c r="AL774" s="57">
        <v>300</v>
      </c>
      <c r="AM774" s="280" t="s">
        <v>748</v>
      </c>
      <c r="AN774" s="218"/>
      <c r="AO774" s="218" t="s">
        <v>1818</v>
      </c>
      <c r="AP774" s="219"/>
      <c r="AQ774" s="61"/>
      <c r="AR774" s="85"/>
      <c r="AS774" s="183" t="s">
        <v>1819</v>
      </c>
      <c r="AT774" s="64">
        <v>221481</v>
      </c>
      <c r="AU774" s="63" t="s">
        <v>1820</v>
      </c>
      <c r="AV774" s="65"/>
      <c r="AW774" s="66">
        <v>9.01</v>
      </c>
      <c r="AX774" s="84"/>
      <c r="AY774" s="358">
        <f>(AW774+$AX$6)*AL774</f>
        <v>3287.9999999999995</v>
      </c>
      <c r="AZ774" s="178" t="s">
        <v>747</v>
      </c>
      <c r="BA774" s="179"/>
      <c r="BB774" s="385"/>
      <c r="BC774" s="57">
        <v>400</v>
      </c>
      <c r="BD774" s="280" t="s">
        <v>748</v>
      </c>
      <c r="BE774" s="218"/>
      <c r="BF774" s="218"/>
      <c r="BG774" s="219"/>
      <c r="BH774" s="61"/>
      <c r="BI774" s="85"/>
      <c r="BJ774" s="183"/>
      <c r="BK774" s="64"/>
      <c r="BL774" s="63"/>
      <c r="BM774" s="65"/>
      <c r="BN774" s="66"/>
      <c r="BO774" s="84"/>
      <c r="BP774" s="358">
        <f>(BN774+$O$6)*BC774</f>
        <v>500</v>
      </c>
    </row>
    <row r="775" spans="1:68" ht="16.5" thickBot="1">
      <c r="A775" s="191"/>
      <c r="B775" s="179"/>
      <c r="C775" s="70"/>
      <c r="D775" s="280" t="s">
        <v>750</v>
      </c>
      <c r="E775" s="218"/>
      <c r="F775" s="218"/>
      <c r="G775" s="219"/>
      <c r="H775" s="61"/>
      <c r="I775" s="271"/>
      <c r="J775" s="89"/>
      <c r="K775" s="74"/>
      <c r="L775" s="73"/>
      <c r="M775" s="74"/>
      <c r="N775" s="75"/>
      <c r="O775" s="84"/>
      <c r="P775" s="76"/>
      <c r="Q775" s="5"/>
      <c r="R775" s="191"/>
      <c r="S775" s="179"/>
      <c r="T775" s="385"/>
      <c r="U775" s="70"/>
      <c r="V775" s="280" t="s">
        <v>750</v>
      </c>
      <c r="W775" s="218"/>
      <c r="X775" s="218"/>
      <c r="Y775" s="219"/>
      <c r="Z775" s="61"/>
      <c r="AA775" s="271"/>
      <c r="AB775" s="89"/>
      <c r="AC775" s="74"/>
      <c r="AD775" s="73"/>
      <c r="AE775" s="74"/>
      <c r="AF775" s="75"/>
      <c r="AG775" s="84"/>
      <c r="AH775" s="359"/>
      <c r="AI775" s="191"/>
      <c r="AJ775" s="179"/>
      <c r="AK775" s="385"/>
      <c r="AL775" s="70"/>
      <c r="AM775" s="280" t="s">
        <v>750</v>
      </c>
      <c r="AN775" s="218"/>
      <c r="AO775" s="218"/>
      <c r="AP775" s="219"/>
      <c r="AQ775" s="61"/>
      <c r="AR775" s="271"/>
      <c r="AS775" s="89"/>
      <c r="AT775" s="74"/>
      <c r="AU775" s="73"/>
      <c r="AV775" s="74"/>
      <c r="AW775" s="75"/>
      <c r="AX775" s="84"/>
      <c r="AY775" s="359"/>
      <c r="AZ775" s="191"/>
      <c r="BA775" s="179"/>
      <c r="BB775" s="385"/>
      <c r="BC775" s="70"/>
      <c r="BD775" s="280" t="s">
        <v>750</v>
      </c>
      <c r="BE775" s="218"/>
      <c r="BF775" s="218"/>
      <c r="BG775" s="219"/>
      <c r="BH775" s="61"/>
      <c r="BI775" s="271"/>
      <c r="BJ775" s="89"/>
      <c r="BK775" s="74"/>
      <c r="BL775" s="73"/>
      <c r="BM775" s="74"/>
      <c r="BN775" s="75"/>
      <c r="BO775" s="84"/>
      <c r="BP775" s="359"/>
    </row>
    <row r="776" spans="1:68" s="81" customFormat="1" ht="16.5" thickBot="1">
      <c r="A776" s="191"/>
      <c r="B776" s="185"/>
      <c r="C776" s="70"/>
      <c r="D776" s="180" t="s">
        <v>751</v>
      </c>
      <c r="E776" s="181"/>
      <c r="F776" s="181"/>
      <c r="G776" s="182"/>
      <c r="H776" s="71"/>
      <c r="I776" s="72"/>
      <c r="J776" s="89"/>
      <c r="K776" s="74"/>
      <c r="L776" s="73"/>
      <c r="M776" s="74"/>
      <c r="N776" s="75"/>
      <c r="O776" s="84"/>
      <c r="P776" s="76"/>
      <c r="Q776" s="80"/>
      <c r="R776" s="191"/>
      <c r="S776" s="185"/>
      <c r="T776" s="386"/>
      <c r="U776" s="70"/>
      <c r="V776" s="180" t="s">
        <v>751</v>
      </c>
      <c r="W776" s="181"/>
      <c r="X776" s="181"/>
      <c r="Y776" s="182"/>
      <c r="Z776" s="71"/>
      <c r="AA776" s="72"/>
      <c r="AB776" s="89"/>
      <c r="AC776" s="74"/>
      <c r="AD776" s="73"/>
      <c r="AE776" s="74"/>
      <c r="AF776" s="75"/>
      <c r="AG776" s="84"/>
      <c r="AH776" s="359"/>
      <c r="AI776" s="191"/>
      <c r="AJ776" s="185"/>
      <c r="AK776" s="386"/>
      <c r="AL776" s="70"/>
      <c r="AM776" s="180" t="s">
        <v>751</v>
      </c>
      <c r="AN776" s="181"/>
      <c r="AO776" s="181"/>
      <c r="AP776" s="182"/>
      <c r="AQ776" s="71"/>
      <c r="AR776" s="72"/>
      <c r="AS776" s="89"/>
      <c r="AT776" s="74"/>
      <c r="AU776" s="73"/>
      <c r="AV776" s="74"/>
      <c r="AW776" s="75"/>
      <c r="AX776" s="84"/>
      <c r="AY776" s="359"/>
      <c r="AZ776" s="191"/>
      <c r="BA776" s="185"/>
      <c r="BB776" s="386"/>
      <c r="BC776" s="70"/>
      <c r="BD776" s="180" t="s">
        <v>751</v>
      </c>
      <c r="BE776" s="181"/>
      <c r="BF776" s="181"/>
      <c r="BG776" s="182"/>
      <c r="BH776" s="71"/>
      <c r="BI776" s="72"/>
      <c r="BJ776" s="89"/>
      <c r="BK776" s="74"/>
      <c r="BL776" s="73"/>
      <c r="BM776" s="74"/>
      <c r="BN776" s="75"/>
      <c r="BO776" s="84"/>
      <c r="BP776" s="359"/>
    </row>
    <row r="777" spans="1:68" ht="16.5" thickBot="1">
      <c r="A777" s="191"/>
      <c r="B777" s="179"/>
      <c r="C777" s="70"/>
      <c r="D777" s="204">
        <v>1</v>
      </c>
      <c r="E777" s="218"/>
      <c r="F777" s="218"/>
      <c r="G777" s="219"/>
      <c r="H777" s="71"/>
      <c r="I777" s="271"/>
      <c r="J777" s="183" t="s">
        <v>441</v>
      </c>
      <c r="K777" s="64">
        <v>14055</v>
      </c>
      <c r="L777" s="63" t="s">
        <v>749</v>
      </c>
      <c r="M777" s="65"/>
      <c r="N777" s="66"/>
      <c r="O777" s="84"/>
      <c r="P777" s="76"/>
      <c r="Q777" s="77"/>
      <c r="R777" s="191"/>
      <c r="S777" s="179"/>
      <c r="T777" s="385"/>
      <c r="U777" s="70"/>
      <c r="V777" s="204" t="s">
        <v>1453</v>
      </c>
      <c r="W777" s="218"/>
      <c r="X777" s="218"/>
      <c r="Y777" s="219"/>
      <c r="Z777" s="71"/>
      <c r="AA777" s="271"/>
      <c r="AB777" s="183" t="s">
        <v>441</v>
      </c>
      <c r="AC777" s="64">
        <v>4409975</v>
      </c>
      <c r="AD777" s="63" t="s">
        <v>1452</v>
      </c>
      <c r="AE777" s="65"/>
      <c r="AF777" s="66">
        <v>11.88</v>
      </c>
      <c r="AG777" s="84"/>
      <c r="AH777" s="359"/>
      <c r="AI777" s="191"/>
      <c r="AJ777" s="179"/>
      <c r="AK777" s="385"/>
      <c r="AL777" s="70"/>
      <c r="AM777" s="204">
        <v>1</v>
      </c>
      <c r="AN777" s="218"/>
      <c r="AO777" s="218" t="s">
        <v>1821</v>
      </c>
      <c r="AP777" s="219"/>
      <c r="AQ777" s="71"/>
      <c r="AR777" s="271"/>
      <c r="AS777" s="183" t="s">
        <v>1819</v>
      </c>
      <c r="AT777" s="64">
        <v>221538</v>
      </c>
      <c r="AU777" s="63" t="s">
        <v>1820</v>
      </c>
      <c r="AV777" s="65"/>
      <c r="AW777" s="66">
        <v>9.01</v>
      </c>
      <c r="AX777" s="84"/>
      <c r="AY777" s="359"/>
      <c r="AZ777" s="191"/>
      <c r="BA777" s="179"/>
      <c r="BB777" s="385"/>
      <c r="BC777" s="70"/>
      <c r="BD777" s="204">
        <v>1</v>
      </c>
      <c r="BE777" s="218"/>
      <c r="BF777" s="218"/>
      <c r="BG777" s="219"/>
      <c r="BH777" s="71"/>
      <c r="BI777" s="271"/>
      <c r="BJ777" s="183"/>
      <c r="BK777" s="64"/>
      <c r="BL777" s="63"/>
      <c r="BM777" s="65"/>
      <c r="BN777" s="66"/>
      <c r="BO777" s="84"/>
      <c r="BP777" s="359"/>
    </row>
    <row r="778" spans="1:68" ht="16.5" thickBot="1">
      <c r="A778" s="191"/>
      <c r="B778" s="179"/>
      <c r="C778" s="70"/>
      <c r="D778" s="204">
        <v>2</v>
      </c>
      <c r="E778" s="181"/>
      <c r="F778" s="181"/>
      <c r="G778" s="182"/>
      <c r="H778" s="71"/>
      <c r="I778" s="271"/>
      <c r="J778" s="183" t="s">
        <v>441</v>
      </c>
      <c r="K778" s="64">
        <v>14070</v>
      </c>
      <c r="L778" s="63" t="s">
        <v>749</v>
      </c>
      <c r="M778" s="65"/>
      <c r="N778" s="66"/>
      <c r="O778" s="84"/>
      <c r="P778" s="76"/>
      <c r="Q778" s="77"/>
      <c r="R778" s="191"/>
      <c r="S778" s="179"/>
      <c r="T778" s="385"/>
      <c r="U778" s="70"/>
      <c r="V778" s="204" t="s">
        <v>1454</v>
      </c>
      <c r="W778" s="181"/>
      <c r="X778" s="181"/>
      <c r="Y778" s="182"/>
      <c r="Z778" s="71"/>
      <c r="AA778" s="271"/>
      <c r="AB778" s="183" t="s">
        <v>441</v>
      </c>
      <c r="AC778" s="142" t="s">
        <v>1455</v>
      </c>
      <c r="AD778" s="63" t="s">
        <v>1452</v>
      </c>
      <c r="AE778" s="65"/>
      <c r="AF778" s="66">
        <v>11.88</v>
      </c>
      <c r="AG778" s="84"/>
      <c r="AH778" s="359"/>
      <c r="AI778" s="191"/>
      <c r="AJ778" s="179"/>
      <c r="AK778" s="385"/>
      <c r="AL778" s="70"/>
      <c r="AM778" s="204">
        <v>2</v>
      </c>
      <c r="AN778" s="181"/>
      <c r="AO778" s="181"/>
      <c r="AP778" s="182"/>
      <c r="AQ778" s="71"/>
      <c r="AR778" s="271"/>
      <c r="AS778" s="183"/>
      <c r="AT778" s="64"/>
      <c r="AU778" s="63"/>
      <c r="AV778" s="65"/>
      <c r="AW778" s="66"/>
      <c r="AX778" s="84"/>
      <c r="AY778" s="359"/>
      <c r="AZ778" s="191"/>
      <c r="BA778" s="179"/>
      <c r="BB778" s="385"/>
      <c r="BC778" s="70"/>
      <c r="BD778" s="204">
        <v>2</v>
      </c>
      <c r="BE778" s="181"/>
      <c r="BF778" s="181"/>
      <c r="BG778" s="182"/>
      <c r="BH778" s="71"/>
      <c r="BI778" s="271"/>
      <c r="BJ778" s="183"/>
      <c r="BK778" s="64"/>
      <c r="BL778" s="63"/>
      <c r="BM778" s="65"/>
      <c r="BN778" s="66"/>
      <c r="BO778" s="84"/>
      <c r="BP778" s="359"/>
    </row>
    <row r="779" spans="1:68" ht="16.5" thickBot="1">
      <c r="A779" s="191"/>
      <c r="B779" s="179"/>
      <c r="C779" s="70"/>
      <c r="D779" s="204">
        <v>3</v>
      </c>
      <c r="E779" s="181"/>
      <c r="F779" s="181"/>
      <c r="G779" s="182"/>
      <c r="H779" s="71"/>
      <c r="I779" s="271"/>
      <c r="J779" s="183"/>
      <c r="K779" s="64"/>
      <c r="L779" s="63"/>
      <c r="M779" s="65"/>
      <c r="N779" s="66"/>
      <c r="O779" s="84"/>
      <c r="P779" s="76"/>
      <c r="Q779" s="77"/>
      <c r="R779" s="191"/>
      <c r="S779" s="179"/>
      <c r="T779" s="385"/>
      <c r="U779" s="70"/>
      <c r="V779" s="204" t="s">
        <v>1456</v>
      </c>
      <c r="W779" s="181"/>
      <c r="X779" s="181"/>
      <c r="Y779" s="182"/>
      <c r="Z779" s="71"/>
      <c r="AA779" s="271"/>
      <c r="AB779" s="183" t="s">
        <v>441</v>
      </c>
      <c r="AC779" s="142" t="s">
        <v>1457</v>
      </c>
      <c r="AD779" s="63" t="s">
        <v>1452</v>
      </c>
      <c r="AE779" s="65"/>
      <c r="AF779" s="66">
        <v>11.88</v>
      </c>
      <c r="AG779" s="84"/>
      <c r="AH779" s="359"/>
      <c r="AI779" s="191"/>
      <c r="AJ779" s="179"/>
      <c r="AK779" s="385"/>
      <c r="AL779" s="70"/>
      <c r="AM779" s="204">
        <v>3</v>
      </c>
      <c r="AN779" s="181"/>
      <c r="AO779" s="181"/>
      <c r="AP779" s="182"/>
      <c r="AQ779" s="71"/>
      <c r="AR779" s="271"/>
      <c r="AS779" s="183"/>
      <c r="AT779" s="64"/>
      <c r="AU779" s="63"/>
      <c r="AV779" s="65"/>
      <c r="AW779" s="66"/>
      <c r="AX779" s="84"/>
      <c r="AY779" s="359"/>
      <c r="AZ779" s="191"/>
      <c r="BA779" s="179"/>
      <c r="BB779" s="385"/>
      <c r="BC779" s="70"/>
      <c r="BD779" s="204">
        <v>3</v>
      </c>
      <c r="BE779" s="181"/>
      <c r="BF779" s="181"/>
      <c r="BG779" s="182"/>
      <c r="BH779" s="71"/>
      <c r="BI779" s="271"/>
      <c r="BJ779" s="183"/>
      <c r="BK779" s="64"/>
      <c r="BL779" s="63"/>
      <c r="BM779" s="65"/>
      <c r="BN779" s="66"/>
      <c r="BO779" s="84"/>
      <c r="BP779" s="359"/>
    </row>
    <row r="780" spans="1:68" ht="16.5" thickBot="1">
      <c r="A780" s="191"/>
      <c r="B780" s="179"/>
      <c r="C780" s="70"/>
      <c r="D780" s="204">
        <v>4</v>
      </c>
      <c r="E780" s="181"/>
      <c r="F780" s="181"/>
      <c r="G780" s="182"/>
      <c r="H780" s="71"/>
      <c r="I780" s="271"/>
      <c r="J780" s="183"/>
      <c r="K780" s="64"/>
      <c r="L780" s="63"/>
      <c r="M780" s="65"/>
      <c r="N780" s="66"/>
      <c r="O780" s="84"/>
      <c r="P780" s="76"/>
      <c r="Q780" s="77"/>
      <c r="R780" s="191"/>
      <c r="S780" s="179"/>
      <c r="T780" s="385"/>
      <c r="U780" s="70"/>
      <c r="V780" s="204" t="s">
        <v>1458</v>
      </c>
      <c r="W780" s="181"/>
      <c r="X780" s="181"/>
      <c r="Y780" s="182"/>
      <c r="Z780" s="71"/>
      <c r="AA780" s="271"/>
      <c r="AB780" s="183" t="s">
        <v>441</v>
      </c>
      <c r="AC780" s="64">
        <v>4420204</v>
      </c>
      <c r="AD780" s="63" t="s">
        <v>1452</v>
      </c>
      <c r="AE780" s="65"/>
      <c r="AF780" s="66">
        <v>11.88</v>
      </c>
      <c r="AG780" s="84"/>
      <c r="AH780" s="359"/>
      <c r="AI780" s="191"/>
      <c r="AJ780" s="179"/>
      <c r="AK780" s="385"/>
      <c r="AL780" s="70"/>
      <c r="AM780" s="204">
        <v>4</v>
      </c>
      <c r="AN780" s="181"/>
      <c r="AO780" s="181"/>
      <c r="AP780" s="182"/>
      <c r="AQ780" s="71"/>
      <c r="AR780" s="271"/>
      <c r="AS780" s="183"/>
      <c r="AT780" s="64"/>
      <c r="AU780" s="63"/>
      <c r="AV780" s="65"/>
      <c r="AW780" s="66"/>
      <c r="AX780" s="84"/>
      <c r="AY780" s="359"/>
      <c r="AZ780" s="191"/>
      <c r="BA780" s="179"/>
      <c r="BB780" s="385"/>
      <c r="BC780" s="70"/>
      <c r="BD780" s="204">
        <v>4</v>
      </c>
      <c r="BE780" s="181"/>
      <c r="BF780" s="181"/>
      <c r="BG780" s="182"/>
      <c r="BH780" s="71"/>
      <c r="BI780" s="271"/>
      <c r="BJ780" s="183"/>
      <c r="BK780" s="64"/>
      <c r="BL780" s="63"/>
      <c r="BM780" s="65"/>
      <c r="BN780" s="66"/>
      <c r="BO780" s="84"/>
      <c r="BP780" s="359"/>
    </row>
    <row r="781" spans="1:68" ht="16.5" thickBot="1">
      <c r="A781" s="191"/>
      <c r="B781" s="179"/>
      <c r="C781" s="70"/>
      <c r="D781" s="204">
        <v>5</v>
      </c>
      <c r="E781" s="181"/>
      <c r="F781" s="181"/>
      <c r="G781" s="182"/>
      <c r="H781" s="71"/>
      <c r="I781" s="271"/>
      <c r="J781" s="183"/>
      <c r="K781" s="64"/>
      <c r="L781" s="63"/>
      <c r="M781" s="65"/>
      <c r="N781" s="66"/>
      <c r="O781" s="84"/>
      <c r="P781" s="76"/>
      <c r="Q781" s="77"/>
      <c r="R781" s="191"/>
      <c r="S781" s="179"/>
      <c r="T781" s="385"/>
      <c r="U781" s="70"/>
      <c r="V781" s="204" t="s">
        <v>1459</v>
      </c>
      <c r="W781" s="181"/>
      <c r="X781" s="181"/>
      <c r="Y781" s="182"/>
      <c r="Z781" s="71"/>
      <c r="AA781" s="271"/>
      <c r="AB781" s="183" t="s">
        <v>441</v>
      </c>
      <c r="AC781" s="64">
        <v>4410056</v>
      </c>
      <c r="AD781" s="63" t="s">
        <v>1452</v>
      </c>
      <c r="AE781" s="65"/>
      <c r="AF781" s="66">
        <v>11.88</v>
      </c>
      <c r="AG781" s="84"/>
      <c r="AH781" s="359"/>
      <c r="AI781" s="191"/>
      <c r="AJ781" s="179"/>
      <c r="AK781" s="385"/>
      <c r="AL781" s="70"/>
      <c r="AM781" s="204">
        <v>5</v>
      </c>
      <c r="AN781" s="181"/>
      <c r="AO781" s="181"/>
      <c r="AP781" s="182"/>
      <c r="AQ781" s="71"/>
      <c r="AR781" s="271"/>
      <c r="AS781" s="183"/>
      <c r="AT781" s="64"/>
      <c r="AU781" s="63"/>
      <c r="AV781" s="65"/>
      <c r="AW781" s="66"/>
      <c r="AX781" s="84"/>
      <c r="AY781" s="359"/>
      <c r="AZ781" s="191"/>
      <c r="BA781" s="179"/>
      <c r="BB781" s="385"/>
      <c r="BC781" s="70"/>
      <c r="BD781" s="204">
        <v>5</v>
      </c>
      <c r="BE781" s="181"/>
      <c r="BF781" s="181"/>
      <c r="BG781" s="182"/>
      <c r="BH781" s="71"/>
      <c r="BI781" s="271"/>
      <c r="BJ781" s="183"/>
      <c r="BK781" s="64"/>
      <c r="BL781" s="63"/>
      <c r="BM781" s="65"/>
      <c r="BN781" s="66"/>
      <c r="BO781" s="84"/>
      <c r="BP781" s="359"/>
    </row>
    <row r="782" spans="1:68" ht="16.5" thickBot="1">
      <c r="A782" s="178" t="s">
        <v>752</v>
      </c>
      <c r="B782" s="200"/>
      <c r="C782" s="57">
        <v>35</v>
      </c>
      <c r="D782" s="280" t="s">
        <v>753</v>
      </c>
      <c r="E782" s="218"/>
      <c r="F782" s="218"/>
      <c r="G782" s="219"/>
      <c r="H782" s="61" t="s">
        <v>99</v>
      </c>
      <c r="I782" s="116"/>
      <c r="J782" s="183" t="s">
        <v>754</v>
      </c>
      <c r="K782" s="64">
        <v>13055</v>
      </c>
      <c r="L782" s="63" t="s">
        <v>2296</v>
      </c>
      <c r="M782" s="65"/>
      <c r="N782" s="66">
        <v>33.49</v>
      </c>
      <c r="O782" s="84"/>
      <c r="P782" s="67">
        <f>(N782+$O$6)*C782</f>
        <v>1215.9</v>
      </c>
      <c r="Q782" s="5"/>
      <c r="R782" s="178" t="s">
        <v>752</v>
      </c>
      <c r="S782" s="200"/>
      <c r="T782" s="388"/>
      <c r="U782" s="57">
        <v>35</v>
      </c>
      <c r="V782" s="280" t="s">
        <v>753</v>
      </c>
      <c r="W782" s="218"/>
      <c r="X782" s="218"/>
      <c r="Y782" s="219"/>
      <c r="Z782" s="61" t="s">
        <v>99</v>
      </c>
      <c r="AA782" s="116"/>
      <c r="AB782" s="183" t="s">
        <v>754</v>
      </c>
      <c r="AC782" s="64" t="s">
        <v>1460</v>
      </c>
      <c r="AD782" s="63" t="s">
        <v>1461</v>
      </c>
      <c r="AE782" s="65"/>
      <c r="AF782" s="66">
        <v>32.95</v>
      </c>
      <c r="AG782" s="84"/>
      <c r="AH782" s="358">
        <f>(AF782+$AG$6)*U782</f>
        <v>1219.75</v>
      </c>
      <c r="AI782" s="178" t="s">
        <v>752</v>
      </c>
      <c r="AJ782" s="200"/>
      <c r="AK782" s="388"/>
      <c r="AL782" s="57">
        <v>35</v>
      </c>
      <c r="AM782" s="280" t="s">
        <v>753</v>
      </c>
      <c r="AN782" s="218"/>
      <c r="AO782" s="218"/>
      <c r="AP782" s="219"/>
      <c r="AQ782" s="61" t="s">
        <v>99</v>
      </c>
      <c r="AR782" s="116"/>
      <c r="AS782" s="183" t="s">
        <v>1822</v>
      </c>
      <c r="AT782" s="64">
        <v>335490</v>
      </c>
      <c r="AU782" s="63" t="s">
        <v>1823</v>
      </c>
      <c r="AV782" s="65"/>
      <c r="AW782" s="66">
        <v>33.67</v>
      </c>
      <c r="AX782" s="84"/>
      <c r="AY782" s="358">
        <f>(AW782+$AX$6)*AL782</f>
        <v>1246.7000000000003</v>
      </c>
      <c r="AZ782" s="178" t="s">
        <v>752</v>
      </c>
      <c r="BA782" s="200"/>
      <c r="BB782" s="388"/>
      <c r="BC782" s="57">
        <v>35</v>
      </c>
      <c r="BD782" s="280" t="s">
        <v>753</v>
      </c>
      <c r="BE782" s="218"/>
      <c r="BF782" s="218"/>
      <c r="BG782" s="219"/>
      <c r="BH782" s="61" t="s">
        <v>99</v>
      </c>
      <c r="BI782" s="116"/>
      <c r="BJ782" s="183"/>
      <c r="BK782" s="64"/>
      <c r="BL782" s="63"/>
      <c r="BM782" s="65"/>
      <c r="BN782" s="66"/>
      <c r="BO782" s="84"/>
      <c r="BP782" s="358">
        <f>(BN782+$O$6)*BC782</f>
        <v>43.75</v>
      </c>
    </row>
    <row r="783" spans="1:68" ht="16.5" thickBot="1">
      <c r="A783" s="184"/>
      <c r="B783" s="200"/>
      <c r="C783" s="57"/>
      <c r="D783" s="204">
        <v>1</v>
      </c>
      <c r="E783" s="218"/>
      <c r="F783" s="218"/>
      <c r="G783" s="219"/>
      <c r="H783" s="61"/>
      <c r="I783" s="116"/>
      <c r="J783" s="183"/>
      <c r="K783" s="64"/>
      <c r="L783" s="63"/>
      <c r="M783" s="65"/>
      <c r="N783" s="66"/>
      <c r="O783" s="84"/>
      <c r="P783" s="67"/>
      <c r="Q783" s="5"/>
      <c r="R783" s="184"/>
      <c r="S783" s="200"/>
      <c r="T783" s="388"/>
      <c r="U783" s="57"/>
      <c r="V783" s="204" t="s">
        <v>1462</v>
      </c>
      <c r="W783" s="218"/>
      <c r="X783" s="218"/>
      <c r="Y783" s="219"/>
      <c r="Z783" s="61"/>
      <c r="AA783" s="116"/>
      <c r="AB783" s="183"/>
      <c r="AC783" s="64"/>
      <c r="AD783" s="63"/>
      <c r="AE783" s="65"/>
      <c r="AF783" s="66"/>
      <c r="AG783" s="84"/>
      <c r="AH783" s="358"/>
      <c r="AI783" s="184"/>
      <c r="AJ783" s="200"/>
      <c r="AK783" s="388"/>
      <c r="AL783" s="57"/>
      <c r="AM783" s="204">
        <v>1</v>
      </c>
      <c r="AN783" s="218"/>
      <c r="AO783" s="218"/>
      <c r="AP783" s="219"/>
      <c r="AQ783" s="61"/>
      <c r="AR783" s="116"/>
      <c r="AS783" s="183"/>
      <c r="AT783" s="64"/>
      <c r="AU783" s="63"/>
      <c r="AV783" s="65"/>
      <c r="AW783" s="66"/>
      <c r="AX783" s="84"/>
      <c r="AY783" s="358"/>
      <c r="AZ783" s="184"/>
      <c r="BA783" s="200"/>
      <c r="BB783" s="388"/>
      <c r="BC783" s="57"/>
      <c r="BD783" s="204">
        <v>1</v>
      </c>
      <c r="BE783" s="218"/>
      <c r="BF783" s="218"/>
      <c r="BG783" s="219"/>
      <c r="BH783" s="61"/>
      <c r="BI783" s="116"/>
      <c r="BJ783" s="183"/>
      <c r="BK783" s="64"/>
      <c r="BL783" s="63"/>
      <c r="BM783" s="65"/>
      <c r="BN783" s="66"/>
      <c r="BO783" s="84"/>
      <c r="BP783" s="358"/>
    </row>
    <row r="784" spans="1:68" ht="16.5" thickBot="1">
      <c r="A784" s="184"/>
      <c r="B784" s="200"/>
      <c r="C784" s="57"/>
      <c r="D784" s="204">
        <v>2</v>
      </c>
      <c r="E784" s="218"/>
      <c r="F784" s="218"/>
      <c r="G784" s="219"/>
      <c r="H784" s="61"/>
      <c r="I784" s="116"/>
      <c r="J784" s="183"/>
      <c r="K784" s="64"/>
      <c r="L784" s="63"/>
      <c r="M784" s="65"/>
      <c r="N784" s="66"/>
      <c r="O784" s="84"/>
      <c r="P784" s="67"/>
      <c r="Q784" s="5"/>
      <c r="R784" s="184"/>
      <c r="S784" s="200"/>
      <c r="T784" s="388"/>
      <c r="U784" s="57"/>
      <c r="V784" s="204">
        <v>2</v>
      </c>
      <c r="W784" s="218"/>
      <c r="X784" s="218"/>
      <c r="Y784" s="219"/>
      <c r="Z784" s="61"/>
      <c r="AA784" s="116"/>
      <c r="AB784" s="183"/>
      <c r="AC784" s="64"/>
      <c r="AD784" s="63"/>
      <c r="AE784" s="65"/>
      <c r="AF784" s="66"/>
      <c r="AG784" s="84"/>
      <c r="AH784" s="358"/>
      <c r="AI784" s="184"/>
      <c r="AJ784" s="200"/>
      <c r="AK784" s="388"/>
      <c r="AL784" s="57"/>
      <c r="AM784" s="204">
        <v>2</v>
      </c>
      <c r="AN784" s="218"/>
      <c r="AO784" s="218"/>
      <c r="AP784" s="219"/>
      <c r="AQ784" s="61"/>
      <c r="AR784" s="116"/>
      <c r="AS784" s="183"/>
      <c r="AT784" s="64"/>
      <c r="AU784" s="63"/>
      <c r="AV784" s="65"/>
      <c r="AW784" s="66"/>
      <c r="AX784" s="84"/>
      <c r="AY784" s="358"/>
      <c r="AZ784" s="184"/>
      <c r="BA784" s="200"/>
      <c r="BB784" s="388"/>
      <c r="BC784" s="57"/>
      <c r="BD784" s="204">
        <v>2</v>
      </c>
      <c r="BE784" s="218"/>
      <c r="BF784" s="218"/>
      <c r="BG784" s="219"/>
      <c r="BH784" s="61"/>
      <c r="BI784" s="116"/>
      <c r="BJ784" s="183"/>
      <c r="BK784" s="64"/>
      <c r="BL784" s="63"/>
      <c r="BM784" s="65"/>
      <c r="BN784" s="66"/>
      <c r="BO784" s="84"/>
      <c r="BP784" s="358"/>
    </row>
    <row r="785" spans="1:68" ht="16.5" thickBot="1">
      <c r="A785" s="184"/>
      <c r="B785" s="200"/>
      <c r="C785" s="57"/>
      <c r="D785" s="204">
        <v>3</v>
      </c>
      <c r="E785" s="218"/>
      <c r="F785" s="218"/>
      <c r="G785" s="219"/>
      <c r="H785" s="61"/>
      <c r="I785" s="116"/>
      <c r="J785" s="183"/>
      <c r="K785" s="64"/>
      <c r="L785" s="63"/>
      <c r="M785" s="65"/>
      <c r="N785" s="66"/>
      <c r="O785" s="84"/>
      <c r="P785" s="67"/>
      <c r="Q785" s="5"/>
      <c r="R785" s="184"/>
      <c r="S785" s="200"/>
      <c r="T785" s="388"/>
      <c r="U785" s="57"/>
      <c r="V785" s="204">
        <v>3</v>
      </c>
      <c r="W785" s="218"/>
      <c r="X785" s="218"/>
      <c r="Y785" s="219"/>
      <c r="Z785" s="61"/>
      <c r="AA785" s="116"/>
      <c r="AB785" s="183"/>
      <c r="AC785" s="64"/>
      <c r="AD785" s="63"/>
      <c r="AE785" s="65"/>
      <c r="AF785" s="66"/>
      <c r="AG785" s="84"/>
      <c r="AH785" s="358"/>
      <c r="AI785" s="184"/>
      <c r="AJ785" s="200"/>
      <c r="AK785" s="388"/>
      <c r="AL785" s="57"/>
      <c r="AM785" s="204">
        <v>3</v>
      </c>
      <c r="AN785" s="218"/>
      <c r="AO785" s="218"/>
      <c r="AP785" s="219"/>
      <c r="AQ785" s="61"/>
      <c r="AR785" s="116"/>
      <c r="AS785" s="183"/>
      <c r="AT785" s="64"/>
      <c r="AU785" s="63"/>
      <c r="AV785" s="65"/>
      <c r="AW785" s="66"/>
      <c r="AX785" s="84"/>
      <c r="AY785" s="358"/>
      <c r="AZ785" s="184"/>
      <c r="BA785" s="200"/>
      <c r="BB785" s="388"/>
      <c r="BC785" s="57"/>
      <c r="BD785" s="204">
        <v>3</v>
      </c>
      <c r="BE785" s="218"/>
      <c r="BF785" s="218"/>
      <c r="BG785" s="219"/>
      <c r="BH785" s="61"/>
      <c r="BI785" s="116"/>
      <c r="BJ785" s="183"/>
      <c r="BK785" s="64"/>
      <c r="BL785" s="63"/>
      <c r="BM785" s="65"/>
      <c r="BN785" s="66"/>
      <c r="BO785" s="84"/>
      <c r="BP785" s="358"/>
    </row>
    <row r="786" spans="1:68" s="81" customFormat="1" ht="16.5" thickBot="1">
      <c r="A786" s="184"/>
      <c r="B786" s="185"/>
      <c r="C786" s="70"/>
      <c r="D786" s="204">
        <v>4</v>
      </c>
      <c r="E786" s="181"/>
      <c r="F786" s="181"/>
      <c r="G786" s="182"/>
      <c r="H786" s="71"/>
      <c r="I786" s="72"/>
      <c r="J786" s="89"/>
      <c r="K786" s="74"/>
      <c r="L786" s="73"/>
      <c r="M786" s="74"/>
      <c r="N786" s="75"/>
      <c r="O786" s="84"/>
      <c r="P786" s="76"/>
      <c r="Q786" s="80"/>
      <c r="R786" s="184"/>
      <c r="S786" s="185"/>
      <c r="T786" s="386"/>
      <c r="U786" s="70"/>
      <c r="V786" s="204">
        <v>4</v>
      </c>
      <c r="W786" s="181"/>
      <c r="X786" s="181"/>
      <c r="Y786" s="182"/>
      <c r="Z786" s="71"/>
      <c r="AA786" s="72"/>
      <c r="AB786" s="89"/>
      <c r="AC786" s="74"/>
      <c r="AD786" s="73"/>
      <c r="AE786" s="74"/>
      <c r="AF786" s="75"/>
      <c r="AG786" s="84"/>
      <c r="AH786" s="359"/>
      <c r="AI786" s="184"/>
      <c r="AJ786" s="185"/>
      <c r="AK786" s="386"/>
      <c r="AL786" s="70"/>
      <c r="AM786" s="204">
        <v>4</v>
      </c>
      <c r="AN786" s="181"/>
      <c r="AO786" s="181"/>
      <c r="AP786" s="182"/>
      <c r="AQ786" s="71"/>
      <c r="AR786" s="72"/>
      <c r="AS786" s="89"/>
      <c r="AT786" s="74"/>
      <c r="AU786" s="73"/>
      <c r="AV786" s="74"/>
      <c r="AW786" s="75"/>
      <c r="AX786" s="84"/>
      <c r="AY786" s="359"/>
      <c r="AZ786" s="184"/>
      <c r="BA786" s="185"/>
      <c r="BB786" s="386"/>
      <c r="BC786" s="70"/>
      <c r="BD786" s="204">
        <v>4</v>
      </c>
      <c r="BE786" s="181"/>
      <c r="BF786" s="181"/>
      <c r="BG786" s="182"/>
      <c r="BH786" s="71"/>
      <c r="BI786" s="72"/>
      <c r="BJ786" s="89"/>
      <c r="BK786" s="74"/>
      <c r="BL786" s="73"/>
      <c r="BM786" s="74"/>
      <c r="BN786" s="75"/>
      <c r="BO786" s="84"/>
      <c r="BP786" s="359"/>
    </row>
    <row r="787" spans="1:68" ht="16.5" thickBot="1">
      <c r="A787" s="191"/>
      <c r="B787" s="193"/>
      <c r="C787" s="70"/>
      <c r="D787" s="279" t="s">
        <v>755</v>
      </c>
      <c r="E787" s="209"/>
      <c r="F787" s="209"/>
      <c r="G787" s="210"/>
      <c r="H787" s="71"/>
      <c r="I787" s="72"/>
      <c r="J787" s="89"/>
      <c r="K787" s="74"/>
      <c r="L787" s="73"/>
      <c r="M787" s="74"/>
      <c r="N787" s="75"/>
      <c r="O787" s="84"/>
      <c r="P787" s="76"/>
      <c r="R787" s="191"/>
      <c r="S787" s="193"/>
      <c r="T787" s="387"/>
      <c r="U787" s="70"/>
      <c r="V787" s="279" t="s">
        <v>755</v>
      </c>
      <c r="W787" s="209"/>
      <c r="X787" s="209"/>
      <c r="Y787" s="210"/>
      <c r="Z787" s="71"/>
      <c r="AA787" s="72"/>
      <c r="AB787" s="89"/>
      <c r="AC787" s="74"/>
      <c r="AD787" s="73"/>
      <c r="AE787" s="74"/>
      <c r="AF787" s="75"/>
      <c r="AG787" s="84"/>
      <c r="AH787" s="359"/>
      <c r="AI787" s="191"/>
      <c r="AJ787" s="193"/>
      <c r="AK787" s="387"/>
      <c r="AL787" s="70"/>
      <c r="AM787" s="279" t="s">
        <v>755</v>
      </c>
      <c r="AN787" s="209"/>
      <c r="AO787" s="209"/>
      <c r="AP787" s="210"/>
      <c r="AQ787" s="71"/>
      <c r="AR787" s="72"/>
      <c r="AS787" s="89"/>
      <c r="AT787" s="74"/>
      <c r="AU787" s="73"/>
      <c r="AV787" s="74"/>
      <c r="AW787" s="75"/>
      <c r="AX787" s="84"/>
      <c r="AY787" s="359"/>
      <c r="AZ787" s="191"/>
      <c r="BA787" s="193"/>
      <c r="BB787" s="387"/>
      <c r="BC787" s="70"/>
      <c r="BD787" s="279" t="s">
        <v>755</v>
      </c>
      <c r="BE787" s="209"/>
      <c r="BF787" s="209"/>
      <c r="BG787" s="210"/>
      <c r="BH787" s="71"/>
      <c r="BI787" s="72"/>
      <c r="BJ787" s="89"/>
      <c r="BK787" s="74"/>
      <c r="BL787" s="73"/>
      <c r="BM787" s="74"/>
      <c r="BN787" s="75"/>
      <c r="BO787" s="84"/>
      <c r="BP787" s="359"/>
    </row>
    <row r="788" spans="1:68" ht="16.5" thickBot="1">
      <c r="A788" s="191"/>
      <c r="B788" s="281"/>
      <c r="C788" s="70"/>
      <c r="D788" s="441" t="s">
        <v>756</v>
      </c>
      <c r="E788" s="442"/>
      <c r="F788" s="442"/>
      <c r="G788" s="443"/>
      <c r="H788" s="143"/>
      <c r="I788" s="271"/>
      <c r="J788" s="89"/>
      <c r="K788" s="74"/>
      <c r="L788" s="73"/>
      <c r="M788" s="74"/>
      <c r="N788" s="75"/>
      <c r="O788" s="84"/>
      <c r="P788" s="76"/>
      <c r="Q788" s="5"/>
      <c r="R788" s="191"/>
      <c r="S788" s="281"/>
      <c r="T788" s="394"/>
      <c r="U788" s="70"/>
      <c r="V788" s="441" t="s">
        <v>756</v>
      </c>
      <c r="W788" s="442"/>
      <c r="X788" s="442"/>
      <c r="Y788" s="443"/>
      <c r="Z788" s="143"/>
      <c r="AA788" s="271"/>
      <c r="AB788" s="89"/>
      <c r="AC788" s="74"/>
      <c r="AD788" s="73"/>
      <c r="AE788" s="74"/>
      <c r="AF788" s="75"/>
      <c r="AG788" s="84"/>
      <c r="AH788" s="359"/>
      <c r="AI788" s="191"/>
      <c r="AJ788" s="281"/>
      <c r="AK788" s="394"/>
      <c r="AL788" s="70"/>
      <c r="AM788" s="441" t="s">
        <v>756</v>
      </c>
      <c r="AN788" s="442"/>
      <c r="AO788" s="442"/>
      <c r="AP788" s="443"/>
      <c r="AQ788" s="143"/>
      <c r="AR788" s="271"/>
      <c r="AS788" s="89"/>
      <c r="AT788" s="74"/>
      <c r="AU788" s="73"/>
      <c r="AV788" s="74"/>
      <c r="AW788" s="75"/>
      <c r="AX788" s="84"/>
      <c r="AY788" s="359"/>
      <c r="AZ788" s="191"/>
      <c r="BA788" s="281"/>
      <c r="BB788" s="394"/>
      <c r="BC788" s="70"/>
      <c r="BD788" s="441" t="s">
        <v>756</v>
      </c>
      <c r="BE788" s="442"/>
      <c r="BF788" s="442"/>
      <c r="BG788" s="443"/>
      <c r="BH788" s="143"/>
      <c r="BI788" s="271"/>
      <c r="BJ788" s="89"/>
      <c r="BK788" s="74"/>
      <c r="BL788" s="73"/>
      <c r="BM788" s="74"/>
      <c r="BN788" s="75"/>
      <c r="BO788" s="84"/>
      <c r="BP788" s="359"/>
    </row>
    <row r="789" spans="1:68" s="81" customFormat="1" ht="36.75" customHeight="1" thickBot="1">
      <c r="A789" s="184"/>
      <c r="B789" s="185"/>
      <c r="C789" s="70"/>
      <c r="D789" s="444"/>
      <c r="E789" s="444"/>
      <c r="F789" s="444"/>
      <c r="G789" s="445"/>
      <c r="H789" s="71"/>
      <c r="I789" s="72"/>
      <c r="J789" s="89"/>
      <c r="K789" s="74"/>
      <c r="L789" s="73"/>
      <c r="M789" s="74"/>
      <c r="N789" s="75"/>
      <c r="O789" s="84"/>
      <c r="P789" s="76"/>
      <c r="Q789" s="80"/>
      <c r="R789" s="184"/>
      <c r="S789" s="185"/>
      <c r="T789" s="386"/>
      <c r="U789" s="70"/>
      <c r="V789" s="444"/>
      <c r="W789" s="444"/>
      <c r="X789" s="444"/>
      <c r="Y789" s="445"/>
      <c r="Z789" s="71"/>
      <c r="AA789" s="72"/>
      <c r="AB789" s="89"/>
      <c r="AC789" s="74"/>
      <c r="AD789" s="73"/>
      <c r="AE789" s="74"/>
      <c r="AF789" s="75"/>
      <c r="AG789" s="84"/>
      <c r="AH789" s="359"/>
      <c r="AI789" s="184"/>
      <c r="AJ789" s="185"/>
      <c r="AK789" s="386"/>
      <c r="AL789" s="70"/>
      <c r="AM789" s="444"/>
      <c r="AN789" s="444"/>
      <c r="AO789" s="444"/>
      <c r="AP789" s="445"/>
      <c r="AQ789" s="71"/>
      <c r="AR789" s="72"/>
      <c r="AS789" s="89"/>
      <c r="AT789" s="74"/>
      <c r="AU789" s="73"/>
      <c r="AV789" s="74"/>
      <c r="AW789" s="75"/>
      <c r="AX789" s="84"/>
      <c r="AY789" s="359"/>
      <c r="AZ789" s="184"/>
      <c r="BA789" s="185"/>
      <c r="BB789" s="386"/>
      <c r="BC789" s="70"/>
      <c r="BD789" s="444"/>
      <c r="BE789" s="444"/>
      <c r="BF789" s="444"/>
      <c r="BG789" s="445"/>
      <c r="BH789" s="71"/>
      <c r="BI789" s="72"/>
      <c r="BJ789" s="89"/>
      <c r="BK789" s="74"/>
      <c r="BL789" s="73"/>
      <c r="BM789" s="74"/>
      <c r="BN789" s="75"/>
      <c r="BO789" s="84"/>
      <c r="BP789" s="359"/>
    </row>
    <row r="790" spans="1:68" ht="16.5" thickBot="1">
      <c r="A790" s="178" t="s">
        <v>757</v>
      </c>
      <c r="B790" s="179" t="s">
        <v>758</v>
      </c>
      <c r="C790" s="57">
        <v>100</v>
      </c>
      <c r="D790" s="204" t="s">
        <v>759</v>
      </c>
      <c r="E790" s="282"/>
      <c r="F790" s="203"/>
      <c r="G790" s="219"/>
      <c r="H790" s="61"/>
      <c r="I790" s="85" t="s">
        <v>760</v>
      </c>
      <c r="J790" s="183" t="s">
        <v>761</v>
      </c>
      <c r="K790" s="64">
        <v>50900</v>
      </c>
      <c r="L790" s="63" t="s">
        <v>1921</v>
      </c>
      <c r="M790" s="65"/>
      <c r="N790" s="66">
        <v>19.85</v>
      </c>
      <c r="O790" s="84"/>
      <c r="P790" s="67">
        <f>(N790+$O$6)*C790</f>
        <v>2110</v>
      </c>
      <c r="Q790" s="77"/>
      <c r="R790" s="178" t="s">
        <v>757</v>
      </c>
      <c r="S790" s="179" t="s">
        <v>758</v>
      </c>
      <c r="T790" s="385"/>
      <c r="U790" s="57">
        <v>100</v>
      </c>
      <c r="V790" s="204" t="s">
        <v>759</v>
      </c>
      <c r="W790" s="282"/>
      <c r="X790" s="203"/>
      <c r="Y790" s="219"/>
      <c r="Z790" s="61"/>
      <c r="AA790" s="85" t="s">
        <v>760</v>
      </c>
      <c r="AB790" s="183" t="s">
        <v>1463</v>
      </c>
      <c r="AC790" s="64">
        <v>4204111</v>
      </c>
      <c r="AD790" s="63" t="s">
        <v>1106</v>
      </c>
      <c r="AE790" s="65"/>
      <c r="AF790" s="66">
        <v>22.2</v>
      </c>
      <c r="AG790" s="84"/>
      <c r="AH790" s="358">
        <f>(AF790+$AG$6)*U790</f>
        <v>2410</v>
      </c>
      <c r="AI790" s="178" t="s">
        <v>757</v>
      </c>
      <c r="AJ790" s="179" t="s">
        <v>758</v>
      </c>
      <c r="AK790" s="385"/>
      <c r="AL790" s="57">
        <v>100</v>
      </c>
      <c r="AM790" s="204" t="s">
        <v>759</v>
      </c>
      <c r="AN790" s="282"/>
      <c r="AO790" s="203"/>
      <c r="AP790" s="219"/>
      <c r="AQ790" s="61"/>
      <c r="AR790" s="85" t="s">
        <v>760</v>
      </c>
      <c r="AS790" s="183" t="s">
        <v>1824</v>
      </c>
      <c r="AT790" s="64">
        <v>524719</v>
      </c>
      <c r="AU790" s="63" t="s">
        <v>1544</v>
      </c>
      <c r="AV790" s="65"/>
      <c r="AW790" s="66">
        <v>19.25</v>
      </c>
      <c r="AX790" s="84"/>
      <c r="AY790" s="358">
        <f>(AW790+$AX$6)*AL790</f>
        <v>2120</v>
      </c>
      <c r="AZ790" s="178" t="s">
        <v>757</v>
      </c>
      <c r="BA790" s="179" t="s">
        <v>758</v>
      </c>
      <c r="BB790" s="385"/>
      <c r="BC790" s="57">
        <v>100</v>
      </c>
      <c r="BD790" s="204" t="s">
        <v>759</v>
      </c>
      <c r="BE790" s="282"/>
      <c r="BF790" s="203"/>
      <c r="BG790" s="219"/>
      <c r="BH790" s="61"/>
      <c r="BI790" s="85" t="s">
        <v>760</v>
      </c>
      <c r="BJ790" s="183"/>
      <c r="BK790" s="64"/>
      <c r="BL790" s="63"/>
      <c r="BM790" s="65"/>
      <c r="BN790" s="66"/>
      <c r="BO790" s="84"/>
      <c r="BP790" s="358">
        <f>(BN790+$O$6)*BC790</f>
        <v>125</v>
      </c>
    </row>
    <row r="791" spans="1:68" s="81" customFormat="1" ht="16.5" thickBot="1">
      <c r="A791" s="184"/>
      <c r="B791" s="185"/>
      <c r="C791" s="70"/>
      <c r="D791" s="180"/>
      <c r="E791" s="181"/>
      <c r="F791" s="181"/>
      <c r="G791" s="182"/>
      <c r="H791" s="71"/>
      <c r="I791" s="72"/>
      <c r="J791" s="89"/>
      <c r="K791" s="74"/>
      <c r="L791" s="73"/>
      <c r="M791" s="74"/>
      <c r="N791" s="75"/>
      <c r="O791" s="84"/>
      <c r="P791" s="76"/>
      <c r="Q791" s="80"/>
      <c r="R791" s="184"/>
      <c r="S791" s="185"/>
      <c r="T791" s="386"/>
      <c r="U791" s="70"/>
      <c r="V791" s="180"/>
      <c r="W791" s="181"/>
      <c r="X791" s="181"/>
      <c r="Y791" s="182"/>
      <c r="Z791" s="71"/>
      <c r="AA791" s="72"/>
      <c r="AB791" s="89"/>
      <c r="AC791" s="74"/>
      <c r="AD791" s="73"/>
      <c r="AE791" s="74"/>
      <c r="AF791" s="75"/>
      <c r="AG791" s="84"/>
      <c r="AH791" s="359"/>
      <c r="AI791" s="184"/>
      <c r="AJ791" s="185"/>
      <c r="AK791" s="386"/>
      <c r="AL791" s="70"/>
      <c r="AM791" s="180"/>
      <c r="AN791" s="181"/>
      <c r="AO791" s="181"/>
      <c r="AP791" s="182"/>
      <c r="AQ791" s="71"/>
      <c r="AR791" s="72"/>
      <c r="AS791" s="89"/>
      <c r="AT791" s="74"/>
      <c r="AU791" s="73"/>
      <c r="AV791" s="74"/>
      <c r="AW791" s="75"/>
      <c r="AX791" s="84"/>
      <c r="AY791" s="359"/>
      <c r="AZ791" s="184"/>
      <c r="BA791" s="185"/>
      <c r="BB791" s="386"/>
      <c r="BC791" s="70"/>
      <c r="BD791" s="180"/>
      <c r="BE791" s="181"/>
      <c r="BF791" s="181"/>
      <c r="BG791" s="182"/>
      <c r="BH791" s="71"/>
      <c r="BI791" s="72"/>
      <c r="BJ791" s="89"/>
      <c r="BK791" s="74"/>
      <c r="BL791" s="73"/>
      <c r="BM791" s="74"/>
      <c r="BN791" s="75"/>
      <c r="BO791" s="84"/>
      <c r="BP791" s="359"/>
    </row>
    <row r="792" spans="1:68" ht="16.5" thickBot="1">
      <c r="A792" s="178" t="s">
        <v>762</v>
      </c>
      <c r="B792" s="179" t="s">
        <v>763</v>
      </c>
      <c r="C792" s="57">
        <v>50</v>
      </c>
      <c r="D792" s="204" t="s">
        <v>764</v>
      </c>
      <c r="E792" s="282"/>
      <c r="F792" s="282"/>
      <c r="G792" s="219"/>
      <c r="H792" s="61"/>
      <c r="I792" s="85" t="s">
        <v>760</v>
      </c>
      <c r="J792" s="183" t="s">
        <v>761</v>
      </c>
      <c r="K792" s="64">
        <v>50500</v>
      </c>
      <c r="L792" s="63" t="s">
        <v>1921</v>
      </c>
      <c r="M792" s="65"/>
      <c r="N792" s="66">
        <v>19.85</v>
      </c>
      <c r="O792" s="84"/>
      <c r="P792" s="67">
        <f>(N792+$O$6)*C792</f>
        <v>1055</v>
      </c>
      <c r="Q792" s="77"/>
      <c r="R792" s="178" t="s">
        <v>762</v>
      </c>
      <c r="S792" s="179" t="s">
        <v>763</v>
      </c>
      <c r="T792" s="385"/>
      <c r="U792" s="57">
        <v>50</v>
      </c>
      <c r="V792" s="204" t="s">
        <v>764</v>
      </c>
      <c r="W792" s="282"/>
      <c r="X792" s="282"/>
      <c r="Y792" s="219"/>
      <c r="Z792" s="61"/>
      <c r="AA792" s="85" t="s">
        <v>760</v>
      </c>
      <c r="AB792" s="183" t="s">
        <v>1463</v>
      </c>
      <c r="AC792" s="64">
        <v>4204301</v>
      </c>
      <c r="AD792" s="63" t="s">
        <v>1106</v>
      </c>
      <c r="AE792" s="65"/>
      <c r="AF792" s="66">
        <v>22.2</v>
      </c>
      <c r="AG792" s="84"/>
      <c r="AH792" s="358">
        <f>(AF792+$AG$6)*U792</f>
        <v>1205</v>
      </c>
      <c r="AI792" s="178" t="s">
        <v>762</v>
      </c>
      <c r="AJ792" s="179" t="s">
        <v>763</v>
      </c>
      <c r="AK792" s="385"/>
      <c r="AL792" s="57">
        <v>50</v>
      </c>
      <c r="AM792" s="204" t="s">
        <v>764</v>
      </c>
      <c r="AN792" s="282"/>
      <c r="AO792" s="282"/>
      <c r="AP792" s="219"/>
      <c r="AQ792" s="61"/>
      <c r="AR792" s="85" t="s">
        <v>760</v>
      </c>
      <c r="AS792" s="183" t="s">
        <v>1824</v>
      </c>
      <c r="AT792" s="64">
        <v>524735</v>
      </c>
      <c r="AU792" s="63" t="s">
        <v>1544</v>
      </c>
      <c r="AV792" s="65"/>
      <c r="AW792" s="66">
        <v>19.25</v>
      </c>
      <c r="AX792" s="84"/>
      <c r="AY792" s="358">
        <f>(AW792+$AX$6)*AL792</f>
        <v>1060</v>
      </c>
      <c r="AZ792" s="178" t="s">
        <v>762</v>
      </c>
      <c r="BA792" s="179" t="s">
        <v>763</v>
      </c>
      <c r="BB792" s="385"/>
      <c r="BC792" s="57">
        <v>50</v>
      </c>
      <c r="BD792" s="204" t="s">
        <v>764</v>
      </c>
      <c r="BE792" s="282"/>
      <c r="BF792" s="282"/>
      <c r="BG792" s="219"/>
      <c r="BH792" s="61"/>
      <c r="BI792" s="85" t="s">
        <v>760</v>
      </c>
      <c r="BJ792" s="183"/>
      <c r="BK792" s="64"/>
      <c r="BL792" s="63"/>
      <c r="BM792" s="65"/>
      <c r="BN792" s="66"/>
      <c r="BO792" s="84"/>
      <c r="BP792" s="358">
        <f>(BN792+$O$6)*BC792</f>
        <v>62.5</v>
      </c>
    </row>
    <row r="793" spans="1:68" s="81" customFormat="1" ht="16.5" thickBot="1">
      <c r="A793" s="184"/>
      <c r="B793" s="185"/>
      <c r="C793" s="70"/>
      <c r="D793" s="180"/>
      <c r="E793" s="181"/>
      <c r="F793" s="181"/>
      <c r="G793" s="182"/>
      <c r="H793" s="143"/>
      <c r="I793" s="72"/>
      <c r="J793" s="89"/>
      <c r="K793" s="74"/>
      <c r="L793" s="73"/>
      <c r="M793" s="74"/>
      <c r="N793" s="75"/>
      <c r="O793" s="84"/>
      <c r="P793" s="76"/>
      <c r="Q793" s="80"/>
      <c r="R793" s="184"/>
      <c r="S793" s="185"/>
      <c r="T793" s="386"/>
      <c r="U793" s="70"/>
      <c r="V793" s="180"/>
      <c r="W793" s="181"/>
      <c r="X793" s="181"/>
      <c r="Y793" s="182"/>
      <c r="Z793" s="143"/>
      <c r="AA793" s="72"/>
      <c r="AB793" s="89"/>
      <c r="AC793" s="74"/>
      <c r="AD793" s="73"/>
      <c r="AE793" s="74"/>
      <c r="AF793" s="75"/>
      <c r="AG793" s="84"/>
      <c r="AH793" s="359"/>
      <c r="AI793" s="184"/>
      <c r="AJ793" s="185"/>
      <c r="AK793" s="386"/>
      <c r="AL793" s="70"/>
      <c r="AM793" s="180"/>
      <c r="AN793" s="181"/>
      <c r="AO793" s="181"/>
      <c r="AP793" s="182"/>
      <c r="AQ793" s="143"/>
      <c r="AR793" s="72"/>
      <c r="AS793" s="89"/>
      <c r="AT793" s="74"/>
      <c r="AU793" s="73"/>
      <c r="AV793" s="74"/>
      <c r="AW793" s="75"/>
      <c r="AX793" s="84"/>
      <c r="AY793" s="359"/>
      <c r="AZ793" s="184"/>
      <c r="BA793" s="185"/>
      <c r="BB793" s="386"/>
      <c r="BC793" s="70"/>
      <c r="BD793" s="180"/>
      <c r="BE793" s="181"/>
      <c r="BF793" s="181"/>
      <c r="BG793" s="182"/>
      <c r="BH793" s="143"/>
      <c r="BI793" s="72"/>
      <c r="BJ793" s="89"/>
      <c r="BK793" s="74"/>
      <c r="BL793" s="73"/>
      <c r="BM793" s="74"/>
      <c r="BN793" s="75"/>
      <c r="BO793" s="84"/>
      <c r="BP793" s="359"/>
    </row>
    <row r="794" spans="1:68" ht="16.5" thickBot="1">
      <c r="A794" s="178" t="s">
        <v>765</v>
      </c>
      <c r="B794" s="179" t="s">
        <v>766</v>
      </c>
      <c r="C794" s="57">
        <v>50</v>
      </c>
      <c r="D794" s="204" t="s">
        <v>767</v>
      </c>
      <c r="E794" s="282"/>
      <c r="F794" s="282"/>
      <c r="G794" s="219"/>
      <c r="H794" s="61"/>
      <c r="I794" s="85" t="s">
        <v>760</v>
      </c>
      <c r="J794" s="183" t="s">
        <v>761</v>
      </c>
      <c r="K794" s="64">
        <v>50600</v>
      </c>
      <c r="L794" s="63" t="s">
        <v>1921</v>
      </c>
      <c r="M794" s="65"/>
      <c r="N794" s="66">
        <v>19.85</v>
      </c>
      <c r="O794" s="84"/>
      <c r="P794" s="67">
        <f>(N794+$O$6)*C794</f>
        <v>1055</v>
      </c>
      <c r="Q794" s="77"/>
      <c r="R794" s="178" t="s">
        <v>765</v>
      </c>
      <c r="S794" s="179" t="s">
        <v>766</v>
      </c>
      <c r="T794" s="385"/>
      <c r="U794" s="57">
        <v>50</v>
      </c>
      <c r="V794" s="204" t="s">
        <v>767</v>
      </c>
      <c r="W794" s="282"/>
      <c r="X794" s="282"/>
      <c r="Y794" s="219"/>
      <c r="Z794" s="61"/>
      <c r="AA794" s="85" t="s">
        <v>760</v>
      </c>
      <c r="AB794" s="183" t="s">
        <v>1463</v>
      </c>
      <c r="AC794" s="64">
        <v>4203923</v>
      </c>
      <c r="AD794" s="63" t="s">
        <v>1106</v>
      </c>
      <c r="AE794" s="65"/>
      <c r="AF794" s="66">
        <v>22.2</v>
      </c>
      <c r="AG794" s="84"/>
      <c r="AH794" s="358">
        <f>(AF794+$AG$6)*U794</f>
        <v>1205</v>
      </c>
      <c r="AI794" s="178" t="s">
        <v>765</v>
      </c>
      <c r="AJ794" s="179" t="s">
        <v>766</v>
      </c>
      <c r="AK794" s="385"/>
      <c r="AL794" s="57">
        <v>50</v>
      </c>
      <c r="AM794" s="204" t="s">
        <v>767</v>
      </c>
      <c r="AN794" s="282"/>
      <c r="AO794" s="282"/>
      <c r="AP794" s="219"/>
      <c r="AQ794" s="61"/>
      <c r="AR794" s="85" t="s">
        <v>760</v>
      </c>
      <c r="AS794" s="183" t="s">
        <v>1824</v>
      </c>
      <c r="AT794" s="64">
        <v>524727</v>
      </c>
      <c r="AU794" s="63" t="s">
        <v>1544</v>
      </c>
      <c r="AV794" s="65"/>
      <c r="AW794" s="66">
        <v>19.25</v>
      </c>
      <c r="AX794" s="84"/>
      <c r="AY794" s="358">
        <f>(AW794+$AX$6)*AL794</f>
        <v>1060</v>
      </c>
      <c r="AZ794" s="178" t="s">
        <v>765</v>
      </c>
      <c r="BA794" s="179" t="s">
        <v>766</v>
      </c>
      <c r="BB794" s="385"/>
      <c r="BC794" s="57">
        <v>50</v>
      </c>
      <c r="BD794" s="204" t="s">
        <v>767</v>
      </c>
      <c r="BE794" s="282"/>
      <c r="BF794" s="282"/>
      <c r="BG794" s="219"/>
      <c r="BH794" s="61"/>
      <c r="BI794" s="85" t="s">
        <v>760</v>
      </c>
      <c r="BJ794" s="183"/>
      <c r="BK794" s="64"/>
      <c r="BL794" s="63"/>
      <c r="BM794" s="65"/>
      <c r="BN794" s="66"/>
      <c r="BO794" s="84"/>
      <c r="BP794" s="358">
        <f>(BN794+$O$6)*BC794</f>
        <v>62.5</v>
      </c>
    </row>
    <row r="795" spans="1:68" s="81" customFormat="1" ht="16.5" thickBot="1">
      <c r="A795" s="184"/>
      <c r="B795" s="185"/>
      <c r="C795" s="70"/>
      <c r="D795" s="180"/>
      <c r="E795" s="181"/>
      <c r="F795" s="181"/>
      <c r="G795" s="182"/>
      <c r="H795" s="71"/>
      <c r="I795" s="72"/>
      <c r="J795" s="89"/>
      <c r="K795" s="74"/>
      <c r="L795" s="73"/>
      <c r="M795" s="74"/>
      <c r="N795" s="75"/>
      <c r="O795" s="84"/>
      <c r="P795" s="76"/>
      <c r="Q795" s="80"/>
      <c r="R795" s="184"/>
      <c r="S795" s="185"/>
      <c r="T795" s="386"/>
      <c r="U795" s="70"/>
      <c r="V795" s="180"/>
      <c r="W795" s="181"/>
      <c r="X795" s="181"/>
      <c r="Y795" s="182"/>
      <c r="Z795" s="71"/>
      <c r="AA795" s="72"/>
      <c r="AB795" s="89"/>
      <c r="AC795" s="74"/>
      <c r="AD795" s="73"/>
      <c r="AE795" s="74"/>
      <c r="AF795" s="75"/>
      <c r="AG795" s="84"/>
      <c r="AH795" s="359"/>
      <c r="AI795" s="184"/>
      <c r="AJ795" s="185"/>
      <c r="AK795" s="386"/>
      <c r="AL795" s="70"/>
      <c r="AM795" s="180"/>
      <c r="AN795" s="181"/>
      <c r="AO795" s="181"/>
      <c r="AP795" s="182"/>
      <c r="AQ795" s="71"/>
      <c r="AR795" s="72"/>
      <c r="AS795" s="89"/>
      <c r="AT795" s="74"/>
      <c r="AU795" s="73"/>
      <c r="AV795" s="74"/>
      <c r="AW795" s="75"/>
      <c r="AX795" s="84"/>
      <c r="AY795" s="359"/>
      <c r="AZ795" s="184"/>
      <c r="BA795" s="185"/>
      <c r="BB795" s="386"/>
      <c r="BC795" s="70"/>
      <c r="BD795" s="180"/>
      <c r="BE795" s="181"/>
      <c r="BF795" s="181"/>
      <c r="BG795" s="182"/>
      <c r="BH795" s="71"/>
      <c r="BI795" s="72"/>
      <c r="BJ795" s="89"/>
      <c r="BK795" s="74"/>
      <c r="BL795" s="73"/>
      <c r="BM795" s="74"/>
      <c r="BN795" s="75"/>
      <c r="BO795" s="84"/>
      <c r="BP795" s="359"/>
    </row>
    <row r="796" spans="1:68" ht="16.5" thickBot="1">
      <c r="A796" s="178" t="s">
        <v>768</v>
      </c>
      <c r="B796" s="179" t="s">
        <v>769</v>
      </c>
      <c r="C796" s="57">
        <v>110</v>
      </c>
      <c r="D796" s="204" t="s">
        <v>770</v>
      </c>
      <c r="E796" s="282"/>
      <c r="F796" s="282"/>
      <c r="G796" s="219"/>
      <c r="H796" s="61"/>
      <c r="I796" s="85" t="s">
        <v>760</v>
      </c>
      <c r="J796" s="183" t="s">
        <v>761</v>
      </c>
      <c r="K796" s="64">
        <v>50805</v>
      </c>
      <c r="L796" s="63" t="s">
        <v>1921</v>
      </c>
      <c r="M796" s="65"/>
      <c r="N796" s="66">
        <v>19.85</v>
      </c>
      <c r="O796" s="84"/>
      <c r="P796" s="67">
        <f>(N796+$O$6)*C796</f>
        <v>2321</v>
      </c>
      <c r="Q796" s="77"/>
      <c r="R796" s="178" t="s">
        <v>768</v>
      </c>
      <c r="S796" s="179" t="s">
        <v>769</v>
      </c>
      <c r="T796" s="385"/>
      <c r="U796" s="57">
        <v>110</v>
      </c>
      <c r="V796" s="204" t="s">
        <v>770</v>
      </c>
      <c r="W796" s="282"/>
      <c r="X796" s="282"/>
      <c r="Y796" s="219"/>
      <c r="Z796" s="61"/>
      <c r="AA796" s="85" t="s">
        <v>760</v>
      </c>
      <c r="AB796" s="183" t="s">
        <v>1463</v>
      </c>
      <c r="AC796" s="64">
        <v>4066007</v>
      </c>
      <c r="AD796" s="63" t="s">
        <v>1106</v>
      </c>
      <c r="AE796" s="65"/>
      <c r="AF796" s="66">
        <v>22.2</v>
      </c>
      <c r="AG796" s="84"/>
      <c r="AH796" s="358">
        <f>(AF796+$AG$6)*U796</f>
        <v>2650.9999999999995</v>
      </c>
      <c r="AI796" s="178" t="s">
        <v>768</v>
      </c>
      <c r="AJ796" s="179" t="s">
        <v>769</v>
      </c>
      <c r="AK796" s="385"/>
      <c r="AL796" s="57">
        <v>110</v>
      </c>
      <c r="AM796" s="204" t="s">
        <v>770</v>
      </c>
      <c r="AN796" s="282"/>
      <c r="AO796" s="282"/>
      <c r="AP796" s="219"/>
      <c r="AQ796" s="61"/>
      <c r="AR796" s="85" t="s">
        <v>760</v>
      </c>
      <c r="AS796" s="183" t="s">
        <v>1824</v>
      </c>
      <c r="AT796" s="64">
        <v>524689</v>
      </c>
      <c r="AU796" s="63" t="s">
        <v>1544</v>
      </c>
      <c r="AV796" s="65"/>
      <c r="AW796" s="66">
        <v>19.25</v>
      </c>
      <c r="AX796" s="84"/>
      <c r="AY796" s="358">
        <f>(AW796+$AX$6)*AL796</f>
        <v>2332</v>
      </c>
      <c r="AZ796" s="178" t="s">
        <v>768</v>
      </c>
      <c r="BA796" s="179" t="s">
        <v>769</v>
      </c>
      <c r="BB796" s="385"/>
      <c r="BC796" s="57">
        <v>110</v>
      </c>
      <c r="BD796" s="204" t="s">
        <v>770</v>
      </c>
      <c r="BE796" s="282"/>
      <c r="BF796" s="282"/>
      <c r="BG796" s="219"/>
      <c r="BH796" s="61"/>
      <c r="BI796" s="85" t="s">
        <v>760</v>
      </c>
      <c r="BJ796" s="183"/>
      <c r="BK796" s="64"/>
      <c r="BL796" s="63"/>
      <c r="BM796" s="65"/>
      <c r="BN796" s="66"/>
      <c r="BO796" s="84"/>
      <c r="BP796" s="358">
        <f>(BN796+$O$6)*BC796</f>
        <v>137.5</v>
      </c>
    </row>
    <row r="797" spans="1:68" s="81" customFormat="1" ht="16.5" thickBot="1">
      <c r="A797" s="184"/>
      <c r="B797" s="185"/>
      <c r="C797" s="70"/>
      <c r="D797" s="180"/>
      <c r="E797" s="181"/>
      <c r="F797" s="181"/>
      <c r="G797" s="182"/>
      <c r="H797" s="71"/>
      <c r="I797" s="72"/>
      <c r="J797" s="89"/>
      <c r="K797" s="74"/>
      <c r="L797" s="73"/>
      <c r="M797" s="74"/>
      <c r="N797" s="75"/>
      <c r="O797" s="84"/>
      <c r="P797" s="76"/>
      <c r="Q797" s="80"/>
      <c r="R797" s="184"/>
      <c r="S797" s="185"/>
      <c r="T797" s="386"/>
      <c r="U797" s="70"/>
      <c r="V797" s="180"/>
      <c r="W797" s="181"/>
      <c r="X797" s="181"/>
      <c r="Y797" s="182"/>
      <c r="Z797" s="71"/>
      <c r="AA797" s="72"/>
      <c r="AB797" s="89"/>
      <c r="AC797" s="74"/>
      <c r="AD797" s="73"/>
      <c r="AE797" s="74"/>
      <c r="AF797" s="75"/>
      <c r="AG797" s="84"/>
      <c r="AH797" s="359"/>
      <c r="AI797" s="184"/>
      <c r="AJ797" s="185"/>
      <c r="AK797" s="386"/>
      <c r="AL797" s="70"/>
      <c r="AM797" s="180"/>
      <c r="AN797" s="181"/>
      <c r="AO797" s="181"/>
      <c r="AP797" s="182"/>
      <c r="AQ797" s="71"/>
      <c r="AR797" s="72"/>
      <c r="AS797" s="89"/>
      <c r="AT797" s="74"/>
      <c r="AU797" s="73"/>
      <c r="AV797" s="74"/>
      <c r="AW797" s="75"/>
      <c r="AX797" s="84"/>
      <c r="AY797" s="359"/>
      <c r="AZ797" s="184"/>
      <c r="BA797" s="185"/>
      <c r="BB797" s="386"/>
      <c r="BC797" s="70"/>
      <c r="BD797" s="180"/>
      <c r="BE797" s="181"/>
      <c r="BF797" s="181"/>
      <c r="BG797" s="182"/>
      <c r="BH797" s="71"/>
      <c r="BI797" s="72"/>
      <c r="BJ797" s="89"/>
      <c r="BK797" s="74"/>
      <c r="BL797" s="73"/>
      <c r="BM797" s="74"/>
      <c r="BN797" s="75"/>
      <c r="BO797" s="84"/>
      <c r="BP797" s="359"/>
    </row>
    <row r="798" spans="1:68" ht="16.5" thickBot="1">
      <c r="A798" s="178" t="s">
        <v>771</v>
      </c>
      <c r="B798" s="179" t="s">
        <v>772</v>
      </c>
      <c r="C798" s="57">
        <v>50</v>
      </c>
      <c r="D798" s="204" t="s">
        <v>773</v>
      </c>
      <c r="E798" s="282"/>
      <c r="F798" s="282"/>
      <c r="G798" s="219"/>
      <c r="H798" s="61"/>
      <c r="I798" s="85" t="s">
        <v>760</v>
      </c>
      <c r="J798" s="183" t="s">
        <v>761</v>
      </c>
      <c r="K798" s="64">
        <v>50910</v>
      </c>
      <c r="L798" s="63" t="s">
        <v>1921</v>
      </c>
      <c r="M798" s="65"/>
      <c r="N798" s="66">
        <v>19.85</v>
      </c>
      <c r="O798" s="84"/>
      <c r="P798" s="67">
        <f>(N798+$O$6)*C798</f>
        <v>1055</v>
      </c>
      <c r="Q798" s="77"/>
      <c r="R798" s="178" t="s">
        <v>771</v>
      </c>
      <c r="S798" s="179" t="s">
        <v>772</v>
      </c>
      <c r="T798" s="385"/>
      <c r="U798" s="57">
        <v>50</v>
      </c>
      <c r="V798" s="204" t="s">
        <v>773</v>
      </c>
      <c r="W798" s="282"/>
      <c r="X798" s="282"/>
      <c r="Y798" s="219"/>
      <c r="Z798" s="61"/>
      <c r="AA798" s="85" t="s">
        <v>760</v>
      </c>
      <c r="AB798" s="183" t="s">
        <v>1463</v>
      </c>
      <c r="AC798" s="64">
        <v>4203915</v>
      </c>
      <c r="AD798" s="63" t="s">
        <v>1106</v>
      </c>
      <c r="AE798" s="65"/>
      <c r="AF798" s="66">
        <v>22.2</v>
      </c>
      <c r="AG798" s="84"/>
      <c r="AH798" s="358">
        <f>(AF798+$AG$6)*U798</f>
        <v>1205</v>
      </c>
      <c r="AI798" s="178" t="s">
        <v>771</v>
      </c>
      <c r="AJ798" s="179" t="s">
        <v>772</v>
      </c>
      <c r="AK798" s="385"/>
      <c r="AL798" s="57">
        <v>50</v>
      </c>
      <c r="AM798" s="204" t="s">
        <v>773</v>
      </c>
      <c r="AN798" s="282"/>
      <c r="AO798" s="282"/>
      <c r="AP798" s="219"/>
      <c r="AQ798" s="61"/>
      <c r="AR798" s="85" t="s">
        <v>760</v>
      </c>
      <c r="AS798" s="183" t="s">
        <v>1824</v>
      </c>
      <c r="AT798" s="64">
        <v>524743</v>
      </c>
      <c r="AU798" s="63" t="s">
        <v>1544</v>
      </c>
      <c r="AV798" s="65"/>
      <c r="AW798" s="66">
        <v>19.25</v>
      </c>
      <c r="AX798" s="84"/>
      <c r="AY798" s="358">
        <f>(AW798+$AX$6)*AL798</f>
        <v>1060</v>
      </c>
      <c r="AZ798" s="178" t="s">
        <v>771</v>
      </c>
      <c r="BA798" s="179" t="s">
        <v>772</v>
      </c>
      <c r="BB798" s="385"/>
      <c r="BC798" s="57">
        <v>50</v>
      </c>
      <c r="BD798" s="204" t="s">
        <v>773</v>
      </c>
      <c r="BE798" s="282"/>
      <c r="BF798" s="282"/>
      <c r="BG798" s="219"/>
      <c r="BH798" s="61"/>
      <c r="BI798" s="85" t="s">
        <v>760</v>
      </c>
      <c r="BJ798" s="183"/>
      <c r="BK798" s="64"/>
      <c r="BL798" s="63"/>
      <c r="BM798" s="65"/>
      <c r="BN798" s="66"/>
      <c r="BO798" s="84"/>
      <c r="BP798" s="358">
        <f>(BN798+$O$6)*BC798</f>
        <v>62.5</v>
      </c>
    </row>
    <row r="799" spans="1:68" s="81" customFormat="1" ht="16.5" thickBot="1">
      <c r="A799" s="184"/>
      <c r="B799" s="185"/>
      <c r="C799" s="70"/>
      <c r="D799" s="180"/>
      <c r="E799" s="181"/>
      <c r="F799" s="181"/>
      <c r="G799" s="182"/>
      <c r="H799" s="71"/>
      <c r="I799" s="72"/>
      <c r="J799" s="89"/>
      <c r="K799" s="74"/>
      <c r="L799" s="73"/>
      <c r="M799" s="74"/>
      <c r="N799" s="75"/>
      <c r="O799" s="84"/>
      <c r="P799" s="76"/>
      <c r="Q799" s="80"/>
      <c r="R799" s="184"/>
      <c r="S799" s="185"/>
      <c r="T799" s="386"/>
      <c r="U799" s="70"/>
      <c r="V799" s="180"/>
      <c r="W799" s="181"/>
      <c r="X799" s="181"/>
      <c r="Y799" s="182"/>
      <c r="Z799" s="71"/>
      <c r="AA799" s="72"/>
      <c r="AB799" s="89"/>
      <c r="AC799" s="74"/>
      <c r="AD799" s="73"/>
      <c r="AE799" s="74"/>
      <c r="AF799" s="75"/>
      <c r="AG799" s="84"/>
      <c r="AH799" s="359"/>
      <c r="AI799" s="184"/>
      <c r="AJ799" s="185"/>
      <c r="AK799" s="386"/>
      <c r="AL799" s="70"/>
      <c r="AM799" s="180"/>
      <c r="AN799" s="181"/>
      <c r="AO799" s="181"/>
      <c r="AP799" s="182"/>
      <c r="AQ799" s="71"/>
      <c r="AR799" s="72"/>
      <c r="AS799" s="89"/>
      <c r="AT799" s="74"/>
      <c r="AU799" s="73"/>
      <c r="AV799" s="74"/>
      <c r="AW799" s="75"/>
      <c r="AX799" s="84"/>
      <c r="AY799" s="359"/>
      <c r="AZ799" s="184"/>
      <c r="BA799" s="185"/>
      <c r="BB799" s="386"/>
      <c r="BC799" s="70"/>
      <c r="BD799" s="180"/>
      <c r="BE799" s="181"/>
      <c r="BF799" s="181"/>
      <c r="BG799" s="182"/>
      <c r="BH799" s="71"/>
      <c r="BI799" s="72"/>
      <c r="BJ799" s="89"/>
      <c r="BK799" s="74"/>
      <c r="BL799" s="73"/>
      <c r="BM799" s="74"/>
      <c r="BN799" s="75"/>
      <c r="BO799" s="84"/>
      <c r="BP799" s="359"/>
    </row>
    <row r="800" spans="1:68" ht="16.5" thickBot="1">
      <c r="A800" s="178" t="s">
        <v>774</v>
      </c>
      <c r="B800" s="179" t="s">
        <v>775</v>
      </c>
      <c r="C800" s="57">
        <v>250</v>
      </c>
      <c r="D800" s="180" t="s">
        <v>776</v>
      </c>
      <c r="E800" s="283"/>
      <c r="F800" s="283"/>
      <c r="G800" s="284"/>
      <c r="H800" s="61"/>
      <c r="I800" s="85" t="s">
        <v>720</v>
      </c>
      <c r="J800" s="183" t="s">
        <v>1920</v>
      </c>
      <c r="K800" s="64">
        <v>54640</v>
      </c>
      <c r="L800" s="63" t="s">
        <v>1921</v>
      </c>
      <c r="M800" s="65"/>
      <c r="N800" s="66">
        <v>15.9</v>
      </c>
      <c r="O800" s="84"/>
      <c r="P800" s="67">
        <f>(N800+$O$6)*C800</f>
        <v>4287.5</v>
      </c>
      <c r="Q800" s="77"/>
      <c r="R800" s="178" t="s">
        <v>774</v>
      </c>
      <c r="S800" s="179" t="s">
        <v>775</v>
      </c>
      <c r="T800" s="385"/>
      <c r="U800" s="57">
        <v>250</v>
      </c>
      <c r="V800" s="180" t="s">
        <v>776</v>
      </c>
      <c r="W800" s="283"/>
      <c r="X800" s="283"/>
      <c r="Y800" s="284"/>
      <c r="Z800" s="61"/>
      <c r="AA800" s="85" t="s">
        <v>720</v>
      </c>
      <c r="AB800" s="183" t="s">
        <v>1920</v>
      </c>
      <c r="AC800" s="64">
        <v>2312221</v>
      </c>
      <c r="AD800" s="63" t="s">
        <v>1106</v>
      </c>
      <c r="AE800" s="65"/>
      <c r="AF800" s="66">
        <v>16.95</v>
      </c>
      <c r="AG800" s="84"/>
      <c r="AH800" s="358">
        <f>(AF800+$AG$6)*U800</f>
        <v>4712.499999999999</v>
      </c>
      <c r="AI800" s="178" t="s">
        <v>774</v>
      </c>
      <c r="AJ800" s="179" t="s">
        <v>775</v>
      </c>
      <c r="AK800" s="385"/>
      <c r="AL800" s="57">
        <v>250</v>
      </c>
      <c r="AM800" s="180" t="s">
        <v>776</v>
      </c>
      <c r="AN800" s="283"/>
      <c r="AO800" s="283"/>
      <c r="AP800" s="284"/>
      <c r="AQ800" s="61"/>
      <c r="AR800" s="85" t="s">
        <v>720</v>
      </c>
      <c r="AS800" s="183" t="s">
        <v>1620</v>
      </c>
      <c r="AT800" s="64">
        <v>106771</v>
      </c>
      <c r="AU800" s="63" t="s">
        <v>1811</v>
      </c>
      <c r="AV800" s="65"/>
      <c r="AW800" s="66">
        <v>17.41</v>
      </c>
      <c r="AX800" s="84"/>
      <c r="AY800" s="358">
        <f>(AW800+$AX$6)*AL800</f>
        <v>4840</v>
      </c>
      <c r="AZ800" s="178" t="s">
        <v>774</v>
      </c>
      <c r="BA800" s="179" t="s">
        <v>775</v>
      </c>
      <c r="BB800" s="385"/>
      <c r="BC800" s="57">
        <v>250</v>
      </c>
      <c r="BD800" s="180" t="s">
        <v>776</v>
      </c>
      <c r="BE800" s="283"/>
      <c r="BF800" s="283"/>
      <c r="BG800" s="284"/>
      <c r="BH800" s="61"/>
      <c r="BI800" s="85" t="s">
        <v>720</v>
      </c>
      <c r="BJ800" s="183"/>
      <c r="BK800" s="64"/>
      <c r="BL800" s="63"/>
      <c r="BM800" s="65"/>
      <c r="BN800" s="66"/>
      <c r="BO800" s="84"/>
      <c r="BP800" s="358">
        <f>(BN800+$O$6)*BC800</f>
        <v>312.5</v>
      </c>
    </row>
    <row r="801" spans="1:68" s="81" customFormat="1" ht="16.5" thickBot="1">
      <c r="A801" s="184"/>
      <c r="B801" s="185"/>
      <c r="C801" s="70"/>
      <c r="D801" s="180"/>
      <c r="E801" s="181"/>
      <c r="F801" s="181"/>
      <c r="G801" s="182"/>
      <c r="H801" s="71"/>
      <c r="I801" s="72"/>
      <c r="J801" s="89"/>
      <c r="K801" s="74"/>
      <c r="L801" s="73"/>
      <c r="M801" s="74"/>
      <c r="N801" s="75"/>
      <c r="O801" s="84"/>
      <c r="P801" s="76"/>
      <c r="Q801" s="80"/>
      <c r="R801" s="184"/>
      <c r="S801" s="185"/>
      <c r="T801" s="386"/>
      <c r="U801" s="70"/>
      <c r="V801" s="180"/>
      <c r="W801" s="181"/>
      <c r="X801" s="181"/>
      <c r="Y801" s="182"/>
      <c r="Z801" s="71"/>
      <c r="AA801" s="72"/>
      <c r="AB801" s="89"/>
      <c r="AC801" s="74"/>
      <c r="AD801" s="73"/>
      <c r="AE801" s="74"/>
      <c r="AF801" s="75"/>
      <c r="AG801" s="84"/>
      <c r="AH801" s="359"/>
      <c r="AI801" s="184"/>
      <c r="AJ801" s="185"/>
      <c r="AK801" s="386"/>
      <c r="AL801" s="70"/>
      <c r="AM801" s="180"/>
      <c r="AN801" s="181"/>
      <c r="AO801" s="181"/>
      <c r="AP801" s="182"/>
      <c r="AQ801" s="71"/>
      <c r="AR801" s="72"/>
      <c r="AS801" s="89"/>
      <c r="AT801" s="74"/>
      <c r="AU801" s="73"/>
      <c r="AV801" s="74"/>
      <c r="AW801" s="75"/>
      <c r="AX801" s="84"/>
      <c r="AY801" s="359"/>
      <c r="AZ801" s="184"/>
      <c r="BA801" s="185"/>
      <c r="BB801" s="386"/>
      <c r="BC801" s="70"/>
      <c r="BD801" s="180"/>
      <c r="BE801" s="181"/>
      <c r="BF801" s="181"/>
      <c r="BG801" s="182"/>
      <c r="BH801" s="71"/>
      <c r="BI801" s="72"/>
      <c r="BJ801" s="89"/>
      <c r="BK801" s="74"/>
      <c r="BL801" s="73"/>
      <c r="BM801" s="74"/>
      <c r="BN801" s="75"/>
      <c r="BO801" s="84"/>
      <c r="BP801" s="359"/>
    </row>
    <row r="802" spans="1:68" ht="16.5" thickBot="1">
      <c r="A802" s="178" t="s">
        <v>777</v>
      </c>
      <c r="B802" s="179" t="s">
        <v>778</v>
      </c>
      <c r="C802" s="57">
        <v>75</v>
      </c>
      <c r="D802" s="180" t="s">
        <v>779</v>
      </c>
      <c r="E802" s="283"/>
      <c r="F802" s="283"/>
      <c r="G802" s="284"/>
      <c r="H802" s="61"/>
      <c r="I802" s="85" t="s">
        <v>720</v>
      </c>
      <c r="J802" s="183" t="s">
        <v>1920</v>
      </c>
      <c r="K802" s="64">
        <v>54540</v>
      </c>
      <c r="L802" s="63" t="s">
        <v>1921</v>
      </c>
      <c r="M802" s="65"/>
      <c r="N802" s="66">
        <v>15.9</v>
      </c>
      <c r="O802" s="84"/>
      <c r="P802" s="67">
        <f>(N802+$O$6)*C802</f>
        <v>1286.25</v>
      </c>
      <c r="Q802" s="77"/>
      <c r="R802" s="178" t="s">
        <v>777</v>
      </c>
      <c r="S802" s="179" t="s">
        <v>778</v>
      </c>
      <c r="T802" s="385"/>
      <c r="U802" s="57">
        <v>75</v>
      </c>
      <c r="V802" s="180" t="s">
        <v>779</v>
      </c>
      <c r="W802" s="283"/>
      <c r="X802" s="283"/>
      <c r="Y802" s="284"/>
      <c r="Z802" s="61"/>
      <c r="AA802" s="85" t="s">
        <v>720</v>
      </c>
      <c r="AB802" s="183" t="s">
        <v>1920</v>
      </c>
      <c r="AC802" s="64">
        <v>2312353</v>
      </c>
      <c r="AD802" s="63" t="s">
        <v>1106</v>
      </c>
      <c r="AE802" s="65"/>
      <c r="AF802" s="66">
        <v>16.95</v>
      </c>
      <c r="AG802" s="84"/>
      <c r="AH802" s="358">
        <f>(AF802+$AG$6)*U802</f>
        <v>1413.7499999999998</v>
      </c>
      <c r="AI802" s="178" t="s">
        <v>777</v>
      </c>
      <c r="AJ802" s="179" t="s">
        <v>778</v>
      </c>
      <c r="AK802" s="385"/>
      <c r="AL802" s="57">
        <v>75</v>
      </c>
      <c r="AM802" s="180" t="s">
        <v>779</v>
      </c>
      <c r="AN802" s="283"/>
      <c r="AO802" s="283"/>
      <c r="AP802" s="284"/>
      <c r="AQ802" s="61"/>
      <c r="AR802" s="85" t="s">
        <v>720</v>
      </c>
      <c r="AS802" s="183" t="s">
        <v>1620</v>
      </c>
      <c r="AT802" s="64">
        <v>106747</v>
      </c>
      <c r="AU802" s="63" t="s">
        <v>1811</v>
      </c>
      <c r="AV802" s="65"/>
      <c r="AW802" s="66">
        <v>19.12</v>
      </c>
      <c r="AX802" s="84"/>
      <c r="AY802" s="358">
        <f>(AW802+$AX$6)*AL802</f>
        <v>1580.25</v>
      </c>
      <c r="AZ802" s="178" t="s">
        <v>777</v>
      </c>
      <c r="BA802" s="179" t="s">
        <v>778</v>
      </c>
      <c r="BB802" s="385"/>
      <c r="BC802" s="57">
        <v>75</v>
      </c>
      <c r="BD802" s="180" t="s">
        <v>779</v>
      </c>
      <c r="BE802" s="283"/>
      <c r="BF802" s="283"/>
      <c r="BG802" s="284"/>
      <c r="BH802" s="61"/>
      <c r="BI802" s="85" t="s">
        <v>720</v>
      </c>
      <c r="BJ802" s="183"/>
      <c r="BK802" s="64"/>
      <c r="BL802" s="63"/>
      <c r="BM802" s="65"/>
      <c r="BN802" s="66"/>
      <c r="BO802" s="84"/>
      <c r="BP802" s="358">
        <f>(BN802+$O$6)*BC802</f>
        <v>93.75</v>
      </c>
    </row>
    <row r="803" spans="1:68" s="81" customFormat="1" ht="16.5" thickBot="1">
      <c r="A803" s="184"/>
      <c r="B803" s="185"/>
      <c r="C803" s="70"/>
      <c r="D803" s="180"/>
      <c r="E803" s="181"/>
      <c r="F803" s="181"/>
      <c r="G803" s="182"/>
      <c r="H803" s="71"/>
      <c r="I803" s="72"/>
      <c r="J803" s="89"/>
      <c r="K803" s="74"/>
      <c r="L803" s="73"/>
      <c r="M803" s="74"/>
      <c r="N803" s="75"/>
      <c r="O803" s="84"/>
      <c r="P803" s="76"/>
      <c r="Q803" s="80"/>
      <c r="R803" s="184"/>
      <c r="S803" s="185"/>
      <c r="T803" s="386"/>
      <c r="U803" s="70"/>
      <c r="V803" s="180"/>
      <c r="W803" s="181"/>
      <c r="X803" s="181"/>
      <c r="Y803" s="182"/>
      <c r="Z803" s="71"/>
      <c r="AA803" s="72"/>
      <c r="AB803" s="89"/>
      <c r="AC803" s="74"/>
      <c r="AD803" s="73"/>
      <c r="AE803" s="74"/>
      <c r="AF803" s="75"/>
      <c r="AG803" s="84"/>
      <c r="AH803" s="359"/>
      <c r="AI803" s="184"/>
      <c r="AJ803" s="185"/>
      <c r="AK803" s="386"/>
      <c r="AL803" s="70"/>
      <c r="AM803" s="180"/>
      <c r="AN803" s="181"/>
      <c r="AO803" s="181"/>
      <c r="AP803" s="182"/>
      <c r="AQ803" s="71"/>
      <c r="AR803" s="72"/>
      <c r="AS803" s="89"/>
      <c r="AT803" s="74"/>
      <c r="AU803" s="73"/>
      <c r="AV803" s="74"/>
      <c r="AW803" s="75"/>
      <c r="AX803" s="84"/>
      <c r="AY803" s="359"/>
      <c r="AZ803" s="184"/>
      <c r="BA803" s="185"/>
      <c r="BB803" s="386"/>
      <c r="BC803" s="70"/>
      <c r="BD803" s="180"/>
      <c r="BE803" s="181"/>
      <c r="BF803" s="181"/>
      <c r="BG803" s="182"/>
      <c r="BH803" s="71"/>
      <c r="BI803" s="72"/>
      <c r="BJ803" s="89"/>
      <c r="BK803" s="74"/>
      <c r="BL803" s="73"/>
      <c r="BM803" s="74"/>
      <c r="BN803" s="75"/>
      <c r="BO803" s="84"/>
      <c r="BP803" s="359"/>
    </row>
    <row r="804" spans="1:68" ht="16.5" thickBot="1">
      <c r="A804" s="178" t="s">
        <v>780</v>
      </c>
      <c r="B804" s="179" t="s">
        <v>781</v>
      </c>
      <c r="C804" s="57">
        <v>350</v>
      </c>
      <c r="D804" s="180" t="s">
        <v>782</v>
      </c>
      <c r="E804" s="283"/>
      <c r="F804" s="283"/>
      <c r="G804" s="284"/>
      <c r="H804" s="61"/>
      <c r="I804" s="85" t="s">
        <v>720</v>
      </c>
      <c r="J804" s="183" t="s">
        <v>1920</v>
      </c>
      <c r="K804" s="64">
        <v>54450</v>
      </c>
      <c r="L804" s="63" t="s">
        <v>1921</v>
      </c>
      <c r="M804" s="65"/>
      <c r="N804" s="66">
        <v>15.9</v>
      </c>
      <c r="O804" s="84"/>
      <c r="P804" s="67">
        <f>(N804+$O$6)*C804</f>
        <v>6002.499999999999</v>
      </c>
      <c r="Q804" s="77"/>
      <c r="R804" s="178" t="s">
        <v>780</v>
      </c>
      <c r="S804" s="179" t="s">
        <v>781</v>
      </c>
      <c r="T804" s="385"/>
      <c r="U804" s="57">
        <v>350</v>
      </c>
      <c r="V804" s="180" t="s">
        <v>782</v>
      </c>
      <c r="W804" s="283"/>
      <c r="X804" s="283"/>
      <c r="Y804" s="284"/>
      <c r="Z804" s="61"/>
      <c r="AA804" s="85" t="s">
        <v>720</v>
      </c>
      <c r="AB804" s="183" t="s">
        <v>1920</v>
      </c>
      <c r="AC804" s="64">
        <v>3014784</v>
      </c>
      <c r="AD804" s="63" t="s">
        <v>1106</v>
      </c>
      <c r="AE804" s="65"/>
      <c r="AF804" s="66">
        <v>16.95</v>
      </c>
      <c r="AG804" s="84"/>
      <c r="AH804" s="358">
        <f>(AF804+$AG$6)*U804</f>
        <v>6597.499999999999</v>
      </c>
      <c r="AI804" s="178" t="s">
        <v>780</v>
      </c>
      <c r="AJ804" s="179" t="s">
        <v>781</v>
      </c>
      <c r="AK804" s="385"/>
      <c r="AL804" s="57">
        <v>350</v>
      </c>
      <c r="AM804" s="180" t="s">
        <v>782</v>
      </c>
      <c r="AN804" s="283"/>
      <c r="AO804" s="283"/>
      <c r="AP804" s="284"/>
      <c r="AQ804" s="61"/>
      <c r="AR804" s="85" t="s">
        <v>720</v>
      </c>
      <c r="AS804" s="183" t="s">
        <v>1620</v>
      </c>
      <c r="AT804" s="64">
        <v>163554</v>
      </c>
      <c r="AU804" s="63" t="s">
        <v>1811</v>
      </c>
      <c r="AV804" s="65"/>
      <c r="AW804" s="66">
        <v>17.52</v>
      </c>
      <c r="AX804" s="84"/>
      <c r="AY804" s="358">
        <f>(AW804+$AX$6)*AL804</f>
        <v>6814.5</v>
      </c>
      <c r="AZ804" s="178" t="s">
        <v>780</v>
      </c>
      <c r="BA804" s="179" t="s">
        <v>781</v>
      </c>
      <c r="BB804" s="385"/>
      <c r="BC804" s="57">
        <v>350</v>
      </c>
      <c r="BD804" s="180" t="s">
        <v>782</v>
      </c>
      <c r="BE804" s="283"/>
      <c r="BF804" s="283"/>
      <c r="BG804" s="284"/>
      <c r="BH804" s="61"/>
      <c r="BI804" s="85" t="s">
        <v>720</v>
      </c>
      <c r="BJ804" s="183"/>
      <c r="BK804" s="64"/>
      <c r="BL804" s="63"/>
      <c r="BM804" s="65"/>
      <c r="BN804" s="66"/>
      <c r="BO804" s="84"/>
      <c r="BP804" s="358">
        <f>(BN804+$O$6)*BC804</f>
        <v>437.5</v>
      </c>
    </row>
    <row r="805" spans="1:68" s="81" customFormat="1" ht="16.5" thickBot="1">
      <c r="A805" s="184"/>
      <c r="B805" s="185"/>
      <c r="C805" s="70"/>
      <c r="D805" s="180"/>
      <c r="E805" s="181"/>
      <c r="F805" s="181"/>
      <c r="G805" s="182"/>
      <c r="H805" s="71"/>
      <c r="I805" s="72"/>
      <c r="J805" s="89"/>
      <c r="K805" s="74"/>
      <c r="L805" s="73"/>
      <c r="M805" s="74"/>
      <c r="N805" s="75"/>
      <c r="O805" s="84"/>
      <c r="P805" s="76"/>
      <c r="Q805" s="80"/>
      <c r="R805" s="184"/>
      <c r="S805" s="185"/>
      <c r="T805" s="386"/>
      <c r="U805" s="70"/>
      <c r="V805" s="180"/>
      <c r="W805" s="181"/>
      <c r="X805" s="181"/>
      <c r="Y805" s="182"/>
      <c r="Z805" s="71"/>
      <c r="AA805" s="72"/>
      <c r="AB805" s="89"/>
      <c r="AC805" s="74"/>
      <c r="AD805" s="73"/>
      <c r="AE805" s="74"/>
      <c r="AF805" s="75"/>
      <c r="AG805" s="84"/>
      <c r="AH805" s="359"/>
      <c r="AI805" s="184"/>
      <c r="AJ805" s="185"/>
      <c r="AK805" s="386"/>
      <c r="AL805" s="70"/>
      <c r="AM805" s="180"/>
      <c r="AN805" s="181"/>
      <c r="AO805" s="181"/>
      <c r="AP805" s="182"/>
      <c r="AQ805" s="71"/>
      <c r="AR805" s="72"/>
      <c r="AS805" s="89"/>
      <c r="AT805" s="74"/>
      <c r="AU805" s="73"/>
      <c r="AV805" s="74"/>
      <c r="AW805" s="75"/>
      <c r="AX805" s="84"/>
      <c r="AY805" s="359"/>
      <c r="AZ805" s="184"/>
      <c r="BA805" s="185"/>
      <c r="BB805" s="386"/>
      <c r="BC805" s="70"/>
      <c r="BD805" s="180"/>
      <c r="BE805" s="181"/>
      <c r="BF805" s="181"/>
      <c r="BG805" s="182"/>
      <c r="BH805" s="71"/>
      <c r="BI805" s="72"/>
      <c r="BJ805" s="89"/>
      <c r="BK805" s="74"/>
      <c r="BL805" s="73"/>
      <c r="BM805" s="74"/>
      <c r="BN805" s="75"/>
      <c r="BO805" s="84"/>
      <c r="BP805" s="359"/>
    </row>
    <row r="806" spans="1:68" ht="16.5" thickBot="1">
      <c r="A806" s="178" t="s">
        <v>783</v>
      </c>
      <c r="B806" s="179" t="s">
        <v>784</v>
      </c>
      <c r="C806" s="57">
        <v>15</v>
      </c>
      <c r="D806" s="180" t="s">
        <v>785</v>
      </c>
      <c r="E806" s="181"/>
      <c r="F806" s="181"/>
      <c r="G806" s="182"/>
      <c r="H806" s="61"/>
      <c r="I806" s="85" t="s">
        <v>2338</v>
      </c>
      <c r="J806" s="183" t="s">
        <v>2339</v>
      </c>
      <c r="K806" s="64">
        <v>51700</v>
      </c>
      <c r="L806" s="63" t="s">
        <v>786</v>
      </c>
      <c r="M806" s="65"/>
      <c r="N806" s="66">
        <v>3.54</v>
      </c>
      <c r="O806" s="84"/>
      <c r="P806" s="67">
        <f>(N806+$O$6)*C806</f>
        <v>71.85</v>
      </c>
      <c r="Q806" s="77"/>
      <c r="R806" s="178" t="s">
        <v>783</v>
      </c>
      <c r="S806" s="179" t="s">
        <v>784</v>
      </c>
      <c r="T806" s="385"/>
      <c r="U806" s="57">
        <v>15</v>
      </c>
      <c r="V806" s="180" t="s">
        <v>785</v>
      </c>
      <c r="W806" s="181"/>
      <c r="X806" s="181"/>
      <c r="Y806" s="182"/>
      <c r="Z806" s="61"/>
      <c r="AA806" s="85" t="s">
        <v>2338</v>
      </c>
      <c r="AB806" s="183" t="s">
        <v>1464</v>
      </c>
      <c r="AC806" s="64" t="s">
        <v>1465</v>
      </c>
      <c r="AD806" s="63" t="s">
        <v>1466</v>
      </c>
      <c r="AE806" s="65"/>
      <c r="AF806" s="66">
        <v>4.79</v>
      </c>
      <c r="AG806" s="84"/>
      <c r="AH806" s="358">
        <f>(AF806+$AG$6)*U806</f>
        <v>100.35</v>
      </c>
      <c r="AI806" s="178" t="s">
        <v>783</v>
      </c>
      <c r="AJ806" s="179" t="s">
        <v>784</v>
      </c>
      <c r="AK806" s="385"/>
      <c r="AL806" s="57">
        <v>1</v>
      </c>
      <c r="AM806" s="180" t="s">
        <v>785</v>
      </c>
      <c r="AN806" s="181"/>
      <c r="AO806" s="181"/>
      <c r="AP806" s="182"/>
      <c r="AQ806" s="61"/>
      <c r="AR806" s="85" t="s">
        <v>2338</v>
      </c>
      <c r="AS806" s="183" t="s">
        <v>1825</v>
      </c>
      <c r="AT806" s="64">
        <v>442704</v>
      </c>
      <c r="AU806" s="63" t="s">
        <v>1826</v>
      </c>
      <c r="AV806" s="65"/>
      <c r="AW806" s="66">
        <v>56</v>
      </c>
      <c r="AX806" s="84"/>
      <c r="AY806" s="358">
        <f>(AW806+$AX$6)*AL806</f>
        <v>57.95</v>
      </c>
      <c r="AZ806" s="178" t="s">
        <v>783</v>
      </c>
      <c r="BA806" s="179" t="s">
        <v>784</v>
      </c>
      <c r="BB806" s="385"/>
      <c r="BC806" s="57">
        <v>15</v>
      </c>
      <c r="BD806" s="180" t="s">
        <v>785</v>
      </c>
      <c r="BE806" s="181"/>
      <c r="BF806" s="181"/>
      <c r="BG806" s="182"/>
      <c r="BH806" s="61"/>
      <c r="BI806" s="85" t="s">
        <v>2338</v>
      </c>
      <c r="BJ806" s="183"/>
      <c r="BK806" s="64"/>
      <c r="BL806" s="63"/>
      <c r="BM806" s="65"/>
      <c r="BN806" s="66"/>
      <c r="BO806" s="84"/>
      <c r="BP806" s="358">
        <f>(BN806+$O$6)*BC806</f>
        <v>18.75</v>
      </c>
    </row>
    <row r="807" spans="1:68" ht="16.5" thickBot="1">
      <c r="A807" s="191"/>
      <c r="B807" s="193"/>
      <c r="C807" s="70"/>
      <c r="D807" s="180"/>
      <c r="E807" s="181"/>
      <c r="F807" s="181"/>
      <c r="G807" s="182"/>
      <c r="H807" s="71"/>
      <c r="I807" s="72"/>
      <c r="J807" s="89"/>
      <c r="K807" s="74"/>
      <c r="L807" s="73"/>
      <c r="M807" s="74"/>
      <c r="N807" s="75"/>
      <c r="O807" s="84"/>
      <c r="P807" s="76"/>
      <c r="R807" s="191"/>
      <c r="S807" s="193"/>
      <c r="T807" s="387"/>
      <c r="U807" s="70"/>
      <c r="V807" s="180"/>
      <c r="W807" s="181"/>
      <c r="X807" s="181"/>
      <c r="Y807" s="182"/>
      <c r="Z807" s="71"/>
      <c r="AA807" s="72"/>
      <c r="AB807" s="89"/>
      <c r="AC807" s="74"/>
      <c r="AD807" s="73"/>
      <c r="AE807" s="74"/>
      <c r="AF807" s="75"/>
      <c r="AG807" s="84"/>
      <c r="AH807" s="359"/>
      <c r="AI807" s="191"/>
      <c r="AJ807" s="193"/>
      <c r="AK807" s="387"/>
      <c r="AL807" s="70"/>
      <c r="AM807" s="180"/>
      <c r="AN807" s="181"/>
      <c r="AO807" s="181"/>
      <c r="AP807" s="182"/>
      <c r="AQ807" s="71"/>
      <c r="AR807" s="72"/>
      <c r="AS807" s="89"/>
      <c r="AT807" s="74"/>
      <c r="AU807" s="73"/>
      <c r="AV807" s="74"/>
      <c r="AW807" s="75"/>
      <c r="AX807" s="84"/>
      <c r="AY807" s="359"/>
      <c r="AZ807" s="191"/>
      <c r="BA807" s="193"/>
      <c r="BB807" s="387"/>
      <c r="BC807" s="70"/>
      <c r="BD807" s="180"/>
      <c r="BE807" s="181"/>
      <c r="BF807" s="181"/>
      <c r="BG807" s="182"/>
      <c r="BH807" s="71"/>
      <c r="BI807" s="72"/>
      <c r="BJ807" s="89"/>
      <c r="BK807" s="74"/>
      <c r="BL807" s="73"/>
      <c r="BM807" s="74"/>
      <c r="BN807" s="75"/>
      <c r="BO807" s="84"/>
      <c r="BP807" s="359"/>
    </row>
    <row r="808" spans="1:68" ht="16.5" thickBot="1">
      <c r="A808" s="178" t="s">
        <v>787</v>
      </c>
      <c r="B808" s="179" t="s">
        <v>788</v>
      </c>
      <c r="C808" s="57">
        <v>42</v>
      </c>
      <c r="D808" s="180" t="s">
        <v>789</v>
      </c>
      <c r="E808" s="181"/>
      <c r="F808" s="181"/>
      <c r="G808" s="182"/>
      <c r="H808" s="61"/>
      <c r="I808" s="85" t="s">
        <v>790</v>
      </c>
      <c r="J808" s="183" t="s">
        <v>791</v>
      </c>
      <c r="K808" s="64">
        <v>45835</v>
      </c>
      <c r="L808" s="63" t="s">
        <v>792</v>
      </c>
      <c r="M808" s="65"/>
      <c r="N808" s="66">
        <v>74.1</v>
      </c>
      <c r="O808" s="84"/>
      <c r="P808" s="67">
        <f>(N808+$O$6)*C808</f>
        <v>3164.7</v>
      </c>
      <c r="Q808" s="77"/>
      <c r="R808" s="178" t="s">
        <v>787</v>
      </c>
      <c r="S808" s="179" t="s">
        <v>788</v>
      </c>
      <c r="T808" s="385"/>
      <c r="U808" s="57">
        <v>66.67</v>
      </c>
      <c r="V808" s="180" t="s">
        <v>789</v>
      </c>
      <c r="W808" s="181"/>
      <c r="X808" s="181"/>
      <c r="Y808" s="182"/>
      <c r="Z808" s="61"/>
      <c r="AA808" s="85" t="s">
        <v>790</v>
      </c>
      <c r="AB808" s="183" t="s">
        <v>1467</v>
      </c>
      <c r="AC808" s="64">
        <v>9009176</v>
      </c>
      <c r="AD808" s="63" t="s">
        <v>1468</v>
      </c>
      <c r="AE808" s="65"/>
      <c r="AF808" s="66">
        <v>49.21</v>
      </c>
      <c r="AG808" s="84"/>
      <c r="AH808" s="358">
        <f>(AF808+$AG$6)*U808</f>
        <v>3407.5037</v>
      </c>
      <c r="AI808" s="178" t="s">
        <v>787</v>
      </c>
      <c r="AJ808" s="179" t="s">
        <v>788</v>
      </c>
      <c r="AK808" s="385"/>
      <c r="AL808" s="57">
        <v>42</v>
      </c>
      <c r="AM808" s="180" t="s">
        <v>789</v>
      </c>
      <c r="AN808" s="181"/>
      <c r="AO808" s="181"/>
      <c r="AP808" s="182"/>
      <c r="AQ808" s="61"/>
      <c r="AR808" s="85" t="s">
        <v>790</v>
      </c>
      <c r="AS808" s="183" t="s">
        <v>1554</v>
      </c>
      <c r="AT808" s="64">
        <v>307467</v>
      </c>
      <c r="AU808" s="63" t="s">
        <v>1827</v>
      </c>
      <c r="AV808" s="65"/>
      <c r="AW808" s="66">
        <v>87.14</v>
      </c>
      <c r="AX808" s="84"/>
      <c r="AY808" s="358">
        <f>(AW808+$AX$6)*AL808</f>
        <v>3741.78</v>
      </c>
      <c r="AZ808" s="178" t="s">
        <v>787</v>
      </c>
      <c r="BA808" s="179" t="s">
        <v>788</v>
      </c>
      <c r="BB808" s="385"/>
      <c r="BC808" s="57">
        <v>50</v>
      </c>
      <c r="BD808" s="180" t="s">
        <v>789</v>
      </c>
      <c r="BE808" s="181"/>
      <c r="BF808" s="181"/>
      <c r="BG808" s="182"/>
      <c r="BH808" s="61"/>
      <c r="BI808" s="85" t="s">
        <v>790</v>
      </c>
      <c r="BJ808" s="183"/>
      <c r="BK808" s="64"/>
      <c r="BL808" s="63"/>
      <c r="BM808" s="65"/>
      <c r="BN808" s="66"/>
      <c r="BO808" s="84"/>
      <c r="BP808" s="358">
        <f>(BN808+$O$6)*BC808</f>
        <v>62.5</v>
      </c>
    </row>
    <row r="809" spans="1:68" s="81" customFormat="1" ht="16.5" thickBot="1">
      <c r="A809" s="184"/>
      <c r="B809" s="185"/>
      <c r="C809" s="70"/>
      <c r="D809" s="180"/>
      <c r="E809" s="181"/>
      <c r="F809" s="181"/>
      <c r="G809" s="182"/>
      <c r="H809" s="71"/>
      <c r="I809" s="72"/>
      <c r="J809" s="89"/>
      <c r="K809" s="74"/>
      <c r="L809" s="73"/>
      <c r="M809" s="74"/>
      <c r="N809" s="75"/>
      <c r="O809" s="84"/>
      <c r="P809" s="76"/>
      <c r="Q809" s="80"/>
      <c r="R809" s="184"/>
      <c r="S809" s="185"/>
      <c r="T809" s="386"/>
      <c r="U809" s="70"/>
      <c r="V809" s="180"/>
      <c r="W809" s="181"/>
      <c r="X809" s="181"/>
      <c r="Y809" s="182"/>
      <c r="Z809" s="71"/>
      <c r="AA809" s="72"/>
      <c r="AB809" s="89"/>
      <c r="AC809" s="74"/>
      <c r="AD809" s="73"/>
      <c r="AE809" s="74"/>
      <c r="AF809" s="75"/>
      <c r="AG809" s="84"/>
      <c r="AH809" s="359"/>
      <c r="AI809" s="184"/>
      <c r="AJ809" s="185"/>
      <c r="AK809" s="386"/>
      <c r="AL809" s="70"/>
      <c r="AM809" s="180"/>
      <c r="AN809" s="181"/>
      <c r="AO809" s="181"/>
      <c r="AP809" s="182"/>
      <c r="AQ809" s="71"/>
      <c r="AR809" s="72"/>
      <c r="AS809" s="89"/>
      <c r="AT809" s="74"/>
      <c r="AU809" s="73"/>
      <c r="AV809" s="74"/>
      <c r="AW809" s="75"/>
      <c r="AX809" s="84"/>
      <c r="AY809" s="359"/>
      <c r="AZ809" s="184"/>
      <c r="BA809" s="185"/>
      <c r="BB809" s="386"/>
      <c r="BC809" s="70"/>
      <c r="BD809" s="180"/>
      <c r="BE809" s="181"/>
      <c r="BF809" s="181"/>
      <c r="BG809" s="182"/>
      <c r="BH809" s="71"/>
      <c r="BI809" s="72"/>
      <c r="BJ809" s="89"/>
      <c r="BK809" s="74"/>
      <c r="BL809" s="73"/>
      <c r="BM809" s="74"/>
      <c r="BN809" s="75"/>
      <c r="BO809" s="84"/>
      <c r="BP809" s="359"/>
    </row>
    <row r="810" spans="1:68" ht="16.5" thickBot="1">
      <c r="A810" s="178" t="s">
        <v>793</v>
      </c>
      <c r="B810" s="179" t="s">
        <v>794</v>
      </c>
      <c r="C810" s="57">
        <v>16</v>
      </c>
      <c r="D810" s="180" t="s">
        <v>795</v>
      </c>
      <c r="E810" s="181"/>
      <c r="F810" s="181"/>
      <c r="G810" s="182"/>
      <c r="H810" s="61"/>
      <c r="I810" s="85" t="s">
        <v>796</v>
      </c>
      <c r="J810" s="183" t="s">
        <v>797</v>
      </c>
      <c r="K810" s="64" t="s">
        <v>798</v>
      </c>
      <c r="L810" s="63" t="s">
        <v>792</v>
      </c>
      <c r="M810" s="65"/>
      <c r="N810" s="66">
        <v>63.4</v>
      </c>
      <c r="O810" s="84"/>
      <c r="P810" s="67">
        <f>(N810+$O$6)*C810</f>
        <v>1034.4</v>
      </c>
      <c r="R810" s="178" t="s">
        <v>793</v>
      </c>
      <c r="S810" s="179" t="s">
        <v>794</v>
      </c>
      <c r="T810" s="385"/>
      <c r="U810" s="57">
        <v>15</v>
      </c>
      <c r="V810" s="180" t="s">
        <v>795</v>
      </c>
      <c r="W810" s="181"/>
      <c r="X810" s="181"/>
      <c r="Y810" s="182"/>
      <c r="Z810" s="61"/>
      <c r="AA810" s="85" t="s">
        <v>796</v>
      </c>
      <c r="AB810" s="183" t="s">
        <v>1469</v>
      </c>
      <c r="AC810" s="64">
        <v>7549132</v>
      </c>
      <c r="AD810" s="63" t="s">
        <v>1468</v>
      </c>
      <c r="AE810" s="65"/>
      <c r="AF810" s="66">
        <v>40.64</v>
      </c>
      <c r="AG810" s="84"/>
      <c r="AH810" s="358">
        <f>(AF810+$AG$6)*U810</f>
        <v>638.1</v>
      </c>
      <c r="AI810" s="178" t="s">
        <v>793</v>
      </c>
      <c r="AJ810" s="179" t="s">
        <v>794</v>
      </c>
      <c r="AK810" s="385"/>
      <c r="AL810" s="57">
        <v>10</v>
      </c>
      <c r="AM810" s="180" t="s">
        <v>795</v>
      </c>
      <c r="AN810" s="181"/>
      <c r="AO810" s="181"/>
      <c r="AP810" s="182"/>
      <c r="AQ810" s="61"/>
      <c r="AR810" s="85" t="s">
        <v>796</v>
      </c>
      <c r="AS810" s="183" t="s">
        <v>1777</v>
      </c>
      <c r="AT810" s="64">
        <v>385320</v>
      </c>
      <c r="AU810" s="63" t="s">
        <v>1828</v>
      </c>
      <c r="AV810" s="65"/>
      <c r="AW810" s="66">
        <v>48.49</v>
      </c>
      <c r="AX810" s="84"/>
      <c r="AY810" s="358">
        <f>(AW810+$AX$6)*AL810</f>
        <v>504.40000000000003</v>
      </c>
      <c r="AZ810" s="178" t="s">
        <v>793</v>
      </c>
      <c r="BA810" s="179" t="s">
        <v>794</v>
      </c>
      <c r="BB810" s="385"/>
      <c r="BC810" s="57">
        <v>20</v>
      </c>
      <c r="BD810" s="180" t="s">
        <v>795</v>
      </c>
      <c r="BE810" s="181"/>
      <c r="BF810" s="181"/>
      <c r="BG810" s="182"/>
      <c r="BH810" s="61"/>
      <c r="BI810" s="85" t="s">
        <v>796</v>
      </c>
      <c r="BJ810" s="183"/>
      <c r="BK810" s="64"/>
      <c r="BL810" s="63"/>
      <c r="BM810" s="65"/>
      <c r="BN810" s="66"/>
      <c r="BO810" s="84"/>
      <c r="BP810" s="358">
        <f>(BN810+$O$6)*BC810</f>
        <v>25</v>
      </c>
    </row>
    <row r="811" spans="1:68" s="81" customFormat="1" ht="16.5" thickBot="1">
      <c r="A811" s="184"/>
      <c r="B811" s="185"/>
      <c r="C811" s="70"/>
      <c r="D811" s="180"/>
      <c r="E811" s="181"/>
      <c r="F811" s="181"/>
      <c r="G811" s="182"/>
      <c r="H811" s="71"/>
      <c r="I811" s="72"/>
      <c r="J811" s="89"/>
      <c r="K811" s="74"/>
      <c r="L811" s="73"/>
      <c r="M811" s="74"/>
      <c r="N811" s="75"/>
      <c r="O811" s="84"/>
      <c r="P811" s="76"/>
      <c r="Q811" s="80"/>
      <c r="R811" s="184"/>
      <c r="S811" s="185"/>
      <c r="T811" s="386"/>
      <c r="U811" s="70"/>
      <c r="V811" s="180"/>
      <c r="W811" s="181"/>
      <c r="X811" s="181"/>
      <c r="Y811" s="182"/>
      <c r="Z811" s="71"/>
      <c r="AA811" s="72"/>
      <c r="AB811" s="89"/>
      <c r="AC811" s="74"/>
      <c r="AD811" s="73"/>
      <c r="AE811" s="74"/>
      <c r="AF811" s="75"/>
      <c r="AG811" s="84"/>
      <c r="AH811" s="359"/>
      <c r="AI811" s="184"/>
      <c r="AJ811" s="185"/>
      <c r="AK811" s="386"/>
      <c r="AL811" s="70"/>
      <c r="AM811" s="180"/>
      <c r="AN811" s="181"/>
      <c r="AO811" s="181"/>
      <c r="AP811" s="182"/>
      <c r="AQ811" s="71"/>
      <c r="AR811" s="72"/>
      <c r="AS811" s="89"/>
      <c r="AT811" s="74"/>
      <c r="AU811" s="73"/>
      <c r="AV811" s="74"/>
      <c r="AW811" s="75"/>
      <c r="AX811" s="84"/>
      <c r="AY811" s="359"/>
      <c r="AZ811" s="184"/>
      <c r="BA811" s="185"/>
      <c r="BB811" s="386"/>
      <c r="BC811" s="70"/>
      <c r="BD811" s="180"/>
      <c r="BE811" s="181"/>
      <c r="BF811" s="181"/>
      <c r="BG811" s="182"/>
      <c r="BH811" s="71"/>
      <c r="BI811" s="72"/>
      <c r="BJ811" s="89"/>
      <c r="BK811" s="74"/>
      <c r="BL811" s="73"/>
      <c r="BM811" s="74"/>
      <c r="BN811" s="75"/>
      <c r="BO811" s="84"/>
      <c r="BP811" s="359"/>
    </row>
    <row r="812" spans="1:68" ht="16.5" thickBot="1">
      <c r="A812" s="178" t="s">
        <v>799</v>
      </c>
      <c r="B812" s="179" t="s">
        <v>800</v>
      </c>
      <c r="C812" s="57">
        <v>225</v>
      </c>
      <c r="D812" s="180" t="s">
        <v>801</v>
      </c>
      <c r="E812" s="181"/>
      <c r="F812" s="181"/>
      <c r="G812" s="182"/>
      <c r="H812" s="61" t="s">
        <v>802</v>
      </c>
      <c r="I812" s="85" t="s">
        <v>803</v>
      </c>
      <c r="J812" s="183" t="s">
        <v>804</v>
      </c>
      <c r="K812" s="64"/>
      <c r="L812" s="63" t="s">
        <v>805</v>
      </c>
      <c r="M812" s="65"/>
      <c r="N812" s="66">
        <v>19.5</v>
      </c>
      <c r="O812" s="84"/>
      <c r="P812" s="67">
        <f>(N812+$O$6)*C812</f>
        <v>4668.75</v>
      </c>
      <c r="Q812" s="77"/>
      <c r="R812" s="178" t="s">
        <v>799</v>
      </c>
      <c r="S812" s="179" t="s">
        <v>800</v>
      </c>
      <c r="T812" s="385"/>
      <c r="U812" s="57">
        <v>225</v>
      </c>
      <c r="V812" s="180" t="s">
        <v>801</v>
      </c>
      <c r="W812" s="181"/>
      <c r="X812" s="181"/>
      <c r="Y812" s="182"/>
      <c r="Z812" s="61" t="s">
        <v>802</v>
      </c>
      <c r="AA812" s="85" t="s">
        <v>803</v>
      </c>
      <c r="AB812" s="183" t="s">
        <v>804</v>
      </c>
      <c r="AC812" s="64">
        <v>4046264</v>
      </c>
      <c r="AD812" s="63" t="s">
        <v>1470</v>
      </c>
      <c r="AE812" s="65"/>
      <c r="AF812" s="66">
        <v>19.51</v>
      </c>
      <c r="AG812" s="84"/>
      <c r="AH812" s="358">
        <f>(AF812+$AG$6)*U812</f>
        <v>4817.25</v>
      </c>
      <c r="AI812" s="178" t="s">
        <v>799</v>
      </c>
      <c r="AJ812" s="179" t="s">
        <v>800</v>
      </c>
      <c r="AK812" s="385"/>
      <c r="AL812" s="57">
        <v>225</v>
      </c>
      <c r="AM812" s="180" t="s">
        <v>801</v>
      </c>
      <c r="AN812" s="181"/>
      <c r="AO812" s="181"/>
      <c r="AP812" s="182"/>
      <c r="AQ812" s="61" t="s">
        <v>802</v>
      </c>
      <c r="AR812" s="85" t="s">
        <v>803</v>
      </c>
      <c r="AS812" s="183" t="s">
        <v>1829</v>
      </c>
      <c r="AT812" s="64">
        <v>441724</v>
      </c>
      <c r="AU812" s="63" t="s">
        <v>1830</v>
      </c>
      <c r="AV812" s="65"/>
      <c r="AW812" s="66">
        <v>19.7</v>
      </c>
      <c r="AX812" s="84"/>
      <c r="AY812" s="358">
        <f>(AW812+$AX$6)*AL812</f>
        <v>4871.25</v>
      </c>
      <c r="AZ812" s="178" t="s">
        <v>799</v>
      </c>
      <c r="BA812" s="179" t="s">
        <v>800</v>
      </c>
      <c r="BB812" s="385"/>
      <c r="BC812" s="57">
        <v>225</v>
      </c>
      <c r="BD812" s="180" t="s">
        <v>801</v>
      </c>
      <c r="BE812" s="181"/>
      <c r="BF812" s="181"/>
      <c r="BG812" s="182"/>
      <c r="BH812" s="61" t="s">
        <v>802</v>
      </c>
      <c r="BI812" s="85" t="s">
        <v>803</v>
      </c>
      <c r="BJ812" s="183"/>
      <c r="BK812" s="64"/>
      <c r="BL812" s="63"/>
      <c r="BM812" s="65"/>
      <c r="BN812" s="66"/>
      <c r="BO812" s="84"/>
      <c r="BP812" s="358">
        <f>(BN812+$O$6)*BC812</f>
        <v>281.25</v>
      </c>
    </row>
    <row r="813" spans="1:68" ht="16.5" thickBot="1">
      <c r="A813" s="191"/>
      <c r="B813" s="193"/>
      <c r="C813" s="70"/>
      <c r="D813" s="180"/>
      <c r="E813" s="181"/>
      <c r="F813" s="181"/>
      <c r="G813" s="182"/>
      <c r="H813" s="71"/>
      <c r="I813" s="72"/>
      <c r="J813" s="89"/>
      <c r="K813" s="74"/>
      <c r="L813" s="73"/>
      <c r="M813" s="74"/>
      <c r="N813" s="75"/>
      <c r="O813" s="84"/>
      <c r="P813" s="76"/>
      <c r="R813" s="191"/>
      <c r="S813" s="193"/>
      <c r="T813" s="387"/>
      <c r="U813" s="70"/>
      <c r="V813" s="180"/>
      <c r="W813" s="181"/>
      <c r="X813" s="181"/>
      <c r="Y813" s="182"/>
      <c r="Z813" s="71"/>
      <c r="AA813" s="72"/>
      <c r="AB813" s="89"/>
      <c r="AC813" s="74"/>
      <c r="AD813" s="73"/>
      <c r="AE813" s="74"/>
      <c r="AF813" s="75"/>
      <c r="AG813" s="84"/>
      <c r="AH813" s="359"/>
      <c r="AI813" s="191"/>
      <c r="AJ813" s="193"/>
      <c r="AK813" s="387"/>
      <c r="AL813" s="70"/>
      <c r="AM813" s="180"/>
      <c r="AN813" s="181"/>
      <c r="AO813" s="181"/>
      <c r="AP813" s="182"/>
      <c r="AQ813" s="71"/>
      <c r="AR813" s="72"/>
      <c r="AS813" s="89"/>
      <c r="AT813" s="74"/>
      <c r="AU813" s="73"/>
      <c r="AV813" s="74"/>
      <c r="AW813" s="75"/>
      <c r="AX813" s="84"/>
      <c r="AY813" s="359"/>
      <c r="AZ813" s="191"/>
      <c r="BA813" s="193"/>
      <c r="BB813" s="387"/>
      <c r="BC813" s="70"/>
      <c r="BD813" s="180"/>
      <c r="BE813" s="181"/>
      <c r="BF813" s="181"/>
      <c r="BG813" s="182"/>
      <c r="BH813" s="71"/>
      <c r="BI813" s="72"/>
      <c r="BJ813" s="89"/>
      <c r="BK813" s="74"/>
      <c r="BL813" s="73"/>
      <c r="BM813" s="74"/>
      <c r="BN813" s="75"/>
      <c r="BO813" s="84"/>
      <c r="BP813" s="359"/>
    </row>
    <row r="814" spans="1:68" ht="16.5" thickBot="1">
      <c r="A814" s="178" t="s">
        <v>806</v>
      </c>
      <c r="B814" s="179" t="s">
        <v>807</v>
      </c>
      <c r="C814" s="57">
        <v>140</v>
      </c>
      <c r="D814" s="180" t="s">
        <v>808</v>
      </c>
      <c r="E814" s="181"/>
      <c r="F814" s="181"/>
      <c r="G814" s="182"/>
      <c r="H814" s="61" t="s">
        <v>809</v>
      </c>
      <c r="I814" s="85" t="s">
        <v>810</v>
      </c>
      <c r="J814" s="183" t="s">
        <v>2263</v>
      </c>
      <c r="K814" s="64"/>
      <c r="L814" s="63" t="s">
        <v>811</v>
      </c>
      <c r="M814" s="65"/>
      <c r="N814" s="66">
        <v>29.6</v>
      </c>
      <c r="O814" s="84"/>
      <c r="P814" s="67">
        <f>(N814+$O$6)*C814</f>
        <v>4319</v>
      </c>
      <c r="Q814" s="77"/>
      <c r="R814" s="178" t="s">
        <v>806</v>
      </c>
      <c r="S814" s="179" t="s">
        <v>807</v>
      </c>
      <c r="T814" s="385"/>
      <c r="U814" s="57">
        <v>140</v>
      </c>
      <c r="V814" s="180" t="s">
        <v>808</v>
      </c>
      <c r="W814" s="181"/>
      <c r="X814" s="181"/>
      <c r="Y814" s="182"/>
      <c r="Z814" s="61" t="s">
        <v>809</v>
      </c>
      <c r="AA814" s="85" t="s">
        <v>810</v>
      </c>
      <c r="AB814" s="183" t="s">
        <v>1471</v>
      </c>
      <c r="AC814" s="64">
        <v>3086956</v>
      </c>
      <c r="AD814" s="63" t="s">
        <v>1472</v>
      </c>
      <c r="AE814" s="65"/>
      <c r="AF814" s="66">
        <v>34.12</v>
      </c>
      <c r="AG814" s="84"/>
      <c r="AH814" s="358">
        <f>(AF814+$AG$6)*U814</f>
        <v>5042.799999999999</v>
      </c>
      <c r="AI814" s="178" t="s">
        <v>806</v>
      </c>
      <c r="AJ814" s="179" t="s">
        <v>807</v>
      </c>
      <c r="AK814" s="385"/>
      <c r="AL814" s="57">
        <v>140</v>
      </c>
      <c r="AM814" s="180" t="s">
        <v>808</v>
      </c>
      <c r="AN814" s="181"/>
      <c r="AO814" s="181"/>
      <c r="AP814" s="182"/>
      <c r="AQ814" s="61" t="s">
        <v>809</v>
      </c>
      <c r="AR814" s="85" t="s">
        <v>810</v>
      </c>
      <c r="AS814" s="183" t="s">
        <v>1590</v>
      </c>
      <c r="AT814" s="64">
        <v>183245</v>
      </c>
      <c r="AU814" s="63" t="s">
        <v>1831</v>
      </c>
      <c r="AV814" s="65"/>
      <c r="AW814" s="66">
        <v>32.82</v>
      </c>
      <c r="AX814" s="84"/>
      <c r="AY814" s="358">
        <f>(AW814+$AX$6)*AL814</f>
        <v>4867.8</v>
      </c>
      <c r="AZ814" s="178" t="s">
        <v>806</v>
      </c>
      <c r="BA814" s="179" t="s">
        <v>807</v>
      </c>
      <c r="BB814" s="385"/>
      <c r="BC814" s="57">
        <v>140</v>
      </c>
      <c r="BD814" s="180" t="s">
        <v>808</v>
      </c>
      <c r="BE814" s="181"/>
      <c r="BF814" s="181"/>
      <c r="BG814" s="182"/>
      <c r="BH814" s="61" t="s">
        <v>809</v>
      </c>
      <c r="BI814" s="85" t="s">
        <v>810</v>
      </c>
      <c r="BJ814" s="183"/>
      <c r="BK814" s="64"/>
      <c r="BL814" s="63"/>
      <c r="BM814" s="65"/>
      <c r="BN814" s="66"/>
      <c r="BO814" s="84"/>
      <c r="BP814" s="358">
        <f>(BN814+$O$6)*BC814</f>
        <v>175</v>
      </c>
    </row>
    <row r="815" spans="1:68" s="81" customFormat="1" ht="16.5" thickBot="1">
      <c r="A815" s="184"/>
      <c r="B815" s="185"/>
      <c r="C815" s="70"/>
      <c r="D815" s="180"/>
      <c r="E815" s="181"/>
      <c r="F815" s="181"/>
      <c r="G815" s="182"/>
      <c r="H815" s="71"/>
      <c r="I815" s="72"/>
      <c r="J815" s="89"/>
      <c r="K815" s="74"/>
      <c r="L815" s="73"/>
      <c r="M815" s="74"/>
      <c r="N815" s="75"/>
      <c r="O815" s="84"/>
      <c r="P815" s="76"/>
      <c r="Q815" s="80"/>
      <c r="R815" s="184"/>
      <c r="S815" s="185"/>
      <c r="T815" s="386"/>
      <c r="U815" s="70"/>
      <c r="V815" s="180"/>
      <c r="W815" s="181"/>
      <c r="X815" s="181"/>
      <c r="Y815" s="182"/>
      <c r="Z815" s="71"/>
      <c r="AA815" s="72"/>
      <c r="AB815" s="89"/>
      <c r="AC815" s="74"/>
      <c r="AD815" s="73"/>
      <c r="AE815" s="74"/>
      <c r="AF815" s="75"/>
      <c r="AG815" s="84"/>
      <c r="AH815" s="359"/>
      <c r="AI815" s="184"/>
      <c r="AJ815" s="185"/>
      <c r="AK815" s="386"/>
      <c r="AL815" s="70"/>
      <c r="AM815" s="180"/>
      <c r="AN815" s="181"/>
      <c r="AO815" s="181"/>
      <c r="AP815" s="182"/>
      <c r="AQ815" s="71"/>
      <c r="AR815" s="72"/>
      <c r="AS815" s="89"/>
      <c r="AT815" s="74"/>
      <c r="AU815" s="73"/>
      <c r="AV815" s="74"/>
      <c r="AW815" s="75"/>
      <c r="AX815" s="84"/>
      <c r="AY815" s="359"/>
      <c r="AZ815" s="184"/>
      <c r="BA815" s="185"/>
      <c r="BB815" s="386"/>
      <c r="BC815" s="70"/>
      <c r="BD815" s="180"/>
      <c r="BE815" s="181"/>
      <c r="BF815" s="181"/>
      <c r="BG815" s="182"/>
      <c r="BH815" s="71"/>
      <c r="BI815" s="72"/>
      <c r="BJ815" s="89"/>
      <c r="BK815" s="74"/>
      <c r="BL815" s="73"/>
      <c r="BM815" s="74"/>
      <c r="BN815" s="75"/>
      <c r="BO815" s="84"/>
      <c r="BP815" s="359"/>
    </row>
    <row r="816" spans="1:68" ht="16.5" thickBot="1">
      <c r="A816" s="178" t="s">
        <v>812</v>
      </c>
      <c r="B816" s="179" t="s">
        <v>813</v>
      </c>
      <c r="C816" s="57">
        <v>210</v>
      </c>
      <c r="D816" s="180" t="s">
        <v>814</v>
      </c>
      <c r="E816" s="181"/>
      <c r="F816" s="181"/>
      <c r="G816" s="182"/>
      <c r="H816" s="61"/>
      <c r="I816" s="85" t="s">
        <v>815</v>
      </c>
      <c r="J816" s="183" t="s">
        <v>522</v>
      </c>
      <c r="K816" s="64">
        <v>25300</v>
      </c>
      <c r="L816" s="63" t="s">
        <v>816</v>
      </c>
      <c r="M816" s="65"/>
      <c r="N816" s="66">
        <v>0.84</v>
      </c>
      <c r="O816" s="84"/>
      <c r="P816" s="67">
        <f>(N816+$O$6)*C816</f>
        <v>438.9</v>
      </c>
      <c r="Q816" s="77"/>
      <c r="R816" s="178" t="s">
        <v>812</v>
      </c>
      <c r="S816" s="179" t="s">
        <v>813</v>
      </c>
      <c r="T816" s="385"/>
      <c r="U816" s="57">
        <v>70</v>
      </c>
      <c r="V816" s="180" t="s">
        <v>814</v>
      </c>
      <c r="W816" s="181"/>
      <c r="X816" s="181"/>
      <c r="Y816" s="182"/>
      <c r="Z816" s="61"/>
      <c r="AA816" s="85" t="s">
        <v>815</v>
      </c>
      <c r="AB816" s="183" t="s">
        <v>1473</v>
      </c>
      <c r="AC816" s="64">
        <v>1034594</v>
      </c>
      <c r="AD816" s="63" t="s">
        <v>1106</v>
      </c>
      <c r="AE816" s="65"/>
      <c r="AF816" s="66">
        <v>21.6</v>
      </c>
      <c r="AG816" s="84"/>
      <c r="AH816" s="358">
        <f>(AF816+$AG$6)*U816</f>
        <v>1645</v>
      </c>
      <c r="AI816" s="178" t="s">
        <v>812</v>
      </c>
      <c r="AJ816" s="179" t="s">
        <v>813</v>
      </c>
      <c r="AK816" s="385"/>
      <c r="AL816" s="57">
        <v>210</v>
      </c>
      <c r="AM816" s="180" t="s">
        <v>814</v>
      </c>
      <c r="AN816" s="181"/>
      <c r="AO816" s="181"/>
      <c r="AP816" s="182"/>
      <c r="AQ816" s="61"/>
      <c r="AR816" s="85" t="s">
        <v>815</v>
      </c>
      <c r="AS816" s="183" t="s">
        <v>1832</v>
      </c>
      <c r="AT816" s="64">
        <v>198692</v>
      </c>
      <c r="AU816" s="63" t="s">
        <v>1833</v>
      </c>
      <c r="AV816" s="65"/>
      <c r="AW816" s="66">
        <v>17.42</v>
      </c>
      <c r="AX816" s="84"/>
      <c r="AY816" s="358">
        <f>(AW816+$AX$6)*AL816</f>
        <v>4067.7000000000003</v>
      </c>
      <c r="AZ816" s="178" t="s">
        <v>812</v>
      </c>
      <c r="BA816" s="179" t="s">
        <v>813</v>
      </c>
      <c r="BB816" s="385"/>
      <c r="BC816" s="57">
        <v>210</v>
      </c>
      <c r="BD816" s="180" t="s">
        <v>814</v>
      </c>
      <c r="BE816" s="181"/>
      <c r="BF816" s="181"/>
      <c r="BG816" s="182"/>
      <c r="BH816" s="61"/>
      <c r="BI816" s="85" t="s">
        <v>815</v>
      </c>
      <c r="BJ816" s="183"/>
      <c r="BK816" s="64"/>
      <c r="BL816" s="63"/>
      <c r="BM816" s="65"/>
      <c r="BN816" s="66"/>
      <c r="BO816" s="84"/>
      <c r="BP816" s="358">
        <f>(BN816+$O$6)*BC816</f>
        <v>262.5</v>
      </c>
    </row>
    <row r="817" spans="1:68" s="81" customFormat="1" ht="16.5" thickBot="1">
      <c r="A817" s="184"/>
      <c r="B817" s="185"/>
      <c r="C817" s="70"/>
      <c r="D817" s="180"/>
      <c r="E817" s="181"/>
      <c r="F817" s="181" t="s">
        <v>817</v>
      </c>
      <c r="G817" s="182"/>
      <c r="H817" s="71"/>
      <c r="I817" s="72"/>
      <c r="J817" s="89"/>
      <c r="K817" s="74"/>
      <c r="L817" s="73"/>
      <c r="M817" s="74"/>
      <c r="N817" s="75"/>
      <c r="O817" s="84"/>
      <c r="P817" s="76"/>
      <c r="Q817" s="80"/>
      <c r="R817" s="184"/>
      <c r="S817" s="185"/>
      <c r="T817" s="386"/>
      <c r="U817" s="70"/>
      <c r="V817" s="180"/>
      <c r="W817" s="181"/>
      <c r="X817" s="181" t="s">
        <v>817</v>
      </c>
      <c r="Y817" s="182"/>
      <c r="Z817" s="71"/>
      <c r="AA817" s="72"/>
      <c r="AB817" s="89"/>
      <c r="AC817" s="74"/>
      <c r="AD817" s="73"/>
      <c r="AE817" s="74"/>
      <c r="AF817" s="75"/>
      <c r="AG817" s="84"/>
      <c r="AH817" s="359"/>
      <c r="AI817" s="184"/>
      <c r="AJ817" s="185"/>
      <c r="AK817" s="386"/>
      <c r="AL817" s="70"/>
      <c r="AM817" s="180"/>
      <c r="AN817" s="181"/>
      <c r="AO817" s="181" t="s">
        <v>817</v>
      </c>
      <c r="AP817" s="182"/>
      <c r="AQ817" s="71"/>
      <c r="AR817" s="72"/>
      <c r="AS817" s="89"/>
      <c r="AT817" s="74"/>
      <c r="AU817" s="73"/>
      <c r="AV817" s="74"/>
      <c r="AW817" s="75"/>
      <c r="AX817" s="84"/>
      <c r="AY817" s="359"/>
      <c r="AZ817" s="184"/>
      <c r="BA817" s="185"/>
      <c r="BB817" s="386"/>
      <c r="BC817" s="70"/>
      <c r="BD817" s="180"/>
      <c r="BE817" s="181"/>
      <c r="BF817" s="181" t="s">
        <v>817</v>
      </c>
      <c r="BG817" s="182"/>
      <c r="BH817" s="71"/>
      <c r="BI817" s="72"/>
      <c r="BJ817" s="89"/>
      <c r="BK817" s="74"/>
      <c r="BL817" s="73"/>
      <c r="BM817" s="74"/>
      <c r="BN817" s="75"/>
      <c r="BO817" s="84"/>
      <c r="BP817" s="359"/>
    </row>
    <row r="818" spans="1:68" ht="16.5" thickBot="1">
      <c r="A818" s="178" t="s">
        <v>818</v>
      </c>
      <c r="B818" s="200">
        <v>720</v>
      </c>
      <c r="C818" s="57">
        <v>170</v>
      </c>
      <c r="D818" s="180" t="s">
        <v>819</v>
      </c>
      <c r="E818" s="181"/>
      <c r="F818" s="181"/>
      <c r="G818" s="182"/>
      <c r="H818" s="61"/>
      <c r="I818" s="116" t="s">
        <v>2090</v>
      </c>
      <c r="J818" s="183" t="s">
        <v>1920</v>
      </c>
      <c r="K818" s="64"/>
      <c r="L818" s="63" t="s">
        <v>820</v>
      </c>
      <c r="M818" s="65"/>
      <c r="N818" s="66">
        <v>30.77</v>
      </c>
      <c r="O818" s="84"/>
      <c r="P818" s="67">
        <f>(N818+$O$6)*C818</f>
        <v>5443.4</v>
      </c>
      <c r="Q818" s="5"/>
      <c r="R818" s="178" t="s">
        <v>818</v>
      </c>
      <c r="S818" s="200">
        <v>720</v>
      </c>
      <c r="T818" s="388"/>
      <c r="U818" s="57">
        <v>157.41</v>
      </c>
      <c r="V818" s="180" t="s">
        <v>819</v>
      </c>
      <c r="W818" s="181"/>
      <c r="X818" s="181"/>
      <c r="Y818" s="182"/>
      <c r="Z818" s="61"/>
      <c r="AA818" s="116" t="s">
        <v>2090</v>
      </c>
      <c r="AB818" s="183" t="s">
        <v>1920</v>
      </c>
      <c r="AC818" s="64">
        <v>4824785</v>
      </c>
      <c r="AD818" s="63" t="s">
        <v>1474</v>
      </c>
      <c r="AE818" s="65"/>
      <c r="AF818" s="66">
        <v>30.77</v>
      </c>
      <c r="AG818" s="84"/>
      <c r="AH818" s="358">
        <f>(AF818+$AG$6)*U818</f>
        <v>5142.5847</v>
      </c>
      <c r="AI818" s="178" t="s">
        <v>818</v>
      </c>
      <c r="AJ818" s="200">
        <v>720</v>
      </c>
      <c r="AK818" s="388"/>
      <c r="AL818" s="57">
        <v>143</v>
      </c>
      <c r="AM818" s="180" t="s">
        <v>819</v>
      </c>
      <c r="AN818" s="181"/>
      <c r="AO818" s="181"/>
      <c r="AP818" s="182"/>
      <c r="AQ818" s="61"/>
      <c r="AR818" s="116" t="s">
        <v>2090</v>
      </c>
      <c r="AS818" s="183" t="s">
        <v>1620</v>
      </c>
      <c r="AT818" s="64">
        <v>496286</v>
      </c>
      <c r="AU818" s="63" t="s">
        <v>1834</v>
      </c>
      <c r="AV818" s="65"/>
      <c r="AW818" s="66">
        <v>30.77</v>
      </c>
      <c r="AX818" s="84"/>
      <c r="AY818" s="358">
        <f>(AW818+$AX$6)*AL818</f>
        <v>4678.96</v>
      </c>
      <c r="AZ818" s="178" t="s">
        <v>818</v>
      </c>
      <c r="BA818" s="200">
        <v>720</v>
      </c>
      <c r="BB818" s="388"/>
      <c r="BC818" s="57">
        <v>170</v>
      </c>
      <c r="BD818" s="180" t="s">
        <v>819</v>
      </c>
      <c r="BE818" s="181"/>
      <c r="BF818" s="181"/>
      <c r="BG818" s="182"/>
      <c r="BH818" s="61"/>
      <c r="BI818" s="116" t="s">
        <v>2090</v>
      </c>
      <c r="BJ818" s="183"/>
      <c r="BK818" s="64"/>
      <c r="BL818" s="63"/>
      <c r="BM818" s="65"/>
      <c r="BN818" s="66"/>
      <c r="BO818" s="84"/>
      <c r="BP818" s="358">
        <f>(BN818+$O$6)*BC818</f>
        <v>212.5</v>
      </c>
    </row>
    <row r="819" spans="1:68" s="81" customFormat="1" ht="16.5" thickBot="1">
      <c r="A819" s="184"/>
      <c r="B819" s="185"/>
      <c r="C819" s="70"/>
      <c r="D819" s="180"/>
      <c r="E819" s="181"/>
      <c r="F819" s="181" t="s">
        <v>493</v>
      </c>
      <c r="G819" s="182"/>
      <c r="H819" s="71"/>
      <c r="I819" s="72"/>
      <c r="J819" s="89"/>
      <c r="K819" s="74"/>
      <c r="L819" s="73"/>
      <c r="M819" s="74"/>
      <c r="N819" s="75"/>
      <c r="O819" s="84"/>
      <c r="P819" s="76"/>
      <c r="Q819" s="80"/>
      <c r="R819" s="184"/>
      <c r="S819" s="185"/>
      <c r="T819" s="386"/>
      <c r="U819" s="70"/>
      <c r="V819" s="180"/>
      <c r="W819" s="181"/>
      <c r="X819" s="181" t="s">
        <v>493</v>
      </c>
      <c r="Y819" s="182"/>
      <c r="Z819" s="71"/>
      <c r="AA819" s="72"/>
      <c r="AB819" s="89"/>
      <c r="AC819" s="74"/>
      <c r="AD819" s="73"/>
      <c r="AE819" s="74"/>
      <c r="AF819" s="75"/>
      <c r="AG819" s="84"/>
      <c r="AH819" s="359"/>
      <c r="AI819" s="184"/>
      <c r="AJ819" s="185"/>
      <c r="AK819" s="386"/>
      <c r="AL819" s="70"/>
      <c r="AM819" s="180"/>
      <c r="AN819" s="181"/>
      <c r="AO819" s="181" t="s">
        <v>493</v>
      </c>
      <c r="AP819" s="182"/>
      <c r="AQ819" s="71"/>
      <c r="AR819" s="72"/>
      <c r="AS819" s="89"/>
      <c r="AT819" s="74"/>
      <c r="AU819" s="73"/>
      <c r="AV819" s="74"/>
      <c r="AW819" s="75"/>
      <c r="AX819" s="84"/>
      <c r="AY819" s="359"/>
      <c r="AZ819" s="184"/>
      <c r="BA819" s="185"/>
      <c r="BB819" s="386"/>
      <c r="BC819" s="70"/>
      <c r="BD819" s="180"/>
      <c r="BE819" s="181"/>
      <c r="BF819" s="181" t="s">
        <v>493</v>
      </c>
      <c r="BG819" s="182"/>
      <c r="BH819" s="71"/>
      <c r="BI819" s="72"/>
      <c r="BJ819" s="89"/>
      <c r="BK819" s="74"/>
      <c r="BL819" s="73"/>
      <c r="BM819" s="74"/>
      <c r="BN819" s="75"/>
      <c r="BO819" s="84"/>
      <c r="BP819" s="359"/>
    </row>
    <row r="820" spans="1:68" ht="16.5" thickBot="1">
      <c r="A820" s="178" t="s">
        <v>821</v>
      </c>
      <c r="B820" s="179" t="s">
        <v>822</v>
      </c>
      <c r="C820" s="57">
        <v>20</v>
      </c>
      <c r="D820" s="180" t="s">
        <v>823</v>
      </c>
      <c r="E820" s="181"/>
      <c r="F820" s="181"/>
      <c r="G820" s="182"/>
      <c r="H820" s="61" t="s">
        <v>2046</v>
      </c>
      <c r="I820" s="85" t="s">
        <v>824</v>
      </c>
      <c r="J820" s="183" t="s">
        <v>825</v>
      </c>
      <c r="K820" s="64"/>
      <c r="L820" s="63" t="s">
        <v>2049</v>
      </c>
      <c r="M820" s="65"/>
      <c r="N820" s="66">
        <v>17.05</v>
      </c>
      <c r="O820" s="84"/>
      <c r="P820" s="67">
        <f>(N820+$O$6)*C820</f>
        <v>366</v>
      </c>
      <c r="R820" s="178" t="s">
        <v>821</v>
      </c>
      <c r="S820" s="179" t="s">
        <v>822</v>
      </c>
      <c r="T820" s="385"/>
      <c r="U820" s="57">
        <v>20</v>
      </c>
      <c r="V820" s="180" t="s">
        <v>823</v>
      </c>
      <c r="W820" s="181"/>
      <c r="X820" s="181"/>
      <c r="Y820" s="182"/>
      <c r="Z820" s="61" t="s">
        <v>2046</v>
      </c>
      <c r="AA820" s="85" t="s">
        <v>824</v>
      </c>
      <c r="AB820" s="183" t="s">
        <v>825</v>
      </c>
      <c r="AC820" s="64" t="s">
        <v>1475</v>
      </c>
      <c r="AD820" s="63" t="s">
        <v>1476</v>
      </c>
      <c r="AE820" s="65"/>
      <c r="AF820" s="66">
        <v>18.05</v>
      </c>
      <c r="AG820" s="84"/>
      <c r="AH820" s="358">
        <f>(AF820+$AG$6)*U820</f>
        <v>399</v>
      </c>
      <c r="AI820" s="178" t="s">
        <v>821</v>
      </c>
      <c r="AJ820" s="179" t="s">
        <v>822</v>
      </c>
      <c r="AK820" s="385"/>
      <c r="AL820" s="57">
        <v>30</v>
      </c>
      <c r="AM820" s="180" t="s">
        <v>823</v>
      </c>
      <c r="AN820" s="181"/>
      <c r="AO820" s="181"/>
      <c r="AP820" s="182"/>
      <c r="AQ820" s="61" t="s">
        <v>2046</v>
      </c>
      <c r="AR820" s="85" t="s">
        <v>824</v>
      </c>
      <c r="AS820" s="183" t="s">
        <v>1835</v>
      </c>
      <c r="AT820" s="64">
        <v>473006</v>
      </c>
      <c r="AU820" s="63" t="s">
        <v>1549</v>
      </c>
      <c r="AV820" s="65"/>
      <c r="AW820" s="66">
        <v>19.95</v>
      </c>
      <c r="AX820" s="84"/>
      <c r="AY820" s="358">
        <f>(AW820+$AX$6)*AL820</f>
        <v>657</v>
      </c>
      <c r="AZ820" s="178" t="s">
        <v>821</v>
      </c>
      <c r="BA820" s="179" t="s">
        <v>822</v>
      </c>
      <c r="BB820" s="385"/>
      <c r="BC820" s="57">
        <v>20</v>
      </c>
      <c r="BD820" s="180" t="s">
        <v>823</v>
      </c>
      <c r="BE820" s="181"/>
      <c r="BF820" s="181"/>
      <c r="BG820" s="182"/>
      <c r="BH820" s="61" t="s">
        <v>2046</v>
      </c>
      <c r="BI820" s="85" t="s">
        <v>824</v>
      </c>
      <c r="BJ820" s="183"/>
      <c r="BK820" s="64"/>
      <c r="BL820" s="63"/>
      <c r="BM820" s="65"/>
      <c r="BN820" s="66"/>
      <c r="BO820" s="84"/>
      <c r="BP820" s="358">
        <f>(BN820+$O$6)*BC820</f>
        <v>25</v>
      </c>
    </row>
    <row r="821" spans="1:68" s="81" customFormat="1" ht="16.5" thickBot="1">
      <c r="A821" s="184"/>
      <c r="B821" s="185"/>
      <c r="C821" s="70"/>
      <c r="D821" s="180"/>
      <c r="E821" s="181"/>
      <c r="F821" s="181"/>
      <c r="G821" s="182"/>
      <c r="H821" s="71"/>
      <c r="I821" s="72"/>
      <c r="J821" s="89"/>
      <c r="K821" s="74"/>
      <c r="L821" s="73"/>
      <c r="M821" s="74"/>
      <c r="N821" s="75"/>
      <c r="O821" s="84"/>
      <c r="P821" s="76"/>
      <c r="Q821" s="80"/>
      <c r="R821" s="184"/>
      <c r="S821" s="185"/>
      <c r="T821" s="386"/>
      <c r="U821" s="70"/>
      <c r="V821" s="180"/>
      <c r="W821" s="181"/>
      <c r="X821" s="181"/>
      <c r="Y821" s="182"/>
      <c r="Z821" s="71"/>
      <c r="AA821" s="72"/>
      <c r="AB821" s="89"/>
      <c r="AC821" s="74"/>
      <c r="AD821" s="73"/>
      <c r="AE821" s="74"/>
      <c r="AF821" s="75"/>
      <c r="AG821" s="84"/>
      <c r="AH821" s="359"/>
      <c r="AI821" s="184"/>
      <c r="AJ821" s="185"/>
      <c r="AK821" s="386"/>
      <c r="AL821" s="70"/>
      <c r="AM821" s="180"/>
      <c r="AN821" s="181"/>
      <c r="AO821" s="181"/>
      <c r="AP821" s="182"/>
      <c r="AQ821" s="71"/>
      <c r="AR821" s="72"/>
      <c r="AS821" s="89"/>
      <c r="AT821" s="74"/>
      <c r="AU821" s="73"/>
      <c r="AV821" s="74"/>
      <c r="AW821" s="75"/>
      <c r="AX821" s="84"/>
      <c r="AY821" s="359"/>
      <c r="AZ821" s="184"/>
      <c r="BA821" s="185"/>
      <c r="BB821" s="386"/>
      <c r="BC821" s="70"/>
      <c r="BD821" s="180"/>
      <c r="BE821" s="181"/>
      <c r="BF821" s="181"/>
      <c r="BG821" s="182"/>
      <c r="BH821" s="71"/>
      <c r="BI821" s="72"/>
      <c r="BJ821" s="89"/>
      <c r="BK821" s="74"/>
      <c r="BL821" s="73"/>
      <c r="BM821" s="74"/>
      <c r="BN821" s="75"/>
      <c r="BO821" s="84"/>
      <c r="BP821" s="359"/>
    </row>
    <row r="822" spans="1:68" ht="16.5" thickBot="1">
      <c r="A822" s="178" t="s">
        <v>826</v>
      </c>
      <c r="B822" s="179" t="s">
        <v>827</v>
      </c>
      <c r="C822" s="57">
        <v>250</v>
      </c>
      <c r="D822" s="180" t="s">
        <v>828</v>
      </c>
      <c r="E822" s="181"/>
      <c r="F822" s="181"/>
      <c r="G822" s="182"/>
      <c r="H822" s="61"/>
      <c r="I822" s="85" t="s">
        <v>2234</v>
      </c>
      <c r="J822" s="183" t="s">
        <v>2233</v>
      </c>
      <c r="K822" s="64">
        <v>54950</v>
      </c>
      <c r="L822" s="63" t="s">
        <v>1985</v>
      </c>
      <c r="M822" s="65"/>
      <c r="N822" s="66">
        <v>6.66</v>
      </c>
      <c r="O822" s="84"/>
      <c r="P822" s="67">
        <f>(N822+$O$6)*C822</f>
        <v>1977.5</v>
      </c>
      <c r="Q822" s="77"/>
      <c r="R822" s="178" t="s">
        <v>826</v>
      </c>
      <c r="S822" s="179" t="s">
        <v>827</v>
      </c>
      <c r="T822" s="385"/>
      <c r="U822" s="57">
        <v>250</v>
      </c>
      <c r="V822" s="180" t="s">
        <v>828</v>
      </c>
      <c r="W822" s="181"/>
      <c r="X822" s="181"/>
      <c r="Y822" s="182"/>
      <c r="Z822" s="61"/>
      <c r="AA822" s="85" t="s">
        <v>2234</v>
      </c>
      <c r="AB822" s="183" t="s">
        <v>2233</v>
      </c>
      <c r="AC822" s="64">
        <v>4671350</v>
      </c>
      <c r="AD822" s="63" t="s">
        <v>1119</v>
      </c>
      <c r="AE822" s="65"/>
      <c r="AF822" s="66">
        <v>8.6</v>
      </c>
      <c r="AG822" s="84"/>
      <c r="AH822" s="358">
        <f>(AF822+$AG$6)*U822</f>
        <v>2625</v>
      </c>
      <c r="AI822" s="178" t="s">
        <v>826</v>
      </c>
      <c r="AJ822" s="179" t="s">
        <v>827</v>
      </c>
      <c r="AK822" s="385"/>
      <c r="AL822" s="57">
        <v>250</v>
      </c>
      <c r="AM822" s="180" t="s">
        <v>828</v>
      </c>
      <c r="AN822" s="181"/>
      <c r="AO822" s="181"/>
      <c r="AP822" s="182"/>
      <c r="AQ822" s="61"/>
      <c r="AR822" s="85" t="s">
        <v>2234</v>
      </c>
      <c r="AS822" s="183" t="s">
        <v>2234</v>
      </c>
      <c r="AT822" s="64">
        <v>722987</v>
      </c>
      <c r="AU822" s="63" t="s">
        <v>1836</v>
      </c>
      <c r="AV822" s="65"/>
      <c r="AW822" s="66">
        <v>9.74</v>
      </c>
      <c r="AX822" s="84"/>
      <c r="AY822" s="358">
        <f>(AW822+$AX$6)*AL822</f>
        <v>2922.5</v>
      </c>
      <c r="AZ822" s="178" t="s">
        <v>826</v>
      </c>
      <c r="BA822" s="179" t="s">
        <v>827</v>
      </c>
      <c r="BB822" s="385"/>
      <c r="BC822" s="57">
        <v>250</v>
      </c>
      <c r="BD822" s="180" t="s">
        <v>828</v>
      </c>
      <c r="BE822" s="181"/>
      <c r="BF822" s="181"/>
      <c r="BG822" s="182"/>
      <c r="BH822" s="61"/>
      <c r="BI822" s="85" t="s">
        <v>2234</v>
      </c>
      <c r="BJ822" s="183"/>
      <c r="BK822" s="64"/>
      <c r="BL822" s="63"/>
      <c r="BM822" s="65"/>
      <c r="BN822" s="66"/>
      <c r="BO822" s="84"/>
      <c r="BP822" s="358">
        <f>(BN822+$O$6)*BC822</f>
        <v>312.5</v>
      </c>
    </row>
    <row r="823" spans="1:68" s="81" customFormat="1" ht="16.5" thickBot="1">
      <c r="A823" s="184"/>
      <c r="B823" s="185"/>
      <c r="C823" s="70"/>
      <c r="D823" s="180"/>
      <c r="E823" s="181"/>
      <c r="F823" s="181"/>
      <c r="G823" s="182"/>
      <c r="H823" s="71"/>
      <c r="I823" s="72"/>
      <c r="J823" s="89"/>
      <c r="K823" s="74"/>
      <c r="L823" s="73"/>
      <c r="M823" s="74"/>
      <c r="N823" s="75"/>
      <c r="O823" s="84"/>
      <c r="P823" s="76"/>
      <c r="Q823" s="80"/>
      <c r="R823" s="184"/>
      <c r="S823" s="185"/>
      <c r="T823" s="386"/>
      <c r="U823" s="70"/>
      <c r="V823" s="180"/>
      <c r="W823" s="181"/>
      <c r="X823" s="181"/>
      <c r="Y823" s="182"/>
      <c r="Z823" s="71"/>
      <c r="AA823" s="72"/>
      <c r="AB823" s="89"/>
      <c r="AC823" s="74"/>
      <c r="AD823" s="73"/>
      <c r="AE823" s="74"/>
      <c r="AF823" s="75"/>
      <c r="AG823" s="84"/>
      <c r="AH823" s="359"/>
      <c r="AI823" s="184"/>
      <c r="AJ823" s="185"/>
      <c r="AK823" s="386"/>
      <c r="AL823" s="70"/>
      <c r="AM823" s="180"/>
      <c r="AN823" s="181"/>
      <c r="AO823" s="181"/>
      <c r="AP823" s="182"/>
      <c r="AQ823" s="71"/>
      <c r="AR823" s="72"/>
      <c r="AS823" s="89"/>
      <c r="AT823" s="74"/>
      <c r="AU823" s="73"/>
      <c r="AV823" s="74"/>
      <c r="AW823" s="75"/>
      <c r="AX823" s="84"/>
      <c r="AY823" s="359"/>
      <c r="AZ823" s="184"/>
      <c r="BA823" s="185"/>
      <c r="BB823" s="386"/>
      <c r="BC823" s="70"/>
      <c r="BD823" s="180"/>
      <c r="BE823" s="181"/>
      <c r="BF823" s="181"/>
      <c r="BG823" s="182"/>
      <c r="BH823" s="71"/>
      <c r="BI823" s="72"/>
      <c r="BJ823" s="89"/>
      <c r="BK823" s="74"/>
      <c r="BL823" s="73"/>
      <c r="BM823" s="74"/>
      <c r="BN823" s="75"/>
      <c r="BO823" s="84"/>
      <c r="BP823" s="359"/>
    </row>
    <row r="824" spans="1:68" ht="16.5" thickBot="1">
      <c r="A824" s="178" t="s">
        <v>829</v>
      </c>
      <c r="B824" s="179" t="s">
        <v>830</v>
      </c>
      <c r="C824" s="57">
        <v>135</v>
      </c>
      <c r="D824" s="180" t="s">
        <v>831</v>
      </c>
      <c r="E824" s="181"/>
      <c r="F824" s="181"/>
      <c r="G824" s="182"/>
      <c r="H824" s="131" t="s">
        <v>832</v>
      </c>
      <c r="I824" s="85" t="s">
        <v>833</v>
      </c>
      <c r="J824" s="183" t="s">
        <v>834</v>
      </c>
      <c r="K824" s="64">
        <v>59620</v>
      </c>
      <c r="L824" s="63" t="s">
        <v>835</v>
      </c>
      <c r="M824" s="65"/>
      <c r="N824" s="66">
        <v>29.45</v>
      </c>
      <c r="O824" s="84"/>
      <c r="P824" s="67">
        <f>(N824+$O$6)*C824</f>
        <v>4144.5</v>
      </c>
      <c r="Q824" s="77"/>
      <c r="R824" s="178" t="s">
        <v>829</v>
      </c>
      <c r="S824" s="179" t="s">
        <v>830</v>
      </c>
      <c r="T824" s="385"/>
      <c r="U824" s="57">
        <v>135</v>
      </c>
      <c r="V824" s="180" t="s">
        <v>831</v>
      </c>
      <c r="W824" s="181"/>
      <c r="X824" s="181"/>
      <c r="Y824" s="182"/>
      <c r="Z824" s="131" t="s">
        <v>832</v>
      </c>
      <c r="AA824" s="85" t="s">
        <v>833</v>
      </c>
      <c r="AB824" s="183" t="s">
        <v>834</v>
      </c>
      <c r="AC824" s="64">
        <v>4014353</v>
      </c>
      <c r="AD824" s="63" t="s">
        <v>1477</v>
      </c>
      <c r="AE824" s="65"/>
      <c r="AF824" s="66">
        <v>30.15</v>
      </c>
      <c r="AG824" s="84"/>
      <c r="AH824" s="358">
        <f>(AF824+$AG$6)*U824</f>
        <v>4326.75</v>
      </c>
      <c r="AI824" s="178" t="s">
        <v>829</v>
      </c>
      <c r="AJ824" s="179" t="s">
        <v>830</v>
      </c>
      <c r="AK824" s="385"/>
      <c r="AL824" s="57">
        <v>135</v>
      </c>
      <c r="AM824" s="180" t="s">
        <v>831</v>
      </c>
      <c r="AN824" s="181"/>
      <c r="AO824" s="181"/>
      <c r="AP824" s="182"/>
      <c r="AQ824" s="131" t="s">
        <v>832</v>
      </c>
      <c r="AR824" s="85" t="s">
        <v>833</v>
      </c>
      <c r="AS824" s="183" t="s">
        <v>1837</v>
      </c>
      <c r="AT824" s="64">
        <v>240303</v>
      </c>
      <c r="AU824" s="63" t="s">
        <v>1530</v>
      </c>
      <c r="AV824" s="65"/>
      <c r="AW824" s="66">
        <v>34.85</v>
      </c>
      <c r="AX824" s="84"/>
      <c r="AY824" s="358">
        <f>(AW824+$AX$6)*AL824</f>
        <v>4968.000000000001</v>
      </c>
      <c r="AZ824" s="178" t="s">
        <v>829</v>
      </c>
      <c r="BA824" s="179" t="s">
        <v>830</v>
      </c>
      <c r="BB824" s="385"/>
      <c r="BC824" s="57">
        <v>135</v>
      </c>
      <c r="BD824" s="180" t="s">
        <v>831</v>
      </c>
      <c r="BE824" s="181"/>
      <c r="BF824" s="181"/>
      <c r="BG824" s="182"/>
      <c r="BH824" s="131" t="s">
        <v>832</v>
      </c>
      <c r="BI824" s="85" t="s">
        <v>833</v>
      </c>
      <c r="BJ824" s="183"/>
      <c r="BK824" s="64"/>
      <c r="BL824" s="63"/>
      <c r="BM824" s="65"/>
      <c r="BN824" s="66"/>
      <c r="BO824" s="84"/>
      <c r="BP824" s="358">
        <f>(BN824+$O$6)*BC824</f>
        <v>168.75</v>
      </c>
    </row>
    <row r="825" spans="1:68" s="81" customFormat="1" ht="16.5" thickBot="1">
      <c r="A825" s="184"/>
      <c r="B825" s="185"/>
      <c r="C825" s="70"/>
      <c r="D825" s="180"/>
      <c r="E825" s="181"/>
      <c r="F825" s="181" t="s">
        <v>836</v>
      </c>
      <c r="G825" s="182"/>
      <c r="H825" s="71"/>
      <c r="I825" s="72"/>
      <c r="J825" s="89"/>
      <c r="K825" s="74"/>
      <c r="L825" s="73"/>
      <c r="M825" s="74"/>
      <c r="N825" s="75"/>
      <c r="O825" s="84"/>
      <c r="P825" s="76"/>
      <c r="Q825" s="80"/>
      <c r="R825" s="184"/>
      <c r="S825" s="185"/>
      <c r="T825" s="386"/>
      <c r="U825" s="70"/>
      <c r="V825" s="180"/>
      <c r="W825" s="181"/>
      <c r="X825" s="181" t="s">
        <v>836</v>
      </c>
      <c r="Y825" s="182"/>
      <c r="Z825" s="71"/>
      <c r="AA825" s="72"/>
      <c r="AB825" s="89"/>
      <c r="AC825" s="74"/>
      <c r="AD825" s="73"/>
      <c r="AE825" s="74"/>
      <c r="AF825" s="75"/>
      <c r="AG825" s="84"/>
      <c r="AH825" s="359"/>
      <c r="AI825" s="184"/>
      <c r="AJ825" s="185"/>
      <c r="AK825" s="386"/>
      <c r="AL825" s="70"/>
      <c r="AM825" s="180"/>
      <c r="AN825" s="181"/>
      <c r="AO825" s="181" t="s">
        <v>836</v>
      </c>
      <c r="AP825" s="182"/>
      <c r="AQ825" s="71"/>
      <c r="AR825" s="72"/>
      <c r="AS825" s="89"/>
      <c r="AT825" s="74"/>
      <c r="AU825" s="73"/>
      <c r="AV825" s="74"/>
      <c r="AW825" s="75"/>
      <c r="AX825" s="84"/>
      <c r="AY825" s="359"/>
      <c r="AZ825" s="184"/>
      <c r="BA825" s="185"/>
      <c r="BB825" s="386"/>
      <c r="BC825" s="70"/>
      <c r="BD825" s="180"/>
      <c r="BE825" s="181"/>
      <c r="BF825" s="181" t="s">
        <v>836</v>
      </c>
      <c r="BG825" s="182"/>
      <c r="BH825" s="71"/>
      <c r="BI825" s="72"/>
      <c r="BJ825" s="89"/>
      <c r="BK825" s="74"/>
      <c r="BL825" s="73"/>
      <c r="BM825" s="74"/>
      <c r="BN825" s="75"/>
      <c r="BO825" s="84"/>
      <c r="BP825" s="359"/>
    </row>
    <row r="826" spans="1:68" ht="16.5" thickBot="1">
      <c r="A826" s="225" t="s">
        <v>837</v>
      </c>
      <c r="B826" s="179">
        <v>804</v>
      </c>
      <c r="C826" s="57">
        <v>2000</v>
      </c>
      <c r="D826" s="180" t="s">
        <v>838</v>
      </c>
      <c r="E826" s="181"/>
      <c r="F826" s="181"/>
      <c r="G826" s="182"/>
      <c r="H826" s="61"/>
      <c r="I826" s="85"/>
      <c r="J826" s="183" t="s">
        <v>839</v>
      </c>
      <c r="K826" s="64">
        <v>91112</v>
      </c>
      <c r="L826" s="63" t="s">
        <v>840</v>
      </c>
      <c r="M826" s="65"/>
      <c r="N826" s="66">
        <v>2.25</v>
      </c>
      <c r="O826" s="84"/>
      <c r="P826" s="67">
        <f>(N826+$O$6)*C826</f>
        <v>7000</v>
      </c>
      <c r="R826" s="225" t="s">
        <v>837</v>
      </c>
      <c r="S826" s="179">
        <v>804</v>
      </c>
      <c r="T826" s="385"/>
      <c r="U826" s="57">
        <v>666.67</v>
      </c>
      <c r="V826" s="180" t="s">
        <v>838</v>
      </c>
      <c r="W826" s="181"/>
      <c r="X826" s="181"/>
      <c r="Y826" s="182"/>
      <c r="Z826" s="61"/>
      <c r="AA826" s="85"/>
      <c r="AB826" s="183" t="s">
        <v>1478</v>
      </c>
      <c r="AC826" s="64">
        <v>4525069</v>
      </c>
      <c r="AD826" s="63" t="s">
        <v>1479</v>
      </c>
      <c r="AE826" s="65"/>
      <c r="AF826" s="66">
        <v>4.31</v>
      </c>
      <c r="AG826" s="84"/>
      <c r="AH826" s="358">
        <f>(AF826+$AG$6)*U826</f>
        <v>4140.020699999999</v>
      </c>
      <c r="AI826" s="225" t="s">
        <v>837</v>
      </c>
      <c r="AJ826" s="179">
        <v>804</v>
      </c>
      <c r="AK826" s="385"/>
      <c r="AL826" s="57">
        <v>2000</v>
      </c>
      <c r="AM826" s="180" t="s">
        <v>838</v>
      </c>
      <c r="AN826" s="181"/>
      <c r="AO826" s="181"/>
      <c r="AP826" s="182"/>
      <c r="AQ826" s="61"/>
      <c r="AR826" s="85"/>
      <c r="AS826" s="183" t="s">
        <v>599</v>
      </c>
      <c r="AT826" s="64">
        <v>474614</v>
      </c>
      <c r="AU826" s="63" t="s">
        <v>1838</v>
      </c>
      <c r="AV826" s="65"/>
      <c r="AW826" s="66">
        <v>4.59</v>
      </c>
      <c r="AX826" s="84"/>
      <c r="AY826" s="358">
        <f>(AW826+$AX$6)*AL826</f>
        <v>13080</v>
      </c>
      <c r="AZ826" s="225" t="s">
        <v>837</v>
      </c>
      <c r="BA826" s="179">
        <v>804</v>
      </c>
      <c r="BB826" s="385"/>
      <c r="BC826" s="57">
        <v>2000</v>
      </c>
      <c r="BD826" s="180" t="s">
        <v>838</v>
      </c>
      <c r="BE826" s="181"/>
      <c r="BF826" s="181"/>
      <c r="BG826" s="182"/>
      <c r="BH826" s="61"/>
      <c r="BI826" s="85"/>
      <c r="BJ826" s="183"/>
      <c r="BK826" s="64"/>
      <c r="BL826" s="63"/>
      <c r="BM826" s="65"/>
      <c r="BN826" s="66"/>
      <c r="BO826" s="84"/>
      <c r="BP826" s="358">
        <f>(BN826+$O$6)*BC826</f>
        <v>2500</v>
      </c>
    </row>
    <row r="827" spans="1:68" s="81" customFormat="1" ht="16.5" thickBot="1">
      <c r="A827" s="184"/>
      <c r="B827" s="185"/>
      <c r="C827" s="70"/>
      <c r="D827" s="180"/>
      <c r="E827" s="181"/>
      <c r="F827" s="181" t="s">
        <v>841</v>
      </c>
      <c r="G827" s="182"/>
      <c r="H827" s="71"/>
      <c r="I827" s="72"/>
      <c r="J827" s="89"/>
      <c r="K827" s="74"/>
      <c r="L827" s="73"/>
      <c r="M827" s="74"/>
      <c r="N827" s="75"/>
      <c r="O827" s="84"/>
      <c r="P827" s="76"/>
      <c r="Q827" s="80"/>
      <c r="R827" s="184"/>
      <c r="S827" s="185"/>
      <c r="T827" s="386"/>
      <c r="U827" s="70"/>
      <c r="V827" s="180"/>
      <c r="W827" s="181"/>
      <c r="X827" s="181" t="s">
        <v>841</v>
      </c>
      <c r="Y827" s="182"/>
      <c r="Z827" s="71"/>
      <c r="AA827" s="72"/>
      <c r="AB827" s="89"/>
      <c r="AC827" s="74"/>
      <c r="AD827" s="73"/>
      <c r="AE827" s="74"/>
      <c r="AF827" s="75"/>
      <c r="AG827" s="84"/>
      <c r="AH827" s="359"/>
      <c r="AI827" s="184"/>
      <c r="AJ827" s="185"/>
      <c r="AK827" s="386"/>
      <c r="AL827" s="70"/>
      <c r="AM827" s="180"/>
      <c r="AN827" s="181"/>
      <c r="AO827" s="181" t="s">
        <v>841</v>
      </c>
      <c r="AP827" s="182"/>
      <c r="AQ827" s="71"/>
      <c r="AR827" s="72"/>
      <c r="AS827" s="89"/>
      <c r="AT827" s="74"/>
      <c r="AU827" s="73"/>
      <c r="AV827" s="74"/>
      <c r="AW827" s="75"/>
      <c r="AX827" s="84"/>
      <c r="AY827" s="359"/>
      <c r="AZ827" s="184"/>
      <c r="BA827" s="185"/>
      <c r="BB827" s="386"/>
      <c r="BC827" s="70"/>
      <c r="BD827" s="180"/>
      <c r="BE827" s="181"/>
      <c r="BF827" s="181" t="s">
        <v>841</v>
      </c>
      <c r="BG827" s="182"/>
      <c r="BH827" s="71"/>
      <c r="BI827" s="72"/>
      <c r="BJ827" s="89"/>
      <c r="BK827" s="74"/>
      <c r="BL827" s="73"/>
      <c r="BM827" s="74"/>
      <c r="BN827" s="75"/>
      <c r="BO827" s="84"/>
      <c r="BP827" s="359"/>
    </row>
    <row r="828" spans="1:68" s="81" customFormat="1" ht="16.5" thickBot="1">
      <c r="A828" s="184"/>
      <c r="B828" s="185"/>
      <c r="C828" s="70"/>
      <c r="D828" s="180"/>
      <c r="E828" s="181" t="s">
        <v>842</v>
      </c>
      <c r="F828" s="181"/>
      <c r="G828" s="182"/>
      <c r="H828" s="71"/>
      <c r="I828" s="72"/>
      <c r="J828" s="89"/>
      <c r="K828" s="74"/>
      <c r="L828" s="73"/>
      <c r="M828" s="74"/>
      <c r="N828" s="75"/>
      <c r="O828" s="84"/>
      <c r="P828" s="76"/>
      <c r="Q828" s="80"/>
      <c r="R828" s="184"/>
      <c r="S828" s="185"/>
      <c r="T828" s="386"/>
      <c r="U828" s="70"/>
      <c r="V828" s="180"/>
      <c r="W828" s="181" t="s">
        <v>842</v>
      </c>
      <c r="X828" s="181"/>
      <c r="Y828" s="182"/>
      <c r="Z828" s="71"/>
      <c r="AA828" s="72"/>
      <c r="AB828" s="89"/>
      <c r="AC828" s="74"/>
      <c r="AD828" s="73"/>
      <c r="AE828" s="74"/>
      <c r="AF828" s="75"/>
      <c r="AG828" s="84"/>
      <c r="AH828" s="359"/>
      <c r="AI828" s="184"/>
      <c r="AJ828" s="185"/>
      <c r="AK828" s="386"/>
      <c r="AL828" s="70"/>
      <c r="AM828" s="180"/>
      <c r="AN828" s="181" t="s">
        <v>842</v>
      </c>
      <c r="AO828" s="181"/>
      <c r="AP828" s="182"/>
      <c r="AQ828" s="71"/>
      <c r="AR828" s="72"/>
      <c r="AS828" s="89"/>
      <c r="AT828" s="74"/>
      <c r="AU828" s="73"/>
      <c r="AV828" s="74"/>
      <c r="AW828" s="75"/>
      <c r="AX828" s="84"/>
      <c r="AY828" s="359"/>
      <c r="AZ828" s="184"/>
      <c r="BA828" s="185"/>
      <c r="BB828" s="386"/>
      <c r="BC828" s="70"/>
      <c r="BD828" s="180"/>
      <c r="BE828" s="181" t="s">
        <v>842</v>
      </c>
      <c r="BF828" s="181"/>
      <c r="BG828" s="182"/>
      <c r="BH828" s="71"/>
      <c r="BI828" s="72"/>
      <c r="BJ828" s="89"/>
      <c r="BK828" s="74"/>
      <c r="BL828" s="73"/>
      <c r="BM828" s="74"/>
      <c r="BN828" s="75"/>
      <c r="BO828" s="84"/>
      <c r="BP828" s="359"/>
    </row>
    <row r="829" spans="1:68" ht="16.5" thickBot="1">
      <c r="A829" s="225" t="s">
        <v>843</v>
      </c>
      <c r="B829" s="179">
        <v>808</v>
      </c>
      <c r="C829" s="57">
        <v>833</v>
      </c>
      <c r="D829" s="180" t="s">
        <v>844</v>
      </c>
      <c r="E829" s="181"/>
      <c r="F829" s="181"/>
      <c r="G829" s="182"/>
      <c r="H829" s="61"/>
      <c r="I829" s="85"/>
      <c r="J829" s="183" t="s">
        <v>839</v>
      </c>
      <c r="K829" s="64">
        <v>91108</v>
      </c>
      <c r="L829" s="63" t="s">
        <v>840</v>
      </c>
      <c r="M829" s="65"/>
      <c r="N829" s="66">
        <v>1.25</v>
      </c>
      <c r="O829" s="84"/>
      <c r="P829" s="67">
        <f>(N829+$O$6)*C829</f>
        <v>2082.5</v>
      </c>
      <c r="R829" s="225" t="s">
        <v>843</v>
      </c>
      <c r="S829" s="179">
        <v>808</v>
      </c>
      <c r="T829" s="385"/>
      <c r="U829" s="57">
        <v>277.67</v>
      </c>
      <c r="V829" s="180" t="s">
        <v>844</v>
      </c>
      <c r="W829" s="181"/>
      <c r="X829" s="181"/>
      <c r="Y829" s="182"/>
      <c r="Z829" s="61"/>
      <c r="AA829" s="85"/>
      <c r="AB829" s="183" t="s">
        <v>1478</v>
      </c>
      <c r="AC829" s="64">
        <v>4525978</v>
      </c>
      <c r="AD829" s="63" t="s">
        <v>1479</v>
      </c>
      <c r="AE829" s="65"/>
      <c r="AF829" s="66">
        <v>3.54</v>
      </c>
      <c r="AG829" s="84"/>
      <c r="AH829" s="358">
        <f>(AF829+$AG$6)*U829</f>
        <v>1510.5248</v>
      </c>
      <c r="AI829" s="225" t="s">
        <v>843</v>
      </c>
      <c r="AJ829" s="179">
        <v>808</v>
      </c>
      <c r="AK829" s="385"/>
      <c r="AL829" s="57">
        <v>833</v>
      </c>
      <c r="AM829" s="180" t="s">
        <v>844</v>
      </c>
      <c r="AN829" s="181"/>
      <c r="AO829" s="181"/>
      <c r="AP829" s="182"/>
      <c r="AQ829" s="61"/>
      <c r="AR829" s="85"/>
      <c r="AS829" s="183" t="s">
        <v>599</v>
      </c>
      <c r="AT829" s="64">
        <v>474576</v>
      </c>
      <c r="AU829" s="63" t="s">
        <v>1838</v>
      </c>
      <c r="AV829" s="65"/>
      <c r="AW829" s="66">
        <v>2.97</v>
      </c>
      <c r="AX829" s="84"/>
      <c r="AY829" s="358">
        <f>(AW829+$AX$6)*AL829</f>
        <v>4098.36</v>
      </c>
      <c r="AZ829" s="225" t="s">
        <v>843</v>
      </c>
      <c r="BA829" s="179">
        <v>808</v>
      </c>
      <c r="BB829" s="385"/>
      <c r="BC829" s="57">
        <v>833</v>
      </c>
      <c r="BD829" s="180" t="s">
        <v>844</v>
      </c>
      <c r="BE829" s="181"/>
      <c r="BF829" s="181"/>
      <c r="BG829" s="182"/>
      <c r="BH829" s="61"/>
      <c r="BI829" s="85"/>
      <c r="BJ829" s="183"/>
      <c r="BK829" s="64"/>
      <c r="BL829" s="63"/>
      <c r="BM829" s="65"/>
      <c r="BN829" s="66"/>
      <c r="BO829" s="84"/>
      <c r="BP829" s="358">
        <f>(BN829+$O$6)*BC829</f>
        <v>1041.25</v>
      </c>
    </row>
    <row r="830" spans="1:68" s="81" customFormat="1" ht="16.5" thickBot="1">
      <c r="A830" s="184"/>
      <c r="B830" s="185"/>
      <c r="C830" s="70"/>
      <c r="D830" s="180" t="s">
        <v>845</v>
      </c>
      <c r="E830" s="181"/>
      <c r="F830" s="181"/>
      <c r="G830" s="182"/>
      <c r="H830" s="71"/>
      <c r="I830" s="72"/>
      <c r="J830" s="89"/>
      <c r="K830" s="74"/>
      <c r="L830" s="73"/>
      <c r="M830" s="74"/>
      <c r="N830" s="75"/>
      <c r="O830" s="84"/>
      <c r="P830" s="76"/>
      <c r="Q830" s="80"/>
      <c r="R830" s="184"/>
      <c r="S830" s="185"/>
      <c r="T830" s="386"/>
      <c r="U830" s="70"/>
      <c r="V830" s="180" t="s">
        <v>845</v>
      </c>
      <c r="W830" s="181"/>
      <c r="X830" s="181"/>
      <c r="Y830" s="182"/>
      <c r="Z830" s="71"/>
      <c r="AA830" s="72"/>
      <c r="AB830" s="89"/>
      <c r="AC830" s="74"/>
      <c r="AD830" s="73"/>
      <c r="AE830" s="74"/>
      <c r="AF830" s="75"/>
      <c r="AG830" s="84"/>
      <c r="AH830" s="359"/>
      <c r="AI830" s="184"/>
      <c r="AJ830" s="185"/>
      <c r="AK830" s="386"/>
      <c r="AL830" s="70"/>
      <c r="AM830" s="180" t="s">
        <v>845</v>
      </c>
      <c r="AN830" s="181"/>
      <c r="AO830" s="181"/>
      <c r="AP830" s="182"/>
      <c r="AQ830" s="71"/>
      <c r="AR830" s="72"/>
      <c r="AS830" s="89"/>
      <c r="AT830" s="74"/>
      <c r="AU830" s="73"/>
      <c r="AV830" s="74"/>
      <c r="AW830" s="75"/>
      <c r="AX830" s="84"/>
      <c r="AY830" s="359"/>
      <c r="AZ830" s="184"/>
      <c r="BA830" s="185"/>
      <c r="BB830" s="386"/>
      <c r="BC830" s="70"/>
      <c r="BD830" s="180" t="s">
        <v>845</v>
      </c>
      <c r="BE830" s="181"/>
      <c r="BF830" s="181"/>
      <c r="BG830" s="182"/>
      <c r="BH830" s="71"/>
      <c r="BI830" s="72"/>
      <c r="BJ830" s="89"/>
      <c r="BK830" s="74"/>
      <c r="BL830" s="73"/>
      <c r="BM830" s="74"/>
      <c r="BN830" s="75"/>
      <c r="BO830" s="84"/>
      <c r="BP830" s="359"/>
    </row>
    <row r="831" spans="1:68" s="81" customFormat="1" ht="16.5" thickBot="1">
      <c r="A831" s="184"/>
      <c r="B831" s="185"/>
      <c r="C831" s="70"/>
      <c r="D831" s="180"/>
      <c r="E831" s="181"/>
      <c r="F831" s="181" t="s">
        <v>846</v>
      </c>
      <c r="G831" s="182"/>
      <c r="H831" s="71"/>
      <c r="I831" s="72"/>
      <c r="J831" s="89"/>
      <c r="K831" s="74"/>
      <c r="L831" s="73"/>
      <c r="M831" s="74"/>
      <c r="N831" s="75"/>
      <c r="O831" s="84"/>
      <c r="P831" s="76"/>
      <c r="Q831" s="80"/>
      <c r="R831" s="184"/>
      <c r="S831" s="185"/>
      <c r="T831" s="386"/>
      <c r="U831" s="70"/>
      <c r="V831" s="180"/>
      <c r="W831" s="181"/>
      <c r="X831" s="181" t="s">
        <v>846</v>
      </c>
      <c r="Y831" s="182"/>
      <c r="Z831" s="71"/>
      <c r="AA831" s="72"/>
      <c r="AB831" s="89"/>
      <c r="AC831" s="74"/>
      <c r="AD831" s="73"/>
      <c r="AE831" s="74"/>
      <c r="AF831" s="75"/>
      <c r="AG831" s="84"/>
      <c r="AH831" s="359"/>
      <c r="AI831" s="184"/>
      <c r="AJ831" s="185"/>
      <c r="AK831" s="386"/>
      <c r="AL831" s="70"/>
      <c r="AM831" s="180"/>
      <c r="AN831" s="181"/>
      <c r="AO831" s="181" t="s">
        <v>846</v>
      </c>
      <c r="AP831" s="182"/>
      <c r="AQ831" s="71"/>
      <c r="AR831" s="72"/>
      <c r="AS831" s="89"/>
      <c r="AT831" s="74"/>
      <c r="AU831" s="73"/>
      <c r="AV831" s="74"/>
      <c r="AW831" s="75"/>
      <c r="AX831" s="84"/>
      <c r="AY831" s="359"/>
      <c r="AZ831" s="184"/>
      <c r="BA831" s="185"/>
      <c r="BB831" s="386"/>
      <c r="BC831" s="70"/>
      <c r="BD831" s="180"/>
      <c r="BE831" s="181"/>
      <c r="BF831" s="181" t="s">
        <v>846</v>
      </c>
      <c r="BG831" s="182"/>
      <c r="BH831" s="71"/>
      <c r="BI831" s="72"/>
      <c r="BJ831" s="89"/>
      <c r="BK831" s="74"/>
      <c r="BL831" s="73"/>
      <c r="BM831" s="74"/>
      <c r="BN831" s="75"/>
      <c r="BO831" s="84"/>
      <c r="BP831" s="359"/>
    </row>
    <row r="832" spans="1:68" s="81" customFormat="1" ht="16.5" thickBot="1">
      <c r="A832" s="184"/>
      <c r="B832" s="185"/>
      <c r="C832" s="70"/>
      <c r="D832" s="180"/>
      <c r="E832" s="181" t="s">
        <v>842</v>
      </c>
      <c r="F832" s="181"/>
      <c r="G832" s="182"/>
      <c r="H832" s="71"/>
      <c r="I832" s="72"/>
      <c r="J832" s="89"/>
      <c r="K832" s="74"/>
      <c r="L832" s="73"/>
      <c r="M832" s="74"/>
      <c r="N832" s="75"/>
      <c r="O832" s="84"/>
      <c r="P832" s="76"/>
      <c r="Q832" s="80"/>
      <c r="R832" s="184"/>
      <c r="S832" s="185"/>
      <c r="T832" s="386"/>
      <c r="U832" s="70"/>
      <c r="V832" s="180"/>
      <c r="W832" s="181" t="s">
        <v>842</v>
      </c>
      <c r="X832" s="181"/>
      <c r="Y832" s="182"/>
      <c r="Z832" s="71"/>
      <c r="AA832" s="72"/>
      <c r="AB832" s="89"/>
      <c r="AC832" s="74"/>
      <c r="AD832" s="73"/>
      <c r="AE832" s="74"/>
      <c r="AF832" s="75"/>
      <c r="AG832" s="84"/>
      <c r="AH832" s="359"/>
      <c r="AI832" s="184"/>
      <c r="AJ832" s="185"/>
      <c r="AK832" s="386"/>
      <c r="AL832" s="70"/>
      <c r="AM832" s="180"/>
      <c r="AN832" s="181" t="s">
        <v>842</v>
      </c>
      <c r="AO832" s="181"/>
      <c r="AP832" s="182"/>
      <c r="AQ832" s="71"/>
      <c r="AR832" s="72"/>
      <c r="AS832" s="89"/>
      <c r="AT832" s="74"/>
      <c r="AU832" s="73"/>
      <c r="AV832" s="74"/>
      <c r="AW832" s="75"/>
      <c r="AX832" s="84"/>
      <c r="AY832" s="359"/>
      <c r="AZ832" s="184"/>
      <c r="BA832" s="185"/>
      <c r="BB832" s="386"/>
      <c r="BC832" s="70"/>
      <c r="BD832" s="180"/>
      <c r="BE832" s="181" t="s">
        <v>842</v>
      </c>
      <c r="BF832" s="181"/>
      <c r="BG832" s="182"/>
      <c r="BH832" s="71"/>
      <c r="BI832" s="72"/>
      <c r="BJ832" s="89"/>
      <c r="BK832" s="74"/>
      <c r="BL832" s="73"/>
      <c r="BM832" s="74"/>
      <c r="BN832" s="75"/>
      <c r="BO832" s="84"/>
      <c r="BP832" s="359"/>
    </row>
    <row r="833" spans="1:68" s="81" customFormat="1" ht="16.5" thickBot="1">
      <c r="A833" s="184"/>
      <c r="B833" s="185"/>
      <c r="C833" s="70"/>
      <c r="D833" s="180"/>
      <c r="E833" s="181"/>
      <c r="F833" s="181"/>
      <c r="G833" s="182"/>
      <c r="H833" s="71"/>
      <c r="I833" s="72"/>
      <c r="J833" s="89"/>
      <c r="K833" s="74"/>
      <c r="L833" s="73"/>
      <c r="M833" s="74"/>
      <c r="N833" s="75"/>
      <c r="O833" s="84"/>
      <c r="P833" s="76"/>
      <c r="Q833" s="80"/>
      <c r="R833" s="184"/>
      <c r="S833" s="185"/>
      <c r="T833" s="386"/>
      <c r="U833" s="70"/>
      <c r="V833" s="180"/>
      <c r="W833" s="181"/>
      <c r="X833" s="181"/>
      <c r="Y833" s="182"/>
      <c r="Z833" s="71"/>
      <c r="AA833" s="72"/>
      <c r="AB833" s="89"/>
      <c r="AC833" s="74"/>
      <c r="AD833" s="73"/>
      <c r="AE833" s="74"/>
      <c r="AF833" s="75"/>
      <c r="AG833" s="84"/>
      <c r="AH833" s="359"/>
      <c r="AI833" s="184"/>
      <c r="AJ833" s="185"/>
      <c r="AK833" s="386"/>
      <c r="AL833" s="70"/>
      <c r="AM833" s="180"/>
      <c r="AN833" s="181"/>
      <c r="AO833" s="181"/>
      <c r="AP833" s="182"/>
      <c r="AQ833" s="71"/>
      <c r="AR833" s="72"/>
      <c r="AS833" s="89"/>
      <c r="AT833" s="74"/>
      <c r="AU833" s="73"/>
      <c r="AV833" s="74"/>
      <c r="AW833" s="75"/>
      <c r="AX833" s="84"/>
      <c r="AY833" s="359"/>
      <c r="AZ833" s="184"/>
      <c r="BA833" s="185"/>
      <c r="BB833" s="386"/>
      <c r="BC833" s="70"/>
      <c r="BD833" s="180"/>
      <c r="BE833" s="181"/>
      <c r="BF833" s="181"/>
      <c r="BG833" s="182"/>
      <c r="BH833" s="71"/>
      <c r="BI833" s="72"/>
      <c r="BJ833" s="89"/>
      <c r="BK833" s="74"/>
      <c r="BL833" s="73"/>
      <c r="BM833" s="74"/>
      <c r="BN833" s="75"/>
      <c r="BO833" s="84"/>
      <c r="BP833" s="359"/>
    </row>
    <row r="834" spans="1:68" ht="16.5" thickBot="1">
      <c r="A834" s="225" t="s">
        <v>847</v>
      </c>
      <c r="B834" s="179">
        <v>802</v>
      </c>
      <c r="C834" s="57">
        <v>133</v>
      </c>
      <c r="D834" s="180" t="s">
        <v>1093</v>
      </c>
      <c r="E834" s="181"/>
      <c r="F834" s="181"/>
      <c r="G834" s="182"/>
      <c r="H834" s="61"/>
      <c r="I834" s="85"/>
      <c r="J834" s="183" t="s">
        <v>839</v>
      </c>
      <c r="K834" s="64">
        <v>91109</v>
      </c>
      <c r="L834" s="63" t="s">
        <v>840</v>
      </c>
      <c r="M834" s="65"/>
      <c r="N834" s="66">
        <v>2.25</v>
      </c>
      <c r="O834" s="84"/>
      <c r="P834" s="67">
        <f>(N834+$O$6)*C834</f>
        <v>465.5</v>
      </c>
      <c r="R834" s="225" t="s">
        <v>847</v>
      </c>
      <c r="S834" s="179">
        <v>802</v>
      </c>
      <c r="T834" s="385"/>
      <c r="U834" s="57">
        <v>44.34</v>
      </c>
      <c r="V834" s="180" t="s">
        <v>1093</v>
      </c>
      <c r="W834" s="181"/>
      <c r="X834" s="181"/>
      <c r="Y834" s="182"/>
      <c r="Z834" s="61"/>
      <c r="AA834" s="85"/>
      <c r="AB834" s="183" t="s">
        <v>1478</v>
      </c>
      <c r="AC834" s="64">
        <v>4525986</v>
      </c>
      <c r="AD834" s="63" t="s">
        <v>1479</v>
      </c>
      <c r="AE834" s="65"/>
      <c r="AF834" s="66">
        <v>4.01</v>
      </c>
      <c r="AG834" s="84"/>
      <c r="AH834" s="358">
        <f>(AF834+$AG$6)*U834</f>
        <v>262.04940000000005</v>
      </c>
      <c r="AI834" s="225" t="s">
        <v>847</v>
      </c>
      <c r="AJ834" s="179">
        <v>802</v>
      </c>
      <c r="AK834" s="385"/>
      <c r="AL834" s="57">
        <v>133</v>
      </c>
      <c r="AM834" s="180" t="s">
        <v>1093</v>
      </c>
      <c r="AN834" s="181"/>
      <c r="AO834" s="181"/>
      <c r="AP834" s="182"/>
      <c r="AQ834" s="61"/>
      <c r="AR834" s="85"/>
      <c r="AS834" s="183" t="s">
        <v>599</v>
      </c>
      <c r="AT834" s="64">
        <v>474592</v>
      </c>
      <c r="AU834" s="63" t="s">
        <v>1838</v>
      </c>
      <c r="AV834" s="65"/>
      <c r="AW834" s="66">
        <v>4.59</v>
      </c>
      <c r="AX834" s="84"/>
      <c r="AY834" s="358">
        <f>(AW834+$AX$6)*AL834</f>
        <v>869.82</v>
      </c>
      <c r="AZ834" s="225" t="s">
        <v>847</v>
      </c>
      <c r="BA834" s="179">
        <v>802</v>
      </c>
      <c r="BB834" s="385"/>
      <c r="BC834" s="57">
        <v>133</v>
      </c>
      <c r="BD834" s="180" t="s">
        <v>1093</v>
      </c>
      <c r="BE834" s="181"/>
      <c r="BF834" s="181"/>
      <c r="BG834" s="182"/>
      <c r="BH834" s="61"/>
      <c r="BI834" s="85"/>
      <c r="BJ834" s="183"/>
      <c r="BK834" s="64"/>
      <c r="BL834" s="63"/>
      <c r="BM834" s="65"/>
      <c r="BN834" s="66"/>
      <c r="BO834" s="84"/>
      <c r="BP834" s="358">
        <f>(BN834+$O$6)*BC834</f>
        <v>166.25</v>
      </c>
    </row>
    <row r="835" spans="1:68" s="81" customFormat="1" ht="16.5" thickBot="1">
      <c r="A835" s="184"/>
      <c r="B835" s="185"/>
      <c r="C835" s="70"/>
      <c r="D835" s="180"/>
      <c r="E835" s="181"/>
      <c r="F835" s="181" t="s">
        <v>846</v>
      </c>
      <c r="G835" s="182"/>
      <c r="H835" s="71"/>
      <c r="I835" s="72"/>
      <c r="J835" s="89"/>
      <c r="K835" s="74"/>
      <c r="L835" s="73"/>
      <c r="M835" s="74"/>
      <c r="N835" s="75"/>
      <c r="O835" s="84"/>
      <c r="P835" s="76"/>
      <c r="Q835" s="80"/>
      <c r="R835" s="184"/>
      <c r="S835" s="185"/>
      <c r="T835" s="386"/>
      <c r="U835" s="70"/>
      <c r="V835" s="180"/>
      <c r="W835" s="181"/>
      <c r="X835" s="181" t="s">
        <v>846</v>
      </c>
      <c r="Y835" s="182"/>
      <c r="Z835" s="71"/>
      <c r="AA835" s="72"/>
      <c r="AB835" s="89"/>
      <c r="AC835" s="74"/>
      <c r="AD835" s="73"/>
      <c r="AE835" s="74"/>
      <c r="AF835" s="75"/>
      <c r="AG835" s="84"/>
      <c r="AH835" s="359"/>
      <c r="AI835" s="184"/>
      <c r="AJ835" s="185"/>
      <c r="AK835" s="386"/>
      <c r="AL835" s="70"/>
      <c r="AM835" s="180"/>
      <c r="AN835" s="181"/>
      <c r="AO835" s="181" t="s">
        <v>846</v>
      </c>
      <c r="AP835" s="182"/>
      <c r="AQ835" s="71"/>
      <c r="AR835" s="72"/>
      <c r="AS835" s="89"/>
      <c r="AT835" s="74"/>
      <c r="AU835" s="73"/>
      <c r="AV835" s="74"/>
      <c r="AW835" s="75"/>
      <c r="AX835" s="84"/>
      <c r="AY835" s="359"/>
      <c r="AZ835" s="184"/>
      <c r="BA835" s="185"/>
      <c r="BB835" s="386"/>
      <c r="BC835" s="70"/>
      <c r="BD835" s="180"/>
      <c r="BE835" s="181"/>
      <c r="BF835" s="181" t="s">
        <v>846</v>
      </c>
      <c r="BG835" s="182"/>
      <c r="BH835" s="71"/>
      <c r="BI835" s="72"/>
      <c r="BJ835" s="89"/>
      <c r="BK835" s="74"/>
      <c r="BL835" s="73"/>
      <c r="BM835" s="74"/>
      <c r="BN835" s="75"/>
      <c r="BO835" s="84"/>
      <c r="BP835" s="359"/>
    </row>
    <row r="836" spans="1:68" s="81" customFormat="1" ht="16.5" thickBot="1">
      <c r="A836" s="184"/>
      <c r="B836" s="185"/>
      <c r="C836" s="70"/>
      <c r="D836" s="180"/>
      <c r="E836" s="181" t="s">
        <v>842</v>
      </c>
      <c r="F836" s="181"/>
      <c r="G836" s="182"/>
      <c r="H836" s="71"/>
      <c r="I836" s="72"/>
      <c r="J836" s="89"/>
      <c r="K836" s="74"/>
      <c r="L836" s="73"/>
      <c r="M836" s="74"/>
      <c r="N836" s="75"/>
      <c r="O836" s="84"/>
      <c r="P836" s="76"/>
      <c r="Q836" s="80"/>
      <c r="R836" s="184"/>
      <c r="S836" s="185"/>
      <c r="T836" s="386"/>
      <c r="U836" s="70"/>
      <c r="V836" s="180"/>
      <c r="W836" s="181" t="s">
        <v>842</v>
      </c>
      <c r="X836" s="181"/>
      <c r="Y836" s="182"/>
      <c r="Z836" s="71"/>
      <c r="AA836" s="72"/>
      <c r="AB836" s="89"/>
      <c r="AC836" s="74"/>
      <c r="AD836" s="73"/>
      <c r="AE836" s="74"/>
      <c r="AF836" s="75"/>
      <c r="AG836" s="84"/>
      <c r="AH836" s="359"/>
      <c r="AI836" s="184"/>
      <c r="AJ836" s="185"/>
      <c r="AK836" s="386"/>
      <c r="AL836" s="70"/>
      <c r="AM836" s="180"/>
      <c r="AN836" s="181" t="s">
        <v>842</v>
      </c>
      <c r="AO836" s="181"/>
      <c r="AP836" s="182"/>
      <c r="AQ836" s="71"/>
      <c r="AR836" s="72"/>
      <c r="AS836" s="89"/>
      <c r="AT836" s="74"/>
      <c r="AU836" s="73"/>
      <c r="AV836" s="74"/>
      <c r="AW836" s="75"/>
      <c r="AX836" s="84"/>
      <c r="AY836" s="359"/>
      <c r="AZ836" s="184"/>
      <c r="BA836" s="185"/>
      <c r="BB836" s="386"/>
      <c r="BC836" s="70"/>
      <c r="BD836" s="180"/>
      <c r="BE836" s="181" t="s">
        <v>842</v>
      </c>
      <c r="BF836" s="181"/>
      <c r="BG836" s="182"/>
      <c r="BH836" s="71"/>
      <c r="BI836" s="72"/>
      <c r="BJ836" s="89"/>
      <c r="BK836" s="74"/>
      <c r="BL836" s="73"/>
      <c r="BM836" s="74"/>
      <c r="BN836" s="75"/>
      <c r="BO836" s="84"/>
      <c r="BP836" s="359"/>
    </row>
    <row r="837" spans="1:68" s="81" customFormat="1" ht="16.5" thickBot="1">
      <c r="A837" s="184"/>
      <c r="B837" s="185"/>
      <c r="C837" s="70"/>
      <c r="D837" s="180"/>
      <c r="E837" s="181"/>
      <c r="F837" s="181"/>
      <c r="G837" s="182"/>
      <c r="H837" s="71"/>
      <c r="I837" s="72"/>
      <c r="J837" s="89"/>
      <c r="K837" s="74"/>
      <c r="L837" s="73"/>
      <c r="M837" s="74"/>
      <c r="N837" s="75"/>
      <c r="O837" s="84"/>
      <c r="P837" s="76"/>
      <c r="Q837" s="80"/>
      <c r="R837" s="184"/>
      <c r="S837" s="185"/>
      <c r="T837" s="386"/>
      <c r="U837" s="70"/>
      <c r="V837" s="180"/>
      <c r="W837" s="181"/>
      <c r="X837" s="181"/>
      <c r="Y837" s="182"/>
      <c r="Z837" s="71"/>
      <c r="AA837" s="72"/>
      <c r="AB837" s="89"/>
      <c r="AC837" s="74"/>
      <c r="AD837" s="73"/>
      <c r="AE837" s="74"/>
      <c r="AF837" s="75"/>
      <c r="AG837" s="84"/>
      <c r="AH837" s="359"/>
      <c r="AI837" s="184"/>
      <c r="AJ837" s="185"/>
      <c r="AK837" s="386"/>
      <c r="AL837" s="70"/>
      <c r="AM837" s="180"/>
      <c r="AN837" s="181"/>
      <c r="AO837" s="181"/>
      <c r="AP837" s="182"/>
      <c r="AQ837" s="71"/>
      <c r="AR837" s="72"/>
      <c r="AS837" s="89"/>
      <c r="AT837" s="74"/>
      <c r="AU837" s="73"/>
      <c r="AV837" s="74"/>
      <c r="AW837" s="75"/>
      <c r="AX837" s="84"/>
      <c r="AY837" s="359"/>
      <c r="AZ837" s="184"/>
      <c r="BA837" s="185"/>
      <c r="BB837" s="386"/>
      <c r="BC837" s="70"/>
      <c r="BD837" s="180"/>
      <c r="BE837" s="181"/>
      <c r="BF837" s="181"/>
      <c r="BG837" s="182"/>
      <c r="BH837" s="71"/>
      <c r="BI837" s="72"/>
      <c r="BJ837" s="89"/>
      <c r="BK837" s="74"/>
      <c r="BL837" s="73"/>
      <c r="BM837" s="74"/>
      <c r="BN837" s="75"/>
      <c r="BO837" s="84"/>
      <c r="BP837" s="359"/>
    </row>
    <row r="838" spans="1:68" ht="16.5" thickBot="1">
      <c r="A838" s="225" t="s">
        <v>848</v>
      </c>
      <c r="B838" s="179">
        <v>806</v>
      </c>
      <c r="C838" s="57">
        <v>83</v>
      </c>
      <c r="D838" s="180" t="s">
        <v>849</v>
      </c>
      <c r="E838" s="181"/>
      <c r="F838" s="181"/>
      <c r="G838" s="182"/>
      <c r="H838" s="61"/>
      <c r="I838" s="85"/>
      <c r="J838" s="183" t="s">
        <v>839</v>
      </c>
      <c r="K838" s="64">
        <v>91115</v>
      </c>
      <c r="L838" s="63" t="s">
        <v>840</v>
      </c>
      <c r="M838" s="65"/>
      <c r="N838" s="66">
        <v>2.24</v>
      </c>
      <c r="O838" s="84"/>
      <c r="P838" s="67">
        <f>(N838+$O$6)*C838</f>
        <v>289.67</v>
      </c>
      <c r="R838" s="225" t="s">
        <v>848</v>
      </c>
      <c r="S838" s="179">
        <v>806</v>
      </c>
      <c r="T838" s="385"/>
      <c r="U838" s="57">
        <v>83</v>
      </c>
      <c r="V838" s="180" t="s">
        <v>849</v>
      </c>
      <c r="W838" s="181"/>
      <c r="X838" s="181"/>
      <c r="Y838" s="182"/>
      <c r="Z838" s="61"/>
      <c r="AA838" s="85"/>
      <c r="AB838" s="183" t="s">
        <v>1480</v>
      </c>
      <c r="AC838" s="64">
        <v>4524039</v>
      </c>
      <c r="AD838" s="63" t="s">
        <v>1479</v>
      </c>
      <c r="AE838" s="65"/>
      <c r="AF838" s="66">
        <v>3.57</v>
      </c>
      <c r="AG838" s="84"/>
      <c r="AH838" s="358">
        <f>(AF838+$AG$6)*U838</f>
        <v>454.01</v>
      </c>
      <c r="AI838" s="225" t="s">
        <v>848</v>
      </c>
      <c r="AJ838" s="179">
        <v>806</v>
      </c>
      <c r="AK838" s="385"/>
      <c r="AL838" s="57">
        <v>83</v>
      </c>
      <c r="AM838" s="180" t="s">
        <v>849</v>
      </c>
      <c r="AN838" s="181"/>
      <c r="AO838" s="181"/>
      <c r="AP838" s="182"/>
      <c r="AQ838" s="61"/>
      <c r="AR838" s="85"/>
      <c r="AS838" s="183" t="s">
        <v>599</v>
      </c>
      <c r="AT838" s="64">
        <v>474541</v>
      </c>
      <c r="AU838" s="63" t="s">
        <v>1838</v>
      </c>
      <c r="AV838" s="65"/>
      <c r="AW838" s="66">
        <v>10.31</v>
      </c>
      <c r="AX838" s="84"/>
      <c r="AY838" s="358">
        <f>(AW838+$AX$6)*AL838</f>
        <v>1017.5799999999999</v>
      </c>
      <c r="AZ838" s="225" t="s">
        <v>848</v>
      </c>
      <c r="BA838" s="179">
        <v>806</v>
      </c>
      <c r="BB838" s="385"/>
      <c r="BC838" s="57">
        <v>83</v>
      </c>
      <c r="BD838" s="180" t="s">
        <v>849</v>
      </c>
      <c r="BE838" s="181"/>
      <c r="BF838" s="181"/>
      <c r="BG838" s="182"/>
      <c r="BH838" s="61"/>
      <c r="BI838" s="85"/>
      <c r="BJ838" s="183"/>
      <c r="BK838" s="64"/>
      <c r="BL838" s="63"/>
      <c r="BM838" s="65"/>
      <c r="BN838" s="66"/>
      <c r="BO838" s="84"/>
      <c r="BP838" s="358">
        <f>(BN838+$O$6)*BC838</f>
        <v>103.75</v>
      </c>
    </row>
    <row r="839" spans="1:68" ht="16.5" thickBot="1">
      <c r="A839" s="184"/>
      <c r="B839" s="179"/>
      <c r="C839" s="70"/>
      <c r="D839" s="180"/>
      <c r="E839" s="181"/>
      <c r="F839" s="181" t="s">
        <v>850</v>
      </c>
      <c r="G839" s="182"/>
      <c r="H839" s="71"/>
      <c r="I839" s="72"/>
      <c r="J839" s="89"/>
      <c r="K839" s="74"/>
      <c r="L839" s="73"/>
      <c r="M839" s="74"/>
      <c r="N839" s="75"/>
      <c r="O839" s="84"/>
      <c r="P839" s="76"/>
      <c r="R839" s="184"/>
      <c r="S839" s="179"/>
      <c r="T839" s="385"/>
      <c r="U839" s="70"/>
      <c r="V839" s="180"/>
      <c r="W839" s="181"/>
      <c r="X839" s="181" t="s">
        <v>850</v>
      </c>
      <c r="Y839" s="182"/>
      <c r="Z839" s="71"/>
      <c r="AA839" s="72"/>
      <c r="AB839" s="89"/>
      <c r="AC839" s="74"/>
      <c r="AD839" s="73"/>
      <c r="AE839" s="74"/>
      <c r="AF839" s="75"/>
      <c r="AG839" s="84"/>
      <c r="AH839" s="359"/>
      <c r="AI839" s="184"/>
      <c r="AJ839" s="179"/>
      <c r="AK839" s="385"/>
      <c r="AL839" s="70"/>
      <c r="AM839" s="180"/>
      <c r="AN839" s="181"/>
      <c r="AO839" s="181" t="s">
        <v>850</v>
      </c>
      <c r="AP839" s="182"/>
      <c r="AQ839" s="71"/>
      <c r="AR839" s="72"/>
      <c r="AS839" s="89"/>
      <c r="AT839" s="74"/>
      <c r="AU839" s="73"/>
      <c r="AV839" s="74"/>
      <c r="AW839" s="75"/>
      <c r="AX839" s="84"/>
      <c r="AY839" s="359"/>
      <c r="AZ839" s="184"/>
      <c r="BA839" s="179"/>
      <c r="BB839" s="385"/>
      <c r="BC839" s="70"/>
      <c r="BD839" s="180"/>
      <c r="BE839" s="181"/>
      <c r="BF839" s="181" t="s">
        <v>850</v>
      </c>
      <c r="BG839" s="182"/>
      <c r="BH839" s="71"/>
      <c r="BI839" s="72"/>
      <c r="BJ839" s="89"/>
      <c r="BK839" s="74"/>
      <c r="BL839" s="73"/>
      <c r="BM839" s="74"/>
      <c r="BN839" s="75"/>
      <c r="BO839" s="84"/>
      <c r="BP839" s="359"/>
    </row>
    <row r="840" spans="1:68" ht="16.5" thickBot="1">
      <c r="A840" s="184"/>
      <c r="B840" s="179"/>
      <c r="C840" s="70"/>
      <c r="D840" s="180"/>
      <c r="E840" s="181" t="s">
        <v>842</v>
      </c>
      <c r="F840" s="181"/>
      <c r="G840" s="182"/>
      <c r="H840" s="71"/>
      <c r="I840" s="72"/>
      <c r="J840" s="89"/>
      <c r="K840" s="74"/>
      <c r="L840" s="73"/>
      <c r="M840" s="74"/>
      <c r="N840" s="75"/>
      <c r="O840" s="84"/>
      <c r="P840" s="76"/>
      <c r="R840" s="184"/>
      <c r="S840" s="179"/>
      <c r="T840" s="385"/>
      <c r="U840" s="70"/>
      <c r="V840" s="180"/>
      <c r="W840" s="181" t="s">
        <v>842</v>
      </c>
      <c r="X840" s="181"/>
      <c r="Y840" s="182"/>
      <c r="Z840" s="71"/>
      <c r="AA840" s="72"/>
      <c r="AB840" s="89"/>
      <c r="AC840" s="74"/>
      <c r="AD840" s="73"/>
      <c r="AE840" s="74"/>
      <c r="AF840" s="75"/>
      <c r="AG840" s="84"/>
      <c r="AH840" s="359"/>
      <c r="AI840" s="184"/>
      <c r="AJ840" s="179"/>
      <c r="AK840" s="385"/>
      <c r="AL840" s="70"/>
      <c r="AM840" s="180"/>
      <c r="AN840" s="181" t="s">
        <v>842</v>
      </c>
      <c r="AO840" s="181"/>
      <c r="AP840" s="182"/>
      <c r="AQ840" s="71"/>
      <c r="AR840" s="72"/>
      <c r="AS840" s="89"/>
      <c r="AT840" s="74"/>
      <c r="AU840" s="73"/>
      <c r="AV840" s="74"/>
      <c r="AW840" s="75"/>
      <c r="AX840" s="84"/>
      <c r="AY840" s="359"/>
      <c r="AZ840" s="184"/>
      <c r="BA840" s="179"/>
      <c r="BB840" s="385"/>
      <c r="BC840" s="70"/>
      <c r="BD840" s="180"/>
      <c r="BE840" s="181" t="s">
        <v>842</v>
      </c>
      <c r="BF840" s="181"/>
      <c r="BG840" s="182"/>
      <c r="BH840" s="71"/>
      <c r="BI840" s="72"/>
      <c r="BJ840" s="89"/>
      <c r="BK840" s="74"/>
      <c r="BL840" s="73"/>
      <c r="BM840" s="74"/>
      <c r="BN840" s="75"/>
      <c r="BO840" s="84"/>
      <c r="BP840" s="359"/>
    </row>
    <row r="841" spans="1:68" ht="16.5" thickBot="1">
      <c r="A841" s="184"/>
      <c r="B841" s="179"/>
      <c r="C841" s="70"/>
      <c r="D841" s="180"/>
      <c r="E841" s="181"/>
      <c r="F841" s="181"/>
      <c r="G841" s="182"/>
      <c r="H841" s="71"/>
      <c r="I841" s="72"/>
      <c r="J841" s="89"/>
      <c r="K841" s="74"/>
      <c r="L841" s="73"/>
      <c r="M841" s="74"/>
      <c r="N841" s="75"/>
      <c r="O841" s="84"/>
      <c r="P841" s="76"/>
      <c r="R841" s="184"/>
      <c r="S841" s="179"/>
      <c r="T841" s="385"/>
      <c r="U841" s="70"/>
      <c r="V841" s="180"/>
      <c r="W841" s="181"/>
      <c r="X841" s="181"/>
      <c r="Y841" s="182"/>
      <c r="Z841" s="71"/>
      <c r="AA841" s="72"/>
      <c r="AB841" s="89"/>
      <c r="AC841" s="74"/>
      <c r="AD841" s="73"/>
      <c r="AE841" s="74"/>
      <c r="AF841" s="75"/>
      <c r="AG841" s="84"/>
      <c r="AH841" s="359"/>
      <c r="AI841" s="184"/>
      <c r="AJ841" s="179"/>
      <c r="AK841" s="385"/>
      <c r="AL841" s="70"/>
      <c r="AM841" s="180"/>
      <c r="AN841" s="181"/>
      <c r="AO841" s="181"/>
      <c r="AP841" s="182"/>
      <c r="AQ841" s="71"/>
      <c r="AR841" s="72"/>
      <c r="AS841" s="89"/>
      <c r="AT841" s="74"/>
      <c r="AU841" s="73"/>
      <c r="AV841" s="74"/>
      <c r="AW841" s="75"/>
      <c r="AX841" s="84"/>
      <c r="AY841" s="359"/>
      <c r="AZ841" s="184"/>
      <c r="BA841" s="179"/>
      <c r="BB841" s="385"/>
      <c r="BC841" s="70"/>
      <c r="BD841" s="180"/>
      <c r="BE841" s="181"/>
      <c r="BF841" s="181"/>
      <c r="BG841" s="182"/>
      <c r="BH841" s="71"/>
      <c r="BI841" s="72"/>
      <c r="BJ841" s="89"/>
      <c r="BK841" s="74"/>
      <c r="BL841" s="73"/>
      <c r="BM841" s="74"/>
      <c r="BN841" s="75"/>
      <c r="BO841" s="84"/>
      <c r="BP841" s="359"/>
    </row>
    <row r="842" spans="1:68" ht="16.5" thickBot="1">
      <c r="A842" s="178" t="s">
        <v>851</v>
      </c>
      <c r="B842" s="179" t="s">
        <v>852</v>
      </c>
      <c r="C842" s="57">
        <v>45</v>
      </c>
      <c r="D842" s="180" t="s">
        <v>853</v>
      </c>
      <c r="E842" s="181"/>
      <c r="F842" s="181"/>
      <c r="G842" s="182"/>
      <c r="H842" s="131" t="s">
        <v>854</v>
      </c>
      <c r="I842" s="85" t="s">
        <v>855</v>
      </c>
      <c r="J842" s="183" t="s">
        <v>856</v>
      </c>
      <c r="K842" s="64"/>
      <c r="L842" s="63" t="s">
        <v>857</v>
      </c>
      <c r="M842" s="65"/>
      <c r="N842" s="66">
        <v>12.7</v>
      </c>
      <c r="O842" s="84"/>
      <c r="P842" s="67">
        <f>(N842+$O$6)*C842</f>
        <v>627.75</v>
      </c>
      <c r="R842" s="178" t="s">
        <v>851</v>
      </c>
      <c r="S842" s="179" t="s">
        <v>852</v>
      </c>
      <c r="T842" s="385"/>
      <c r="U842" s="57">
        <v>45</v>
      </c>
      <c r="V842" s="180" t="s">
        <v>853</v>
      </c>
      <c r="W842" s="181"/>
      <c r="X842" s="181"/>
      <c r="Y842" s="182"/>
      <c r="Z842" s="131" t="s">
        <v>854</v>
      </c>
      <c r="AA842" s="85" t="s">
        <v>855</v>
      </c>
      <c r="AB842" s="183" t="s">
        <v>856</v>
      </c>
      <c r="AC842" s="64">
        <v>7963390</v>
      </c>
      <c r="AD842" s="63" t="s">
        <v>1481</v>
      </c>
      <c r="AE842" s="65"/>
      <c r="AF842" s="66">
        <v>13</v>
      </c>
      <c r="AG842" s="84"/>
      <c r="AH842" s="358">
        <f>(AF842+$AG$6)*U842</f>
        <v>670.5</v>
      </c>
      <c r="AI842" s="178" t="s">
        <v>851</v>
      </c>
      <c r="AJ842" s="179" t="s">
        <v>852</v>
      </c>
      <c r="AK842" s="385"/>
      <c r="AL842" s="57">
        <v>45</v>
      </c>
      <c r="AM842" s="180" t="s">
        <v>853</v>
      </c>
      <c r="AN842" s="181"/>
      <c r="AO842" s="181"/>
      <c r="AP842" s="182"/>
      <c r="AQ842" s="131" t="s">
        <v>854</v>
      </c>
      <c r="AR842" s="85" t="s">
        <v>855</v>
      </c>
      <c r="AS842" s="183" t="s">
        <v>1839</v>
      </c>
      <c r="AT842" s="64">
        <v>112828</v>
      </c>
      <c r="AU842" s="63" t="s">
        <v>1840</v>
      </c>
      <c r="AV842" s="65"/>
      <c r="AW842" s="66">
        <v>13.67</v>
      </c>
      <c r="AX842" s="84"/>
      <c r="AY842" s="358">
        <f>(AW842+$AX$6)*AL842</f>
        <v>702.9</v>
      </c>
      <c r="AZ842" s="178" t="s">
        <v>851</v>
      </c>
      <c r="BA842" s="179" t="s">
        <v>852</v>
      </c>
      <c r="BB842" s="385"/>
      <c r="BC842" s="57">
        <v>45</v>
      </c>
      <c r="BD842" s="180" t="s">
        <v>853</v>
      </c>
      <c r="BE842" s="181"/>
      <c r="BF842" s="181"/>
      <c r="BG842" s="182"/>
      <c r="BH842" s="131" t="s">
        <v>854</v>
      </c>
      <c r="BI842" s="85" t="s">
        <v>855</v>
      </c>
      <c r="BJ842" s="183"/>
      <c r="BK842" s="64"/>
      <c r="BL842" s="63"/>
      <c r="BM842" s="65"/>
      <c r="BN842" s="66"/>
      <c r="BO842" s="84"/>
      <c r="BP842" s="358">
        <f>(BN842+$O$6)*BC842</f>
        <v>56.25</v>
      </c>
    </row>
    <row r="843" spans="1:68" s="81" customFormat="1" ht="16.5" thickBot="1">
      <c r="A843" s="184"/>
      <c r="B843" s="185"/>
      <c r="C843" s="70"/>
      <c r="D843" s="285"/>
      <c r="E843" s="286" t="s">
        <v>858</v>
      </c>
      <c r="F843" s="181"/>
      <c r="G843" s="182"/>
      <c r="H843" s="61" t="s">
        <v>859</v>
      </c>
      <c r="I843" s="72"/>
      <c r="J843" s="89"/>
      <c r="K843" s="74"/>
      <c r="L843" s="73"/>
      <c r="M843" s="74"/>
      <c r="N843" s="75"/>
      <c r="O843" s="84"/>
      <c r="P843" s="76"/>
      <c r="Q843" s="80"/>
      <c r="R843" s="184"/>
      <c r="S843" s="185"/>
      <c r="T843" s="386"/>
      <c r="U843" s="70"/>
      <c r="V843" s="285"/>
      <c r="W843" s="286" t="s">
        <v>858</v>
      </c>
      <c r="X843" s="181"/>
      <c r="Y843" s="182"/>
      <c r="Z843" s="61" t="s">
        <v>859</v>
      </c>
      <c r="AA843" s="72"/>
      <c r="AB843" s="89"/>
      <c r="AC843" s="74"/>
      <c r="AD843" s="73"/>
      <c r="AE843" s="74"/>
      <c r="AF843" s="75"/>
      <c r="AG843" s="84"/>
      <c r="AH843" s="359"/>
      <c r="AI843" s="184"/>
      <c r="AJ843" s="185"/>
      <c r="AK843" s="386"/>
      <c r="AL843" s="70"/>
      <c r="AM843" s="285"/>
      <c r="AN843" s="286" t="s">
        <v>858</v>
      </c>
      <c r="AO843" s="181"/>
      <c r="AP843" s="182"/>
      <c r="AQ843" s="61" t="s">
        <v>859</v>
      </c>
      <c r="AR843" s="72"/>
      <c r="AS843" s="89"/>
      <c r="AT843" s="74"/>
      <c r="AU843" s="73"/>
      <c r="AV843" s="74"/>
      <c r="AW843" s="75"/>
      <c r="AX843" s="84"/>
      <c r="AY843" s="359"/>
      <c r="AZ843" s="184"/>
      <c r="BA843" s="185"/>
      <c r="BB843" s="386"/>
      <c r="BC843" s="70"/>
      <c r="BD843" s="285"/>
      <c r="BE843" s="286" t="s">
        <v>858</v>
      </c>
      <c r="BF843" s="181"/>
      <c r="BG843" s="182"/>
      <c r="BH843" s="61" t="s">
        <v>859</v>
      </c>
      <c r="BI843" s="72"/>
      <c r="BJ843" s="89"/>
      <c r="BK843" s="74"/>
      <c r="BL843" s="73"/>
      <c r="BM843" s="74"/>
      <c r="BN843" s="75"/>
      <c r="BO843" s="84"/>
      <c r="BP843" s="359"/>
    </row>
    <row r="844" spans="1:68" s="81" customFormat="1" ht="16.5" thickBot="1">
      <c r="A844" s="184"/>
      <c r="B844" s="185"/>
      <c r="C844" s="70"/>
      <c r="D844" s="285"/>
      <c r="E844" s="286"/>
      <c r="F844" s="181"/>
      <c r="G844" s="182"/>
      <c r="H844" s="71"/>
      <c r="I844" s="72"/>
      <c r="J844" s="89"/>
      <c r="K844" s="74"/>
      <c r="L844" s="73"/>
      <c r="M844" s="74"/>
      <c r="N844" s="75"/>
      <c r="O844" s="84"/>
      <c r="P844" s="76"/>
      <c r="Q844" s="80"/>
      <c r="R844" s="184"/>
      <c r="S844" s="185"/>
      <c r="T844" s="386"/>
      <c r="U844" s="70"/>
      <c r="V844" s="285"/>
      <c r="W844" s="286"/>
      <c r="X844" s="181"/>
      <c r="Y844" s="182"/>
      <c r="Z844" s="71"/>
      <c r="AA844" s="72"/>
      <c r="AB844" s="89"/>
      <c r="AC844" s="74"/>
      <c r="AD844" s="73"/>
      <c r="AE844" s="74"/>
      <c r="AF844" s="75"/>
      <c r="AG844" s="84"/>
      <c r="AH844" s="359"/>
      <c r="AI844" s="184"/>
      <c r="AJ844" s="185"/>
      <c r="AK844" s="386"/>
      <c r="AL844" s="70"/>
      <c r="AM844" s="285"/>
      <c r="AN844" s="286"/>
      <c r="AO844" s="181"/>
      <c r="AP844" s="182"/>
      <c r="AQ844" s="71"/>
      <c r="AR844" s="72"/>
      <c r="AS844" s="89"/>
      <c r="AT844" s="74"/>
      <c r="AU844" s="73"/>
      <c r="AV844" s="74"/>
      <c r="AW844" s="75"/>
      <c r="AX844" s="84"/>
      <c r="AY844" s="359"/>
      <c r="AZ844" s="184"/>
      <c r="BA844" s="185"/>
      <c r="BB844" s="386"/>
      <c r="BC844" s="70"/>
      <c r="BD844" s="285"/>
      <c r="BE844" s="286"/>
      <c r="BF844" s="181"/>
      <c r="BG844" s="182"/>
      <c r="BH844" s="71"/>
      <c r="BI844" s="72"/>
      <c r="BJ844" s="89"/>
      <c r="BK844" s="74"/>
      <c r="BL844" s="73"/>
      <c r="BM844" s="74"/>
      <c r="BN844" s="75"/>
      <c r="BO844" s="84"/>
      <c r="BP844" s="359"/>
    </row>
    <row r="845" spans="1:68" ht="16.5" thickBot="1">
      <c r="A845" s="178" t="s">
        <v>860</v>
      </c>
      <c r="B845" s="179" t="s">
        <v>852</v>
      </c>
      <c r="C845" s="57">
        <v>45</v>
      </c>
      <c r="D845" s="180" t="s">
        <v>1094</v>
      </c>
      <c r="E845" s="287"/>
      <c r="F845" s="181"/>
      <c r="G845" s="182"/>
      <c r="H845" s="108" t="s">
        <v>2268</v>
      </c>
      <c r="I845" s="85" t="s">
        <v>855</v>
      </c>
      <c r="J845" s="183" t="s">
        <v>856</v>
      </c>
      <c r="K845" s="64"/>
      <c r="L845" s="63" t="s">
        <v>2271</v>
      </c>
      <c r="M845" s="65"/>
      <c r="N845" s="66">
        <v>16.87</v>
      </c>
      <c r="O845" s="84"/>
      <c r="P845" s="67">
        <f>(N845+$O$6)*C845</f>
        <v>815.4000000000001</v>
      </c>
      <c r="R845" s="178" t="s">
        <v>860</v>
      </c>
      <c r="S845" s="179" t="s">
        <v>852</v>
      </c>
      <c r="T845" s="385"/>
      <c r="U845" s="57">
        <v>45</v>
      </c>
      <c r="V845" s="180" t="s">
        <v>1094</v>
      </c>
      <c r="W845" s="287"/>
      <c r="X845" s="181"/>
      <c r="Y845" s="182"/>
      <c r="Z845" s="108" t="s">
        <v>2268</v>
      </c>
      <c r="AA845" s="85" t="s">
        <v>855</v>
      </c>
      <c r="AB845" s="183" t="s">
        <v>1482</v>
      </c>
      <c r="AC845" s="64">
        <v>6095442</v>
      </c>
      <c r="AD845" s="63" t="s">
        <v>1483</v>
      </c>
      <c r="AE845" s="65"/>
      <c r="AF845" s="66">
        <v>16.87</v>
      </c>
      <c r="AG845" s="84"/>
      <c r="AH845" s="358">
        <f>(AF845+$AG$6)*U845</f>
        <v>844.65</v>
      </c>
      <c r="AI845" s="178" t="s">
        <v>860</v>
      </c>
      <c r="AJ845" s="179" t="s">
        <v>852</v>
      </c>
      <c r="AK845" s="385"/>
      <c r="AL845" s="57">
        <v>45</v>
      </c>
      <c r="AM845" s="180" t="s">
        <v>1094</v>
      </c>
      <c r="AN845" s="287"/>
      <c r="AO845" s="181"/>
      <c r="AP845" s="182"/>
      <c r="AQ845" s="108" t="s">
        <v>2268</v>
      </c>
      <c r="AR845" s="85" t="s">
        <v>855</v>
      </c>
      <c r="AS845" s="183" t="s">
        <v>1841</v>
      </c>
      <c r="AT845" s="64">
        <v>310631</v>
      </c>
      <c r="AU845" s="63" t="s">
        <v>1842</v>
      </c>
      <c r="AV845" s="65"/>
      <c r="AW845" s="66">
        <v>17.87</v>
      </c>
      <c r="AX845" s="84"/>
      <c r="AY845" s="358">
        <f>(AW845+$AX$6)*AL845</f>
        <v>891.9</v>
      </c>
      <c r="AZ845" s="178" t="s">
        <v>860</v>
      </c>
      <c r="BA845" s="179" t="s">
        <v>852</v>
      </c>
      <c r="BB845" s="385"/>
      <c r="BC845" s="57">
        <v>45</v>
      </c>
      <c r="BD845" s="180" t="s">
        <v>1094</v>
      </c>
      <c r="BE845" s="287"/>
      <c r="BF845" s="181"/>
      <c r="BG845" s="182"/>
      <c r="BH845" s="108" t="s">
        <v>2268</v>
      </c>
      <c r="BI845" s="85" t="s">
        <v>855</v>
      </c>
      <c r="BJ845" s="183"/>
      <c r="BK845" s="64"/>
      <c r="BL845" s="63"/>
      <c r="BM845" s="65"/>
      <c r="BN845" s="66"/>
      <c r="BO845" s="84"/>
      <c r="BP845" s="358">
        <f>(BN845+$O$6)*BC845</f>
        <v>56.25</v>
      </c>
    </row>
    <row r="846" spans="1:68" s="81" customFormat="1" ht="16.5" thickBot="1">
      <c r="A846" s="184"/>
      <c r="B846" s="185"/>
      <c r="C846" s="70"/>
      <c r="D846" s="285"/>
      <c r="E846" s="286" t="s">
        <v>861</v>
      </c>
      <c r="F846" s="181"/>
      <c r="G846" s="182"/>
      <c r="H846" s="71"/>
      <c r="I846" s="72"/>
      <c r="J846" s="89"/>
      <c r="K846" s="74"/>
      <c r="L846" s="73"/>
      <c r="M846" s="74"/>
      <c r="N846" s="75"/>
      <c r="O846" s="84"/>
      <c r="P846" s="76"/>
      <c r="Q846" s="80"/>
      <c r="R846" s="184"/>
      <c r="S846" s="185"/>
      <c r="T846" s="386"/>
      <c r="U846" s="70"/>
      <c r="V846" s="285"/>
      <c r="W846" s="286" t="s">
        <v>861</v>
      </c>
      <c r="X846" s="181"/>
      <c r="Y846" s="182"/>
      <c r="Z846" s="71"/>
      <c r="AA846" s="72"/>
      <c r="AB846" s="89"/>
      <c r="AC846" s="74"/>
      <c r="AD846" s="73"/>
      <c r="AE846" s="74"/>
      <c r="AF846" s="75"/>
      <c r="AG846" s="84"/>
      <c r="AH846" s="359"/>
      <c r="AI846" s="184"/>
      <c r="AJ846" s="185"/>
      <c r="AK846" s="386"/>
      <c r="AL846" s="70"/>
      <c r="AM846" s="285"/>
      <c r="AN846" s="286" t="s">
        <v>861</v>
      </c>
      <c r="AO846" s="181"/>
      <c r="AP846" s="182"/>
      <c r="AQ846" s="71"/>
      <c r="AR846" s="72"/>
      <c r="AS846" s="89"/>
      <c r="AT846" s="74"/>
      <c r="AU846" s="73"/>
      <c r="AV846" s="74"/>
      <c r="AW846" s="75"/>
      <c r="AX846" s="84"/>
      <c r="AY846" s="359"/>
      <c r="AZ846" s="184"/>
      <c r="BA846" s="185"/>
      <c r="BB846" s="386"/>
      <c r="BC846" s="70"/>
      <c r="BD846" s="285"/>
      <c r="BE846" s="286" t="s">
        <v>861</v>
      </c>
      <c r="BF846" s="181"/>
      <c r="BG846" s="182"/>
      <c r="BH846" s="71"/>
      <c r="BI846" s="72"/>
      <c r="BJ846" s="89"/>
      <c r="BK846" s="74"/>
      <c r="BL846" s="73"/>
      <c r="BM846" s="74"/>
      <c r="BN846" s="75"/>
      <c r="BO846" s="84"/>
      <c r="BP846" s="359"/>
    </row>
    <row r="847" spans="1:68" ht="16.5" thickBot="1">
      <c r="A847" s="178" t="s">
        <v>862</v>
      </c>
      <c r="B847" s="179" t="s">
        <v>863</v>
      </c>
      <c r="C847" s="57">
        <v>200</v>
      </c>
      <c r="D847" s="180" t="s">
        <v>864</v>
      </c>
      <c r="E847" s="181"/>
      <c r="F847" s="181"/>
      <c r="G847" s="182"/>
      <c r="H847" s="61"/>
      <c r="I847" s="85"/>
      <c r="J847" s="183" t="s">
        <v>865</v>
      </c>
      <c r="K847" s="64">
        <v>68745</v>
      </c>
      <c r="L847" s="63" t="s">
        <v>866</v>
      </c>
      <c r="M847" s="65"/>
      <c r="N847" s="66">
        <v>26.68</v>
      </c>
      <c r="O847" s="84"/>
      <c r="P847" s="67">
        <f>(N847+$O$6)*C847</f>
        <v>5586</v>
      </c>
      <c r="Q847" s="77"/>
      <c r="R847" s="178" t="s">
        <v>862</v>
      </c>
      <c r="S847" s="179" t="s">
        <v>863</v>
      </c>
      <c r="T847" s="385"/>
      <c r="U847" s="57">
        <v>200</v>
      </c>
      <c r="V847" s="180" t="s">
        <v>864</v>
      </c>
      <c r="W847" s="181"/>
      <c r="X847" s="181"/>
      <c r="Y847" s="182"/>
      <c r="Z847" s="61"/>
      <c r="AA847" s="85"/>
      <c r="AB847" s="183" t="s">
        <v>1484</v>
      </c>
      <c r="AC847" s="64">
        <v>8669111</v>
      </c>
      <c r="AD847" s="63" t="s">
        <v>1485</v>
      </c>
      <c r="AE847" s="65"/>
      <c r="AF847" s="66">
        <v>25.59</v>
      </c>
      <c r="AG847" s="84"/>
      <c r="AH847" s="358">
        <f>(AF847+$AG$6)*U847</f>
        <v>5498</v>
      </c>
      <c r="AI847" s="178" t="s">
        <v>862</v>
      </c>
      <c r="AJ847" s="179" t="s">
        <v>863</v>
      </c>
      <c r="AK847" s="385"/>
      <c r="AL847" s="57">
        <v>200</v>
      </c>
      <c r="AM847" s="180" t="s">
        <v>864</v>
      </c>
      <c r="AN847" s="181"/>
      <c r="AO847" s="181"/>
      <c r="AP847" s="182"/>
      <c r="AQ847" s="61"/>
      <c r="AR847" s="85"/>
      <c r="AS847" s="183" t="s">
        <v>1843</v>
      </c>
      <c r="AT847" s="64" t="s">
        <v>1844</v>
      </c>
      <c r="AU847" s="63" t="s">
        <v>1845</v>
      </c>
      <c r="AV847" s="65"/>
      <c r="AW847" s="66">
        <v>44.33</v>
      </c>
      <c r="AX847" s="84"/>
      <c r="AY847" s="358">
        <f>(AW847+$AX$6)*AL847</f>
        <v>9256</v>
      </c>
      <c r="AZ847" s="178" t="s">
        <v>862</v>
      </c>
      <c r="BA847" s="179" t="s">
        <v>863</v>
      </c>
      <c r="BB847" s="385"/>
      <c r="BC847" s="57">
        <v>200</v>
      </c>
      <c r="BD847" s="180" t="s">
        <v>864</v>
      </c>
      <c r="BE847" s="181"/>
      <c r="BF847" s="181"/>
      <c r="BG847" s="182"/>
      <c r="BH847" s="61"/>
      <c r="BI847" s="85"/>
      <c r="BJ847" s="183"/>
      <c r="BK847" s="64"/>
      <c r="BL847" s="63"/>
      <c r="BM847" s="65"/>
      <c r="BN847" s="66"/>
      <c r="BO847" s="84"/>
      <c r="BP847" s="358">
        <f>(BN847+$O$6)*BC847</f>
        <v>250</v>
      </c>
    </row>
    <row r="848" spans="1:68" s="81" customFormat="1" ht="16.5" thickBot="1">
      <c r="A848" s="184"/>
      <c r="B848" s="185"/>
      <c r="C848" s="70"/>
      <c r="D848" s="180"/>
      <c r="E848" s="181" t="s">
        <v>867</v>
      </c>
      <c r="F848" s="181"/>
      <c r="G848" s="182"/>
      <c r="H848" s="71"/>
      <c r="I848" s="72"/>
      <c r="J848" s="89"/>
      <c r="K848" s="74"/>
      <c r="L848" s="73"/>
      <c r="M848" s="74"/>
      <c r="N848" s="75"/>
      <c r="O848" s="84"/>
      <c r="P848" s="76"/>
      <c r="Q848" s="80"/>
      <c r="R848" s="184"/>
      <c r="S848" s="185"/>
      <c r="T848" s="386"/>
      <c r="U848" s="70"/>
      <c r="V848" s="180"/>
      <c r="W848" s="181" t="s">
        <v>867</v>
      </c>
      <c r="X848" s="181"/>
      <c r="Y848" s="182"/>
      <c r="Z848" s="71"/>
      <c r="AA848" s="72"/>
      <c r="AB848" s="89"/>
      <c r="AC848" s="74"/>
      <c r="AD848" s="73"/>
      <c r="AE848" s="74"/>
      <c r="AF848" s="75"/>
      <c r="AG848" s="84"/>
      <c r="AH848" s="359"/>
      <c r="AI848" s="184"/>
      <c r="AJ848" s="185"/>
      <c r="AK848" s="386"/>
      <c r="AL848" s="70"/>
      <c r="AM848" s="180"/>
      <c r="AN848" s="181" t="s">
        <v>867</v>
      </c>
      <c r="AO848" s="181"/>
      <c r="AP848" s="182"/>
      <c r="AQ848" s="71"/>
      <c r="AR848" s="72"/>
      <c r="AS848" s="89"/>
      <c r="AT848" s="74"/>
      <c r="AU848" s="73"/>
      <c r="AV848" s="74"/>
      <c r="AW848" s="75"/>
      <c r="AX848" s="84"/>
      <c r="AY848" s="359"/>
      <c r="AZ848" s="184"/>
      <c r="BA848" s="185"/>
      <c r="BB848" s="386"/>
      <c r="BC848" s="70"/>
      <c r="BD848" s="180"/>
      <c r="BE848" s="181" t="s">
        <v>867</v>
      </c>
      <c r="BF848" s="181"/>
      <c r="BG848" s="182"/>
      <c r="BH848" s="71"/>
      <c r="BI848" s="72"/>
      <c r="BJ848" s="89"/>
      <c r="BK848" s="74"/>
      <c r="BL848" s="73"/>
      <c r="BM848" s="74"/>
      <c r="BN848" s="75"/>
      <c r="BO848" s="84"/>
      <c r="BP848" s="359"/>
    </row>
    <row r="849" spans="1:68" ht="21.75" customHeight="1" thickBot="1">
      <c r="A849" s="178" t="s">
        <v>868</v>
      </c>
      <c r="B849" s="179">
        <v>813</v>
      </c>
      <c r="C849" s="57">
        <v>125</v>
      </c>
      <c r="D849" s="180" t="s">
        <v>869</v>
      </c>
      <c r="E849" s="181"/>
      <c r="F849" s="181"/>
      <c r="G849" s="182"/>
      <c r="H849" s="61"/>
      <c r="I849" s="85" t="s">
        <v>870</v>
      </c>
      <c r="J849" s="183" t="s">
        <v>870</v>
      </c>
      <c r="K849" s="64"/>
      <c r="L849" s="63" t="s">
        <v>871</v>
      </c>
      <c r="M849" s="65"/>
      <c r="N849" s="66">
        <v>32.38</v>
      </c>
      <c r="O849" s="84"/>
      <c r="P849" s="67">
        <f>(N849+$O$6)*C849</f>
        <v>4203.75</v>
      </c>
      <c r="R849" s="178" t="s">
        <v>868</v>
      </c>
      <c r="S849" s="179">
        <v>813</v>
      </c>
      <c r="T849" s="385"/>
      <c r="U849" s="57">
        <v>0</v>
      </c>
      <c r="V849" s="180" t="s">
        <v>869</v>
      </c>
      <c r="W849" s="181"/>
      <c r="X849" s="181"/>
      <c r="Y849" s="182"/>
      <c r="Z849" s="61"/>
      <c r="AA849" s="85" t="s">
        <v>870</v>
      </c>
      <c r="AB849" s="183" t="s">
        <v>1486</v>
      </c>
      <c r="AC849" s="64">
        <v>5651070</v>
      </c>
      <c r="AD849" s="63" t="s">
        <v>1487</v>
      </c>
      <c r="AE849" s="65"/>
      <c r="AF849" s="66">
        <v>32.28</v>
      </c>
      <c r="AG849" s="84"/>
      <c r="AH849" s="396">
        <f>32.38*125</f>
        <v>4047.5000000000005</v>
      </c>
      <c r="AI849" s="178" t="s">
        <v>868</v>
      </c>
      <c r="AJ849" s="179">
        <v>813</v>
      </c>
      <c r="AK849" s="385"/>
      <c r="AL849" s="57">
        <v>86</v>
      </c>
      <c r="AM849" s="180" t="s">
        <v>869</v>
      </c>
      <c r="AN849" s="181"/>
      <c r="AO849" s="181"/>
      <c r="AP849" s="182"/>
      <c r="AQ849" s="61"/>
      <c r="AR849" s="85" t="s">
        <v>870</v>
      </c>
      <c r="AS849" s="183" t="s">
        <v>1846</v>
      </c>
      <c r="AT849" s="64">
        <v>269158</v>
      </c>
      <c r="AU849" s="63" t="s">
        <v>1847</v>
      </c>
      <c r="AV849" s="65"/>
      <c r="AW849" s="66">
        <v>55.23</v>
      </c>
      <c r="AX849" s="84"/>
      <c r="AY849" s="358">
        <f>(AW849+$AX$6)*AL849</f>
        <v>4917.48</v>
      </c>
      <c r="AZ849" s="178" t="s">
        <v>868</v>
      </c>
      <c r="BA849" s="179">
        <v>813</v>
      </c>
      <c r="BB849" s="385"/>
      <c r="BC849" s="57"/>
      <c r="BD849" s="180" t="s">
        <v>869</v>
      </c>
      <c r="BE849" s="181"/>
      <c r="BF849" s="181"/>
      <c r="BG849" s="182"/>
      <c r="BH849" s="61"/>
      <c r="BI849" s="85" t="s">
        <v>870</v>
      </c>
      <c r="BJ849" s="183"/>
      <c r="BK849" s="64"/>
      <c r="BL849" s="63"/>
      <c r="BM849" s="65"/>
      <c r="BN849" s="66"/>
      <c r="BO849" s="84"/>
      <c r="BP849" s="358">
        <f>(BN849+$O$6)*BC849</f>
        <v>0</v>
      </c>
    </row>
    <row r="850" spans="1:68" ht="16.5" thickBot="1">
      <c r="A850" s="288"/>
      <c r="B850" s="179"/>
      <c r="C850" s="70"/>
      <c r="D850" s="180"/>
      <c r="E850" s="181"/>
      <c r="F850" s="181"/>
      <c r="G850" s="182"/>
      <c r="H850" s="71"/>
      <c r="I850" s="238"/>
      <c r="J850" s="289"/>
      <c r="K850" s="290"/>
      <c r="L850" s="291"/>
      <c r="M850" s="290"/>
      <c r="N850" s="292"/>
      <c r="O850" s="84"/>
      <c r="P850" s="76"/>
      <c r="R850" s="288"/>
      <c r="S850" s="179"/>
      <c r="T850" s="385"/>
      <c r="U850" s="70"/>
      <c r="V850" s="180"/>
      <c r="W850" s="181"/>
      <c r="X850" s="181"/>
      <c r="Y850" s="182"/>
      <c r="Z850" s="71"/>
      <c r="AA850" s="238"/>
      <c r="AB850" s="289"/>
      <c r="AC850" s="290"/>
      <c r="AD850" s="291"/>
      <c r="AE850" s="290"/>
      <c r="AF850" s="292"/>
      <c r="AG850" s="84"/>
      <c r="AH850" s="359"/>
      <c r="AI850" s="288"/>
      <c r="AJ850" s="179"/>
      <c r="AK850" s="385"/>
      <c r="AL850" s="70"/>
      <c r="AM850" s="180"/>
      <c r="AN850" s="181"/>
      <c r="AO850" s="181"/>
      <c r="AP850" s="182"/>
      <c r="AQ850" s="71"/>
      <c r="AR850" s="238"/>
      <c r="AS850" s="289"/>
      <c r="AT850" s="290"/>
      <c r="AU850" s="291"/>
      <c r="AV850" s="290"/>
      <c r="AW850" s="292"/>
      <c r="AX850" s="84"/>
      <c r="AY850" s="359"/>
      <c r="AZ850" s="288"/>
      <c r="BA850" s="179"/>
      <c r="BB850" s="385"/>
      <c r="BC850" s="70"/>
      <c r="BD850" s="180"/>
      <c r="BE850" s="181"/>
      <c r="BF850" s="181"/>
      <c r="BG850" s="182"/>
      <c r="BH850" s="71"/>
      <c r="BI850" s="238"/>
      <c r="BJ850" s="289"/>
      <c r="BK850" s="290"/>
      <c r="BL850" s="291"/>
      <c r="BM850" s="290"/>
      <c r="BN850" s="292"/>
      <c r="BO850" s="84"/>
      <c r="BP850" s="359"/>
    </row>
    <row r="851" spans="1:68" s="261" customFormat="1" ht="41.25" customHeight="1" thickBot="1">
      <c r="A851" s="293"/>
      <c r="B851" s="294"/>
      <c r="C851" s="295"/>
      <c r="D851" s="296"/>
      <c r="E851" s="297"/>
      <c r="F851" s="297"/>
      <c r="G851" s="298"/>
      <c r="H851" s="299" t="s">
        <v>872</v>
      </c>
      <c r="I851" s="404"/>
      <c r="J851" s="405"/>
      <c r="K851" s="405"/>
      <c r="L851" s="405"/>
      <c r="M851" s="405"/>
      <c r="N851" s="405"/>
      <c r="O851" s="406"/>
      <c r="P851" s="300">
        <f>SUM(P7:P850)</f>
        <v>2697316.7849999988</v>
      </c>
      <c r="R851" s="293"/>
      <c r="S851" s="294"/>
      <c r="T851" s="395"/>
      <c r="U851" s="295"/>
      <c r="V851" s="296"/>
      <c r="W851" s="297"/>
      <c r="X851" s="297"/>
      <c r="Y851" s="298"/>
      <c r="Z851" s="299" t="s">
        <v>872</v>
      </c>
      <c r="AA851" s="404"/>
      <c r="AB851" s="405"/>
      <c r="AC851" s="405"/>
      <c r="AD851" s="405"/>
      <c r="AE851" s="405"/>
      <c r="AF851" s="405"/>
      <c r="AG851" s="406"/>
      <c r="AH851" s="364">
        <f>SUM(AH7:AH850)</f>
        <v>2841991.594999998</v>
      </c>
      <c r="AI851" s="293"/>
      <c r="AJ851" s="294"/>
      <c r="AK851" s="395"/>
      <c r="AL851" s="295"/>
      <c r="AM851" s="296"/>
      <c r="AN851" s="297"/>
      <c r="AO851" s="297"/>
      <c r="AP851" s="298"/>
      <c r="AQ851" s="299" t="s">
        <v>872</v>
      </c>
      <c r="AR851" s="404"/>
      <c r="AS851" s="405"/>
      <c r="AT851" s="405"/>
      <c r="AU851" s="405"/>
      <c r="AV851" s="405"/>
      <c r="AW851" s="405"/>
      <c r="AX851" s="406"/>
      <c r="AY851" s="364">
        <f>SUM(AY7:AY850)</f>
        <v>2966139.8999999994</v>
      </c>
      <c r="AZ851" s="293"/>
      <c r="BA851" s="294"/>
      <c r="BB851" s="395"/>
      <c r="BC851" s="295"/>
      <c r="BD851" s="296"/>
      <c r="BE851" s="297"/>
      <c r="BF851" s="297"/>
      <c r="BG851" s="298"/>
      <c r="BH851" s="299" t="s">
        <v>872</v>
      </c>
      <c r="BI851" s="404"/>
      <c r="BJ851" s="405"/>
      <c r="BK851" s="405"/>
      <c r="BL851" s="405"/>
      <c r="BM851" s="405"/>
      <c r="BN851" s="405"/>
      <c r="BO851" s="406"/>
      <c r="BP851" s="401" t="s">
        <v>1110</v>
      </c>
    </row>
    <row r="852" spans="1:68" s="310" customFormat="1" ht="41.25" customHeight="1">
      <c r="A852" s="301"/>
      <c r="B852" s="302"/>
      <c r="C852" s="303"/>
      <c r="D852" s="304"/>
      <c r="E852" s="305"/>
      <c r="F852" s="305"/>
      <c r="G852" s="305"/>
      <c r="H852" s="306"/>
      <c r="I852" s="307"/>
      <c r="J852" s="308"/>
      <c r="K852" s="308"/>
      <c r="L852" s="308"/>
      <c r="M852" s="308"/>
      <c r="N852" s="308"/>
      <c r="O852" s="308"/>
      <c r="P852" s="309"/>
      <c r="R852" s="301"/>
      <c r="S852" s="302"/>
      <c r="T852" s="302"/>
      <c r="U852" s="303"/>
      <c r="V852" s="304"/>
      <c r="W852" s="305"/>
      <c r="X852" s="305"/>
      <c r="Y852" s="305"/>
      <c r="Z852" s="306"/>
      <c r="AA852" s="307"/>
      <c r="AB852" s="308"/>
      <c r="AC852" s="308"/>
      <c r="AD852" s="308"/>
      <c r="AE852" s="308"/>
      <c r="AF852" s="308"/>
      <c r="AG852" s="308"/>
      <c r="AH852" s="365"/>
      <c r="AI852" s="301"/>
      <c r="AJ852" s="302"/>
      <c r="AK852" s="302"/>
      <c r="AL852" s="303"/>
      <c r="AM852" s="304"/>
      <c r="AN852" s="305"/>
      <c r="AO852" s="305"/>
      <c r="AP852" s="305"/>
      <c r="AQ852" s="306"/>
      <c r="AR852" s="307"/>
      <c r="AS852" s="308"/>
      <c r="AT852" s="308"/>
      <c r="AU852" s="308"/>
      <c r="AV852" s="308"/>
      <c r="AW852" s="308"/>
      <c r="AX852" s="308"/>
      <c r="AY852" s="365"/>
      <c r="AZ852" s="301"/>
      <c r="BA852" s="302"/>
      <c r="BB852" s="302"/>
      <c r="BC852" s="303"/>
      <c r="BD852" s="304"/>
      <c r="BE852" s="305"/>
      <c r="BF852" s="305"/>
      <c r="BG852" s="305"/>
      <c r="BH852" s="306"/>
      <c r="BI852" s="307"/>
      <c r="BJ852" s="308"/>
      <c r="BK852" s="308"/>
      <c r="BL852" s="308"/>
      <c r="BM852" s="308"/>
      <c r="BN852" s="308"/>
      <c r="BO852" s="308"/>
      <c r="BP852" s="365"/>
    </row>
    <row r="853" spans="1:68" s="316" customFormat="1" ht="41.25" customHeight="1" thickBot="1">
      <c r="A853" s="437" t="s">
        <v>873</v>
      </c>
      <c r="B853" s="438"/>
      <c r="C853" s="438"/>
      <c r="D853" s="438"/>
      <c r="E853" s="438"/>
      <c r="F853" s="438"/>
      <c r="G853" s="311"/>
      <c r="H853" s="312"/>
      <c r="I853" s="313"/>
      <c r="J853" s="314"/>
      <c r="K853" s="314"/>
      <c r="L853" s="314"/>
      <c r="M853" s="314"/>
      <c r="N853" s="314"/>
      <c r="O853" s="314"/>
      <c r="P853" s="315"/>
      <c r="R853" s="437" t="s">
        <v>873</v>
      </c>
      <c r="S853" s="438"/>
      <c r="T853" s="438"/>
      <c r="U853" s="438"/>
      <c r="V853" s="438"/>
      <c r="W853" s="438"/>
      <c r="X853" s="438"/>
      <c r="Y853" s="311"/>
      <c r="Z853" s="312"/>
      <c r="AA853" s="313"/>
      <c r="AB853" s="314"/>
      <c r="AC853" s="314"/>
      <c r="AD853" s="314"/>
      <c r="AE853" s="314"/>
      <c r="AF853" s="314"/>
      <c r="AG853" s="314"/>
      <c r="AH853" s="366"/>
      <c r="AI853" s="437" t="s">
        <v>873</v>
      </c>
      <c r="AJ853" s="438"/>
      <c r="AK853" s="438"/>
      <c r="AL853" s="438"/>
      <c r="AM853" s="438"/>
      <c r="AN853" s="438"/>
      <c r="AO853" s="438"/>
      <c r="AP853" s="311"/>
      <c r="AQ853" s="312"/>
      <c r="AR853" s="313"/>
      <c r="AS853" s="314"/>
      <c r="AT853" s="314"/>
      <c r="AU853" s="314"/>
      <c r="AV853" s="314"/>
      <c r="AW853" s="314"/>
      <c r="AX853" s="314"/>
      <c r="AY853" s="366"/>
      <c r="AZ853" s="437" t="s">
        <v>873</v>
      </c>
      <c r="BA853" s="438"/>
      <c r="BB853" s="438"/>
      <c r="BC853" s="438"/>
      <c r="BD853" s="438"/>
      <c r="BE853" s="438"/>
      <c r="BF853" s="438"/>
      <c r="BG853" s="311"/>
      <c r="BH853" s="312"/>
      <c r="BI853" s="313"/>
      <c r="BJ853" s="314"/>
      <c r="BK853" s="314"/>
      <c r="BL853" s="314"/>
      <c r="BM853" s="314"/>
      <c r="BN853" s="314"/>
      <c r="BO853" s="314"/>
      <c r="BP853" s="366"/>
    </row>
    <row r="854" spans="16:68" ht="16.5" thickBot="1">
      <c r="P854" s="317"/>
      <c r="R854" s="68"/>
      <c r="S854" s="91"/>
      <c r="T854" s="395"/>
      <c r="U854" s="99"/>
      <c r="V854" s="248"/>
      <c r="W854" s="249"/>
      <c r="X854" s="249"/>
      <c r="Y854" s="250"/>
      <c r="Z854" s="251"/>
      <c r="AA854" s="91"/>
      <c r="AB854" s="252"/>
      <c r="AC854" s="214"/>
      <c r="AD854" s="253"/>
      <c r="AE854" s="214"/>
      <c r="AF854" s="254"/>
      <c r="AG854" s="255"/>
      <c r="AH854" s="367"/>
      <c r="AI854" s="68"/>
      <c r="AJ854" s="91"/>
      <c r="AK854" s="395"/>
      <c r="AL854" s="99"/>
      <c r="AM854" s="248"/>
      <c r="AN854" s="249"/>
      <c r="AO854" s="249"/>
      <c r="AP854" s="250"/>
      <c r="AQ854" s="251"/>
      <c r="AR854" s="91"/>
      <c r="AS854" s="252"/>
      <c r="AT854" s="214"/>
      <c r="AU854" s="253"/>
      <c r="AV854" s="214"/>
      <c r="AW854" s="254"/>
      <c r="AX854" s="255"/>
      <c r="AY854" s="367"/>
      <c r="AZ854" s="68"/>
      <c r="BA854" s="91"/>
      <c r="BB854" s="395"/>
      <c r="BC854" s="99"/>
      <c r="BD854" s="248"/>
      <c r="BE854" s="249"/>
      <c r="BF854" s="249"/>
      <c r="BG854" s="250"/>
      <c r="BH854" s="251"/>
      <c r="BI854" s="91"/>
      <c r="BJ854" s="252"/>
      <c r="BK854" s="214"/>
      <c r="BL854" s="253"/>
      <c r="BM854" s="214"/>
      <c r="BN854" s="254"/>
      <c r="BO854" s="255"/>
      <c r="BP854" s="367"/>
    </row>
    <row r="855" spans="1:68" ht="17.25" thickBot="1" thickTop="1">
      <c r="A855" s="55" t="s">
        <v>874</v>
      </c>
      <c r="B855" s="69" t="s">
        <v>875</v>
      </c>
      <c r="C855" s="57">
        <v>1000</v>
      </c>
      <c r="D855" s="318" t="s">
        <v>876</v>
      </c>
      <c r="E855" s="138"/>
      <c r="F855" s="138"/>
      <c r="G855" s="139"/>
      <c r="H855" s="146" t="s">
        <v>877</v>
      </c>
      <c r="I855" s="85" t="s">
        <v>878</v>
      </c>
      <c r="J855" s="63" t="s">
        <v>878</v>
      </c>
      <c r="K855" s="64">
        <v>15562</v>
      </c>
      <c r="L855" s="63" t="s">
        <v>879</v>
      </c>
      <c r="M855" s="65"/>
      <c r="N855" s="66">
        <v>29.41</v>
      </c>
      <c r="O855" s="434">
        <v>1</v>
      </c>
      <c r="P855" s="67">
        <f>(N855+1)*C855</f>
        <v>30410</v>
      </c>
      <c r="R855" s="55" t="s">
        <v>874</v>
      </c>
      <c r="S855" s="69" t="s">
        <v>875</v>
      </c>
      <c r="T855" s="395"/>
      <c r="U855" s="57">
        <v>1000</v>
      </c>
      <c r="V855" s="318" t="s">
        <v>876</v>
      </c>
      <c r="W855" s="138"/>
      <c r="X855" s="138"/>
      <c r="Y855" s="139"/>
      <c r="Z855" s="146" t="s">
        <v>877</v>
      </c>
      <c r="AA855" s="85" t="s">
        <v>878</v>
      </c>
      <c r="AB855" s="63" t="s">
        <v>1488</v>
      </c>
      <c r="AC855" s="64">
        <v>9355405</v>
      </c>
      <c r="AD855" s="63" t="s">
        <v>877</v>
      </c>
      <c r="AE855" s="65"/>
      <c r="AF855" s="66">
        <v>29.6</v>
      </c>
      <c r="AG855" s="434">
        <v>1</v>
      </c>
      <c r="AH855" s="358">
        <f>(AF855+$AG$855)*U855</f>
        <v>30600</v>
      </c>
      <c r="AI855" s="55" t="s">
        <v>874</v>
      </c>
      <c r="AJ855" s="69" t="s">
        <v>875</v>
      </c>
      <c r="AK855" s="395"/>
      <c r="AL855" s="57">
        <v>1000</v>
      </c>
      <c r="AM855" s="318" t="s">
        <v>876</v>
      </c>
      <c r="AN855" s="138"/>
      <c r="AO855" s="138"/>
      <c r="AP855" s="139"/>
      <c r="AQ855" s="146" t="s">
        <v>877</v>
      </c>
      <c r="AR855" s="85" t="s">
        <v>878</v>
      </c>
      <c r="AS855" s="63" t="s">
        <v>1848</v>
      </c>
      <c r="AT855" s="64">
        <v>107654</v>
      </c>
      <c r="AU855" s="63" t="s">
        <v>1568</v>
      </c>
      <c r="AV855" s="65"/>
      <c r="AW855" s="66">
        <v>19.61</v>
      </c>
      <c r="AX855" s="434">
        <v>1.95</v>
      </c>
      <c r="AY855" s="358">
        <f>(AW855+1)*AL855</f>
        <v>20610</v>
      </c>
      <c r="AZ855" s="55" t="s">
        <v>874</v>
      </c>
      <c r="BA855" s="69" t="s">
        <v>875</v>
      </c>
      <c r="BB855" s="395"/>
      <c r="BC855" s="57">
        <v>1000</v>
      </c>
      <c r="BD855" s="318" t="s">
        <v>876</v>
      </c>
      <c r="BE855" s="138"/>
      <c r="BF855" s="138"/>
      <c r="BG855" s="139"/>
      <c r="BH855" s="146" t="s">
        <v>877</v>
      </c>
      <c r="BI855" s="85" t="s">
        <v>878</v>
      </c>
      <c r="BJ855" s="63" t="s">
        <v>878</v>
      </c>
      <c r="BK855" s="64">
        <v>51076</v>
      </c>
      <c r="BL855" s="63" t="s">
        <v>877</v>
      </c>
      <c r="BM855" s="65"/>
      <c r="BN855" s="66">
        <v>26.84</v>
      </c>
      <c r="BO855" s="434">
        <v>1</v>
      </c>
      <c r="BP855" s="358">
        <f>(BN855+1.56)*BC855</f>
        <v>28400</v>
      </c>
    </row>
    <row r="856" spans="1:68" ht="16.5" thickBot="1">
      <c r="A856" s="90"/>
      <c r="B856" s="81"/>
      <c r="C856" s="70"/>
      <c r="D856" s="144"/>
      <c r="E856" s="114"/>
      <c r="F856" s="114"/>
      <c r="G856" s="145"/>
      <c r="H856" s="143"/>
      <c r="I856" s="72"/>
      <c r="J856" s="89"/>
      <c r="K856" s="74"/>
      <c r="L856" s="73"/>
      <c r="M856" s="74"/>
      <c r="N856" s="75"/>
      <c r="O856" s="435"/>
      <c r="P856" s="76"/>
      <c r="R856" s="90"/>
      <c r="S856" s="81"/>
      <c r="T856" s="395"/>
      <c r="U856" s="70"/>
      <c r="V856" s="144"/>
      <c r="W856" s="114"/>
      <c r="X856" s="114"/>
      <c r="Y856" s="145"/>
      <c r="Z856" s="143"/>
      <c r="AA856" s="72"/>
      <c r="AB856" s="89"/>
      <c r="AC856" s="74"/>
      <c r="AD856" s="73"/>
      <c r="AE856" s="74"/>
      <c r="AF856" s="75"/>
      <c r="AG856" s="435"/>
      <c r="AH856" s="359"/>
      <c r="AI856" s="90"/>
      <c r="AJ856" s="81"/>
      <c r="AK856" s="395"/>
      <c r="AL856" s="70"/>
      <c r="AM856" s="144"/>
      <c r="AN856" s="114"/>
      <c r="AO856" s="114"/>
      <c r="AP856" s="145"/>
      <c r="AQ856" s="143"/>
      <c r="AR856" s="72"/>
      <c r="AS856" s="89"/>
      <c r="AT856" s="74"/>
      <c r="AU856" s="73"/>
      <c r="AV856" s="74"/>
      <c r="AW856" s="75"/>
      <c r="AX856" s="435"/>
      <c r="AY856" s="359"/>
      <c r="AZ856" s="90"/>
      <c r="BA856" s="81"/>
      <c r="BB856" s="395"/>
      <c r="BC856" s="70"/>
      <c r="BD856" s="144"/>
      <c r="BE856" s="114"/>
      <c r="BF856" s="114"/>
      <c r="BG856" s="145"/>
      <c r="BH856" s="143"/>
      <c r="BI856" s="72"/>
      <c r="BJ856" s="89"/>
      <c r="BK856" s="74"/>
      <c r="BL856" s="73"/>
      <c r="BM856" s="74"/>
      <c r="BN856" s="75"/>
      <c r="BO856" s="435"/>
      <c r="BP856" s="359"/>
    </row>
    <row r="857" spans="1:68" ht="18.75" thickBot="1">
      <c r="A857" s="90"/>
      <c r="B857" s="319"/>
      <c r="C857" s="70"/>
      <c r="D857" s="92" t="s">
        <v>880</v>
      </c>
      <c r="E857" s="93"/>
      <c r="F857" s="93"/>
      <c r="G857" s="94"/>
      <c r="H857" s="270"/>
      <c r="I857" s="319" t="s">
        <v>881</v>
      </c>
      <c r="J857" s="320"/>
      <c r="K857" s="321"/>
      <c r="L857" s="322"/>
      <c r="M857" s="321"/>
      <c r="N857" s="323"/>
      <c r="O857" s="435"/>
      <c r="P857" s="76"/>
      <c r="R857" s="90"/>
      <c r="S857" s="319"/>
      <c r="T857" s="395"/>
      <c r="U857" s="70"/>
      <c r="V857" s="92" t="s">
        <v>880</v>
      </c>
      <c r="W857" s="93"/>
      <c r="X857" s="93"/>
      <c r="Y857" s="94"/>
      <c r="Z857" s="270"/>
      <c r="AA857" s="319" t="s">
        <v>881</v>
      </c>
      <c r="AB857" s="320"/>
      <c r="AC857" s="321"/>
      <c r="AD857" s="322"/>
      <c r="AE857" s="321"/>
      <c r="AF857" s="323"/>
      <c r="AG857" s="435"/>
      <c r="AH857" s="359"/>
      <c r="AI857" s="90"/>
      <c r="AJ857" s="319"/>
      <c r="AK857" s="395"/>
      <c r="AL857" s="70"/>
      <c r="AM857" s="92" t="s">
        <v>880</v>
      </c>
      <c r="AN857" s="93"/>
      <c r="AO857" s="93"/>
      <c r="AP857" s="94"/>
      <c r="AQ857" s="270"/>
      <c r="AR857" s="319" t="s">
        <v>881</v>
      </c>
      <c r="AS857" s="320"/>
      <c r="AT857" s="321"/>
      <c r="AU857" s="322"/>
      <c r="AV857" s="321"/>
      <c r="AW857" s="323"/>
      <c r="AX857" s="435"/>
      <c r="AY857" s="359"/>
      <c r="AZ857" s="90"/>
      <c r="BA857" s="319"/>
      <c r="BB857" s="395"/>
      <c r="BC857" s="70"/>
      <c r="BD857" s="92" t="s">
        <v>880</v>
      </c>
      <c r="BE857" s="93"/>
      <c r="BF857" s="93"/>
      <c r="BG857" s="94"/>
      <c r="BH857" s="270"/>
      <c r="BI857" s="319" t="s">
        <v>881</v>
      </c>
      <c r="BJ857" s="320"/>
      <c r="BK857" s="321"/>
      <c r="BL857" s="322"/>
      <c r="BM857" s="321"/>
      <c r="BN857" s="323"/>
      <c r="BO857" s="435"/>
      <c r="BP857" s="359"/>
    </row>
    <row r="858" spans="1:68" ht="17.25" thickBot="1" thickTop="1">
      <c r="A858" s="55" t="s">
        <v>882</v>
      </c>
      <c r="B858" s="69" t="s">
        <v>883</v>
      </c>
      <c r="C858" s="57">
        <v>7700</v>
      </c>
      <c r="D858" s="58" t="s">
        <v>884</v>
      </c>
      <c r="E858" s="138"/>
      <c r="F858" s="138"/>
      <c r="G858" s="139"/>
      <c r="H858" s="152" t="s">
        <v>885</v>
      </c>
      <c r="I858" s="85" t="s">
        <v>810</v>
      </c>
      <c r="J858" s="183" t="s">
        <v>2263</v>
      </c>
      <c r="K858" s="142" t="s">
        <v>886</v>
      </c>
      <c r="L858" s="63" t="s">
        <v>887</v>
      </c>
      <c r="M858" s="65"/>
      <c r="N858" s="66">
        <v>10.7</v>
      </c>
      <c r="O858" s="435"/>
      <c r="P858" s="67">
        <f aca="true" t="shared" si="0" ref="P858:P921">(N858+1)*C858</f>
        <v>90090</v>
      </c>
      <c r="R858" s="55" t="s">
        <v>882</v>
      </c>
      <c r="S858" s="69" t="s">
        <v>883</v>
      </c>
      <c r="T858" s="395"/>
      <c r="U858" s="57">
        <v>7700</v>
      </c>
      <c r="V858" s="58" t="s">
        <v>884</v>
      </c>
      <c r="W858" s="138"/>
      <c r="X858" s="138"/>
      <c r="Y858" s="139"/>
      <c r="Z858" s="152" t="s">
        <v>885</v>
      </c>
      <c r="AA858" s="85" t="s">
        <v>810</v>
      </c>
      <c r="AB858" s="183" t="s">
        <v>2321</v>
      </c>
      <c r="AC858" s="64">
        <v>2400497</v>
      </c>
      <c r="AD858" s="63" t="s">
        <v>1489</v>
      </c>
      <c r="AE858" s="65"/>
      <c r="AF858" s="66">
        <v>12.05</v>
      </c>
      <c r="AG858" s="435"/>
      <c r="AH858" s="358">
        <f>(AF858+$AG$855)*U858</f>
        <v>100485</v>
      </c>
      <c r="AI858" s="55" t="s">
        <v>882</v>
      </c>
      <c r="AJ858" s="69" t="s">
        <v>883</v>
      </c>
      <c r="AK858" s="395"/>
      <c r="AL858" s="57">
        <v>7700</v>
      </c>
      <c r="AM858" s="58" t="s">
        <v>884</v>
      </c>
      <c r="AN858" s="138"/>
      <c r="AO858" s="138"/>
      <c r="AP858" s="139"/>
      <c r="AQ858" s="152" t="s">
        <v>885</v>
      </c>
      <c r="AR858" s="85" t="s">
        <v>810</v>
      </c>
      <c r="AS858" s="183" t="s">
        <v>1590</v>
      </c>
      <c r="AT858" s="64">
        <v>495468</v>
      </c>
      <c r="AU858" s="63" t="s">
        <v>1849</v>
      </c>
      <c r="AV858" s="65"/>
      <c r="AW858" s="66">
        <v>10.25</v>
      </c>
      <c r="AX858" s="435"/>
      <c r="AY858" s="358">
        <f>(AW858+$AX$855)*AL858</f>
        <v>93940</v>
      </c>
      <c r="AZ858" s="55" t="s">
        <v>882</v>
      </c>
      <c r="BA858" s="69" t="s">
        <v>883</v>
      </c>
      <c r="BB858" s="395"/>
      <c r="BC858" s="57">
        <v>7700</v>
      </c>
      <c r="BD858" s="58" t="s">
        <v>884</v>
      </c>
      <c r="BE858" s="138"/>
      <c r="BF858" s="138"/>
      <c r="BG858" s="139"/>
      <c r="BH858" s="152" t="s">
        <v>885</v>
      </c>
      <c r="BI858" s="85" t="s">
        <v>810</v>
      </c>
      <c r="BJ858" s="183" t="s">
        <v>2405</v>
      </c>
      <c r="BK858" s="64">
        <v>61350</v>
      </c>
      <c r="BL858" s="63" t="s">
        <v>885</v>
      </c>
      <c r="BM858" s="65"/>
      <c r="BN858" s="66">
        <v>10.59</v>
      </c>
      <c r="BO858" s="435"/>
      <c r="BP858" s="358">
        <f>(BN858+1.56)*BC858</f>
        <v>93555</v>
      </c>
    </row>
    <row r="859" spans="1:68" s="81" customFormat="1" ht="16.5" thickBot="1">
      <c r="A859" s="78"/>
      <c r="B859" s="79"/>
      <c r="C859" s="70"/>
      <c r="D859" s="58"/>
      <c r="E859" s="59"/>
      <c r="F859" s="59"/>
      <c r="G859" s="60"/>
      <c r="H859" s="270"/>
      <c r="I859" s="72"/>
      <c r="J859" s="89"/>
      <c r="K859" s="74"/>
      <c r="L859" s="73"/>
      <c r="M859" s="74"/>
      <c r="N859" s="75"/>
      <c r="O859" s="435"/>
      <c r="P859" s="67">
        <f t="shared" si="0"/>
        <v>0</v>
      </c>
      <c r="Q859" s="80"/>
      <c r="R859" s="78"/>
      <c r="S859" s="79"/>
      <c r="T859" s="395"/>
      <c r="U859" s="70"/>
      <c r="V859" s="58"/>
      <c r="W859" s="59"/>
      <c r="X859" s="59"/>
      <c r="Y859" s="60"/>
      <c r="Z859" s="270"/>
      <c r="AA859" s="72"/>
      <c r="AB859" s="89"/>
      <c r="AC859" s="74"/>
      <c r="AD859" s="73"/>
      <c r="AE859" s="74"/>
      <c r="AF859" s="75"/>
      <c r="AG859" s="435"/>
      <c r="AH859" s="359"/>
      <c r="AI859" s="78"/>
      <c r="AJ859" s="79"/>
      <c r="AK859" s="395"/>
      <c r="AL859" s="70"/>
      <c r="AM859" s="58"/>
      <c r="AN859" s="59"/>
      <c r="AO859" s="59"/>
      <c r="AP859" s="60"/>
      <c r="AQ859" s="270"/>
      <c r="AR859" s="72"/>
      <c r="AS859" s="89"/>
      <c r="AT859" s="74"/>
      <c r="AU859" s="73"/>
      <c r="AV859" s="74"/>
      <c r="AW859" s="75"/>
      <c r="AX859" s="435"/>
      <c r="AY859" s="359"/>
      <c r="AZ859" s="78"/>
      <c r="BA859" s="79"/>
      <c r="BB859" s="395"/>
      <c r="BC859" s="70"/>
      <c r="BD859" s="58"/>
      <c r="BE859" s="59"/>
      <c r="BF859" s="59"/>
      <c r="BG859" s="60"/>
      <c r="BH859" s="270"/>
      <c r="BI859" s="72"/>
      <c r="BJ859" s="89"/>
      <c r="BK859" s="74"/>
      <c r="BL859" s="73"/>
      <c r="BM859" s="74"/>
      <c r="BN859" s="75"/>
      <c r="BO859" s="435"/>
      <c r="BP859" s="359"/>
    </row>
    <row r="860" spans="1:68" ht="16.5" thickBot="1">
      <c r="A860" s="55" t="s">
        <v>888</v>
      </c>
      <c r="B860" s="69" t="s">
        <v>889</v>
      </c>
      <c r="C860" s="57">
        <v>600</v>
      </c>
      <c r="D860" s="58" t="s">
        <v>890</v>
      </c>
      <c r="E860" s="138"/>
      <c r="F860" s="138"/>
      <c r="G860" s="139"/>
      <c r="H860" s="152" t="s">
        <v>885</v>
      </c>
      <c r="I860" s="85" t="s">
        <v>891</v>
      </c>
      <c r="J860" s="183" t="s">
        <v>2263</v>
      </c>
      <c r="K860" s="142" t="s">
        <v>892</v>
      </c>
      <c r="L860" s="63" t="s">
        <v>887</v>
      </c>
      <c r="M860" s="65"/>
      <c r="N860" s="66">
        <v>15.35</v>
      </c>
      <c r="O860" s="435"/>
      <c r="P860" s="67">
        <f t="shared" si="0"/>
        <v>9810</v>
      </c>
      <c r="R860" s="55" t="s">
        <v>888</v>
      </c>
      <c r="S860" s="69" t="s">
        <v>889</v>
      </c>
      <c r="T860" s="395"/>
      <c r="U860" s="57">
        <v>600</v>
      </c>
      <c r="V860" s="58" t="s">
        <v>890</v>
      </c>
      <c r="W860" s="138"/>
      <c r="X860" s="138"/>
      <c r="Y860" s="139"/>
      <c r="Z860" s="152" t="s">
        <v>885</v>
      </c>
      <c r="AA860" s="85" t="s">
        <v>891</v>
      </c>
      <c r="AB860" s="183" t="s">
        <v>1490</v>
      </c>
      <c r="AC860" s="64" t="s">
        <v>1491</v>
      </c>
      <c r="AD860" s="63" t="s">
        <v>1489</v>
      </c>
      <c r="AE860" s="65"/>
      <c r="AF860" s="66">
        <v>17.82</v>
      </c>
      <c r="AG860" s="435"/>
      <c r="AH860" s="358">
        <f>(AF860+$AG$855)*U860</f>
        <v>11292</v>
      </c>
      <c r="AI860" s="55" t="s">
        <v>888</v>
      </c>
      <c r="AJ860" s="69" t="s">
        <v>889</v>
      </c>
      <c r="AK860" s="395"/>
      <c r="AL860" s="57">
        <v>500</v>
      </c>
      <c r="AM860" s="58" t="s">
        <v>890</v>
      </c>
      <c r="AN860" s="138"/>
      <c r="AO860" s="138"/>
      <c r="AP860" s="139"/>
      <c r="AQ860" s="152" t="s">
        <v>885</v>
      </c>
      <c r="AR860" s="85" t="s">
        <v>891</v>
      </c>
      <c r="AS860" s="183" t="s">
        <v>1850</v>
      </c>
      <c r="AT860" s="64">
        <v>504122</v>
      </c>
      <c r="AU860" s="63" t="s">
        <v>1851</v>
      </c>
      <c r="AV860" s="65"/>
      <c r="AW860" s="66">
        <v>22.04</v>
      </c>
      <c r="AX860" s="435"/>
      <c r="AY860" s="358">
        <f>(AW860+$AX$855)*AL860</f>
        <v>11995</v>
      </c>
      <c r="AZ860" s="55" t="s">
        <v>888</v>
      </c>
      <c r="BA860" s="69" t="s">
        <v>889</v>
      </c>
      <c r="BB860" s="395"/>
      <c r="BC860" s="57">
        <v>600</v>
      </c>
      <c r="BD860" s="58" t="s">
        <v>890</v>
      </c>
      <c r="BE860" s="138"/>
      <c r="BF860" s="138"/>
      <c r="BG860" s="139"/>
      <c r="BH860" s="152" t="s">
        <v>885</v>
      </c>
      <c r="BI860" s="85" t="s">
        <v>891</v>
      </c>
      <c r="BJ860" s="183" t="s">
        <v>1879</v>
      </c>
      <c r="BK860" s="64">
        <v>60188</v>
      </c>
      <c r="BL860" s="63" t="s">
        <v>885</v>
      </c>
      <c r="BM860" s="65"/>
      <c r="BN860" s="66">
        <v>15.15</v>
      </c>
      <c r="BO860" s="435"/>
      <c r="BP860" s="358">
        <f aca="true" t="shared" si="1" ref="BP860:BP923">(BN860+1.56)*BC860</f>
        <v>10026</v>
      </c>
    </row>
    <row r="861" spans="1:68" s="81" customFormat="1" ht="16.5" thickBot="1">
      <c r="A861" s="78"/>
      <c r="B861" s="79"/>
      <c r="C861" s="70"/>
      <c r="D861" s="58"/>
      <c r="E861" s="59"/>
      <c r="F861" s="59"/>
      <c r="G861" s="60"/>
      <c r="H861" s="237"/>
      <c r="I861" s="72"/>
      <c r="J861" s="89"/>
      <c r="K861" s="74"/>
      <c r="L861" s="73"/>
      <c r="M861" s="74"/>
      <c r="N861" s="75"/>
      <c r="O861" s="435"/>
      <c r="P861" s="67">
        <f t="shared" si="0"/>
        <v>0</v>
      </c>
      <c r="Q861" s="80"/>
      <c r="R861" s="78"/>
      <c r="S861" s="79"/>
      <c r="T861" s="395"/>
      <c r="U861" s="70"/>
      <c r="V861" s="58"/>
      <c r="W861" s="59"/>
      <c r="X861" s="59"/>
      <c r="Y861" s="60"/>
      <c r="Z861" s="237"/>
      <c r="AA861" s="72"/>
      <c r="AB861" s="89"/>
      <c r="AC861" s="74"/>
      <c r="AD861" s="73"/>
      <c r="AE861" s="74"/>
      <c r="AF861" s="75"/>
      <c r="AG861" s="435"/>
      <c r="AH861" s="359"/>
      <c r="AI861" s="78"/>
      <c r="AJ861" s="79"/>
      <c r="AK861" s="395"/>
      <c r="AL861" s="70"/>
      <c r="AM861" s="58"/>
      <c r="AN861" s="59"/>
      <c r="AO861" s="59"/>
      <c r="AP861" s="60"/>
      <c r="AQ861" s="237"/>
      <c r="AR861" s="72"/>
      <c r="AS861" s="89"/>
      <c r="AT861" s="74"/>
      <c r="AU861" s="73"/>
      <c r="AV861" s="74"/>
      <c r="AW861" s="75"/>
      <c r="AX861" s="435"/>
      <c r="AY861" s="359"/>
      <c r="AZ861" s="78"/>
      <c r="BA861" s="79"/>
      <c r="BB861" s="395"/>
      <c r="BC861" s="70"/>
      <c r="BD861" s="58"/>
      <c r="BE861" s="59"/>
      <c r="BF861" s="59"/>
      <c r="BG861" s="60"/>
      <c r="BH861" s="237"/>
      <c r="BI861" s="72"/>
      <c r="BJ861" s="89"/>
      <c r="BK861" s="74"/>
      <c r="BL861" s="73"/>
      <c r="BM861" s="74"/>
      <c r="BN861" s="75"/>
      <c r="BO861" s="435"/>
      <c r="BP861" s="358">
        <f t="shared" si="1"/>
        <v>0</v>
      </c>
    </row>
    <row r="862" spans="1:68" ht="16.5" thickBot="1">
      <c r="A862" s="55" t="s">
        <v>893</v>
      </c>
      <c r="B862" s="69" t="s">
        <v>894</v>
      </c>
      <c r="C862" s="57">
        <v>2433</v>
      </c>
      <c r="D862" s="58" t="s">
        <v>895</v>
      </c>
      <c r="E862" s="138"/>
      <c r="F862" s="138"/>
      <c r="G862" s="139"/>
      <c r="H862" s="152" t="s">
        <v>885</v>
      </c>
      <c r="I862" s="85" t="s">
        <v>810</v>
      </c>
      <c r="J862" s="183" t="s">
        <v>2263</v>
      </c>
      <c r="K862" s="142" t="s">
        <v>896</v>
      </c>
      <c r="L862" s="63" t="s">
        <v>887</v>
      </c>
      <c r="M862" s="65"/>
      <c r="N862" s="66">
        <v>14.9</v>
      </c>
      <c r="O862" s="436"/>
      <c r="P862" s="67">
        <f t="shared" si="0"/>
        <v>38684.700000000004</v>
      </c>
      <c r="R862" s="55" t="s">
        <v>893</v>
      </c>
      <c r="S862" s="69" t="s">
        <v>894</v>
      </c>
      <c r="T862" s="395"/>
      <c r="U862" s="57">
        <v>2433</v>
      </c>
      <c r="V862" s="58" t="s">
        <v>895</v>
      </c>
      <c r="W862" s="138"/>
      <c r="X862" s="138"/>
      <c r="Y862" s="139"/>
      <c r="Z862" s="152" t="s">
        <v>885</v>
      </c>
      <c r="AA862" s="85" t="s">
        <v>810</v>
      </c>
      <c r="AB862" s="183" t="s">
        <v>1490</v>
      </c>
      <c r="AC862" s="64" t="s">
        <v>1492</v>
      </c>
      <c r="AD862" s="63" t="s">
        <v>1489</v>
      </c>
      <c r="AE862" s="65"/>
      <c r="AF862" s="66">
        <v>17.33</v>
      </c>
      <c r="AG862" s="436"/>
      <c r="AH862" s="358">
        <f>(AF862+$AG$855)*U862</f>
        <v>44596.89</v>
      </c>
      <c r="AI862" s="55" t="s">
        <v>893</v>
      </c>
      <c r="AJ862" s="69" t="s">
        <v>894</v>
      </c>
      <c r="AK862" s="395"/>
      <c r="AL862" s="57">
        <v>2433</v>
      </c>
      <c r="AM862" s="58" t="s">
        <v>895</v>
      </c>
      <c r="AN862" s="138"/>
      <c r="AO862" s="138"/>
      <c r="AP862" s="139"/>
      <c r="AQ862" s="152" t="s">
        <v>885</v>
      </c>
      <c r="AR862" s="85" t="s">
        <v>810</v>
      </c>
      <c r="AS862" s="183" t="s">
        <v>1590</v>
      </c>
      <c r="AT862" s="64">
        <v>457558</v>
      </c>
      <c r="AU862" s="63" t="s">
        <v>1851</v>
      </c>
      <c r="AV862" s="65"/>
      <c r="AW862" s="66">
        <v>18.43</v>
      </c>
      <c r="AX862" s="436"/>
      <c r="AY862" s="358">
        <f>(AW862+$AX$855)*AL862</f>
        <v>49584.54</v>
      </c>
      <c r="AZ862" s="55" t="s">
        <v>893</v>
      </c>
      <c r="BA862" s="69" t="s">
        <v>894</v>
      </c>
      <c r="BB862" s="395"/>
      <c r="BC862" s="57">
        <v>2433</v>
      </c>
      <c r="BD862" s="58" t="s">
        <v>895</v>
      </c>
      <c r="BE862" s="138"/>
      <c r="BF862" s="138"/>
      <c r="BG862" s="139"/>
      <c r="BH862" s="152" t="s">
        <v>885</v>
      </c>
      <c r="BI862" s="85" t="s">
        <v>810</v>
      </c>
      <c r="BJ862" s="183" t="s">
        <v>2405</v>
      </c>
      <c r="BK862" s="64">
        <v>60182</v>
      </c>
      <c r="BL862" s="63" t="s">
        <v>885</v>
      </c>
      <c r="BM862" s="65"/>
      <c r="BN862" s="66">
        <v>14.7</v>
      </c>
      <c r="BO862" s="436"/>
      <c r="BP862" s="358">
        <f t="shared" si="1"/>
        <v>39560.579999999994</v>
      </c>
    </row>
    <row r="863" spans="1:68" s="81" customFormat="1" ht="16.5" thickBot="1">
      <c r="A863" s="78"/>
      <c r="B863" s="79"/>
      <c r="C863" s="70"/>
      <c r="D863" s="58"/>
      <c r="E863" s="59"/>
      <c r="F863" s="59"/>
      <c r="G863" s="60"/>
      <c r="H863" s="119"/>
      <c r="I863" s="72"/>
      <c r="J863" s="89"/>
      <c r="K863" s="74"/>
      <c r="L863" s="73"/>
      <c r="M863" s="74"/>
      <c r="N863" s="75"/>
      <c r="O863" s="84"/>
      <c r="P863" s="67">
        <f t="shared" si="0"/>
        <v>0</v>
      </c>
      <c r="Q863" s="80"/>
      <c r="R863" s="78"/>
      <c r="S863" s="79"/>
      <c r="T863" s="395"/>
      <c r="U863" s="70"/>
      <c r="V863" s="58"/>
      <c r="W863" s="59"/>
      <c r="X863" s="59"/>
      <c r="Y863" s="60"/>
      <c r="Z863" s="119"/>
      <c r="AA863" s="72"/>
      <c r="AB863" s="89"/>
      <c r="AC863" s="74"/>
      <c r="AD863" s="73"/>
      <c r="AE863" s="74"/>
      <c r="AF863" s="75"/>
      <c r="AG863" s="84"/>
      <c r="AH863" s="359"/>
      <c r="AI863" s="78"/>
      <c r="AJ863" s="79"/>
      <c r="AK863" s="395"/>
      <c r="AL863" s="70"/>
      <c r="AM863" s="58"/>
      <c r="AN863" s="59"/>
      <c r="AO863" s="59"/>
      <c r="AP863" s="60"/>
      <c r="AQ863" s="119"/>
      <c r="AR863" s="72"/>
      <c r="AS863" s="89"/>
      <c r="AT863" s="74"/>
      <c r="AU863" s="73"/>
      <c r="AV863" s="74"/>
      <c r="AW863" s="75"/>
      <c r="AX863" s="84"/>
      <c r="AY863" s="359"/>
      <c r="AZ863" s="78"/>
      <c r="BA863" s="79"/>
      <c r="BB863" s="395"/>
      <c r="BC863" s="70"/>
      <c r="BD863" s="58"/>
      <c r="BE863" s="59"/>
      <c r="BF863" s="59"/>
      <c r="BG863" s="60"/>
      <c r="BH863" s="119"/>
      <c r="BI863" s="72"/>
      <c r="BJ863" s="89"/>
      <c r="BK863" s="74"/>
      <c r="BL863" s="73"/>
      <c r="BM863" s="74"/>
      <c r="BN863" s="75"/>
      <c r="BO863" s="84"/>
      <c r="BP863" s="358">
        <f t="shared" si="1"/>
        <v>0</v>
      </c>
    </row>
    <row r="864" spans="1:68" s="81" customFormat="1" ht="16.5" thickBot="1">
      <c r="A864" s="55" t="s">
        <v>897</v>
      </c>
      <c r="B864" s="167"/>
      <c r="C864" s="82">
        <v>6842</v>
      </c>
      <c r="D864" s="58" t="s">
        <v>898</v>
      </c>
      <c r="E864" s="59"/>
      <c r="F864" s="59"/>
      <c r="G864" s="60"/>
      <c r="H864" s="61" t="s">
        <v>899</v>
      </c>
      <c r="I864" s="83" t="s">
        <v>2263</v>
      </c>
      <c r="J864" s="183" t="s">
        <v>2263</v>
      </c>
      <c r="K864" s="64"/>
      <c r="L864" s="63" t="s">
        <v>900</v>
      </c>
      <c r="M864" s="65"/>
      <c r="N864" s="66">
        <v>14.75</v>
      </c>
      <c r="O864" s="84"/>
      <c r="P864" s="67">
        <f t="shared" si="0"/>
        <v>107761.5</v>
      </c>
      <c r="Q864" s="80"/>
      <c r="R864" s="55" t="s">
        <v>897</v>
      </c>
      <c r="S864" s="167"/>
      <c r="T864" s="395"/>
      <c r="U864" s="82">
        <v>6842</v>
      </c>
      <c r="V864" s="58" t="s">
        <v>898</v>
      </c>
      <c r="W864" s="59"/>
      <c r="X864" s="59"/>
      <c r="Y864" s="60"/>
      <c r="Z864" s="61" t="s">
        <v>899</v>
      </c>
      <c r="AA864" s="83" t="s">
        <v>2263</v>
      </c>
      <c r="AB864" s="183" t="s">
        <v>1490</v>
      </c>
      <c r="AC864" s="64" t="s">
        <v>1493</v>
      </c>
      <c r="AD864" s="63" t="s">
        <v>1489</v>
      </c>
      <c r="AE864" s="65"/>
      <c r="AF864" s="66">
        <v>17.15</v>
      </c>
      <c r="AG864" s="84"/>
      <c r="AH864" s="358">
        <f>(AF864+$AG$855)*U864</f>
        <v>124182.29999999999</v>
      </c>
      <c r="AI864" s="55" t="s">
        <v>897</v>
      </c>
      <c r="AJ864" s="167"/>
      <c r="AK864" s="395"/>
      <c r="AL864" s="82">
        <v>6842</v>
      </c>
      <c r="AM864" s="58" t="s">
        <v>898</v>
      </c>
      <c r="AN864" s="59"/>
      <c r="AO864" s="59"/>
      <c r="AP864" s="60"/>
      <c r="AQ864" s="61" t="s">
        <v>899</v>
      </c>
      <c r="AR864" s="83" t="s">
        <v>2263</v>
      </c>
      <c r="AS864" s="183" t="s">
        <v>1590</v>
      </c>
      <c r="AT864" s="64">
        <v>412043</v>
      </c>
      <c r="AU864" s="63" t="s">
        <v>1852</v>
      </c>
      <c r="AV864" s="65"/>
      <c r="AW864" s="66">
        <v>17.38</v>
      </c>
      <c r="AX864" s="84"/>
      <c r="AY864" s="358">
        <f>(AW864+$AX$855)*AL864</f>
        <v>132255.86</v>
      </c>
      <c r="AZ864" s="55" t="s">
        <v>897</v>
      </c>
      <c r="BA864" s="167"/>
      <c r="BB864" s="395"/>
      <c r="BC864" s="82">
        <v>6842</v>
      </c>
      <c r="BD864" s="58" t="s">
        <v>898</v>
      </c>
      <c r="BE864" s="59"/>
      <c r="BF864" s="59"/>
      <c r="BG864" s="60"/>
      <c r="BH864" s="61" t="s">
        <v>899</v>
      </c>
      <c r="BI864" s="83" t="s">
        <v>2263</v>
      </c>
      <c r="BJ864" s="183" t="s">
        <v>2405</v>
      </c>
      <c r="BK864" s="64">
        <v>61288</v>
      </c>
      <c r="BL864" s="63" t="s">
        <v>885</v>
      </c>
      <c r="BM864" s="65"/>
      <c r="BN864" s="66">
        <v>14.01</v>
      </c>
      <c r="BO864" s="84"/>
      <c r="BP864" s="358">
        <f t="shared" si="1"/>
        <v>106529.94</v>
      </c>
    </row>
    <row r="865" spans="1:68" s="81" customFormat="1" ht="16.5" thickBot="1">
      <c r="A865" s="78"/>
      <c r="B865" s="167"/>
      <c r="C865" s="70"/>
      <c r="D865" s="58"/>
      <c r="E865" s="59" t="s">
        <v>901</v>
      </c>
      <c r="F865" s="59"/>
      <c r="G865" s="60"/>
      <c r="H865" s="119"/>
      <c r="I865" s="72"/>
      <c r="J865" s="89"/>
      <c r="K865" s="74"/>
      <c r="L865" s="73"/>
      <c r="M865" s="74"/>
      <c r="N865" s="75"/>
      <c r="O865" s="84"/>
      <c r="P865" s="67">
        <f t="shared" si="0"/>
        <v>0</v>
      </c>
      <c r="Q865" s="80"/>
      <c r="R865" s="78"/>
      <c r="S865" s="167"/>
      <c r="T865" s="395"/>
      <c r="U865" s="70"/>
      <c r="V865" s="58"/>
      <c r="W865" s="59" t="s">
        <v>901</v>
      </c>
      <c r="X865" s="59"/>
      <c r="Y865" s="60"/>
      <c r="Z865" s="119"/>
      <c r="AA865" s="72"/>
      <c r="AB865" s="89"/>
      <c r="AC865" s="74"/>
      <c r="AD865" s="73"/>
      <c r="AE865" s="74"/>
      <c r="AF865" s="75"/>
      <c r="AG865" s="84"/>
      <c r="AH865" s="359"/>
      <c r="AI865" s="78"/>
      <c r="AJ865" s="167"/>
      <c r="AK865" s="395"/>
      <c r="AL865" s="70"/>
      <c r="AM865" s="58"/>
      <c r="AN865" s="59" t="s">
        <v>901</v>
      </c>
      <c r="AO865" s="59"/>
      <c r="AP865" s="60"/>
      <c r="AQ865" s="119"/>
      <c r="AR865" s="72"/>
      <c r="AS865" s="89"/>
      <c r="AT865" s="74"/>
      <c r="AU865" s="73"/>
      <c r="AV865" s="74"/>
      <c r="AW865" s="75"/>
      <c r="AX865" s="84"/>
      <c r="AY865" s="359"/>
      <c r="AZ865" s="78"/>
      <c r="BA865" s="167"/>
      <c r="BB865" s="395"/>
      <c r="BC865" s="70"/>
      <c r="BD865" s="58"/>
      <c r="BE865" s="59" t="s">
        <v>901</v>
      </c>
      <c r="BF865" s="59"/>
      <c r="BG865" s="60"/>
      <c r="BH865" s="119"/>
      <c r="BI865" s="72"/>
      <c r="BJ865" s="89"/>
      <c r="BK865" s="74"/>
      <c r="BL865" s="73"/>
      <c r="BM865" s="74"/>
      <c r="BN865" s="75"/>
      <c r="BO865" s="84"/>
      <c r="BP865" s="358">
        <f t="shared" si="1"/>
        <v>0</v>
      </c>
    </row>
    <row r="866" spans="1:68" ht="16.5" thickBot="1">
      <c r="A866" s="55" t="s">
        <v>902</v>
      </c>
      <c r="B866" s="102"/>
      <c r="C866" s="141">
        <v>535</v>
      </c>
      <c r="D866" s="324" t="s">
        <v>903</v>
      </c>
      <c r="E866" s="165"/>
      <c r="F866" s="165"/>
      <c r="G866" s="166"/>
      <c r="H866" s="325" t="s">
        <v>904</v>
      </c>
      <c r="I866" s="85" t="s">
        <v>905</v>
      </c>
      <c r="J866" s="183" t="s">
        <v>309</v>
      </c>
      <c r="K866" s="64"/>
      <c r="L866" s="63" t="s">
        <v>906</v>
      </c>
      <c r="M866" s="65"/>
      <c r="N866" s="66">
        <v>8.16</v>
      </c>
      <c r="O866" s="84"/>
      <c r="P866" s="67">
        <f t="shared" si="0"/>
        <v>4900.6</v>
      </c>
      <c r="R866" s="55" t="s">
        <v>902</v>
      </c>
      <c r="S866" s="102"/>
      <c r="T866" s="395"/>
      <c r="U866" s="141">
        <v>535</v>
      </c>
      <c r="V866" s="324" t="s">
        <v>903</v>
      </c>
      <c r="W866" s="165"/>
      <c r="X866" s="165"/>
      <c r="Y866" s="166"/>
      <c r="Z866" s="325" t="s">
        <v>904</v>
      </c>
      <c r="AA866" s="85" t="s">
        <v>905</v>
      </c>
      <c r="AB866" s="183" t="s">
        <v>1494</v>
      </c>
      <c r="AC866" s="64" t="s">
        <v>1495</v>
      </c>
      <c r="AD866" s="63" t="s">
        <v>1489</v>
      </c>
      <c r="AE866" s="65"/>
      <c r="AF866" s="66">
        <v>9.25</v>
      </c>
      <c r="AG866" s="84"/>
      <c r="AH866" s="358">
        <f>(AF866+$AG$855)*U866</f>
        <v>5483.75</v>
      </c>
      <c r="AI866" s="55" t="s">
        <v>902</v>
      </c>
      <c r="AJ866" s="102"/>
      <c r="AK866" s="395"/>
      <c r="AL866" s="141">
        <v>535</v>
      </c>
      <c r="AM866" s="324" t="s">
        <v>903</v>
      </c>
      <c r="AN866" s="165"/>
      <c r="AO866" s="165"/>
      <c r="AP866" s="166"/>
      <c r="AQ866" s="325" t="s">
        <v>904</v>
      </c>
      <c r="AR866" s="85" t="s">
        <v>905</v>
      </c>
      <c r="AS866" s="183" t="s">
        <v>1853</v>
      </c>
      <c r="AT866" s="64">
        <v>201146</v>
      </c>
      <c r="AU866" s="63" t="s">
        <v>1854</v>
      </c>
      <c r="AV866" s="65"/>
      <c r="AW866" s="66">
        <v>8.48</v>
      </c>
      <c r="AX866" s="84"/>
      <c r="AY866" s="358">
        <f>(AW866+$AX$855)*AL866</f>
        <v>5580.05</v>
      </c>
      <c r="AZ866" s="55" t="s">
        <v>902</v>
      </c>
      <c r="BA866" s="102"/>
      <c r="BB866" s="395"/>
      <c r="BC866" s="141">
        <v>535</v>
      </c>
      <c r="BD866" s="324" t="s">
        <v>903</v>
      </c>
      <c r="BE866" s="165"/>
      <c r="BF866" s="165"/>
      <c r="BG866" s="166"/>
      <c r="BH866" s="325" t="s">
        <v>904</v>
      </c>
      <c r="BI866" s="85" t="s">
        <v>905</v>
      </c>
      <c r="BJ866" s="183" t="s">
        <v>905</v>
      </c>
      <c r="BK866" s="64">
        <v>60589</v>
      </c>
      <c r="BL866" s="63" t="s">
        <v>885</v>
      </c>
      <c r="BM866" s="65"/>
      <c r="BN866" s="66">
        <v>7.64</v>
      </c>
      <c r="BO866" s="84"/>
      <c r="BP866" s="358">
        <f t="shared" si="1"/>
        <v>4922</v>
      </c>
    </row>
    <row r="867" spans="1:68" ht="16.5" thickBot="1">
      <c r="A867" s="78"/>
      <c r="B867" s="102"/>
      <c r="C867" s="70"/>
      <c r="D867" s="324"/>
      <c r="E867" s="165"/>
      <c r="F867" s="165"/>
      <c r="G867" s="166"/>
      <c r="H867" s="325" t="s">
        <v>907</v>
      </c>
      <c r="I867" s="72"/>
      <c r="J867" s="89"/>
      <c r="K867" s="74"/>
      <c r="L867" s="73"/>
      <c r="M867" s="74"/>
      <c r="N867" s="75"/>
      <c r="O867" s="84"/>
      <c r="P867" s="67">
        <f t="shared" si="0"/>
        <v>0</v>
      </c>
      <c r="R867" s="78"/>
      <c r="S867" s="102"/>
      <c r="T867" s="395"/>
      <c r="U867" s="70"/>
      <c r="V867" s="324"/>
      <c r="W867" s="165"/>
      <c r="X867" s="165"/>
      <c r="Y867" s="166"/>
      <c r="Z867" s="325" t="s">
        <v>907</v>
      </c>
      <c r="AA867" s="72"/>
      <c r="AB867" s="89"/>
      <c r="AC867" s="74"/>
      <c r="AD867" s="73"/>
      <c r="AE867" s="74"/>
      <c r="AF867" s="75"/>
      <c r="AG867" s="84"/>
      <c r="AH867" s="359"/>
      <c r="AI867" s="78"/>
      <c r="AJ867" s="102"/>
      <c r="AK867" s="395"/>
      <c r="AL867" s="70"/>
      <c r="AM867" s="324"/>
      <c r="AN867" s="165"/>
      <c r="AO867" s="165"/>
      <c r="AP867" s="166"/>
      <c r="AQ867" s="325" t="s">
        <v>907</v>
      </c>
      <c r="AR867" s="72"/>
      <c r="AS867" s="89"/>
      <c r="AT867" s="74"/>
      <c r="AU867" s="73"/>
      <c r="AV867" s="74"/>
      <c r="AW867" s="75"/>
      <c r="AX867" s="84"/>
      <c r="AY867" s="359"/>
      <c r="AZ867" s="78"/>
      <c r="BA867" s="102"/>
      <c r="BB867" s="395"/>
      <c r="BC867" s="70"/>
      <c r="BD867" s="324"/>
      <c r="BE867" s="165"/>
      <c r="BF867" s="165"/>
      <c r="BG867" s="166"/>
      <c r="BH867" s="325" t="s">
        <v>907</v>
      </c>
      <c r="BI867" s="72"/>
      <c r="BJ867" s="89"/>
      <c r="BK867" s="74"/>
      <c r="BL867" s="73"/>
      <c r="BM867" s="74"/>
      <c r="BN867" s="75"/>
      <c r="BO867" s="84"/>
      <c r="BP867" s="358">
        <f t="shared" si="1"/>
        <v>0</v>
      </c>
    </row>
    <row r="868" spans="1:68" s="81" customFormat="1" ht="16.5" thickBot="1">
      <c r="A868" s="78"/>
      <c r="B868" s="79"/>
      <c r="C868" s="70"/>
      <c r="D868" s="58"/>
      <c r="E868" s="59"/>
      <c r="F868" s="59"/>
      <c r="G868" s="60"/>
      <c r="H868" s="119"/>
      <c r="I868" s="72"/>
      <c r="J868" s="89"/>
      <c r="K868" s="74"/>
      <c r="L868" s="73"/>
      <c r="M868" s="74"/>
      <c r="N868" s="75"/>
      <c r="O868" s="84"/>
      <c r="P868" s="67">
        <f t="shared" si="0"/>
        <v>0</v>
      </c>
      <c r="Q868" s="80"/>
      <c r="R868" s="78"/>
      <c r="S868" s="79"/>
      <c r="T868" s="395"/>
      <c r="U868" s="70"/>
      <c r="V868" s="58"/>
      <c r="W868" s="59"/>
      <c r="X868" s="59"/>
      <c r="Y868" s="60"/>
      <c r="Z868" s="119"/>
      <c r="AA868" s="72"/>
      <c r="AB868" s="89"/>
      <c r="AC868" s="74"/>
      <c r="AD868" s="73"/>
      <c r="AE868" s="74"/>
      <c r="AF868" s="75"/>
      <c r="AG868" s="84"/>
      <c r="AH868" s="359"/>
      <c r="AI868" s="78"/>
      <c r="AJ868" s="79"/>
      <c r="AK868" s="395"/>
      <c r="AL868" s="70"/>
      <c r="AM868" s="58"/>
      <c r="AN868" s="59"/>
      <c r="AO868" s="59"/>
      <c r="AP868" s="60"/>
      <c r="AQ868" s="119"/>
      <c r="AR868" s="72"/>
      <c r="AS868" s="89"/>
      <c r="AT868" s="74"/>
      <c r="AU868" s="73"/>
      <c r="AV868" s="74"/>
      <c r="AW868" s="75"/>
      <c r="AX868" s="84"/>
      <c r="AY868" s="359"/>
      <c r="AZ868" s="78"/>
      <c r="BA868" s="79"/>
      <c r="BB868" s="395"/>
      <c r="BC868" s="70"/>
      <c r="BD868" s="58"/>
      <c r="BE868" s="59"/>
      <c r="BF868" s="59"/>
      <c r="BG868" s="60"/>
      <c r="BH868" s="119"/>
      <c r="BI868" s="72"/>
      <c r="BJ868" s="89"/>
      <c r="BK868" s="74"/>
      <c r="BL868" s="73"/>
      <c r="BM868" s="74"/>
      <c r="BN868" s="75"/>
      <c r="BO868" s="84"/>
      <c r="BP868" s="358">
        <f t="shared" si="1"/>
        <v>0</v>
      </c>
    </row>
    <row r="869" spans="1:68" s="81" customFormat="1" ht="27" thickBot="1">
      <c r="A869" s="55" t="s">
        <v>908</v>
      </c>
      <c r="B869" s="69" t="s">
        <v>366</v>
      </c>
      <c r="C869" s="57">
        <v>230</v>
      </c>
      <c r="D869" s="58" t="s">
        <v>1095</v>
      </c>
      <c r="E869" s="59"/>
      <c r="F869" s="59"/>
      <c r="G869" s="60"/>
      <c r="H869" s="326" t="s">
        <v>909</v>
      </c>
      <c r="I869" s="85" t="s">
        <v>910</v>
      </c>
      <c r="J869" s="183" t="s">
        <v>911</v>
      </c>
      <c r="K869" s="64"/>
      <c r="L869" s="63" t="s">
        <v>912</v>
      </c>
      <c r="M869" s="65"/>
      <c r="N869" s="66">
        <v>1.49</v>
      </c>
      <c r="O869" s="84"/>
      <c r="P869" s="67">
        <f t="shared" si="0"/>
        <v>572.7</v>
      </c>
      <c r="Q869" s="80"/>
      <c r="R869" s="55" t="s">
        <v>908</v>
      </c>
      <c r="S869" s="69" t="s">
        <v>366</v>
      </c>
      <c r="T869" s="395"/>
      <c r="U869" s="57">
        <v>230</v>
      </c>
      <c r="V869" s="58" t="s">
        <v>1095</v>
      </c>
      <c r="W869" s="59"/>
      <c r="X869" s="59"/>
      <c r="Y869" s="60"/>
      <c r="Z869" s="326" t="s">
        <v>909</v>
      </c>
      <c r="AA869" s="85" t="s">
        <v>910</v>
      </c>
      <c r="AB869" s="183" t="s">
        <v>1496</v>
      </c>
      <c r="AC869" s="64"/>
      <c r="AD869" s="63" t="s">
        <v>1497</v>
      </c>
      <c r="AE869" s="65"/>
      <c r="AF869" s="66">
        <v>1.97</v>
      </c>
      <c r="AG869" s="84"/>
      <c r="AH869" s="358">
        <f>(AF869+$AG$855)*U869</f>
        <v>683.0999999999999</v>
      </c>
      <c r="AI869" s="55" t="s">
        <v>908</v>
      </c>
      <c r="AJ869" s="69" t="s">
        <v>366</v>
      </c>
      <c r="AK869" s="395"/>
      <c r="AL869" s="57">
        <v>90</v>
      </c>
      <c r="AM869" s="58" t="s">
        <v>1095</v>
      </c>
      <c r="AN869" s="59"/>
      <c r="AO869" s="59"/>
      <c r="AP869" s="60"/>
      <c r="AQ869" s="326" t="s">
        <v>909</v>
      </c>
      <c r="AR869" s="85" t="s">
        <v>910</v>
      </c>
      <c r="AS869" s="183" t="s">
        <v>1855</v>
      </c>
      <c r="AT869" s="64">
        <v>361230</v>
      </c>
      <c r="AU869" s="63" t="s">
        <v>1739</v>
      </c>
      <c r="AV869" s="65"/>
      <c r="AW869" s="66">
        <v>50.12</v>
      </c>
      <c r="AX869" s="84"/>
      <c r="AY869" s="358">
        <f>(AW869+$AX$855)*AL869</f>
        <v>4686.3</v>
      </c>
      <c r="AZ869" s="55" t="s">
        <v>908</v>
      </c>
      <c r="BA869" s="69" t="s">
        <v>366</v>
      </c>
      <c r="BB869" s="395"/>
      <c r="BC869" s="57">
        <v>230</v>
      </c>
      <c r="BD869" s="58" t="s">
        <v>1095</v>
      </c>
      <c r="BE869" s="59"/>
      <c r="BF869" s="59"/>
      <c r="BG869" s="60"/>
      <c r="BH869" s="326" t="s">
        <v>909</v>
      </c>
      <c r="BI869" s="85" t="s">
        <v>910</v>
      </c>
      <c r="BJ869" s="183" t="s">
        <v>1880</v>
      </c>
      <c r="BK869" s="64">
        <v>70040</v>
      </c>
      <c r="BL869" s="63" t="s">
        <v>1876</v>
      </c>
      <c r="BM869" s="65"/>
      <c r="BN869" s="66">
        <v>16.39</v>
      </c>
      <c r="BO869" s="84"/>
      <c r="BP869" s="358">
        <f t="shared" si="1"/>
        <v>4128.5</v>
      </c>
    </row>
    <row r="870" spans="3:68" ht="16.5" thickBot="1">
      <c r="C870" s="70"/>
      <c r="D870" s="59" t="s">
        <v>913</v>
      </c>
      <c r="E870" s="138"/>
      <c r="F870" s="138"/>
      <c r="G870" s="139"/>
      <c r="H870" s="61" t="s">
        <v>914</v>
      </c>
      <c r="I870" s="72"/>
      <c r="J870" s="89"/>
      <c r="K870" s="74"/>
      <c r="L870" s="73"/>
      <c r="M870" s="74"/>
      <c r="N870" s="75"/>
      <c r="O870" s="84"/>
      <c r="P870" s="67">
        <f t="shared" si="0"/>
        <v>0</v>
      </c>
      <c r="R870" s="68"/>
      <c r="S870" s="91"/>
      <c r="T870" s="395"/>
      <c r="U870" s="70"/>
      <c r="V870" s="59" t="s">
        <v>913</v>
      </c>
      <c r="W870" s="138"/>
      <c r="X870" s="138"/>
      <c r="Y870" s="139"/>
      <c r="Z870" s="61" t="s">
        <v>914</v>
      </c>
      <c r="AA870" s="72"/>
      <c r="AB870" s="89"/>
      <c r="AC870" s="74"/>
      <c r="AD870" s="73"/>
      <c r="AE870" s="74"/>
      <c r="AF870" s="75"/>
      <c r="AG870" s="84"/>
      <c r="AH870" s="359"/>
      <c r="AI870" s="68"/>
      <c r="AJ870" s="91"/>
      <c r="AK870" s="395"/>
      <c r="AL870" s="70"/>
      <c r="AM870" s="59" t="s">
        <v>913</v>
      </c>
      <c r="AN870" s="138"/>
      <c r="AO870" s="138"/>
      <c r="AP870" s="139"/>
      <c r="AQ870" s="61" t="s">
        <v>914</v>
      </c>
      <c r="AR870" s="72"/>
      <c r="AS870" s="89"/>
      <c r="AT870" s="74"/>
      <c r="AU870" s="73"/>
      <c r="AV870" s="74"/>
      <c r="AW870" s="75"/>
      <c r="AX870" s="84"/>
      <c r="AY870" s="359"/>
      <c r="AZ870" s="68"/>
      <c r="BA870" s="91"/>
      <c r="BB870" s="395"/>
      <c r="BC870" s="70"/>
      <c r="BD870" s="59" t="s">
        <v>913</v>
      </c>
      <c r="BE870" s="138"/>
      <c r="BF870" s="138"/>
      <c r="BG870" s="139"/>
      <c r="BH870" s="61" t="s">
        <v>914</v>
      </c>
      <c r="BI870" s="72"/>
      <c r="BJ870" s="89"/>
      <c r="BK870" s="74"/>
      <c r="BL870" s="73"/>
      <c r="BM870" s="74"/>
      <c r="BN870" s="75"/>
      <c r="BO870" s="84"/>
      <c r="BP870" s="358">
        <f t="shared" si="1"/>
        <v>0</v>
      </c>
    </row>
    <row r="871" spans="1:68" ht="16.5" thickBot="1">
      <c r="A871" s="90"/>
      <c r="B871" s="271"/>
      <c r="C871" s="70"/>
      <c r="D871" s="59" t="s">
        <v>915</v>
      </c>
      <c r="E871" s="59"/>
      <c r="F871" s="114"/>
      <c r="G871" s="60"/>
      <c r="H871" s="119"/>
      <c r="I871" s="72"/>
      <c r="J871" s="89"/>
      <c r="K871" s="74"/>
      <c r="L871" s="73"/>
      <c r="M871" s="74"/>
      <c r="N871" s="75"/>
      <c r="O871" s="84"/>
      <c r="P871" s="67">
        <f t="shared" si="0"/>
        <v>0</v>
      </c>
      <c r="R871" s="90"/>
      <c r="S871" s="271"/>
      <c r="T871" s="395"/>
      <c r="U871" s="70"/>
      <c r="V871" s="59" t="s">
        <v>915</v>
      </c>
      <c r="W871" s="59"/>
      <c r="X871" s="114"/>
      <c r="Y871" s="60"/>
      <c r="Z871" s="119"/>
      <c r="AA871" s="72"/>
      <c r="AB871" s="89"/>
      <c r="AC871" s="74"/>
      <c r="AD871" s="73"/>
      <c r="AE871" s="74"/>
      <c r="AF871" s="75"/>
      <c r="AG871" s="84"/>
      <c r="AH871" s="359"/>
      <c r="AI871" s="90"/>
      <c r="AJ871" s="271"/>
      <c r="AK871" s="395"/>
      <c r="AL871" s="70"/>
      <c r="AM871" s="59" t="s">
        <v>915</v>
      </c>
      <c r="AN871" s="59"/>
      <c r="AO871" s="114"/>
      <c r="AP871" s="60"/>
      <c r="AQ871" s="119"/>
      <c r="AR871" s="72"/>
      <c r="AS871" s="89"/>
      <c r="AT871" s="74"/>
      <c r="AU871" s="73"/>
      <c r="AV871" s="74"/>
      <c r="AW871" s="75"/>
      <c r="AX871" s="84"/>
      <c r="AY871" s="359"/>
      <c r="AZ871" s="90"/>
      <c r="BA871" s="271"/>
      <c r="BB871" s="395"/>
      <c r="BC871" s="70"/>
      <c r="BD871" s="59" t="s">
        <v>915</v>
      </c>
      <c r="BE871" s="59"/>
      <c r="BF871" s="114"/>
      <c r="BG871" s="60"/>
      <c r="BH871" s="119"/>
      <c r="BI871" s="72"/>
      <c r="BJ871" s="89"/>
      <c r="BK871" s="74"/>
      <c r="BL871" s="73"/>
      <c r="BM871" s="74"/>
      <c r="BN871" s="75"/>
      <c r="BO871" s="84"/>
      <c r="BP871" s="358">
        <f t="shared" si="1"/>
        <v>0</v>
      </c>
    </row>
    <row r="872" spans="1:68" ht="16.5" thickBot="1">
      <c r="A872" s="90"/>
      <c r="C872" s="70"/>
      <c r="D872" s="59" t="s">
        <v>916</v>
      </c>
      <c r="E872" s="59"/>
      <c r="F872" s="114"/>
      <c r="G872" s="60"/>
      <c r="H872" s="71"/>
      <c r="I872" s="72"/>
      <c r="J872" s="89"/>
      <c r="K872" s="74"/>
      <c r="L872" s="73"/>
      <c r="M872" s="74"/>
      <c r="N872" s="75"/>
      <c r="O872" s="84"/>
      <c r="P872" s="67">
        <f t="shared" si="0"/>
        <v>0</v>
      </c>
      <c r="R872" s="90"/>
      <c r="S872" s="91"/>
      <c r="T872" s="395"/>
      <c r="U872" s="70"/>
      <c r="V872" s="59" t="s">
        <v>916</v>
      </c>
      <c r="W872" s="59"/>
      <c r="X872" s="114"/>
      <c r="Y872" s="60"/>
      <c r="Z872" s="71"/>
      <c r="AA872" s="72"/>
      <c r="AB872" s="89"/>
      <c r="AC872" s="74"/>
      <c r="AD872" s="73"/>
      <c r="AE872" s="74"/>
      <c r="AF872" s="75"/>
      <c r="AG872" s="84"/>
      <c r="AH872" s="359"/>
      <c r="AI872" s="90"/>
      <c r="AJ872" s="91"/>
      <c r="AK872" s="395"/>
      <c r="AL872" s="70"/>
      <c r="AM872" s="59" t="s">
        <v>916</v>
      </c>
      <c r="AN872" s="59"/>
      <c r="AO872" s="114"/>
      <c r="AP872" s="60"/>
      <c r="AQ872" s="71"/>
      <c r="AR872" s="72"/>
      <c r="AS872" s="89"/>
      <c r="AT872" s="74"/>
      <c r="AU872" s="73"/>
      <c r="AV872" s="74"/>
      <c r="AW872" s="75"/>
      <c r="AX872" s="84"/>
      <c r="AY872" s="359"/>
      <c r="AZ872" s="90"/>
      <c r="BA872" s="91"/>
      <c r="BB872" s="395"/>
      <c r="BC872" s="70"/>
      <c r="BD872" s="59" t="s">
        <v>916</v>
      </c>
      <c r="BE872" s="59"/>
      <c r="BF872" s="114"/>
      <c r="BG872" s="60"/>
      <c r="BH872" s="71"/>
      <c r="BI872" s="72"/>
      <c r="BJ872" s="89"/>
      <c r="BK872" s="74"/>
      <c r="BL872" s="73"/>
      <c r="BM872" s="74"/>
      <c r="BN872" s="75"/>
      <c r="BO872" s="84"/>
      <c r="BP872" s="358">
        <f t="shared" si="1"/>
        <v>0</v>
      </c>
    </row>
    <row r="873" spans="1:68" ht="16.5" thickBot="1">
      <c r="A873" s="90"/>
      <c r="B873" s="327"/>
      <c r="C873" s="70"/>
      <c r="D873" s="92" t="s">
        <v>917</v>
      </c>
      <c r="E873" s="93"/>
      <c r="F873" s="93"/>
      <c r="G873" s="94"/>
      <c r="H873" s="71"/>
      <c r="I873" s="72"/>
      <c r="J873" s="89"/>
      <c r="K873" s="74"/>
      <c r="L873" s="73"/>
      <c r="M873" s="74"/>
      <c r="N873" s="75"/>
      <c r="O873" s="84"/>
      <c r="P873" s="67">
        <f t="shared" si="0"/>
        <v>0</v>
      </c>
      <c r="R873" s="90"/>
      <c r="S873" s="327"/>
      <c r="T873" s="395"/>
      <c r="U873" s="70"/>
      <c r="V873" s="92" t="s">
        <v>917</v>
      </c>
      <c r="W873" s="93"/>
      <c r="X873" s="93"/>
      <c r="Y873" s="94"/>
      <c r="Z873" s="71"/>
      <c r="AA873" s="72"/>
      <c r="AB873" s="89"/>
      <c r="AC873" s="74"/>
      <c r="AD873" s="73"/>
      <c r="AE873" s="74"/>
      <c r="AF873" s="75"/>
      <c r="AG873" s="84"/>
      <c r="AH873" s="359"/>
      <c r="AI873" s="90"/>
      <c r="AJ873" s="327"/>
      <c r="AK873" s="395"/>
      <c r="AL873" s="70">
        <v>3465</v>
      </c>
      <c r="AM873" s="92" t="s">
        <v>917</v>
      </c>
      <c r="AN873" s="93"/>
      <c r="AO873" s="93"/>
      <c r="AP873" s="94"/>
      <c r="AQ873" s="71"/>
      <c r="AR873" s="72"/>
      <c r="AS873" s="89"/>
      <c r="AT873" s="74"/>
      <c r="AU873" s="73"/>
      <c r="AV873" s="74"/>
      <c r="AW873" s="75"/>
      <c r="AX873" s="84"/>
      <c r="AY873" s="359"/>
      <c r="AZ873" s="90"/>
      <c r="BA873" s="327"/>
      <c r="BB873" s="395"/>
      <c r="BC873" s="70"/>
      <c r="BD873" s="92" t="s">
        <v>917</v>
      </c>
      <c r="BE873" s="93"/>
      <c r="BF873" s="93"/>
      <c r="BG873" s="94"/>
      <c r="BH873" s="71"/>
      <c r="BI873" s="72"/>
      <c r="BJ873" s="89"/>
      <c r="BK873" s="74"/>
      <c r="BL873" s="73"/>
      <c r="BM873" s="74"/>
      <c r="BN873" s="75"/>
      <c r="BO873" s="84"/>
      <c r="BP873" s="358">
        <f t="shared" si="1"/>
        <v>0</v>
      </c>
    </row>
    <row r="874" spans="4:68" s="81" customFormat="1" ht="17.25" customHeight="1" thickBot="1">
      <c r="D874" s="58" t="s">
        <v>1096</v>
      </c>
      <c r="E874" s="59"/>
      <c r="F874" s="59"/>
      <c r="G874" s="60"/>
      <c r="H874" s="71"/>
      <c r="I874" s="328" t="s">
        <v>918</v>
      </c>
      <c r="J874" s="89"/>
      <c r="K874" s="74"/>
      <c r="L874" s="73"/>
      <c r="M874" s="74"/>
      <c r="N874" s="75"/>
      <c r="O874" s="84"/>
      <c r="P874" s="67">
        <f t="shared" si="0"/>
        <v>0</v>
      </c>
      <c r="Q874" s="80"/>
      <c r="T874" s="395"/>
      <c r="V874" s="58" t="s">
        <v>1096</v>
      </c>
      <c r="W874" s="59"/>
      <c r="X874" s="59"/>
      <c r="Y874" s="60"/>
      <c r="Z874" s="71"/>
      <c r="AA874" s="328" t="s">
        <v>918</v>
      </c>
      <c r="AB874" s="89"/>
      <c r="AC874" s="74"/>
      <c r="AD874" s="73"/>
      <c r="AE874" s="74"/>
      <c r="AF874" s="75"/>
      <c r="AG874" s="84"/>
      <c r="AH874" s="359"/>
      <c r="AI874" s="55" t="s">
        <v>919</v>
      </c>
      <c r="AJ874" s="79"/>
      <c r="AK874" s="395"/>
      <c r="AL874" s="57">
        <v>4500</v>
      </c>
      <c r="AM874" s="58" t="s">
        <v>1096</v>
      </c>
      <c r="AN874" s="59"/>
      <c r="AO874" s="59"/>
      <c r="AP874" s="60"/>
      <c r="AQ874" s="71"/>
      <c r="AR874" s="328" t="s">
        <v>918</v>
      </c>
      <c r="AS874" s="89"/>
      <c r="AT874" s="74"/>
      <c r="AU874" s="73"/>
      <c r="AV874" s="74"/>
      <c r="AW874" s="75"/>
      <c r="AX874" s="84"/>
      <c r="AY874" s="359"/>
      <c r="BB874" s="395"/>
      <c r="BD874" s="58" t="s">
        <v>1096</v>
      </c>
      <c r="BE874" s="59"/>
      <c r="BF874" s="59"/>
      <c r="BG874" s="60"/>
      <c r="BH874" s="71"/>
      <c r="BI874" s="328" t="s">
        <v>918</v>
      </c>
      <c r="BJ874" s="89"/>
      <c r="BK874" s="74"/>
      <c r="BL874" s="73"/>
      <c r="BM874" s="74"/>
      <c r="BN874" s="75"/>
      <c r="BO874" s="84"/>
      <c r="BP874" s="358">
        <f t="shared" si="1"/>
        <v>0</v>
      </c>
    </row>
    <row r="875" spans="1:68" ht="19.5" customHeight="1" thickBot="1">
      <c r="A875" s="55" t="s">
        <v>919</v>
      </c>
      <c r="B875" s="79"/>
      <c r="C875" s="57">
        <v>6799</v>
      </c>
      <c r="D875" s="329" t="s">
        <v>920</v>
      </c>
      <c r="E875" s="138"/>
      <c r="F875" s="138"/>
      <c r="G875" s="60"/>
      <c r="H875" s="326" t="s">
        <v>921</v>
      </c>
      <c r="I875" s="72"/>
      <c r="J875" s="183" t="s">
        <v>922</v>
      </c>
      <c r="K875" s="64"/>
      <c r="L875" s="63" t="s">
        <v>923</v>
      </c>
      <c r="M875" s="65"/>
      <c r="N875" s="66">
        <v>18</v>
      </c>
      <c r="O875" s="84"/>
      <c r="P875" s="67">
        <f t="shared" si="0"/>
        <v>129181</v>
      </c>
      <c r="R875" s="55" t="s">
        <v>919</v>
      </c>
      <c r="S875" s="79"/>
      <c r="T875" s="395"/>
      <c r="U875" s="57">
        <v>4500</v>
      </c>
      <c r="V875" s="329" t="s">
        <v>920</v>
      </c>
      <c r="W875" s="138"/>
      <c r="X875" s="138"/>
      <c r="Y875" s="60"/>
      <c r="Z875" s="326" t="s">
        <v>921</v>
      </c>
      <c r="AA875" s="72"/>
      <c r="AB875" s="183" t="s">
        <v>1498</v>
      </c>
      <c r="AC875" s="64">
        <v>9600602</v>
      </c>
      <c r="AD875" s="63" t="s">
        <v>1499</v>
      </c>
      <c r="AE875" s="65"/>
      <c r="AF875" s="66">
        <v>41.07</v>
      </c>
      <c r="AG875" s="84"/>
      <c r="AH875" s="358">
        <f>(AF875+$AG$855)*U875</f>
        <v>189315</v>
      </c>
      <c r="AI875" s="90"/>
      <c r="AJ875" s="328" t="s">
        <v>1856</v>
      </c>
      <c r="AK875" s="395"/>
      <c r="AL875" s="70"/>
      <c r="AM875" s="329" t="s">
        <v>920</v>
      </c>
      <c r="AN875" s="138"/>
      <c r="AO875" s="138"/>
      <c r="AP875" s="60"/>
      <c r="AQ875" s="326" t="s">
        <v>921</v>
      </c>
      <c r="AR875" s="72"/>
      <c r="AS875" s="183" t="s">
        <v>1857</v>
      </c>
      <c r="AT875" s="64">
        <v>150210</v>
      </c>
      <c r="AU875" s="63" t="s">
        <v>1499</v>
      </c>
      <c r="AV875" s="65"/>
      <c r="AW875" s="66">
        <v>41.07</v>
      </c>
      <c r="AX875" s="84">
        <v>2.25</v>
      </c>
      <c r="AY875" s="358">
        <f>(AW875+AX875)*AL873</f>
        <v>150103.8</v>
      </c>
      <c r="AZ875" s="55" t="s">
        <v>919</v>
      </c>
      <c r="BA875" s="79"/>
      <c r="BB875" s="395"/>
      <c r="BC875" s="57">
        <v>3460</v>
      </c>
      <c r="BD875" s="329" t="s">
        <v>920</v>
      </c>
      <c r="BE875" s="138"/>
      <c r="BF875" s="138"/>
      <c r="BG875" s="60"/>
      <c r="BH875" s="326" t="s">
        <v>921</v>
      </c>
      <c r="BI875" s="72"/>
      <c r="BJ875" s="183" t="s">
        <v>1881</v>
      </c>
      <c r="BK875" s="64">
        <v>33731</v>
      </c>
      <c r="BL875" s="63" t="s">
        <v>2514</v>
      </c>
      <c r="BM875" s="65"/>
      <c r="BN875" s="66">
        <v>41.07</v>
      </c>
      <c r="BO875" s="84"/>
      <c r="BP875" s="358">
        <f t="shared" si="1"/>
        <v>147499.80000000002</v>
      </c>
    </row>
    <row r="876" spans="1:68" s="81" customFormat="1" ht="16.5" thickBot="1">
      <c r="A876" s="78"/>
      <c r="B876" s="79"/>
      <c r="C876" s="70"/>
      <c r="D876" s="58"/>
      <c r="E876" s="330"/>
      <c r="F876" s="331" t="s">
        <v>924</v>
      </c>
      <c r="G876" s="60"/>
      <c r="H876" s="237"/>
      <c r="I876" s="72"/>
      <c r="J876" s="89"/>
      <c r="K876" s="74"/>
      <c r="L876" s="73"/>
      <c r="M876" s="74"/>
      <c r="N876" s="75"/>
      <c r="O876" s="84"/>
      <c r="P876" s="67">
        <f t="shared" si="0"/>
        <v>0</v>
      </c>
      <c r="Q876" s="80"/>
      <c r="R876" s="78"/>
      <c r="S876" s="79"/>
      <c r="T876" s="395"/>
      <c r="U876" s="70"/>
      <c r="V876" s="58"/>
      <c r="W876" s="330"/>
      <c r="X876" s="331" t="s">
        <v>924</v>
      </c>
      <c r="Y876" s="60"/>
      <c r="Z876" s="237"/>
      <c r="AA876" s="72"/>
      <c r="AB876" s="89"/>
      <c r="AC876" s="74"/>
      <c r="AD876" s="73"/>
      <c r="AE876" s="74"/>
      <c r="AF876" s="75"/>
      <c r="AG876" s="84"/>
      <c r="AH876" s="359"/>
      <c r="AI876" s="78"/>
      <c r="AJ876" s="79"/>
      <c r="AK876" s="395"/>
      <c r="AL876" s="70"/>
      <c r="AM876" s="58"/>
      <c r="AN876" s="330"/>
      <c r="AO876" s="331" t="s">
        <v>924</v>
      </c>
      <c r="AP876" s="60"/>
      <c r="AQ876" s="237"/>
      <c r="AR876" s="72"/>
      <c r="AS876" s="89" t="s">
        <v>1858</v>
      </c>
      <c r="AT876" s="74"/>
      <c r="AU876" s="73"/>
      <c r="AV876" s="74"/>
      <c r="AW876" s="75"/>
      <c r="AX876" s="84"/>
      <c r="AY876" s="359"/>
      <c r="AZ876" s="78"/>
      <c r="BA876" s="79"/>
      <c r="BB876" s="395"/>
      <c r="BC876" s="70"/>
      <c r="BD876" s="58"/>
      <c r="BE876" s="330"/>
      <c r="BF876" s="331" t="s">
        <v>924</v>
      </c>
      <c r="BG876" s="60"/>
      <c r="BH876" s="237"/>
      <c r="BI876" s="72"/>
      <c r="BJ876" s="89"/>
      <c r="BK876" s="74"/>
      <c r="BL876" s="73"/>
      <c r="BM876" s="74"/>
      <c r="BN876" s="75"/>
      <c r="BO876" s="84"/>
      <c r="BP876" s="358">
        <f t="shared" si="1"/>
        <v>0</v>
      </c>
    </row>
    <row r="877" spans="1:68" s="81" customFormat="1" ht="16.5" thickBot="1">
      <c r="A877" s="78"/>
      <c r="B877" s="167"/>
      <c r="C877" s="70"/>
      <c r="D877" s="58"/>
      <c r="E877" s="59"/>
      <c r="F877" s="332"/>
      <c r="G877" s="60"/>
      <c r="H877" s="71"/>
      <c r="I877" s="72"/>
      <c r="J877" s="89"/>
      <c r="K877" s="74"/>
      <c r="L877" s="73"/>
      <c r="M877" s="74"/>
      <c r="N877" s="75"/>
      <c r="O877" s="84"/>
      <c r="P877" s="67">
        <f t="shared" si="0"/>
        <v>0</v>
      </c>
      <c r="Q877" s="80"/>
      <c r="R877" s="78"/>
      <c r="S877" s="167"/>
      <c r="T877" s="395"/>
      <c r="U877" s="70"/>
      <c r="V877" s="58"/>
      <c r="W877" s="59"/>
      <c r="X877" s="332"/>
      <c r="Y877" s="60"/>
      <c r="Z877" s="71"/>
      <c r="AA877" s="72"/>
      <c r="AB877" s="89"/>
      <c r="AC877" s="74"/>
      <c r="AD877" s="73"/>
      <c r="AE877" s="74"/>
      <c r="AF877" s="75"/>
      <c r="AG877" s="84"/>
      <c r="AH877" s="359"/>
      <c r="AI877" s="78"/>
      <c r="AJ877" s="167"/>
      <c r="AK877" s="395"/>
      <c r="AL877" s="70">
        <v>3965</v>
      </c>
      <c r="AM877" s="58"/>
      <c r="AN877" s="59"/>
      <c r="AO877" s="332"/>
      <c r="AP877" s="60"/>
      <c r="AQ877" s="71"/>
      <c r="AR877" s="72"/>
      <c r="AS877" s="89"/>
      <c r="AT877" s="74"/>
      <c r="AU877" s="73"/>
      <c r="AV877" s="74"/>
      <c r="AW877" s="75"/>
      <c r="AX877" s="84"/>
      <c r="AY877" s="359"/>
      <c r="AZ877" s="78"/>
      <c r="BA877" s="167"/>
      <c r="BB877" s="395"/>
      <c r="BC877" s="70"/>
      <c r="BD877" s="58"/>
      <c r="BE877" s="59"/>
      <c r="BF877" s="332"/>
      <c r="BG877" s="60"/>
      <c r="BH877" s="71"/>
      <c r="BI877" s="72"/>
      <c r="BJ877" s="89"/>
      <c r="BK877" s="74"/>
      <c r="BL877" s="73"/>
      <c r="BM877" s="74"/>
      <c r="BN877" s="75"/>
      <c r="BO877" s="84"/>
      <c r="BP877" s="358">
        <f t="shared" si="1"/>
        <v>0</v>
      </c>
    </row>
    <row r="878" spans="1:68" ht="16.5" thickBot="1">
      <c r="A878" s="55" t="s">
        <v>925</v>
      </c>
      <c r="B878" s="118"/>
      <c r="C878" s="57">
        <v>5200</v>
      </c>
      <c r="D878" s="58" t="s">
        <v>1097</v>
      </c>
      <c r="E878" s="59"/>
      <c r="F878" s="59"/>
      <c r="G878" s="60"/>
      <c r="H878" s="131" t="s">
        <v>926</v>
      </c>
      <c r="I878" s="118" t="s">
        <v>918</v>
      </c>
      <c r="J878" s="183" t="s">
        <v>2378</v>
      </c>
      <c r="K878" s="64"/>
      <c r="L878" s="63" t="s">
        <v>927</v>
      </c>
      <c r="M878" s="65"/>
      <c r="N878" s="66">
        <v>32</v>
      </c>
      <c r="O878" s="84"/>
      <c r="P878" s="67">
        <f t="shared" si="0"/>
        <v>171600</v>
      </c>
      <c r="R878" s="55" t="s">
        <v>925</v>
      </c>
      <c r="S878" s="118"/>
      <c r="T878" s="395"/>
      <c r="U878" s="57">
        <v>5200</v>
      </c>
      <c r="V878" s="58" t="s">
        <v>1097</v>
      </c>
      <c r="W878" s="59"/>
      <c r="X878" s="59"/>
      <c r="Y878" s="60"/>
      <c r="Z878" s="131" t="s">
        <v>926</v>
      </c>
      <c r="AA878" s="118" t="s">
        <v>918</v>
      </c>
      <c r="AB878" s="183" t="s">
        <v>1500</v>
      </c>
      <c r="AC878" s="64">
        <v>1115302</v>
      </c>
      <c r="AD878" s="63" t="s">
        <v>1499</v>
      </c>
      <c r="AE878" s="65"/>
      <c r="AF878" s="66">
        <v>32</v>
      </c>
      <c r="AG878" s="84"/>
      <c r="AH878" s="358">
        <f>(AF878+$AG$855)*U878</f>
        <v>171600</v>
      </c>
      <c r="AI878" s="55" t="s">
        <v>925</v>
      </c>
      <c r="AJ878" s="118"/>
      <c r="AK878" s="395"/>
      <c r="AL878" s="57">
        <v>5200</v>
      </c>
      <c r="AM878" s="58" t="s">
        <v>1097</v>
      </c>
      <c r="AN878" s="59"/>
      <c r="AO878" s="59"/>
      <c r="AP878" s="60"/>
      <c r="AQ878" s="131" t="s">
        <v>926</v>
      </c>
      <c r="AR878" s="118" t="s">
        <v>918</v>
      </c>
      <c r="AS878" s="183" t="s">
        <v>1859</v>
      </c>
      <c r="AT878" s="64">
        <v>150220</v>
      </c>
      <c r="AU878" s="63" t="s">
        <v>1499</v>
      </c>
      <c r="AV878" s="65"/>
      <c r="AW878" s="66">
        <v>41.58</v>
      </c>
      <c r="AX878" s="84">
        <v>2.25</v>
      </c>
      <c r="AY878" s="358">
        <f>(AW878+AX878)*AL877</f>
        <v>173785.94999999998</v>
      </c>
      <c r="AZ878" s="55" t="s">
        <v>925</v>
      </c>
      <c r="BA878" s="118"/>
      <c r="BB878" s="395"/>
      <c r="BC878" s="57">
        <v>3965</v>
      </c>
      <c r="BD878" s="58" t="s">
        <v>1097</v>
      </c>
      <c r="BE878" s="59"/>
      <c r="BF878" s="59"/>
      <c r="BG878" s="60"/>
      <c r="BH878" s="131" t="s">
        <v>926</v>
      </c>
      <c r="BI878" s="118" t="s">
        <v>918</v>
      </c>
      <c r="BJ878" s="183" t="s">
        <v>1882</v>
      </c>
      <c r="BK878" s="64">
        <v>33732</v>
      </c>
      <c r="BL878" s="63" t="s">
        <v>2514</v>
      </c>
      <c r="BM878" s="65"/>
      <c r="BN878" s="66">
        <v>41.58</v>
      </c>
      <c r="BO878" s="84"/>
      <c r="BP878" s="358">
        <f t="shared" si="1"/>
        <v>171050.1</v>
      </c>
    </row>
    <row r="879" spans="1:68" s="81" customFormat="1" ht="16.5" thickBot="1">
      <c r="A879" s="78"/>
      <c r="B879" s="79"/>
      <c r="C879" s="70"/>
      <c r="D879" s="59" t="s">
        <v>928</v>
      </c>
      <c r="E879" s="59"/>
      <c r="F879" s="59"/>
      <c r="G879" s="60"/>
      <c r="H879" s="61" t="s">
        <v>929</v>
      </c>
      <c r="I879" s="72"/>
      <c r="J879" s="89"/>
      <c r="K879" s="74"/>
      <c r="L879" s="73"/>
      <c r="M879" s="74"/>
      <c r="N879" s="75"/>
      <c r="O879" s="84"/>
      <c r="P879" s="67">
        <f t="shared" si="0"/>
        <v>0</v>
      </c>
      <c r="Q879" s="80"/>
      <c r="R879" s="78"/>
      <c r="S879" s="79"/>
      <c r="T879" s="395"/>
      <c r="U879" s="70"/>
      <c r="V879" s="59" t="s">
        <v>928</v>
      </c>
      <c r="W879" s="59"/>
      <c r="X879" s="59"/>
      <c r="Y879" s="60"/>
      <c r="Z879" s="61" t="s">
        <v>929</v>
      </c>
      <c r="AA879" s="72"/>
      <c r="AB879" s="89"/>
      <c r="AC879" s="74"/>
      <c r="AD879" s="73"/>
      <c r="AE879" s="74"/>
      <c r="AF879" s="75"/>
      <c r="AG879" s="84"/>
      <c r="AH879" s="359"/>
      <c r="AI879" s="78"/>
      <c r="AJ879" s="79"/>
      <c r="AK879" s="395"/>
      <c r="AL879" s="70"/>
      <c r="AM879" s="59" t="s">
        <v>928</v>
      </c>
      <c r="AN879" s="59"/>
      <c r="AO879" s="59"/>
      <c r="AP879" s="60"/>
      <c r="AQ879" s="61" t="s">
        <v>929</v>
      </c>
      <c r="AR879" s="72"/>
      <c r="AS879" s="89" t="s">
        <v>1858</v>
      </c>
      <c r="AT879" s="74"/>
      <c r="AU879" s="73"/>
      <c r="AV879" s="74"/>
      <c r="AW879" s="75"/>
      <c r="AX879" s="84"/>
      <c r="AY879" s="359"/>
      <c r="AZ879" s="78"/>
      <c r="BA879" s="79"/>
      <c r="BB879" s="395"/>
      <c r="BC879" s="70"/>
      <c r="BD879" s="59" t="s">
        <v>928</v>
      </c>
      <c r="BE879" s="59"/>
      <c r="BF879" s="59"/>
      <c r="BG879" s="60"/>
      <c r="BH879" s="61" t="s">
        <v>929</v>
      </c>
      <c r="BI879" s="72"/>
      <c r="BJ879" s="89"/>
      <c r="BK879" s="74"/>
      <c r="BL879" s="73"/>
      <c r="BM879" s="74"/>
      <c r="BN879" s="75"/>
      <c r="BO879" s="84"/>
      <c r="BP879" s="358">
        <f t="shared" si="1"/>
        <v>0</v>
      </c>
    </row>
    <row r="880" spans="1:68" ht="16.5" thickBot="1">
      <c r="A880" s="90"/>
      <c r="B880" s="118" t="s">
        <v>930</v>
      </c>
      <c r="C880" s="70"/>
      <c r="D880" s="59" t="s">
        <v>931</v>
      </c>
      <c r="E880" s="138"/>
      <c r="F880" s="138"/>
      <c r="G880" s="139"/>
      <c r="H880" s="119"/>
      <c r="I880" s="118"/>
      <c r="J880" s="183"/>
      <c r="K880" s="64"/>
      <c r="L880" s="63"/>
      <c r="M880" s="65"/>
      <c r="N880" s="66"/>
      <c r="O880" s="84"/>
      <c r="P880" s="67">
        <f t="shared" si="0"/>
        <v>0</v>
      </c>
      <c r="R880" s="90"/>
      <c r="S880" s="118" t="s">
        <v>930</v>
      </c>
      <c r="T880" s="395"/>
      <c r="U880" s="70"/>
      <c r="V880" s="59" t="s">
        <v>931</v>
      </c>
      <c r="W880" s="138"/>
      <c r="X880" s="138"/>
      <c r="Y880" s="139"/>
      <c r="Z880" s="119"/>
      <c r="AA880" s="118"/>
      <c r="AB880" s="183"/>
      <c r="AC880" s="64"/>
      <c r="AD880" s="63"/>
      <c r="AE880" s="65"/>
      <c r="AF880" s="66"/>
      <c r="AG880" s="84"/>
      <c r="AH880" s="359"/>
      <c r="AI880" s="90"/>
      <c r="AJ880" s="118" t="s">
        <v>930</v>
      </c>
      <c r="AK880" s="395"/>
      <c r="AL880" s="70"/>
      <c r="AM880" s="59" t="s">
        <v>931</v>
      </c>
      <c r="AN880" s="138"/>
      <c r="AO880" s="138"/>
      <c r="AP880" s="139"/>
      <c r="AQ880" s="119"/>
      <c r="AR880" s="118"/>
      <c r="AS880" s="183"/>
      <c r="AT880" s="64"/>
      <c r="AU880" s="63"/>
      <c r="AV880" s="65"/>
      <c r="AW880" s="66"/>
      <c r="AX880" s="84"/>
      <c r="AY880" s="359"/>
      <c r="AZ880" s="90"/>
      <c r="BA880" s="118" t="s">
        <v>930</v>
      </c>
      <c r="BB880" s="395"/>
      <c r="BC880" s="70"/>
      <c r="BD880" s="59" t="s">
        <v>931</v>
      </c>
      <c r="BE880" s="138"/>
      <c r="BF880" s="138"/>
      <c r="BG880" s="139"/>
      <c r="BH880" s="119"/>
      <c r="BI880" s="118"/>
      <c r="BJ880" s="183"/>
      <c r="BK880" s="64"/>
      <c r="BL880" s="63"/>
      <c r="BM880" s="65"/>
      <c r="BN880" s="66"/>
      <c r="BO880" s="84"/>
      <c r="BP880" s="358">
        <f t="shared" si="1"/>
        <v>0</v>
      </c>
    </row>
    <row r="881" spans="1:68" s="81" customFormat="1" ht="16.5" thickBot="1">
      <c r="A881" s="78"/>
      <c r="B881" s="79"/>
      <c r="C881" s="70"/>
      <c r="D881" s="58"/>
      <c r="E881" s="59" t="s">
        <v>932</v>
      </c>
      <c r="F881" s="59"/>
      <c r="G881" s="60"/>
      <c r="H881" s="71"/>
      <c r="I881" s="72"/>
      <c r="J881" s="89"/>
      <c r="K881" s="74"/>
      <c r="L881" s="73"/>
      <c r="M881" s="74"/>
      <c r="N881" s="75"/>
      <c r="O881" s="84"/>
      <c r="P881" s="67">
        <f t="shared" si="0"/>
        <v>0</v>
      </c>
      <c r="Q881" s="80"/>
      <c r="R881" s="78"/>
      <c r="S881" s="79"/>
      <c r="T881" s="395"/>
      <c r="U881" s="70"/>
      <c r="V881" s="58"/>
      <c r="W881" s="59" t="s">
        <v>932</v>
      </c>
      <c r="X881" s="59"/>
      <c r="Y881" s="60"/>
      <c r="Z881" s="71"/>
      <c r="AA881" s="72"/>
      <c r="AB881" s="89"/>
      <c r="AC881" s="74"/>
      <c r="AD881" s="73"/>
      <c r="AE881" s="74"/>
      <c r="AF881" s="75"/>
      <c r="AG881" s="84"/>
      <c r="AH881" s="359"/>
      <c r="AI881" s="78"/>
      <c r="AJ881" s="79"/>
      <c r="AK881" s="395"/>
      <c r="AL881" s="70">
        <v>25</v>
      </c>
      <c r="AM881" s="58"/>
      <c r="AN881" s="59" t="s">
        <v>932</v>
      </c>
      <c r="AO881" s="59"/>
      <c r="AP881" s="60"/>
      <c r="AQ881" s="71"/>
      <c r="AR881" s="72"/>
      <c r="AS881" s="89"/>
      <c r="AT881" s="74"/>
      <c r="AU881" s="73"/>
      <c r="AV881" s="74"/>
      <c r="AW881" s="75"/>
      <c r="AX881" s="84"/>
      <c r="AY881" s="359"/>
      <c r="AZ881" s="78"/>
      <c r="BA881" s="79"/>
      <c r="BB881" s="395"/>
      <c r="BC881" s="70"/>
      <c r="BD881" s="58"/>
      <c r="BE881" s="59" t="s">
        <v>932</v>
      </c>
      <c r="BF881" s="59"/>
      <c r="BG881" s="60"/>
      <c r="BH881" s="71"/>
      <c r="BI881" s="72"/>
      <c r="BJ881" s="89"/>
      <c r="BK881" s="74"/>
      <c r="BL881" s="73"/>
      <c r="BM881" s="74"/>
      <c r="BN881" s="75"/>
      <c r="BO881" s="84"/>
      <c r="BP881" s="358">
        <f t="shared" si="1"/>
        <v>0</v>
      </c>
    </row>
    <row r="882" spans="1:68" ht="16.5" thickBot="1">
      <c r="A882" s="55" t="s">
        <v>933</v>
      </c>
      <c r="B882" s="96" t="s">
        <v>934</v>
      </c>
      <c r="C882" s="57">
        <v>100</v>
      </c>
      <c r="D882" s="58" t="s">
        <v>935</v>
      </c>
      <c r="E882" s="114"/>
      <c r="F882" s="114"/>
      <c r="G882" s="145"/>
      <c r="H882" s="61" t="s">
        <v>125</v>
      </c>
      <c r="I882" s="97" t="s">
        <v>2493</v>
      </c>
      <c r="J882" s="183" t="s">
        <v>2493</v>
      </c>
      <c r="K882" s="64">
        <v>16095</v>
      </c>
      <c r="L882" s="63" t="s">
        <v>936</v>
      </c>
      <c r="M882" s="65"/>
      <c r="N882" s="66">
        <v>23</v>
      </c>
      <c r="O882" s="84"/>
      <c r="P882" s="67">
        <f t="shared" si="0"/>
        <v>2400</v>
      </c>
      <c r="R882" s="55" t="s">
        <v>933</v>
      </c>
      <c r="S882" s="96" t="s">
        <v>934</v>
      </c>
      <c r="T882" s="395"/>
      <c r="U882" s="57">
        <v>100</v>
      </c>
      <c r="V882" s="58" t="s">
        <v>935</v>
      </c>
      <c r="W882" s="114"/>
      <c r="X882" s="114"/>
      <c r="Y882" s="145"/>
      <c r="Z882" s="61" t="s">
        <v>125</v>
      </c>
      <c r="AA882" s="97" t="s">
        <v>2493</v>
      </c>
      <c r="AB882" s="183" t="s">
        <v>2493</v>
      </c>
      <c r="AC882" s="64">
        <v>1204809</v>
      </c>
      <c r="AD882" s="63" t="s">
        <v>1499</v>
      </c>
      <c r="AE882" s="65"/>
      <c r="AF882" s="66">
        <v>26.5</v>
      </c>
      <c r="AG882" s="84"/>
      <c r="AH882" s="358">
        <f>(AF882+$AG$855)*U882</f>
        <v>2750</v>
      </c>
      <c r="AI882" s="55" t="s">
        <v>933</v>
      </c>
      <c r="AJ882" s="96" t="s">
        <v>934</v>
      </c>
      <c r="AK882" s="395"/>
      <c r="AL882" s="57">
        <v>100</v>
      </c>
      <c r="AM882" s="58" t="s">
        <v>935</v>
      </c>
      <c r="AN882" s="114"/>
      <c r="AO882" s="114"/>
      <c r="AP882" s="145"/>
      <c r="AQ882" s="61" t="s">
        <v>125</v>
      </c>
      <c r="AR882" s="97" t="s">
        <v>2493</v>
      </c>
      <c r="AS882" s="183" t="s">
        <v>1860</v>
      </c>
      <c r="AT882" s="64">
        <v>150200</v>
      </c>
      <c r="AU882" s="63" t="s">
        <v>1499</v>
      </c>
      <c r="AV882" s="65"/>
      <c r="AW882" s="66">
        <v>126.68</v>
      </c>
      <c r="AX882" s="84">
        <v>2.25</v>
      </c>
      <c r="AY882" s="358">
        <f>(AW882+AX882)*AL881</f>
        <v>3223.25</v>
      </c>
      <c r="AZ882" s="55" t="s">
        <v>933</v>
      </c>
      <c r="BA882" s="96" t="s">
        <v>934</v>
      </c>
      <c r="BB882" s="395"/>
      <c r="BC882" s="57">
        <v>100</v>
      </c>
      <c r="BD882" s="58" t="s">
        <v>935</v>
      </c>
      <c r="BE882" s="114"/>
      <c r="BF882" s="114"/>
      <c r="BG882" s="145"/>
      <c r="BH882" s="61" t="s">
        <v>125</v>
      </c>
      <c r="BI882" s="97" t="s">
        <v>2493</v>
      </c>
      <c r="BJ882" s="183" t="s">
        <v>1883</v>
      </c>
      <c r="BK882" s="64">
        <v>34035</v>
      </c>
      <c r="BL882" s="63" t="s">
        <v>1884</v>
      </c>
      <c r="BM882" s="65"/>
      <c r="BN882" s="66">
        <v>19.5</v>
      </c>
      <c r="BO882" s="84"/>
      <c r="BP882" s="358">
        <f t="shared" si="1"/>
        <v>2106</v>
      </c>
    </row>
    <row r="883" spans="1:68" s="81" customFormat="1" ht="16.5" thickBot="1">
      <c r="A883" s="78"/>
      <c r="B883" s="79"/>
      <c r="C883" s="70"/>
      <c r="D883" s="58"/>
      <c r="E883" s="59" t="s">
        <v>937</v>
      </c>
      <c r="F883" s="59"/>
      <c r="G883" s="60"/>
      <c r="H883" s="61" t="s">
        <v>938</v>
      </c>
      <c r="I883" s="72"/>
      <c r="J883" s="89"/>
      <c r="K883" s="74"/>
      <c r="L883" s="73"/>
      <c r="M883" s="74"/>
      <c r="N883" s="75"/>
      <c r="O883" s="84"/>
      <c r="P883" s="67">
        <f t="shared" si="0"/>
        <v>0</v>
      </c>
      <c r="Q883" s="80"/>
      <c r="R883" s="78"/>
      <c r="S883" s="79"/>
      <c r="T883" s="395"/>
      <c r="U883" s="70"/>
      <c r="V883" s="58"/>
      <c r="W883" s="59" t="s">
        <v>937</v>
      </c>
      <c r="X883" s="59"/>
      <c r="Y883" s="60"/>
      <c r="Z883" s="61" t="s">
        <v>938</v>
      </c>
      <c r="AA883" s="72"/>
      <c r="AB883" s="89"/>
      <c r="AC883" s="74"/>
      <c r="AD883" s="73"/>
      <c r="AE883" s="74"/>
      <c r="AF883" s="75"/>
      <c r="AG883" s="84"/>
      <c r="AH883" s="359"/>
      <c r="AI883" s="78"/>
      <c r="AJ883" s="79"/>
      <c r="AK883" s="395"/>
      <c r="AL883" s="70"/>
      <c r="AM883" s="58"/>
      <c r="AN883" s="59" t="s">
        <v>937</v>
      </c>
      <c r="AO883" s="59"/>
      <c r="AP883" s="60"/>
      <c r="AQ883" s="61" t="s">
        <v>938</v>
      </c>
      <c r="AR883" s="72"/>
      <c r="AS883" s="89" t="s">
        <v>1858</v>
      </c>
      <c r="AT883" s="74"/>
      <c r="AU883" s="73"/>
      <c r="AV883" s="74"/>
      <c r="AW883" s="75"/>
      <c r="AX883" s="84"/>
      <c r="AY883" s="359"/>
      <c r="AZ883" s="78"/>
      <c r="BA883" s="79"/>
      <c r="BB883" s="395"/>
      <c r="BC883" s="70"/>
      <c r="BD883" s="58"/>
      <c r="BE883" s="59" t="s">
        <v>937</v>
      </c>
      <c r="BF883" s="59"/>
      <c r="BG883" s="60"/>
      <c r="BH883" s="61" t="s">
        <v>938</v>
      </c>
      <c r="BI883" s="72"/>
      <c r="BJ883" s="89"/>
      <c r="BK883" s="74"/>
      <c r="BL883" s="73"/>
      <c r="BM883" s="74"/>
      <c r="BN883" s="75"/>
      <c r="BO883" s="84"/>
      <c r="BP883" s="358">
        <f t="shared" si="1"/>
        <v>0</v>
      </c>
    </row>
    <row r="884" spans="1:68" s="81" customFormat="1" ht="16.5" thickBot="1">
      <c r="A884" s="78"/>
      <c r="B884" s="79"/>
      <c r="C884" s="70"/>
      <c r="D884" s="58"/>
      <c r="E884" s="59" t="s">
        <v>449</v>
      </c>
      <c r="F884" s="59"/>
      <c r="G884" s="60"/>
      <c r="H884" s="237"/>
      <c r="I884" s="72"/>
      <c r="J884" s="89"/>
      <c r="K884" s="74"/>
      <c r="L884" s="73"/>
      <c r="M884" s="74"/>
      <c r="N884" s="75"/>
      <c r="O884" s="84"/>
      <c r="P884" s="67">
        <f t="shared" si="0"/>
        <v>0</v>
      </c>
      <c r="Q884" s="80"/>
      <c r="R884" s="78"/>
      <c r="S884" s="79"/>
      <c r="T884" s="395"/>
      <c r="U884" s="70"/>
      <c r="V884" s="58"/>
      <c r="W884" s="59" t="s">
        <v>449</v>
      </c>
      <c r="X884" s="59"/>
      <c r="Y884" s="60"/>
      <c r="Z884" s="237"/>
      <c r="AA884" s="72"/>
      <c r="AB884" s="89"/>
      <c r="AC884" s="74"/>
      <c r="AD884" s="73"/>
      <c r="AE884" s="74"/>
      <c r="AF884" s="75"/>
      <c r="AG884" s="84"/>
      <c r="AH884" s="359"/>
      <c r="AI884" s="78"/>
      <c r="AJ884" s="79"/>
      <c r="AK884" s="395"/>
      <c r="AL884" s="70"/>
      <c r="AM884" s="58"/>
      <c r="AN884" s="59" t="s">
        <v>449</v>
      </c>
      <c r="AO884" s="59"/>
      <c r="AP884" s="60"/>
      <c r="AQ884" s="237"/>
      <c r="AR884" s="72"/>
      <c r="AS884" s="89"/>
      <c r="AT884" s="74"/>
      <c r="AU884" s="73"/>
      <c r="AV884" s="74"/>
      <c r="AW884" s="75"/>
      <c r="AX884" s="84"/>
      <c r="AY884" s="359"/>
      <c r="AZ884" s="78"/>
      <c r="BA884" s="79"/>
      <c r="BB884" s="395"/>
      <c r="BC884" s="70"/>
      <c r="BD884" s="58"/>
      <c r="BE884" s="59" t="s">
        <v>449</v>
      </c>
      <c r="BF884" s="59"/>
      <c r="BG884" s="60"/>
      <c r="BH884" s="237"/>
      <c r="BI884" s="72"/>
      <c r="BJ884" s="89"/>
      <c r="BK884" s="74"/>
      <c r="BL884" s="73"/>
      <c r="BM884" s="74"/>
      <c r="BN884" s="75"/>
      <c r="BO884" s="84"/>
      <c r="BP884" s="358">
        <f t="shared" si="1"/>
        <v>0</v>
      </c>
    </row>
    <row r="885" spans="1:68" s="81" customFormat="1" ht="16.5" thickBot="1">
      <c r="A885" s="78"/>
      <c r="B885" s="79"/>
      <c r="C885" s="70"/>
      <c r="D885" s="58"/>
      <c r="E885" s="59"/>
      <c r="F885" s="59"/>
      <c r="G885" s="60"/>
      <c r="H885" s="270"/>
      <c r="I885" s="72"/>
      <c r="J885" s="89"/>
      <c r="K885" s="74"/>
      <c r="L885" s="73"/>
      <c r="M885" s="74"/>
      <c r="N885" s="75"/>
      <c r="O885" s="84"/>
      <c r="P885" s="67">
        <f t="shared" si="0"/>
        <v>0</v>
      </c>
      <c r="Q885" s="80"/>
      <c r="R885" s="78"/>
      <c r="S885" s="79"/>
      <c r="T885" s="395"/>
      <c r="U885" s="70"/>
      <c r="V885" s="58"/>
      <c r="W885" s="59"/>
      <c r="X885" s="59"/>
      <c r="Y885" s="60"/>
      <c r="Z885" s="270"/>
      <c r="AA885" s="72"/>
      <c r="AB885" s="89"/>
      <c r="AC885" s="74"/>
      <c r="AD885" s="73"/>
      <c r="AE885" s="74"/>
      <c r="AF885" s="75"/>
      <c r="AG885" s="84"/>
      <c r="AH885" s="359"/>
      <c r="AI885" s="78"/>
      <c r="AJ885" s="79"/>
      <c r="AK885" s="395"/>
      <c r="AL885" s="70">
        <v>333</v>
      </c>
      <c r="AM885" s="58"/>
      <c r="AN885" s="59"/>
      <c r="AO885" s="59"/>
      <c r="AP885" s="60"/>
      <c r="AQ885" s="270"/>
      <c r="AR885" s="72"/>
      <c r="AS885" s="89"/>
      <c r="AT885" s="74"/>
      <c r="AU885" s="73"/>
      <c r="AV885" s="74"/>
      <c r="AW885" s="75"/>
      <c r="AX885" s="84"/>
      <c r="AY885" s="359"/>
      <c r="AZ885" s="78"/>
      <c r="BA885" s="79"/>
      <c r="BB885" s="395"/>
      <c r="BC885" s="70"/>
      <c r="BD885" s="58"/>
      <c r="BE885" s="59"/>
      <c r="BF885" s="59"/>
      <c r="BG885" s="60"/>
      <c r="BH885" s="270"/>
      <c r="BI885" s="72"/>
      <c r="BJ885" s="89"/>
      <c r="BK885" s="74"/>
      <c r="BL885" s="73"/>
      <c r="BM885" s="74"/>
      <c r="BN885" s="75"/>
      <c r="BO885" s="84"/>
      <c r="BP885" s="358">
        <f t="shared" si="1"/>
        <v>0</v>
      </c>
    </row>
    <row r="886" spans="1:68" ht="16.5" thickBot="1">
      <c r="A886" s="55" t="s">
        <v>939</v>
      </c>
      <c r="B886" s="96" t="s">
        <v>940</v>
      </c>
      <c r="C886" s="57">
        <v>1000</v>
      </c>
      <c r="D886" s="58" t="s">
        <v>941</v>
      </c>
      <c r="E886" s="114"/>
      <c r="F886" s="114"/>
      <c r="G886" s="145"/>
      <c r="H886" s="108" t="s">
        <v>942</v>
      </c>
      <c r="I886" s="97" t="s">
        <v>2493</v>
      </c>
      <c r="J886" s="183" t="s">
        <v>2493</v>
      </c>
      <c r="K886" s="64"/>
      <c r="L886" s="63" t="s">
        <v>943</v>
      </c>
      <c r="M886" s="65"/>
      <c r="N886" s="66">
        <v>17</v>
      </c>
      <c r="O886" s="84"/>
      <c r="P886" s="67">
        <f t="shared" si="0"/>
        <v>18000</v>
      </c>
      <c r="R886" s="55" t="s">
        <v>939</v>
      </c>
      <c r="S886" s="96" t="s">
        <v>940</v>
      </c>
      <c r="T886" s="395"/>
      <c r="U886" s="57">
        <v>1000</v>
      </c>
      <c r="V886" s="58" t="s">
        <v>941</v>
      </c>
      <c r="W886" s="114"/>
      <c r="X886" s="114"/>
      <c r="Y886" s="145"/>
      <c r="Z886" s="108" t="s">
        <v>942</v>
      </c>
      <c r="AA886" s="97" t="s">
        <v>2493</v>
      </c>
      <c r="AB886" s="183" t="s">
        <v>2493</v>
      </c>
      <c r="AC886" s="64">
        <v>7787674</v>
      </c>
      <c r="AD886" s="63" t="s">
        <v>1501</v>
      </c>
      <c r="AE886" s="65"/>
      <c r="AF886" s="66">
        <v>20</v>
      </c>
      <c r="AG886" s="84"/>
      <c r="AH886" s="358">
        <f>(AF886+$AG$855)*U886</f>
        <v>21000</v>
      </c>
      <c r="AI886" s="55" t="s">
        <v>939</v>
      </c>
      <c r="AJ886" s="96" t="s">
        <v>940</v>
      </c>
      <c r="AK886" s="395"/>
      <c r="AL886" s="57">
        <v>1000</v>
      </c>
      <c r="AM886" s="58" t="s">
        <v>941</v>
      </c>
      <c r="AN886" s="114"/>
      <c r="AO886" s="114"/>
      <c r="AP886" s="145"/>
      <c r="AQ886" s="108" t="s">
        <v>942</v>
      </c>
      <c r="AR886" s="97" t="s">
        <v>2493</v>
      </c>
      <c r="AS886" s="183" t="s">
        <v>1590</v>
      </c>
      <c r="AT886" s="64">
        <v>344160</v>
      </c>
      <c r="AU886" s="63" t="s">
        <v>1499</v>
      </c>
      <c r="AV886" s="65"/>
      <c r="AW886" s="66">
        <v>50.54</v>
      </c>
      <c r="AX886" s="84">
        <v>2.25</v>
      </c>
      <c r="AY886" s="358">
        <f>(AW886+AX886)*AL885</f>
        <v>17579.07</v>
      </c>
      <c r="AZ886" s="55" t="s">
        <v>939</v>
      </c>
      <c r="BA886" s="96" t="s">
        <v>940</v>
      </c>
      <c r="BB886" s="395"/>
      <c r="BC886" s="57">
        <v>333</v>
      </c>
      <c r="BD886" s="58" t="s">
        <v>941</v>
      </c>
      <c r="BE886" s="114"/>
      <c r="BF886" s="114"/>
      <c r="BG886" s="145"/>
      <c r="BH886" s="108" t="s">
        <v>942</v>
      </c>
      <c r="BI886" s="97" t="s">
        <v>2493</v>
      </c>
      <c r="BJ886" s="183" t="s">
        <v>434</v>
      </c>
      <c r="BK886" s="64">
        <v>33940</v>
      </c>
      <c r="BL886" s="63" t="s">
        <v>2514</v>
      </c>
      <c r="BM886" s="65"/>
      <c r="BN886" s="66">
        <v>50.54</v>
      </c>
      <c r="BO886" s="84"/>
      <c r="BP886" s="358">
        <f t="shared" si="1"/>
        <v>17349.3</v>
      </c>
    </row>
    <row r="887" spans="1:68" ht="16.5" thickBot="1">
      <c r="A887" s="78"/>
      <c r="B887" s="96"/>
      <c r="C887" s="70"/>
      <c r="D887" s="58"/>
      <c r="E887" s="114"/>
      <c r="F887" s="114"/>
      <c r="G887" s="145"/>
      <c r="H887" s="131" t="s">
        <v>944</v>
      </c>
      <c r="I887" s="72"/>
      <c r="J887" s="89"/>
      <c r="K887" s="74"/>
      <c r="L887" s="73"/>
      <c r="M887" s="74"/>
      <c r="N887" s="75"/>
      <c r="O887" s="84"/>
      <c r="P887" s="67">
        <f t="shared" si="0"/>
        <v>0</v>
      </c>
      <c r="R887" s="78"/>
      <c r="S887" s="96"/>
      <c r="T887" s="395"/>
      <c r="U887" s="70"/>
      <c r="V887" s="58"/>
      <c r="W887" s="114"/>
      <c r="X887" s="114"/>
      <c r="Y887" s="145"/>
      <c r="Z887" s="131" t="s">
        <v>944</v>
      </c>
      <c r="AA887" s="72"/>
      <c r="AB887" s="89"/>
      <c r="AC887" s="74"/>
      <c r="AD887" s="73"/>
      <c r="AE887" s="74"/>
      <c r="AF887" s="75"/>
      <c r="AG887" s="84"/>
      <c r="AH887" s="359"/>
      <c r="AI887" s="78"/>
      <c r="AJ887" s="96"/>
      <c r="AK887" s="395"/>
      <c r="AL887" s="70"/>
      <c r="AM887" s="58"/>
      <c r="AN887" s="114"/>
      <c r="AO887" s="114"/>
      <c r="AP887" s="145"/>
      <c r="AQ887" s="131" t="s">
        <v>944</v>
      </c>
      <c r="AR887" s="72"/>
      <c r="AS887" s="89" t="s">
        <v>1858</v>
      </c>
      <c r="AT887" s="74"/>
      <c r="AU887" s="73"/>
      <c r="AV887" s="74"/>
      <c r="AW887" s="75"/>
      <c r="AX887" s="84"/>
      <c r="AY887" s="359"/>
      <c r="AZ887" s="78"/>
      <c r="BA887" s="96"/>
      <c r="BB887" s="395"/>
      <c r="BC887" s="70"/>
      <c r="BD887" s="58"/>
      <c r="BE887" s="114"/>
      <c r="BF887" s="114"/>
      <c r="BG887" s="145"/>
      <c r="BH887" s="131" t="s">
        <v>944</v>
      </c>
      <c r="BI887" s="72"/>
      <c r="BJ887" s="89"/>
      <c r="BK887" s="74"/>
      <c r="BL887" s="73"/>
      <c r="BM887" s="74"/>
      <c r="BN887" s="75"/>
      <c r="BO887" s="84"/>
      <c r="BP887" s="358">
        <f t="shared" si="1"/>
        <v>0</v>
      </c>
    </row>
    <row r="888" spans="1:68" s="81" customFormat="1" ht="16.5" thickBot="1">
      <c r="A888" s="78"/>
      <c r="B888" s="79"/>
      <c r="C888" s="70"/>
      <c r="D888" s="58"/>
      <c r="E888" s="59"/>
      <c r="F888" s="59"/>
      <c r="G888" s="60"/>
      <c r="H888" s="270"/>
      <c r="I888" s="72"/>
      <c r="J888" s="89"/>
      <c r="K888" s="74"/>
      <c r="L888" s="73"/>
      <c r="M888" s="74"/>
      <c r="N888" s="75"/>
      <c r="O888" s="84"/>
      <c r="P888" s="67">
        <f t="shared" si="0"/>
        <v>0</v>
      </c>
      <c r="Q888" s="80"/>
      <c r="R888" s="78"/>
      <c r="S888" s="79"/>
      <c r="T888" s="395"/>
      <c r="U888" s="70"/>
      <c r="V888" s="58"/>
      <c r="W888" s="59"/>
      <c r="X888" s="59"/>
      <c r="Y888" s="60"/>
      <c r="Z888" s="270"/>
      <c r="AA888" s="72"/>
      <c r="AB888" s="89"/>
      <c r="AC888" s="74"/>
      <c r="AD888" s="73"/>
      <c r="AE888" s="74"/>
      <c r="AF888" s="75"/>
      <c r="AG888" s="84"/>
      <c r="AH888" s="359"/>
      <c r="AI888" s="78"/>
      <c r="AJ888" s="79"/>
      <c r="AK888" s="395"/>
      <c r="AL888" s="70">
        <v>333</v>
      </c>
      <c r="AM888" s="58"/>
      <c r="AN888" s="59"/>
      <c r="AO888" s="59"/>
      <c r="AP888" s="60"/>
      <c r="AQ888" s="270"/>
      <c r="AR888" s="72"/>
      <c r="AS888" s="89"/>
      <c r="AT888" s="74"/>
      <c r="AU888" s="73"/>
      <c r="AV888" s="74"/>
      <c r="AW888" s="75"/>
      <c r="AX888" s="84"/>
      <c r="AY888" s="359"/>
      <c r="AZ888" s="78"/>
      <c r="BA888" s="79"/>
      <c r="BB888" s="395"/>
      <c r="BC888" s="70"/>
      <c r="BD888" s="58"/>
      <c r="BE888" s="59"/>
      <c r="BF888" s="59"/>
      <c r="BG888" s="60"/>
      <c r="BH888" s="270"/>
      <c r="BI888" s="72"/>
      <c r="BJ888" s="89"/>
      <c r="BK888" s="74"/>
      <c r="BL888" s="73"/>
      <c r="BM888" s="74"/>
      <c r="BN888" s="75"/>
      <c r="BO888" s="84"/>
      <c r="BP888" s="358">
        <f t="shared" si="1"/>
        <v>0</v>
      </c>
    </row>
    <row r="889" spans="1:68" ht="16.5" thickBot="1">
      <c r="A889" s="55" t="s">
        <v>945</v>
      </c>
      <c r="B889" s="96" t="s">
        <v>940</v>
      </c>
      <c r="C889" s="57">
        <v>1000</v>
      </c>
      <c r="D889" s="58" t="s">
        <v>946</v>
      </c>
      <c r="E889" s="114"/>
      <c r="F889" s="114"/>
      <c r="G889" s="145"/>
      <c r="H889" s="108" t="s">
        <v>947</v>
      </c>
      <c r="I889" s="97" t="s">
        <v>948</v>
      </c>
      <c r="J889" s="183" t="s">
        <v>2300</v>
      </c>
      <c r="K889" s="64">
        <v>15940</v>
      </c>
      <c r="L889" s="63" t="s">
        <v>949</v>
      </c>
      <c r="M889" s="65"/>
      <c r="N889" s="66">
        <v>20</v>
      </c>
      <c r="O889" s="84"/>
      <c r="P889" s="67">
        <f t="shared" si="0"/>
        <v>21000</v>
      </c>
      <c r="R889" s="55" t="s">
        <v>945</v>
      </c>
      <c r="S889" s="96" t="s">
        <v>940</v>
      </c>
      <c r="T889" s="395"/>
      <c r="U889" s="57">
        <v>1000</v>
      </c>
      <c r="V889" s="58" t="s">
        <v>946</v>
      </c>
      <c r="W889" s="114"/>
      <c r="X889" s="114"/>
      <c r="Y889" s="145"/>
      <c r="Z889" s="108" t="s">
        <v>947</v>
      </c>
      <c r="AA889" s="97" t="s">
        <v>948</v>
      </c>
      <c r="AB889" s="183" t="s">
        <v>1205</v>
      </c>
      <c r="AC889" s="64"/>
      <c r="AD889" s="63" t="s">
        <v>1499</v>
      </c>
      <c r="AE889" s="65"/>
      <c r="AF889" s="66">
        <v>15.75</v>
      </c>
      <c r="AG889" s="84"/>
      <c r="AH889" s="358">
        <f>(AF889+$AG$855)*U889</f>
        <v>16750</v>
      </c>
      <c r="AI889" s="55" t="s">
        <v>945</v>
      </c>
      <c r="AJ889" s="96" t="s">
        <v>940</v>
      </c>
      <c r="AK889" s="395"/>
      <c r="AL889" s="57">
        <v>1000</v>
      </c>
      <c r="AM889" s="58" t="s">
        <v>946</v>
      </c>
      <c r="AN889" s="114"/>
      <c r="AO889" s="114"/>
      <c r="AP889" s="145"/>
      <c r="AQ889" s="108" t="s">
        <v>947</v>
      </c>
      <c r="AR889" s="97" t="s">
        <v>948</v>
      </c>
      <c r="AS889" s="183" t="s">
        <v>1590</v>
      </c>
      <c r="AT889" s="64">
        <v>344160</v>
      </c>
      <c r="AU889" s="63" t="s">
        <v>1499</v>
      </c>
      <c r="AV889" s="65"/>
      <c r="AW889" s="66">
        <v>50.54</v>
      </c>
      <c r="AX889" s="84">
        <v>2.25</v>
      </c>
      <c r="AY889" s="358">
        <f>(AW889+AX889)*AL888</f>
        <v>17579.07</v>
      </c>
      <c r="AZ889" s="55" t="s">
        <v>945</v>
      </c>
      <c r="BA889" s="96" t="s">
        <v>940</v>
      </c>
      <c r="BB889" s="395"/>
      <c r="BC889" s="57">
        <v>1000</v>
      </c>
      <c r="BD889" s="58" t="s">
        <v>946</v>
      </c>
      <c r="BE889" s="114"/>
      <c r="BF889" s="114"/>
      <c r="BG889" s="145"/>
      <c r="BH889" s="108" t="s">
        <v>947</v>
      </c>
      <c r="BI889" s="97" t="s">
        <v>948</v>
      </c>
      <c r="BJ889" s="183" t="s">
        <v>948</v>
      </c>
      <c r="BK889" s="64">
        <v>33350</v>
      </c>
      <c r="BL889" s="63" t="s">
        <v>2514</v>
      </c>
      <c r="BM889" s="65"/>
      <c r="BN889" s="66">
        <v>15.75</v>
      </c>
      <c r="BO889" s="84"/>
      <c r="BP889" s="358">
        <f t="shared" si="1"/>
        <v>17310</v>
      </c>
    </row>
    <row r="890" spans="1:68" ht="16.5" thickBot="1">
      <c r="A890" s="78"/>
      <c r="B890" s="96"/>
      <c r="C890" s="70"/>
      <c r="D890" s="58"/>
      <c r="E890" s="114" t="s">
        <v>950</v>
      </c>
      <c r="F890" s="114"/>
      <c r="G890" s="145"/>
      <c r="H890" s="131" t="s">
        <v>944</v>
      </c>
      <c r="I890" s="72"/>
      <c r="J890" s="89"/>
      <c r="K890" s="74"/>
      <c r="L890" s="73"/>
      <c r="M890" s="74"/>
      <c r="N890" s="75"/>
      <c r="O890" s="84"/>
      <c r="P890" s="67">
        <f t="shared" si="0"/>
        <v>0</v>
      </c>
      <c r="R890" s="78"/>
      <c r="S890" s="96"/>
      <c r="T890" s="395"/>
      <c r="U890" s="70"/>
      <c r="V890" s="58"/>
      <c r="W890" s="114" t="s">
        <v>950</v>
      </c>
      <c r="X890" s="114"/>
      <c r="Y890" s="145"/>
      <c r="Z890" s="131" t="s">
        <v>944</v>
      </c>
      <c r="AA890" s="72"/>
      <c r="AB890" s="89"/>
      <c r="AC890" s="74"/>
      <c r="AD890" s="73"/>
      <c r="AE890" s="74"/>
      <c r="AF890" s="75"/>
      <c r="AG890" s="84"/>
      <c r="AH890" s="359"/>
      <c r="AI890" s="78"/>
      <c r="AJ890" s="96"/>
      <c r="AK890" s="395"/>
      <c r="AL890" s="70"/>
      <c r="AM890" s="58"/>
      <c r="AN890" s="114" t="s">
        <v>950</v>
      </c>
      <c r="AO890" s="114"/>
      <c r="AP890" s="145"/>
      <c r="AQ890" s="131" t="s">
        <v>944</v>
      </c>
      <c r="AR890" s="72"/>
      <c r="AS890" s="89" t="s">
        <v>1858</v>
      </c>
      <c r="AT890" s="74"/>
      <c r="AU890" s="73"/>
      <c r="AV890" s="74"/>
      <c r="AW890" s="75"/>
      <c r="AX890" s="84"/>
      <c r="AY890" s="359"/>
      <c r="AZ890" s="78"/>
      <c r="BA890" s="96"/>
      <c r="BB890" s="395"/>
      <c r="BC890" s="70"/>
      <c r="BD890" s="58"/>
      <c r="BE890" s="114" t="s">
        <v>950</v>
      </c>
      <c r="BF890" s="114"/>
      <c r="BG890" s="145"/>
      <c r="BH890" s="131" t="s">
        <v>944</v>
      </c>
      <c r="BI890" s="72"/>
      <c r="BJ890" s="89"/>
      <c r="BK890" s="74"/>
      <c r="BL890" s="73"/>
      <c r="BM890" s="74"/>
      <c r="BN890" s="75"/>
      <c r="BO890" s="84"/>
      <c r="BP890" s="358">
        <f t="shared" si="1"/>
        <v>0</v>
      </c>
    </row>
    <row r="891" spans="1:68" ht="16.5" thickBot="1">
      <c r="A891" s="78"/>
      <c r="B891" s="96"/>
      <c r="C891" s="70"/>
      <c r="D891" s="58"/>
      <c r="E891" s="114"/>
      <c r="F891" s="114"/>
      <c r="G891" s="145"/>
      <c r="H891" s="333"/>
      <c r="I891" s="72"/>
      <c r="J891" s="89"/>
      <c r="K891" s="74"/>
      <c r="L891" s="73"/>
      <c r="M891" s="74"/>
      <c r="N891" s="75"/>
      <c r="O891" s="84"/>
      <c r="P891" s="67">
        <f t="shared" si="0"/>
        <v>0</v>
      </c>
      <c r="R891" s="78"/>
      <c r="S891" s="96"/>
      <c r="T891" s="395"/>
      <c r="U891" s="70"/>
      <c r="V891" s="58"/>
      <c r="W891" s="114"/>
      <c r="X891" s="114"/>
      <c r="Y891" s="145"/>
      <c r="Z891" s="333"/>
      <c r="AA891" s="72"/>
      <c r="AB891" s="89"/>
      <c r="AC891" s="74"/>
      <c r="AD891" s="73"/>
      <c r="AE891" s="74"/>
      <c r="AF891" s="75"/>
      <c r="AG891" s="84"/>
      <c r="AH891" s="359"/>
      <c r="AI891" s="78"/>
      <c r="AJ891" s="96"/>
      <c r="AK891" s="395"/>
      <c r="AL891" s="70"/>
      <c r="AM891" s="58"/>
      <c r="AN891" s="114"/>
      <c r="AO891" s="114"/>
      <c r="AP891" s="145"/>
      <c r="AQ891" s="333"/>
      <c r="AR891" s="72"/>
      <c r="AS891" s="89"/>
      <c r="AT891" s="74"/>
      <c r="AU891" s="73"/>
      <c r="AV891" s="74"/>
      <c r="AW891" s="75"/>
      <c r="AX891" s="84"/>
      <c r="AY891" s="359"/>
      <c r="AZ891" s="78"/>
      <c r="BA891" s="96"/>
      <c r="BB891" s="395"/>
      <c r="BC891" s="70"/>
      <c r="BD891" s="58"/>
      <c r="BE891" s="114"/>
      <c r="BF891" s="114"/>
      <c r="BG891" s="145"/>
      <c r="BH891" s="333"/>
      <c r="BI891" s="72"/>
      <c r="BJ891" s="89"/>
      <c r="BK891" s="74"/>
      <c r="BL891" s="73"/>
      <c r="BM891" s="74"/>
      <c r="BN891" s="75"/>
      <c r="BO891" s="84"/>
      <c r="BP891" s="358">
        <f t="shared" si="1"/>
        <v>0</v>
      </c>
    </row>
    <row r="892" spans="1:68" ht="16.5" thickBot="1">
      <c r="A892" s="55" t="s">
        <v>951</v>
      </c>
      <c r="B892" s="96"/>
      <c r="C892" s="57">
        <v>400</v>
      </c>
      <c r="D892" s="58" t="s">
        <v>1098</v>
      </c>
      <c r="E892" s="114"/>
      <c r="F892" s="114"/>
      <c r="G892" s="145"/>
      <c r="H892" s="152" t="s">
        <v>952</v>
      </c>
      <c r="I892" s="97" t="s">
        <v>953</v>
      </c>
      <c r="J892" s="183" t="s">
        <v>954</v>
      </c>
      <c r="K892" s="64"/>
      <c r="L892" s="63" t="s">
        <v>955</v>
      </c>
      <c r="M892" s="65"/>
      <c r="N892" s="66">
        <v>60.5</v>
      </c>
      <c r="O892" s="84"/>
      <c r="P892" s="67">
        <f t="shared" si="0"/>
        <v>24600</v>
      </c>
      <c r="R892" s="55" t="s">
        <v>951</v>
      </c>
      <c r="S892" s="96"/>
      <c r="T892" s="395"/>
      <c r="U892" s="57">
        <v>400</v>
      </c>
      <c r="V892" s="58" t="s">
        <v>1098</v>
      </c>
      <c r="W892" s="114"/>
      <c r="X892" s="114"/>
      <c r="Y892" s="145"/>
      <c r="Z892" s="152" t="s">
        <v>952</v>
      </c>
      <c r="AA892" s="97" t="s">
        <v>953</v>
      </c>
      <c r="AB892" s="183" t="s">
        <v>954</v>
      </c>
      <c r="AC892" s="64" t="s">
        <v>1502</v>
      </c>
      <c r="AD892" s="63" t="s">
        <v>1503</v>
      </c>
      <c r="AE892" s="65"/>
      <c r="AF892" s="66">
        <v>60.5</v>
      </c>
      <c r="AG892" s="84"/>
      <c r="AH892" s="358">
        <f>(AF892+$AG$855)*U892</f>
        <v>24600</v>
      </c>
      <c r="AI892" s="55" t="s">
        <v>951</v>
      </c>
      <c r="AJ892" s="96"/>
      <c r="AK892" s="395"/>
      <c r="AL892" s="57">
        <v>600</v>
      </c>
      <c r="AM892" s="58" t="s">
        <v>1098</v>
      </c>
      <c r="AN892" s="114"/>
      <c r="AO892" s="114"/>
      <c r="AP892" s="145"/>
      <c r="AQ892" s="152" t="s">
        <v>952</v>
      </c>
      <c r="AR892" s="97" t="s">
        <v>953</v>
      </c>
      <c r="AS892" s="183" t="s">
        <v>1861</v>
      </c>
      <c r="AT892" s="64">
        <v>147780</v>
      </c>
      <c r="AU892" s="63" t="s">
        <v>1499</v>
      </c>
      <c r="AV892" s="65"/>
      <c r="AW892" s="66">
        <v>26.4</v>
      </c>
      <c r="AX892" s="84"/>
      <c r="AY892" s="358">
        <f>(AW892+$AX$855)*AL892</f>
        <v>17010</v>
      </c>
      <c r="AZ892" s="55" t="s">
        <v>951</v>
      </c>
      <c r="BA892" s="96"/>
      <c r="BB892" s="395"/>
      <c r="BC892" s="57">
        <v>300</v>
      </c>
      <c r="BD892" s="58" t="s">
        <v>1098</v>
      </c>
      <c r="BE892" s="114"/>
      <c r="BF892" s="114"/>
      <c r="BG892" s="145"/>
      <c r="BH892" s="152" t="s">
        <v>952</v>
      </c>
      <c r="BI892" s="97" t="s">
        <v>953</v>
      </c>
      <c r="BJ892" s="183" t="s">
        <v>1885</v>
      </c>
      <c r="BK892" s="64">
        <v>36123</v>
      </c>
      <c r="BL892" s="63" t="s">
        <v>952</v>
      </c>
      <c r="BM892" s="65"/>
      <c r="BN892" s="66">
        <v>60.5</v>
      </c>
      <c r="BO892" s="84"/>
      <c r="BP892" s="358">
        <f t="shared" si="1"/>
        <v>18618</v>
      </c>
    </row>
    <row r="893" spans="1:68" ht="16.5" thickBot="1">
      <c r="A893" s="78"/>
      <c r="B893" s="96"/>
      <c r="C893" s="70"/>
      <c r="D893" s="58"/>
      <c r="F893" s="334" t="s">
        <v>956</v>
      </c>
      <c r="G893" s="145"/>
      <c r="H893" s="335" t="s">
        <v>957</v>
      </c>
      <c r="I893" s="72"/>
      <c r="J893" s="89"/>
      <c r="K893" s="74"/>
      <c r="L893" s="73"/>
      <c r="M893" s="74"/>
      <c r="N893" s="75"/>
      <c r="O893" s="84"/>
      <c r="P893" s="67">
        <f t="shared" si="0"/>
        <v>0</v>
      </c>
      <c r="R893" s="78"/>
      <c r="S893" s="96"/>
      <c r="T893" s="395"/>
      <c r="U893" s="70"/>
      <c r="V893" s="58"/>
      <c r="W893" s="249"/>
      <c r="X893" s="334" t="s">
        <v>956</v>
      </c>
      <c r="Y893" s="145"/>
      <c r="Z893" s="335" t="s">
        <v>957</v>
      </c>
      <c r="AA893" s="72"/>
      <c r="AB893" s="89"/>
      <c r="AC893" s="74"/>
      <c r="AD893" s="73"/>
      <c r="AE893" s="74"/>
      <c r="AF893" s="75"/>
      <c r="AG893" s="84"/>
      <c r="AH893" s="359"/>
      <c r="AI893" s="78"/>
      <c r="AJ893" s="96"/>
      <c r="AK893" s="395"/>
      <c r="AL893" s="70"/>
      <c r="AM893" s="58"/>
      <c r="AN893" s="249"/>
      <c r="AO893" s="334" t="s">
        <v>956</v>
      </c>
      <c r="AP893" s="145"/>
      <c r="AQ893" s="335" t="s">
        <v>957</v>
      </c>
      <c r="AR893" s="72"/>
      <c r="AS893" s="89"/>
      <c r="AT893" s="74"/>
      <c r="AU893" s="73"/>
      <c r="AV893" s="74"/>
      <c r="AW893" s="75"/>
      <c r="AX893" s="84"/>
      <c r="AY893" s="359"/>
      <c r="AZ893" s="78"/>
      <c r="BA893" s="96"/>
      <c r="BB893" s="395"/>
      <c r="BC893" s="70"/>
      <c r="BD893" s="58"/>
      <c r="BE893" s="249"/>
      <c r="BF893" s="334" t="s">
        <v>956</v>
      </c>
      <c r="BG893" s="145"/>
      <c r="BH893" s="335" t="s">
        <v>957</v>
      </c>
      <c r="BI893" s="72"/>
      <c r="BJ893" s="89"/>
      <c r="BK893" s="74"/>
      <c r="BL893" s="73"/>
      <c r="BM893" s="74"/>
      <c r="BN893" s="75"/>
      <c r="BO893" s="84"/>
      <c r="BP893" s="358">
        <f t="shared" si="1"/>
        <v>0</v>
      </c>
    </row>
    <row r="894" spans="1:68" ht="16.5" thickBot="1">
      <c r="A894" s="78"/>
      <c r="B894" s="96"/>
      <c r="C894" s="70"/>
      <c r="D894" s="58"/>
      <c r="E894" s="114"/>
      <c r="F894" s="114"/>
      <c r="G894" s="145"/>
      <c r="H894" s="237"/>
      <c r="I894" s="72"/>
      <c r="J894" s="336"/>
      <c r="K894" s="89"/>
      <c r="L894" s="74"/>
      <c r="M894" s="73"/>
      <c r="N894" s="79"/>
      <c r="O894" s="84"/>
      <c r="P894" s="67">
        <f t="shared" si="0"/>
        <v>0</v>
      </c>
      <c r="R894" s="78"/>
      <c r="S894" s="96"/>
      <c r="T894" s="395"/>
      <c r="U894" s="70"/>
      <c r="V894" s="58"/>
      <c r="W894" s="114"/>
      <c r="X894" s="114"/>
      <c r="Y894" s="145"/>
      <c r="Z894" s="237"/>
      <c r="AA894" s="72"/>
      <c r="AB894" s="336"/>
      <c r="AC894" s="89"/>
      <c r="AD894" s="74"/>
      <c r="AE894" s="73"/>
      <c r="AF894" s="79"/>
      <c r="AG894" s="84"/>
      <c r="AH894" s="337"/>
      <c r="AI894" s="78"/>
      <c r="AJ894" s="96"/>
      <c r="AK894" s="395"/>
      <c r="AL894" s="70"/>
      <c r="AM894" s="58"/>
      <c r="AN894" s="114"/>
      <c r="AO894" s="114"/>
      <c r="AP894" s="145"/>
      <c r="AQ894" s="237"/>
      <c r="AR894" s="72"/>
      <c r="AS894" s="336"/>
      <c r="AT894" s="89"/>
      <c r="AU894" s="74"/>
      <c r="AV894" s="73"/>
      <c r="AW894" s="79"/>
      <c r="AX894" s="84"/>
      <c r="AY894" s="337"/>
      <c r="AZ894" s="78"/>
      <c r="BA894" s="96"/>
      <c r="BB894" s="395"/>
      <c r="BC894" s="70"/>
      <c r="BD894" s="58"/>
      <c r="BE894" s="114"/>
      <c r="BF894" s="114"/>
      <c r="BG894" s="145"/>
      <c r="BH894" s="237"/>
      <c r="BI894" s="72"/>
      <c r="BJ894" s="336"/>
      <c r="BK894" s="89"/>
      <c r="BL894" s="74"/>
      <c r="BM894" s="73"/>
      <c r="BN894" s="79"/>
      <c r="BO894" s="84"/>
      <c r="BP894" s="358">
        <f t="shared" si="1"/>
        <v>0</v>
      </c>
    </row>
    <row r="895" spans="1:68" ht="16.5" thickBot="1">
      <c r="A895" s="55" t="s">
        <v>958</v>
      </c>
      <c r="B895" s="96"/>
      <c r="C895" s="57">
        <v>3889</v>
      </c>
      <c r="D895" s="58" t="s">
        <v>959</v>
      </c>
      <c r="E895" s="114"/>
      <c r="F895" s="114"/>
      <c r="G895" s="145"/>
      <c r="H895" s="152" t="s">
        <v>960</v>
      </c>
      <c r="I895" s="97" t="s">
        <v>961</v>
      </c>
      <c r="J895" s="183" t="s">
        <v>962</v>
      </c>
      <c r="K895" s="64"/>
      <c r="L895" s="63" t="s">
        <v>2512</v>
      </c>
      <c r="M895" s="65"/>
      <c r="N895" s="66">
        <v>38.7</v>
      </c>
      <c r="O895" s="84"/>
      <c r="P895" s="67">
        <f t="shared" si="0"/>
        <v>154393.30000000002</v>
      </c>
      <c r="R895" s="55" t="s">
        <v>958</v>
      </c>
      <c r="S895" s="96"/>
      <c r="T895" s="395"/>
      <c r="U895" s="57">
        <v>2800</v>
      </c>
      <c r="V895" s="58" t="s">
        <v>959</v>
      </c>
      <c r="W895" s="114"/>
      <c r="X895" s="114"/>
      <c r="Y895" s="145"/>
      <c r="Z895" s="152" t="s">
        <v>960</v>
      </c>
      <c r="AA895" s="97" t="s">
        <v>961</v>
      </c>
      <c r="AB895" s="183" t="s">
        <v>2234</v>
      </c>
      <c r="AC895" s="64" t="s">
        <v>1504</v>
      </c>
      <c r="AD895" s="63" t="s">
        <v>2514</v>
      </c>
      <c r="AE895" s="65"/>
      <c r="AF895" s="66">
        <v>45.05</v>
      </c>
      <c r="AG895" s="84"/>
      <c r="AH895" s="358">
        <f>(AF895+$AG$855)*U895</f>
        <v>128939.99999999999</v>
      </c>
      <c r="AI895" s="55" t="s">
        <v>958</v>
      </c>
      <c r="AJ895" s="96"/>
      <c r="AK895" s="395"/>
      <c r="AL895" s="57">
        <v>4676</v>
      </c>
      <c r="AM895" s="58" t="s">
        <v>959</v>
      </c>
      <c r="AN895" s="114"/>
      <c r="AO895" s="114"/>
      <c r="AP895" s="145"/>
      <c r="AQ895" s="152" t="s">
        <v>960</v>
      </c>
      <c r="AR895" s="97" t="s">
        <v>961</v>
      </c>
      <c r="AS895" s="183" t="s">
        <v>282</v>
      </c>
      <c r="AT895" s="64">
        <v>298433</v>
      </c>
      <c r="AU895" s="63" t="s">
        <v>1499</v>
      </c>
      <c r="AV895" s="65"/>
      <c r="AW895" s="66">
        <v>27.5</v>
      </c>
      <c r="AX895" s="84"/>
      <c r="AY895" s="358">
        <f>(AW895+$AX$855)*AL895</f>
        <v>137708.19999999998</v>
      </c>
      <c r="AZ895" s="55" t="s">
        <v>958</v>
      </c>
      <c r="BA895" s="96"/>
      <c r="BB895" s="395"/>
      <c r="BC895" s="57">
        <v>2800</v>
      </c>
      <c r="BD895" s="58" t="s">
        <v>959</v>
      </c>
      <c r="BE895" s="114"/>
      <c r="BF895" s="114"/>
      <c r="BG895" s="145"/>
      <c r="BH895" s="152" t="s">
        <v>960</v>
      </c>
      <c r="BI895" s="97" t="s">
        <v>961</v>
      </c>
      <c r="BJ895" s="183" t="s">
        <v>1886</v>
      </c>
      <c r="BK895" s="64">
        <v>33929</v>
      </c>
      <c r="BL895" s="63" t="s">
        <v>2514</v>
      </c>
      <c r="BM895" s="65"/>
      <c r="BN895" s="66">
        <v>45.05</v>
      </c>
      <c r="BO895" s="84"/>
      <c r="BP895" s="358">
        <f t="shared" si="1"/>
        <v>130508</v>
      </c>
    </row>
    <row r="896" spans="1:68" ht="16.5" thickBot="1">
      <c r="A896" s="78" t="s">
        <v>1956</v>
      </c>
      <c r="B896" s="96"/>
      <c r="C896" s="70"/>
      <c r="D896" s="58"/>
      <c r="E896" s="114" t="s">
        <v>963</v>
      </c>
      <c r="F896" s="114"/>
      <c r="G896" s="145"/>
      <c r="H896" s="152" t="s">
        <v>964</v>
      </c>
      <c r="I896" s="72"/>
      <c r="J896" s="89"/>
      <c r="K896" s="74"/>
      <c r="L896" s="73"/>
      <c r="M896" s="74"/>
      <c r="N896" s="75"/>
      <c r="O896" s="84"/>
      <c r="P896" s="67">
        <f t="shared" si="0"/>
        <v>0</v>
      </c>
      <c r="R896" s="78" t="s">
        <v>1956</v>
      </c>
      <c r="S896" s="96"/>
      <c r="T896" s="395"/>
      <c r="U896" s="70"/>
      <c r="V896" s="58"/>
      <c r="W896" s="114" t="s">
        <v>963</v>
      </c>
      <c r="X896" s="114"/>
      <c r="Y896" s="145"/>
      <c r="Z896" s="152" t="s">
        <v>964</v>
      </c>
      <c r="AA896" s="72"/>
      <c r="AB896" s="89"/>
      <c r="AC896" s="74"/>
      <c r="AD896" s="73"/>
      <c r="AE896" s="74"/>
      <c r="AF896" s="75"/>
      <c r="AG896" s="84"/>
      <c r="AH896" s="359"/>
      <c r="AI896" s="78" t="s">
        <v>1956</v>
      </c>
      <c r="AJ896" s="96"/>
      <c r="AK896" s="395"/>
      <c r="AL896" s="70"/>
      <c r="AM896" s="58"/>
      <c r="AN896" s="114" t="s">
        <v>963</v>
      </c>
      <c r="AO896" s="114"/>
      <c r="AP896" s="145"/>
      <c r="AQ896" s="152" t="s">
        <v>964</v>
      </c>
      <c r="AR896" s="72"/>
      <c r="AS896" s="89"/>
      <c r="AT896" s="74"/>
      <c r="AU896" s="73"/>
      <c r="AV896" s="74"/>
      <c r="AW896" s="75"/>
      <c r="AX896" s="84"/>
      <c r="AY896" s="359"/>
      <c r="AZ896" s="78" t="s">
        <v>1956</v>
      </c>
      <c r="BA896" s="96"/>
      <c r="BB896" s="395"/>
      <c r="BC896" s="70"/>
      <c r="BD896" s="58"/>
      <c r="BE896" s="114" t="s">
        <v>963</v>
      </c>
      <c r="BF896" s="114"/>
      <c r="BG896" s="145"/>
      <c r="BH896" s="152" t="s">
        <v>964</v>
      </c>
      <c r="BI896" s="72"/>
      <c r="BJ896" s="89"/>
      <c r="BK896" s="74"/>
      <c r="BL896" s="73"/>
      <c r="BM896" s="74"/>
      <c r="BN896" s="75"/>
      <c r="BO896" s="84"/>
      <c r="BP896" s="358">
        <f t="shared" si="1"/>
        <v>0</v>
      </c>
    </row>
    <row r="897" spans="1:68" ht="16.5" thickBot="1">
      <c r="A897" s="78"/>
      <c r="B897" s="96"/>
      <c r="C897" s="70"/>
      <c r="D897" s="58"/>
      <c r="E897" s="114"/>
      <c r="F897" s="114"/>
      <c r="G897" s="145"/>
      <c r="H897" s="237"/>
      <c r="I897" s="72"/>
      <c r="J897" s="89"/>
      <c r="K897" s="74"/>
      <c r="L897" s="73"/>
      <c r="M897" s="74"/>
      <c r="N897" s="75"/>
      <c r="O897" s="84"/>
      <c r="P897" s="67">
        <f t="shared" si="0"/>
        <v>0</v>
      </c>
      <c r="R897" s="78"/>
      <c r="S897" s="96"/>
      <c r="T897" s="395"/>
      <c r="U897" s="70"/>
      <c r="V897" s="58"/>
      <c r="W897" s="114"/>
      <c r="X897" s="114"/>
      <c r="Y897" s="145"/>
      <c r="Z897" s="237"/>
      <c r="AA897" s="72"/>
      <c r="AB897" s="89"/>
      <c r="AC897" s="74"/>
      <c r="AD897" s="73"/>
      <c r="AE897" s="74"/>
      <c r="AF897" s="75"/>
      <c r="AG897" s="84"/>
      <c r="AH897" s="359"/>
      <c r="AI897" s="78"/>
      <c r="AJ897" s="96"/>
      <c r="AK897" s="395"/>
      <c r="AL897" s="70"/>
      <c r="AM897" s="58"/>
      <c r="AN897" s="114"/>
      <c r="AO897" s="114"/>
      <c r="AP897" s="145"/>
      <c r="AQ897" s="237"/>
      <c r="AR897" s="72"/>
      <c r="AS897" s="89"/>
      <c r="AT897" s="74"/>
      <c r="AU897" s="73"/>
      <c r="AV897" s="74"/>
      <c r="AW897" s="75"/>
      <c r="AX897" s="84"/>
      <c r="AY897" s="359"/>
      <c r="AZ897" s="78"/>
      <c r="BA897" s="96"/>
      <c r="BB897" s="395"/>
      <c r="BC897" s="70"/>
      <c r="BD897" s="58"/>
      <c r="BE897" s="114"/>
      <c r="BF897" s="114"/>
      <c r="BG897" s="145"/>
      <c r="BH897" s="237"/>
      <c r="BI897" s="72"/>
      <c r="BJ897" s="89"/>
      <c r="BK897" s="74"/>
      <c r="BL897" s="73"/>
      <c r="BM897" s="74"/>
      <c r="BN897" s="75"/>
      <c r="BO897" s="84"/>
      <c r="BP897" s="358">
        <f t="shared" si="1"/>
        <v>0</v>
      </c>
    </row>
    <row r="898" spans="1:68" ht="16.5" thickBot="1">
      <c r="A898" s="55" t="s">
        <v>965</v>
      </c>
      <c r="B898" s="96"/>
      <c r="C898" s="57">
        <v>100</v>
      </c>
      <c r="D898" s="58" t="s">
        <v>966</v>
      </c>
      <c r="E898" s="114"/>
      <c r="F898" s="114"/>
      <c r="G898" s="145"/>
      <c r="H898" s="152" t="s">
        <v>967</v>
      </c>
      <c r="I898" s="97" t="s">
        <v>968</v>
      </c>
      <c r="J898" s="183" t="s">
        <v>969</v>
      </c>
      <c r="K898" s="64"/>
      <c r="L898" s="63" t="s">
        <v>970</v>
      </c>
      <c r="M898" s="65"/>
      <c r="N898" s="66">
        <v>29.7</v>
      </c>
      <c r="O898" s="84"/>
      <c r="P898" s="67">
        <f t="shared" si="0"/>
        <v>3070</v>
      </c>
      <c r="R898" s="55" t="s">
        <v>965</v>
      </c>
      <c r="S898" s="96"/>
      <c r="T898" s="395"/>
      <c r="U898" s="57">
        <v>100</v>
      </c>
      <c r="V898" s="58" t="s">
        <v>966</v>
      </c>
      <c r="W898" s="114"/>
      <c r="X898" s="114"/>
      <c r="Y898" s="145"/>
      <c r="Z898" s="152" t="s">
        <v>967</v>
      </c>
      <c r="AA898" s="97" t="s">
        <v>968</v>
      </c>
      <c r="AB898" s="183" t="s">
        <v>969</v>
      </c>
      <c r="AC898" s="64" t="s">
        <v>1505</v>
      </c>
      <c r="AD898" s="63" t="s">
        <v>1499</v>
      </c>
      <c r="AE898" s="65"/>
      <c r="AF898" s="66">
        <v>29.7</v>
      </c>
      <c r="AG898" s="84"/>
      <c r="AH898" s="358">
        <f>(AF898+$AG$855)*U898</f>
        <v>3070</v>
      </c>
      <c r="AI898" s="55" t="s">
        <v>965</v>
      </c>
      <c r="AJ898" s="96"/>
      <c r="AK898" s="395"/>
      <c r="AL898" s="57">
        <v>90</v>
      </c>
      <c r="AM898" s="58" t="s">
        <v>966</v>
      </c>
      <c r="AN898" s="114"/>
      <c r="AO898" s="114"/>
      <c r="AP898" s="145"/>
      <c r="AQ898" s="152" t="s">
        <v>967</v>
      </c>
      <c r="AR898" s="97" t="s">
        <v>968</v>
      </c>
      <c r="AS898" s="183" t="s">
        <v>1862</v>
      </c>
      <c r="AT898" s="64">
        <v>209244</v>
      </c>
      <c r="AU898" s="63" t="s">
        <v>1499</v>
      </c>
      <c r="AV898" s="65"/>
      <c r="AW898" s="66">
        <v>52</v>
      </c>
      <c r="AX898" s="84"/>
      <c r="AY898" s="358">
        <f>(AW898+$AX$855)*AL898</f>
        <v>4855.5</v>
      </c>
      <c r="AZ898" s="55" t="s">
        <v>965</v>
      </c>
      <c r="BA898" s="96"/>
      <c r="BB898" s="395"/>
      <c r="BC898" s="57">
        <v>100</v>
      </c>
      <c r="BD898" s="58" t="s">
        <v>966</v>
      </c>
      <c r="BE898" s="114"/>
      <c r="BF898" s="114"/>
      <c r="BG898" s="145"/>
      <c r="BH898" s="152" t="s">
        <v>967</v>
      </c>
      <c r="BI898" s="97" t="s">
        <v>968</v>
      </c>
      <c r="BJ898" s="183" t="s">
        <v>1887</v>
      </c>
      <c r="BK898" s="64">
        <v>33102</v>
      </c>
      <c r="BL898" s="63" t="s">
        <v>2514</v>
      </c>
      <c r="BM898" s="65"/>
      <c r="BN898" s="66">
        <v>29.7</v>
      </c>
      <c r="BO898" s="84"/>
      <c r="BP898" s="358">
        <f t="shared" si="1"/>
        <v>3126</v>
      </c>
    </row>
    <row r="899" spans="1:68" ht="15" customHeight="1" thickBot="1">
      <c r="A899" s="78"/>
      <c r="B899" s="96"/>
      <c r="C899" s="70"/>
      <c r="D899" s="58"/>
      <c r="E899" s="114" t="s">
        <v>449</v>
      </c>
      <c r="F899" s="114"/>
      <c r="G899" s="145"/>
      <c r="H899" s="237"/>
      <c r="I899" s="72"/>
      <c r="J899" s="336"/>
      <c r="K899" s="89"/>
      <c r="L899" s="74"/>
      <c r="M899" s="73"/>
      <c r="N899" s="79"/>
      <c r="O899" s="84"/>
      <c r="P899" s="67">
        <f t="shared" si="0"/>
        <v>0</v>
      </c>
      <c r="Q899" s="338"/>
      <c r="R899" s="78"/>
      <c r="S899" s="96"/>
      <c r="T899" s="395"/>
      <c r="U899" s="70"/>
      <c r="V899" s="58"/>
      <c r="W899" s="114" t="s">
        <v>449</v>
      </c>
      <c r="X899" s="114"/>
      <c r="Y899" s="145"/>
      <c r="Z899" s="237"/>
      <c r="AA899" s="72"/>
      <c r="AB899" s="336"/>
      <c r="AC899" s="89"/>
      <c r="AD899" s="74"/>
      <c r="AE899" s="73"/>
      <c r="AF899" s="79"/>
      <c r="AG899" s="84"/>
      <c r="AH899" s="337"/>
      <c r="AI899" s="78"/>
      <c r="AJ899" s="96"/>
      <c r="AK899" s="395"/>
      <c r="AL899" s="70"/>
      <c r="AM899" s="58"/>
      <c r="AN899" s="114" t="s">
        <v>449</v>
      </c>
      <c r="AO899" s="114"/>
      <c r="AP899" s="145"/>
      <c r="AQ899" s="237"/>
      <c r="AR899" s="72"/>
      <c r="AS899" s="336"/>
      <c r="AT899" s="89"/>
      <c r="AU899" s="74"/>
      <c r="AV899" s="73"/>
      <c r="AW899" s="79"/>
      <c r="AX899" s="84"/>
      <c r="AY899" s="337"/>
      <c r="AZ899" s="78"/>
      <c r="BA899" s="96"/>
      <c r="BB899" s="395"/>
      <c r="BC899" s="70"/>
      <c r="BD899" s="58"/>
      <c r="BE899" s="114" t="s">
        <v>449</v>
      </c>
      <c r="BF899" s="114"/>
      <c r="BG899" s="145"/>
      <c r="BH899" s="237"/>
      <c r="BI899" s="72"/>
      <c r="BJ899" s="336"/>
      <c r="BK899" s="89"/>
      <c r="BL899" s="74"/>
      <c r="BM899" s="73"/>
      <c r="BN899" s="79"/>
      <c r="BO899" s="84"/>
      <c r="BP899" s="358">
        <f t="shared" si="1"/>
        <v>0</v>
      </c>
    </row>
    <row r="900" spans="1:68" s="81" customFormat="1" ht="16.5" thickBot="1">
      <c r="A900" s="78"/>
      <c r="B900" s="79"/>
      <c r="C900" s="70"/>
      <c r="D900" s="58"/>
      <c r="E900" s="59"/>
      <c r="F900" s="59"/>
      <c r="G900" s="60"/>
      <c r="H900" s="270"/>
      <c r="I900" s="72"/>
      <c r="J900" s="89"/>
      <c r="K900" s="74"/>
      <c r="L900" s="73"/>
      <c r="M900" s="74"/>
      <c r="N900" s="75"/>
      <c r="O900" s="84"/>
      <c r="P900" s="67">
        <f t="shared" si="0"/>
        <v>0</v>
      </c>
      <c r="Q900" s="80"/>
      <c r="R900" s="78"/>
      <c r="S900" s="79"/>
      <c r="T900" s="395"/>
      <c r="U900" s="70"/>
      <c r="V900" s="58"/>
      <c r="W900" s="59"/>
      <c r="X900" s="59"/>
      <c r="Y900" s="60"/>
      <c r="Z900" s="270"/>
      <c r="AA900" s="72"/>
      <c r="AB900" s="89"/>
      <c r="AC900" s="74"/>
      <c r="AD900" s="73"/>
      <c r="AE900" s="74"/>
      <c r="AF900" s="75"/>
      <c r="AG900" s="84"/>
      <c r="AH900" s="359"/>
      <c r="AI900" s="78"/>
      <c r="AJ900" s="79"/>
      <c r="AK900" s="395"/>
      <c r="AL900" s="70">
        <v>282</v>
      </c>
      <c r="AM900" s="58"/>
      <c r="AN900" s="59"/>
      <c r="AO900" s="59"/>
      <c r="AP900" s="60"/>
      <c r="AQ900" s="270"/>
      <c r="AR900" s="72"/>
      <c r="AS900" s="89"/>
      <c r="AT900" s="74"/>
      <c r="AU900" s="73"/>
      <c r="AV900" s="74"/>
      <c r="AW900" s="75"/>
      <c r="AX900" s="84"/>
      <c r="AY900" s="359"/>
      <c r="AZ900" s="78"/>
      <c r="BA900" s="79"/>
      <c r="BB900" s="395"/>
      <c r="BC900" s="70"/>
      <c r="BD900" s="58"/>
      <c r="BE900" s="59"/>
      <c r="BF900" s="59"/>
      <c r="BG900" s="60"/>
      <c r="BH900" s="270"/>
      <c r="BI900" s="72"/>
      <c r="BJ900" s="89"/>
      <c r="BK900" s="74"/>
      <c r="BL900" s="73"/>
      <c r="BM900" s="74"/>
      <c r="BN900" s="75"/>
      <c r="BO900" s="84"/>
      <c r="BP900" s="358">
        <f t="shared" si="1"/>
        <v>0</v>
      </c>
    </row>
    <row r="901" spans="1:68" ht="16.5" thickBot="1">
      <c r="A901" s="55" t="s">
        <v>971</v>
      </c>
      <c r="B901" s="96" t="s">
        <v>972</v>
      </c>
      <c r="C901" s="57">
        <v>850</v>
      </c>
      <c r="D901" s="58" t="s">
        <v>973</v>
      </c>
      <c r="E901" s="114"/>
      <c r="F901" s="114"/>
      <c r="G901" s="145"/>
      <c r="H901" s="131" t="s">
        <v>974</v>
      </c>
      <c r="I901" s="97" t="s">
        <v>975</v>
      </c>
      <c r="J901" s="183" t="s">
        <v>976</v>
      </c>
      <c r="K901" s="64"/>
      <c r="L901" s="63" t="s">
        <v>977</v>
      </c>
      <c r="M901" s="65"/>
      <c r="N901" s="66">
        <v>18.4</v>
      </c>
      <c r="O901" s="84"/>
      <c r="P901" s="67">
        <f t="shared" si="0"/>
        <v>16490</v>
      </c>
      <c r="R901" s="55" t="s">
        <v>971</v>
      </c>
      <c r="S901" s="96" t="s">
        <v>972</v>
      </c>
      <c r="T901" s="395"/>
      <c r="U901" s="57">
        <v>850</v>
      </c>
      <c r="V901" s="58" t="s">
        <v>973</v>
      </c>
      <c r="W901" s="114"/>
      <c r="X901" s="114"/>
      <c r="Y901" s="145"/>
      <c r="Z901" s="131" t="s">
        <v>974</v>
      </c>
      <c r="AA901" s="97" t="s">
        <v>975</v>
      </c>
      <c r="AB901" s="183" t="s">
        <v>976</v>
      </c>
      <c r="AC901" s="64" t="s">
        <v>1506</v>
      </c>
      <c r="AD901" s="63" t="s">
        <v>1346</v>
      </c>
      <c r="AE901" s="65"/>
      <c r="AF901" s="66">
        <v>18.4</v>
      </c>
      <c r="AG901" s="84"/>
      <c r="AH901" s="358">
        <f>(AF901+$AG$855)*U901</f>
        <v>16490</v>
      </c>
      <c r="AI901" s="55" t="s">
        <v>971</v>
      </c>
      <c r="AJ901" s="96" t="s">
        <v>972</v>
      </c>
      <c r="AK901" s="395"/>
      <c r="AL901" s="57">
        <v>850</v>
      </c>
      <c r="AM901" s="58" t="s">
        <v>973</v>
      </c>
      <c r="AN901" s="114"/>
      <c r="AO901" s="114"/>
      <c r="AP901" s="145"/>
      <c r="AQ901" s="131" t="s">
        <v>974</v>
      </c>
      <c r="AR901" s="97" t="s">
        <v>975</v>
      </c>
      <c r="AS901" s="183" t="s">
        <v>1590</v>
      </c>
      <c r="AT901" s="64">
        <v>176800</v>
      </c>
      <c r="AU901" s="63" t="s">
        <v>1499</v>
      </c>
      <c r="AV901" s="65"/>
      <c r="AW901" s="66">
        <v>53.16</v>
      </c>
      <c r="AX901" s="84">
        <v>2.25</v>
      </c>
      <c r="AY901" s="358">
        <f>(AW901+AX901)*AL900</f>
        <v>15625.619999999999</v>
      </c>
      <c r="AZ901" s="55" t="s">
        <v>971</v>
      </c>
      <c r="BA901" s="96" t="s">
        <v>972</v>
      </c>
      <c r="BB901" s="395"/>
      <c r="BC901" s="57">
        <v>425</v>
      </c>
      <c r="BD901" s="58" t="s">
        <v>973</v>
      </c>
      <c r="BE901" s="114"/>
      <c r="BF901" s="114"/>
      <c r="BG901" s="145"/>
      <c r="BH901" s="131" t="s">
        <v>974</v>
      </c>
      <c r="BI901" s="97" t="s">
        <v>975</v>
      </c>
      <c r="BJ901" s="183" t="s">
        <v>1888</v>
      </c>
      <c r="BK901" s="64">
        <v>35014</v>
      </c>
      <c r="BL901" s="63" t="s">
        <v>952</v>
      </c>
      <c r="BM901" s="65"/>
      <c r="BN901" s="66">
        <v>60.5</v>
      </c>
      <c r="BO901" s="84"/>
      <c r="BP901" s="358">
        <f t="shared" si="1"/>
        <v>26375.5</v>
      </c>
    </row>
    <row r="902" spans="1:68" s="81" customFormat="1" ht="16.5" thickBot="1">
      <c r="A902" s="78"/>
      <c r="B902" s="79"/>
      <c r="C902" s="70"/>
      <c r="D902" s="59" t="s">
        <v>978</v>
      </c>
      <c r="E902" s="114"/>
      <c r="F902" s="60"/>
      <c r="G902" s="60"/>
      <c r="H902" s="152" t="s">
        <v>979</v>
      </c>
      <c r="I902" s="72"/>
      <c r="J902" s="89"/>
      <c r="K902" s="74"/>
      <c r="L902" s="73"/>
      <c r="M902" s="74"/>
      <c r="N902" s="75"/>
      <c r="O902" s="84"/>
      <c r="P902" s="67">
        <f t="shared" si="0"/>
        <v>0</v>
      </c>
      <c r="Q902" s="80"/>
      <c r="R902" s="78"/>
      <c r="S902" s="79"/>
      <c r="T902" s="395"/>
      <c r="U902" s="70"/>
      <c r="V902" s="59" t="s">
        <v>978</v>
      </c>
      <c r="W902" s="114"/>
      <c r="X902" s="60"/>
      <c r="Y902" s="60"/>
      <c r="Z902" s="152" t="s">
        <v>979</v>
      </c>
      <c r="AA902" s="72"/>
      <c r="AB902" s="89"/>
      <c r="AC902" s="74"/>
      <c r="AD902" s="73"/>
      <c r="AE902" s="74"/>
      <c r="AF902" s="75"/>
      <c r="AG902" s="84"/>
      <c r="AH902" s="368" t="s">
        <v>1956</v>
      </c>
      <c r="AI902" s="78"/>
      <c r="AJ902" s="79"/>
      <c r="AK902" s="395"/>
      <c r="AL902" s="70"/>
      <c r="AM902" s="59" t="s">
        <v>978</v>
      </c>
      <c r="AN902" s="114"/>
      <c r="AO902" s="60"/>
      <c r="AP902" s="60"/>
      <c r="AQ902" s="152" t="s">
        <v>979</v>
      </c>
      <c r="AR902" s="72"/>
      <c r="AS902" s="89" t="s">
        <v>1858</v>
      </c>
      <c r="AT902" s="74"/>
      <c r="AU902" s="73"/>
      <c r="AV902" s="74"/>
      <c r="AW902" s="75"/>
      <c r="AX902" s="84"/>
      <c r="AY902" s="368" t="s">
        <v>1956</v>
      </c>
      <c r="AZ902" s="78"/>
      <c r="BA902" s="79"/>
      <c r="BB902" s="395"/>
      <c r="BC902" s="70"/>
      <c r="BD902" s="59" t="s">
        <v>978</v>
      </c>
      <c r="BE902" s="114"/>
      <c r="BF902" s="60"/>
      <c r="BG902" s="60"/>
      <c r="BH902" s="152" t="s">
        <v>979</v>
      </c>
      <c r="BI902" s="72"/>
      <c r="BJ902" s="89"/>
      <c r="BK902" s="74"/>
      <c r="BL902" s="73"/>
      <c r="BM902" s="74"/>
      <c r="BN902" s="75"/>
      <c r="BO902" s="84"/>
      <c r="BP902" s="358">
        <f t="shared" si="1"/>
        <v>0</v>
      </c>
    </row>
    <row r="903" spans="1:68" ht="16.5" thickBot="1">
      <c r="A903" s="78"/>
      <c r="B903" s="136"/>
      <c r="C903" s="70"/>
      <c r="D903" s="58"/>
      <c r="E903" s="114"/>
      <c r="F903" s="114"/>
      <c r="G903" s="145"/>
      <c r="H903" s="131" t="s">
        <v>980</v>
      </c>
      <c r="I903" s="72"/>
      <c r="J903" s="89"/>
      <c r="K903" s="74"/>
      <c r="L903" s="73"/>
      <c r="M903" s="74"/>
      <c r="N903" s="75"/>
      <c r="O903" s="84"/>
      <c r="P903" s="67">
        <f t="shared" si="0"/>
        <v>0</v>
      </c>
      <c r="R903" s="78"/>
      <c r="S903" s="136"/>
      <c r="T903" s="395"/>
      <c r="U903" s="70"/>
      <c r="V903" s="58"/>
      <c r="W903" s="114"/>
      <c r="X903" s="114"/>
      <c r="Y903" s="145"/>
      <c r="Z903" s="131" t="s">
        <v>980</v>
      </c>
      <c r="AA903" s="72"/>
      <c r="AB903" s="89"/>
      <c r="AC903" s="74"/>
      <c r="AD903" s="73"/>
      <c r="AE903" s="74"/>
      <c r="AF903" s="75"/>
      <c r="AG903" s="84"/>
      <c r="AH903" s="359"/>
      <c r="AI903" s="78"/>
      <c r="AJ903" s="136"/>
      <c r="AK903" s="395"/>
      <c r="AL903" s="70"/>
      <c r="AM903" s="58"/>
      <c r="AN903" s="114"/>
      <c r="AO903" s="114"/>
      <c r="AP903" s="145"/>
      <c r="AQ903" s="131" t="s">
        <v>980</v>
      </c>
      <c r="AR903" s="72"/>
      <c r="AS903" s="89"/>
      <c r="AT903" s="74"/>
      <c r="AU903" s="73"/>
      <c r="AV903" s="74"/>
      <c r="AW903" s="75"/>
      <c r="AX903" s="84"/>
      <c r="AY903" s="359"/>
      <c r="AZ903" s="78"/>
      <c r="BA903" s="136"/>
      <c r="BB903" s="395"/>
      <c r="BC903" s="70"/>
      <c r="BD903" s="58"/>
      <c r="BE903" s="114"/>
      <c r="BF903" s="114"/>
      <c r="BG903" s="145"/>
      <c r="BH903" s="131" t="s">
        <v>980</v>
      </c>
      <c r="BI903" s="72"/>
      <c r="BJ903" s="89"/>
      <c r="BK903" s="74"/>
      <c r="BL903" s="73"/>
      <c r="BM903" s="74"/>
      <c r="BN903" s="75"/>
      <c r="BO903" s="84"/>
      <c r="BP903" s="358">
        <f t="shared" si="1"/>
        <v>0</v>
      </c>
    </row>
    <row r="904" spans="1:68" s="81" customFormat="1" ht="16.5" thickBot="1">
      <c r="A904" s="78"/>
      <c r="B904" s="79"/>
      <c r="C904" s="70"/>
      <c r="D904" s="58"/>
      <c r="E904" s="59"/>
      <c r="F904" s="59"/>
      <c r="G904" s="60"/>
      <c r="H904" s="270"/>
      <c r="I904" s="72"/>
      <c r="J904" s="89"/>
      <c r="K904" s="74"/>
      <c r="L904" s="73"/>
      <c r="M904" s="74"/>
      <c r="N904" s="75"/>
      <c r="O904" s="84"/>
      <c r="P904" s="67">
        <f t="shared" si="0"/>
        <v>0</v>
      </c>
      <c r="Q904" s="80"/>
      <c r="R904" s="78"/>
      <c r="S904" s="79"/>
      <c r="T904" s="395"/>
      <c r="U904" s="70"/>
      <c r="V904" s="58"/>
      <c r="W904" s="59"/>
      <c r="X904" s="59"/>
      <c r="Y904" s="60"/>
      <c r="Z904" s="270"/>
      <c r="AA904" s="72"/>
      <c r="AB904" s="89"/>
      <c r="AC904" s="74"/>
      <c r="AD904" s="73"/>
      <c r="AE904" s="74"/>
      <c r="AF904" s="75"/>
      <c r="AG904" s="84"/>
      <c r="AH904" s="368" t="s">
        <v>1956</v>
      </c>
      <c r="AI904" s="78"/>
      <c r="AJ904" s="79"/>
      <c r="AK904" s="395"/>
      <c r="AL904" s="70">
        <v>203</v>
      </c>
      <c r="AM904" s="58"/>
      <c r="AN904" s="59"/>
      <c r="AO904" s="59"/>
      <c r="AP904" s="60"/>
      <c r="AQ904" s="270"/>
      <c r="AR904" s="72"/>
      <c r="AS904" s="89"/>
      <c r="AT904" s="74"/>
      <c r="AU904" s="73"/>
      <c r="AV904" s="74"/>
      <c r="AW904" s="75"/>
      <c r="AX904" s="84"/>
      <c r="AY904" s="368" t="s">
        <v>1956</v>
      </c>
      <c r="AZ904" s="78"/>
      <c r="BA904" s="79"/>
      <c r="BB904" s="395"/>
      <c r="BC904" s="70"/>
      <c r="BD904" s="58"/>
      <c r="BE904" s="59"/>
      <c r="BF904" s="59"/>
      <c r="BG904" s="60"/>
      <c r="BH904" s="270"/>
      <c r="BI904" s="72"/>
      <c r="BJ904" s="89"/>
      <c r="BK904" s="74"/>
      <c r="BL904" s="73"/>
      <c r="BM904" s="74"/>
      <c r="BN904" s="75"/>
      <c r="BO904" s="84"/>
      <c r="BP904" s="358">
        <f t="shared" si="1"/>
        <v>0</v>
      </c>
    </row>
    <row r="905" spans="1:68" ht="26.25" thickBot="1">
      <c r="A905" s="55" t="s">
        <v>981</v>
      </c>
      <c r="B905" s="96" t="s">
        <v>982</v>
      </c>
      <c r="C905" s="57">
        <v>526</v>
      </c>
      <c r="D905" s="58" t="s">
        <v>983</v>
      </c>
      <c r="E905" s="59"/>
      <c r="F905" s="59"/>
      <c r="G905" s="60"/>
      <c r="H905" s="335" t="s">
        <v>984</v>
      </c>
      <c r="I905" s="97" t="s">
        <v>985</v>
      </c>
      <c r="J905" s="183" t="s">
        <v>986</v>
      </c>
      <c r="K905" s="339"/>
      <c r="L905" s="63" t="s">
        <v>987</v>
      </c>
      <c r="M905" s="65"/>
      <c r="N905" s="66">
        <v>16.03</v>
      </c>
      <c r="O905" s="84"/>
      <c r="P905" s="67">
        <f t="shared" si="0"/>
        <v>8957.78</v>
      </c>
      <c r="R905" s="55" t="s">
        <v>981</v>
      </c>
      <c r="S905" s="96" t="s">
        <v>982</v>
      </c>
      <c r="T905" s="395"/>
      <c r="U905" s="400">
        <v>526</v>
      </c>
      <c r="V905" s="58" t="s">
        <v>983</v>
      </c>
      <c r="W905" s="59"/>
      <c r="X905" s="59"/>
      <c r="Y905" s="60"/>
      <c r="Z905" s="335" t="s">
        <v>984</v>
      </c>
      <c r="AA905" s="97" t="s">
        <v>985</v>
      </c>
      <c r="AB905" s="183" t="s">
        <v>986</v>
      </c>
      <c r="AC905" s="64" t="s">
        <v>1507</v>
      </c>
      <c r="AD905" s="63" t="s">
        <v>1503</v>
      </c>
      <c r="AE905" s="65"/>
      <c r="AF905" s="66">
        <v>16.03</v>
      </c>
      <c r="AG905" s="84"/>
      <c r="AH905" s="358">
        <f>(AF905+$AG$855)*U905</f>
        <v>8957.78</v>
      </c>
      <c r="AI905" s="55" t="s">
        <v>981</v>
      </c>
      <c r="AJ905" s="96" t="s">
        <v>982</v>
      </c>
      <c r="AK905" s="395"/>
      <c r="AL905" s="57">
        <v>200</v>
      </c>
      <c r="AM905" s="58" t="s">
        <v>983</v>
      </c>
      <c r="AN905" s="59"/>
      <c r="AO905" s="59"/>
      <c r="AP905" s="60"/>
      <c r="AQ905" s="335" t="s">
        <v>984</v>
      </c>
      <c r="AR905" s="97" t="s">
        <v>985</v>
      </c>
      <c r="AS905" s="183" t="s">
        <v>1863</v>
      </c>
      <c r="AT905" s="64">
        <v>150180</v>
      </c>
      <c r="AU905" s="63" t="s">
        <v>1499</v>
      </c>
      <c r="AV905" s="65"/>
      <c r="AW905" s="66">
        <v>53.35</v>
      </c>
      <c r="AX905" s="84">
        <v>2.25</v>
      </c>
      <c r="AY905" s="358">
        <f>(AW905+AX905)*AL904</f>
        <v>11286.800000000001</v>
      </c>
      <c r="AZ905" s="55" t="s">
        <v>981</v>
      </c>
      <c r="BA905" s="96" t="s">
        <v>982</v>
      </c>
      <c r="BB905" s="395"/>
      <c r="BC905" s="57">
        <v>200</v>
      </c>
      <c r="BD905" s="58" t="s">
        <v>983</v>
      </c>
      <c r="BE905" s="59"/>
      <c r="BF905" s="59"/>
      <c r="BG905" s="60"/>
      <c r="BH905" s="335" t="s">
        <v>984</v>
      </c>
      <c r="BI905" s="97" t="s">
        <v>985</v>
      </c>
      <c r="BJ905" s="183" t="s">
        <v>1889</v>
      </c>
      <c r="BK905" s="64">
        <v>33467</v>
      </c>
      <c r="BL905" s="63" t="s">
        <v>2514</v>
      </c>
      <c r="BM905" s="65"/>
      <c r="BN905" s="66">
        <v>50</v>
      </c>
      <c r="BO905" s="84"/>
      <c r="BP905" s="358">
        <f t="shared" si="1"/>
        <v>10312</v>
      </c>
    </row>
    <row r="906" spans="1:68" ht="16.5" thickBot="1">
      <c r="A906" s="90"/>
      <c r="C906" s="70"/>
      <c r="D906" s="58"/>
      <c r="E906" s="114"/>
      <c r="F906" s="114"/>
      <c r="G906" s="145"/>
      <c r="H906" s="335" t="s">
        <v>988</v>
      </c>
      <c r="I906" s="72"/>
      <c r="J906" s="89"/>
      <c r="K906" s="74"/>
      <c r="L906" s="73"/>
      <c r="M906" s="74"/>
      <c r="N906" s="75"/>
      <c r="O906" s="84"/>
      <c r="P906" s="67">
        <f t="shared" si="0"/>
        <v>0</v>
      </c>
      <c r="R906" s="90"/>
      <c r="S906" s="91"/>
      <c r="T906" s="395"/>
      <c r="U906" s="70"/>
      <c r="V906" s="58"/>
      <c r="W906" s="114"/>
      <c r="X906" s="114"/>
      <c r="Y906" s="145"/>
      <c r="Z906" s="335" t="s">
        <v>988</v>
      </c>
      <c r="AA906" s="72"/>
      <c r="AB906" s="89"/>
      <c r="AC906" s="74"/>
      <c r="AD906" s="73"/>
      <c r="AE906" s="74"/>
      <c r="AF906" s="75"/>
      <c r="AG906" s="84"/>
      <c r="AH906" s="359"/>
      <c r="AI906" s="90"/>
      <c r="AJ906" s="91"/>
      <c r="AK906" s="395"/>
      <c r="AL906" s="70"/>
      <c r="AM906" s="58"/>
      <c r="AN906" s="114"/>
      <c r="AO906" s="114"/>
      <c r="AP906" s="145"/>
      <c r="AQ906" s="335" t="s">
        <v>988</v>
      </c>
      <c r="AR906" s="72"/>
      <c r="AS906" s="89" t="s">
        <v>1858</v>
      </c>
      <c r="AT906" s="74"/>
      <c r="AU906" s="73"/>
      <c r="AV906" s="74"/>
      <c r="AW906" s="75"/>
      <c r="AX906" s="84"/>
      <c r="AY906" s="359"/>
      <c r="AZ906" s="90"/>
      <c r="BA906" s="91"/>
      <c r="BB906" s="395"/>
      <c r="BC906" s="70"/>
      <c r="BD906" s="58"/>
      <c r="BE906" s="114"/>
      <c r="BF906" s="114"/>
      <c r="BG906" s="145"/>
      <c r="BH906" s="335" t="s">
        <v>988</v>
      </c>
      <c r="BI906" s="72"/>
      <c r="BJ906" s="89"/>
      <c r="BK906" s="74"/>
      <c r="BL906" s="73"/>
      <c r="BM906" s="74"/>
      <c r="BN906" s="75"/>
      <c r="BO906" s="84"/>
      <c r="BP906" s="358">
        <f t="shared" si="1"/>
        <v>0</v>
      </c>
    </row>
    <row r="907" spans="1:68" ht="16.5" thickBot="1">
      <c r="A907" s="90"/>
      <c r="C907" s="70"/>
      <c r="D907" s="58"/>
      <c r="E907" s="114"/>
      <c r="F907" s="114"/>
      <c r="G907" s="145"/>
      <c r="H907" s="340" t="s">
        <v>989</v>
      </c>
      <c r="I907" s="72"/>
      <c r="J907" s="89"/>
      <c r="K907" s="74"/>
      <c r="L907" s="73"/>
      <c r="M907" s="74"/>
      <c r="N907" s="75"/>
      <c r="O907" s="84"/>
      <c r="P907" s="67">
        <f t="shared" si="0"/>
        <v>0</v>
      </c>
      <c r="R907" s="90"/>
      <c r="S907" s="91"/>
      <c r="T907" s="395"/>
      <c r="U907" s="70"/>
      <c r="V907" s="58"/>
      <c r="W907" s="114"/>
      <c r="X907" s="114"/>
      <c r="Y907" s="145"/>
      <c r="Z907" s="340" t="s">
        <v>989</v>
      </c>
      <c r="AA907" s="72"/>
      <c r="AB907" s="89"/>
      <c r="AC907" s="74"/>
      <c r="AD907" s="73"/>
      <c r="AE907" s="74"/>
      <c r="AF907" s="75"/>
      <c r="AG907" s="84"/>
      <c r="AH907" s="359"/>
      <c r="AI907" s="90"/>
      <c r="AJ907" s="91"/>
      <c r="AK907" s="395"/>
      <c r="AL907" s="70"/>
      <c r="AM907" s="58"/>
      <c r="AN907" s="114"/>
      <c r="AO907" s="114"/>
      <c r="AP907" s="145"/>
      <c r="AQ907" s="340" t="s">
        <v>989</v>
      </c>
      <c r="AR907" s="72"/>
      <c r="AS907" s="89"/>
      <c r="AT907" s="74"/>
      <c r="AU907" s="73"/>
      <c r="AV907" s="74"/>
      <c r="AW907" s="75"/>
      <c r="AX907" s="84"/>
      <c r="AY907" s="359"/>
      <c r="AZ907" s="90"/>
      <c r="BA907" s="91"/>
      <c r="BB907" s="395"/>
      <c r="BC907" s="70"/>
      <c r="BD907" s="58"/>
      <c r="BE907" s="114"/>
      <c r="BF907" s="114"/>
      <c r="BG907" s="145"/>
      <c r="BH907" s="340" t="s">
        <v>989</v>
      </c>
      <c r="BI907" s="72"/>
      <c r="BJ907" s="89"/>
      <c r="BK907" s="74"/>
      <c r="BL907" s="73"/>
      <c r="BM907" s="74"/>
      <c r="BN907" s="75"/>
      <c r="BO907" s="84"/>
      <c r="BP907" s="358">
        <f t="shared" si="1"/>
        <v>0</v>
      </c>
    </row>
    <row r="908" spans="1:68" ht="16.5" thickBot="1">
      <c r="A908" s="90"/>
      <c r="C908" s="70"/>
      <c r="D908" s="58"/>
      <c r="E908" s="114"/>
      <c r="F908" s="114"/>
      <c r="G908" s="145"/>
      <c r="H908" s="340"/>
      <c r="I908" s="72"/>
      <c r="J908" s="89"/>
      <c r="K908" s="74"/>
      <c r="L908" s="73"/>
      <c r="M908" s="74"/>
      <c r="N908" s="75"/>
      <c r="O908" s="84"/>
      <c r="P908" s="67">
        <f t="shared" si="0"/>
        <v>0</v>
      </c>
      <c r="R908" s="90"/>
      <c r="S908" s="91"/>
      <c r="T908" s="395"/>
      <c r="U908" s="70"/>
      <c r="V908" s="58"/>
      <c r="W908" s="114"/>
      <c r="X908" s="114"/>
      <c r="Y908" s="145"/>
      <c r="Z908" s="340"/>
      <c r="AA908" s="72"/>
      <c r="AB908" s="89"/>
      <c r="AC908" s="74"/>
      <c r="AD908" s="73"/>
      <c r="AE908" s="74"/>
      <c r="AF908" s="75"/>
      <c r="AG908" s="84"/>
      <c r="AH908" s="359"/>
      <c r="AI908" s="90"/>
      <c r="AJ908" s="91"/>
      <c r="AK908" s="395"/>
      <c r="AL908" s="70"/>
      <c r="AM908" s="58"/>
      <c r="AN908" s="114"/>
      <c r="AO908" s="114"/>
      <c r="AP908" s="145"/>
      <c r="AQ908" s="340"/>
      <c r="AR908" s="72"/>
      <c r="AS908" s="89"/>
      <c r="AT908" s="74"/>
      <c r="AU908" s="73"/>
      <c r="AV908" s="74"/>
      <c r="AW908" s="75"/>
      <c r="AX908" s="84"/>
      <c r="AY908" s="359"/>
      <c r="AZ908" s="90"/>
      <c r="BA908" s="91"/>
      <c r="BB908" s="395"/>
      <c r="BC908" s="70"/>
      <c r="BD908" s="58"/>
      <c r="BE908" s="114"/>
      <c r="BF908" s="114"/>
      <c r="BG908" s="145"/>
      <c r="BH908" s="340"/>
      <c r="BI908" s="72"/>
      <c r="BJ908" s="89"/>
      <c r="BK908" s="74"/>
      <c r="BL908" s="73"/>
      <c r="BM908" s="74"/>
      <c r="BN908" s="75"/>
      <c r="BO908" s="84"/>
      <c r="BP908" s="358">
        <f t="shared" si="1"/>
        <v>0</v>
      </c>
    </row>
    <row r="909" spans="1:68" ht="16.5" thickBot="1">
      <c r="A909" s="55" t="s">
        <v>990</v>
      </c>
      <c r="B909" s="96" t="s">
        <v>982</v>
      </c>
      <c r="C909" s="57">
        <v>500</v>
      </c>
      <c r="D909" s="58" t="s">
        <v>991</v>
      </c>
      <c r="E909" s="59"/>
      <c r="F909" s="59"/>
      <c r="G909" s="60"/>
      <c r="H909" s="335" t="s">
        <v>992</v>
      </c>
      <c r="I909" s="97" t="s">
        <v>1956</v>
      </c>
      <c r="J909" s="183" t="s">
        <v>993</v>
      </c>
      <c r="K909" s="64"/>
      <c r="L909" s="63" t="s">
        <v>994</v>
      </c>
      <c r="M909" s="65"/>
      <c r="N909" s="66">
        <v>46</v>
      </c>
      <c r="O909" s="84"/>
      <c r="P909" s="67">
        <f t="shared" si="0"/>
        <v>23500</v>
      </c>
      <c r="R909" s="55" t="s">
        <v>990</v>
      </c>
      <c r="S909" s="96" t="s">
        <v>982</v>
      </c>
      <c r="T909" s="395"/>
      <c r="U909" s="57">
        <v>500</v>
      </c>
      <c r="V909" s="58" t="s">
        <v>991</v>
      </c>
      <c r="W909" s="59"/>
      <c r="X909" s="59"/>
      <c r="Y909" s="60"/>
      <c r="Z909" s="335" t="s">
        <v>992</v>
      </c>
      <c r="AA909" s="97" t="s">
        <v>1956</v>
      </c>
      <c r="AB909" s="183" t="s">
        <v>2233</v>
      </c>
      <c r="AC909" s="64" t="s">
        <v>1508</v>
      </c>
      <c r="AD909" s="63" t="s">
        <v>1499</v>
      </c>
      <c r="AE909" s="65"/>
      <c r="AF909" s="66">
        <v>46</v>
      </c>
      <c r="AG909" s="84"/>
      <c r="AH909" s="358">
        <f>(AF909+$AG$855)*U909</f>
        <v>23500</v>
      </c>
      <c r="AI909" s="55" t="s">
        <v>990</v>
      </c>
      <c r="AJ909" s="96" t="s">
        <v>982</v>
      </c>
      <c r="AK909" s="395"/>
      <c r="AL909" s="57">
        <v>500</v>
      </c>
      <c r="AM909" s="58" t="s">
        <v>991</v>
      </c>
      <c r="AN909" s="59"/>
      <c r="AO909" s="59"/>
      <c r="AP909" s="60"/>
      <c r="AQ909" s="335" t="s">
        <v>992</v>
      </c>
      <c r="AR909" s="97" t="s">
        <v>1956</v>
      </c>
      <c r="AS909" s="183"/>
      <c r="AT909" s="64" t="s">
        <v>1654</v>
      </c>
      <c r="AU909" s="63"/>
      <c r="AV909" s="65"/>
      <c r="AW909" s="66">
        <v>46</v>
      </c>
      <c r="AX909" s="84"/>
      <c r="AY909" s="358">
        <f>46*500</f>
        <v>23000</v>
      </c>
      <c r="AZ909" s="55" t="s">
        <v>990</v>
      </c>
      <c r="BA909" s="96" t="s">
        <v>982</v>
      </c>
      <c r="BB909" s="395"/>
      <c r="BC909" s="57">
        <v>500</v>
      </c>
      <c r="BD909" s="58" t="s">
        <v>991</v>
      </c>
      <c r="BE909" s="59"/>
      <c r="BF909" s="59"/>
      <c r="BG909" s="60"/>
      <c r="BH909" s="335" t="s">
        <v>992</v>
      </c>
      <c r="BI909" s="97" t="s">
        <v>1956</v>
      </c>
      <c r="BJ909" s="183" t="s">
        <v>1886</v>
      </c>
      <c r="BK909" s="64">
        <v>33931</v>
      </c>
      <c r="BL909" s="63" t="s">
        <v>2514</v>
      </c>
      <c r="BM909" s="65"/>
      <c r="BN909" s="66">
        <v>46</v>
      </c>
      <c r="BO909" s="84"/>
      <c r="BP909" s="358">
        <f t="shared" si="1"/>
        <v>23780</v>
      </c>
    </row>
    <row r="910" spans="1:68" ht="16.5" thickBot="1">
      <c r="A910" s="90"/>
      <c r="C910" s="70"/>
      <c r="D910" s="58"/>
      <c r="E910" s="114"/>
      <c r="F910" s="114"/>
      <c r="G910" s="145"/>
      <c r="H910" s="237"/>
      <c r="I910" s="72"/>
      <c r="J910" s="89"/>
      <c r="K910" s="74"/>
      <c r="L910" s="73"/>
      <c r="M910" s="74"/>
      <c r="N910" s="75"/>
      <c r="O910" s="84"/>
      <c r="P910" s="67">
        <f t="shared" si="0"/>
        <v>0</v>
      </c>
      <c r="R910" s="90"/>
      <c r="S910" s="91"/>
      <c r="T910" s="395"/>
      <c r="U910" s="70"/>
      <c r="V910" s="58"/>
      <c r="W910" s="114"/>
      <c r="X910" s="114"/>
      <c r="Y910" s="145"/>
      <c r="Z910" s="237"/>
      <c r="AA910" s="72"/>
      <c r="AB910" s="89"/>
      <c r="AC910" s="74"/>
      <c r="AD910" s="73"/>
      <c r="AE910" s="74"/>
      <c r="AF910" s="75"/>
      <c r="AG910" s="84"/>
      <c r="AH910" s="359"/>
      <c r="AI910" s="90"/>
      <c r="AJ910" s="91"/>
      <c r="AK910" s="395"/>
      <c r="AL910" s="70"/>
      <c r="AM910" s="58"/>
      <c r="AN910" s="114"/>
      <c r="AO910" s="114"/>
      <c r="AP910" s="145"/>
      <c r="AQ910" s="237"/>
      <c r="AR910" s="72"/>
      <c r="AS910" s="89"/>
      <c r="AT910" s="74"/>
      <c r="AU910" s="73"/>
      <c r="AV910" s="74"/>
      <c r="AW910" s="75"/>
      <c r="AX910" s="84"/>
      <c r="AY910" s="359"/>
      <c r="AZ910" s="90"/>
      <c r="BA910" s="91"/>
      <c r="BB910" s="395"/>
      <c r="BC910" s="70"/>
      <c r="BD910" s="58"/>
      <c r="BE910" s="114"/>
      <c r="BF910" s="114"/>
      <c r="BG910" s="145"/>
      <c r="BH910" s="237"/>
      <c r="BI910" s="72"/>
      <c r="BJ910" s="89"/>
      <c r="BK910" s="74"/>
      <c r="BL910" s="73"/>
      <c r="BM910" s="74"/>
      <c r="BN910" s="75"/>
      <c r="BO910" s="84"/>
      <c r="BP910" s="358">
        <f t="shared" si="1"/>
        <v>0</v>
      </c>
    </row>
    <row r="911" spans="1:68" ht="18.75" thickBot="1">
      <c r="A911" s="90"/>
      <c r="C911" s="70"/>
      <c r="D911" s="341"/>
      <c r="E911" s="342"/>
      <c r="F911" s="342"/>
      <c r="G911" s="343"/>
      <c r="H911" s="71"/>
      <c r="I911" s="72"/>
      <c r="J911" s="89"/>
      <c r="K911" s="74"/>
      <c r="L911" s="73"/>
      <c r="M911" s="74"/>
      <c r="N911" s="75"/>
      <c r="O911" s="84"/>
      <c r="P911" s="67">
        <f t="shared" si="0"/>
        <v>0</v>
      </c>
      <c r="R911" s="90"/>
      <c r="S911" s="91"/>
      <c r="T911" s="395"/>
      <c r="U911" s="70"/>
      <c r="V911" s="341"/>
      <c r="W911" s="342"/>
      <c r="X911" s="342"/>
      <c r="Y911" s="343"/>
      <c r="Z911" s="71"/>
      <c r="AA911" s="72"/>
      <c r="AB911" s="89"/>
      <c r="AC911" s="74"/>
      <c r="AD911" s="73"/>
      <c r="AE911" s="74"/>
      <c r="AF911" s="75"/>
      <c r="AG911" s="84"/>
      <c r="AH911" s="359"/>
      <c r="AI911" s="90"/>
      <c r="AJ911" s="91"/>
      <c r="AK911" s="395"/>
      <c r="AL911" s="70"/>
      <c r="AM911" s="341"/>
      <c r="AN911" s="342"/>
      <c r="AO911" s="342"/>
      <c r="AP911" s="343"/>
      <c r="AQ911" s="71"/>
      <c r="AR911" s="72"/>
      <c r="AS911" s="89"/>
      <c r="AT911" s="74"/>
      <c r="AU911" s="73"/>
      <c r="AV911" s="74"/>
      <c r="AW911" s="75"/>
      <c r="AX911" s="84"/>
      <c r="AY911" s="359"/>
      <c r="AZ911" s="90"/>
      <c r="BA911" s="91"/>
      <c r="BB911" s="395"/>
      <c r="BC911" s="70"/>
      <c r="BD911" s="341"/>
      <c r="BE911" s="342"/>
      <c r="BF911" s="342"/>
      <c r="BG911" s="343"/>
      <c r="BH911" s="71"/>
      <c r="BI911" s="72"/>
      <c r="BJ911" s="89"/>
      <c r="BK911" s="74"/>
      <c r="BL911" s="73"/>
      <c r="BM911" s="74"/>
      <c r="BN911" s="75"/>
      <c r="BO911" s="84"/>
      <c r="BP911" s="358">
        <f t="shared" si="1"/>
        <v>0</v>
      </c>
    </row>
    <row r="912" spans="3:68" ht="16.5" thickBot="1">
      <c r="C912" s="70"/>
      <c r="D912" s="344" t="s">
        <v>995</v>
      </c>
      <c r="E912" s="344"/>
      <c r="F912" s="344"/>
      <c r="G912" s="345"/>
      <c r="H912" s="237"/>
      <c r="I912" s="72"/>
      <c r="J912" s="89"/>
      <c r="K912" s="74"/>
      <c r="L912" s="73"/>
      <c r="M912" s="74"/>
      <c r="N912" s="75"/>
      <c r="O912" s="84"/>
      <c r="P912" s="67">
        <f t="shared" si="0"/>
        <v>0</v>
      </c>
      <c r="R912" s="68"/>
      <c r="S912" s="91"/>
      <c r="T912" s="395"/>
      <c r="U912" s="70"/>
      <c r="V912" s="344" t="s">
        <v>995</v>
      </c>
      <c r="W912" s="344"/>
      <c r="X912" s="344"/>
      <c r="Y912" s="345"/>
      <c r="Z912" s="237"/>
      <c r="AA912" s="72"/>
      <c r="AB912" s="89"/>
      <c r="AC912" s="74"/>
      <c r="AD912" s="73"/>
      <c r="AE912" s="74"/>
      <c r="AF912" s="75"/>
      <c r="AG912" s="84"/>
      <c r="AH912" s="359"/>
      <c r="AI912" s="68"/>
      <c r="AJ912" s="91"/>
      <c r="AK912" s="395"/>
      <c r="AL912" s="70"/>
      <c r="AM912" s="344" t="s">
        <v>995</v>
      </c>
      <c r="AN912" s="344"/>
      <c r="AO912" s="344"/>
      <c r="AP912" s="345"/>
      <c r="AQ912" s="237"/>
      <c r="AR912" s="72"/>
      <c r="AS912" s="89"/>
      <c r="AT912" s="74"/>
      <c r="AU912" s="73"/>
      <c r="AV912" s="74"/>
      <c r="AW912" s="75"/>
      <c r="AX912" s="84"/>
      <c r="AY912" s="359"/>
      <c r="AZ912" s="68"/>
      <c r="BA912" s="91"/>
      <c r="BB912" s="395"/>
      <c r="BC912" s="70"/>
      <c r="BD912" s="344" t="s">
        <v>995</v>
      </c>
      <c r="BE912" s="344"/>
      <c r="BF912" s="344"/>
      <c r="BG912" s="345"/>
      <c r="BH912" s="237"/>
      <c r="BI912" s="72"/>
      <c r="BJ912" s="89"/>
      <c r="BK912" s="74"/>
      <c r="BL912" s="73"/>
      <c r="BM912" s="74"/>
      <c r="BN912" s="75"/>
      <c r="BO912" s="84"/>
      <c r="BP912" s="358">
        <f t="shared" si="1"/>
        <v>0</v>
      </c>
    </row>
    <row r="913" spans="3:68" ht="16.5" thickBot="1">
      <c r="C913" s="70"/>
      <c r="D913" s="426" t="s">
        <v>996</v>
      </c>
      <c r="E913" s="427"/>
      <c r="F913" s="427"/>
      <c r="G913" s="428"/>
      <c r="H913" s="429"/>
      <c r="I913" s="429"/>
      <c r="J913" s="89"/>
      <c r="K913" s="74"/>
      <c r="L913" s="73"/>
      <c r="M913" s="74"/>
      <c r="N913" s="75"/>
      <c r="O913" s="84"/>
      <c r="P913" s="67">
        <f t="shared" si="0"/>
        <v>0</v>
      </c>
      <c r="R913" s="68"/>
      <c r="S913" s="91"/>
      <c r="T913" s="395"/>
      <c r="U913" s="70"/>
      <c r="V913" s="426" t="s">
        <v>996</v>
      </c>
      <c r="W913" s="427"/>
      <c r="X913" s="427"/>
      <c r="Y913" s="428"/>
      <c r="Z913" s="429"/>
      <c r="AA913" s="429"/>
      <c r="AB913" s="89"/>
      <c r="AC913" s="74"/>
      <c r="AD913" s="73"/>
      <c r="AE913" s="74"/>
      <c r="AF913" s="75"/>
      <c r="AG913" s="84"/>
      <c r="AH913" s="359"/>
      <c r="AI913" s="68"/>
      <c r="AJ913" s="91"/>
      <c r="AK913" s="395"/>
      <c r="AL913" s="70"/>
      <c r="AM913" s="426" t="s">
        <v>996</v>
      </c>
      <c r="AN913" s="427"/>
      <c r="AO913" s="427"/>
      <c r="AP913" s="428"/>
      <c r="AQ913" s="429"/>
      <c r="AR913" s="429"/>
      <c r="AS913" s="89"/>
      <c r="AT913" s="74"/>
      <c r="AU913" s="73"/>
      <c r="AV913" s="74"/>
      <c r="AW913" s="75"/>
      <c r="AX913" s="84"/>
      <c r="AY913" s="359"/>
      <c r="AZ913" s="68"/>
      <c r="BA913" s="91"/>
      <c r="BB913" s="395"/>
      <c r="BC913" s="70"/>
      <c r="BD913" s="426" t="s">
        <v>996</v>
      </c>
      <c r="BE913" s="427"/>
      <c r="BF913" s="427"/>
      <c r="BG913" s="428"/>
      <c r="BH913" s="429"/>
      <c r="BI913" s="429"/>
      <c r="BJ913" s="89"/>
      <c r="BK913" s="74"/>
      <c r="BL913" s="73"/>
      <c r="BM913" s="74"/>
      <c r="BN913" s="75"/>
      <c r="BO913" s="84"/>
      <c r="BP913" s="358">
        <f t="shared" si="1"/>
        <v>0</v>
      </c>
    </row>
    <row r="914" spans="1:68" s="81" customFormat="1" ht="16.5" thickBot="1">
      <c r="A914" s="55" t="s">
        <v>997</v>
      </c>
      <c r="B914" s="79"/>
      <c r="C914" s="57">
        <v>1000</v>
      </c>
      <c r="D914" s="58" t="s">
        <v>1099</v>
      </c>
      <c r="E914" s="59"/>
      <c r="F914" s="59"/>
      <c r="G914" s="60"/>
      <c r="H914" s="61" t="s">
        <v>998</v>
      </c>
      <c r="I914" s="85" t="s">
        <v>999</v>
      </c>
      <c r="J914" s="183" t="s">
        <v>1000</v>
      </c>
      <c r="K914" s="64"/>
      <c r="L914" s="63" t="s">
        <v>1001</v>
      </c>
      <c r="M914" s="65"/>
      <c r="N914" s="66">
        <v>13.4</v>
      </c>
      <c r="O914" s="84"/>
      <c r="P914" s="67">
        <f t="shared" si="0"/>
        <v>14400</v>
      </c>
      <c r="Q914" s="80"/>
      <c r="R914" s="55" t="s">
        <v>997</v>
      </c>
      <c r="S914" s="79"/>
      <c r="T914" s="395"/>
      <c r="U914" s="57">
        <v>1000</v>
      </c>
      <c r="V914" s="58" t="s">
        <v>1099</v>
      </c>
      <c r="W914" s="59"/>
      <c r="X914" s="59"/>
      <c r="Y914" s="60"/>
      <c r="Z914" s="61" t="s">
        <v>998</v>
      </c>
      <c r="AA914" s="85" t="s">
        <v>999</v>
      </c>
      <c r="AB914" s="183" t="s">
        <v>1000</v>
      </c>
      <c r="AC914" s="64" t="s">
        <v>1509</v>
      </c>
      <c r="AD914" s="63" t="s">
        <v>1510</v>
      </c>
      <c r="AE914" s="65"/>
      <c r="AF914" s="66">
        <v>14.54</v>
      </c>
      <c r="AG914" s="84"/>
      <c r="AH914" s="358">
        <f>(AF914+$AG$855)*U914</f>
        <v>15540</v>
      </c>
      <c r="AI914" s="55" t="s">
        <v>997</v>
      </c>
      <c r="AJ914" s="79"/>
      <c r="AK914" s="395"/>
      <c r="AL914" s="57">
        <v>1180</v>
      </c>
      <c r="AM914" s="58" t="s">
        <v>1099</v>
      </c>
      <c r="AN914" s="59"/>
      <c r="AO914" s="59"/>
      <c r="AP914" s="60"/>
      <c r="AQ914" s="61" t="s">
        <v>998</v>
      </c>
      <c r="AR914" s="85" t="s">
        <v>999</v>
      </c>
      <c r="AS914" s="183" t="s">
        <v>1864</v>
      </c>
      <c r="AT914" s="64">
        <v>525847</v>
      </c>
      <c r="AU914" s="63" t="s">
        <v>1865</v>
      </c>
      <c r="AV914" s="65"/>
      <c r="AW914" s="66">
        <v>14.66</v>
      </c>
      <c r="AX914" s="84"/>
      <c r="AY914" s="358">
        <f>(AW914+$AX$855)*AL914</f>
        <v>19599.8</v>
      </c>
      <c r="AZ914" s="55" t="s">
        <v>997</v>
      </c>
      <c r="BA914" s="79"/>
      <c r="BB914" s="395"/>
      <c r="BC914" s="57">
        <v>1000</v>
      </c>
      <c r="BD914" s="58" t="s">
        <v>1099</v>
      </c>
      <c r="BE914" s="59"/>
      <c r="BF914" s="59"/>
      <c r="BG914" s="60"/>
      <c r="BH914" s="61" t="s">
        <v>998</v>
      </c>
      <c r="BI914" s="85" t="s">
        <v>999</v>
      </c>
      <c r="BJ914" s="183" t="s">
        <v>1890</v>
      </c>
      <c r="BK914" s="64">
        <v>66119</v>
      </c>
      <c r="BL914" s="63" t="s">
        <v>1891</v>
      </c>
      <c r="BM914" s="65"/>
      <c r="BN914" s="66">
        <v>13.4</v>
      </c>
      <c r="BO914" s="84"/>
      <c r="BP914" s="358">
        <f t="shared" si="1"/>
        <v>14960</v>
      </c>
    </row>
    <row r="915" spans="1:68" ht="16.5" thickBot="1">
      <c r="A915" s="90"/>
      <c r="B915" s="69" t="s">
        <v>1002</v>
      </c>
      <c r="C915" s="70"/>
      <c r="D915" s="59" t="s">
        <v>1003</v>
      </c>
      <c r="E915" s="138"/>
      <c r="F915" s="138"/>
      <c r="G915" s="139"/>
      <c r="H915" s="61" t="s">
        <v>1004</v>
      </c>
      <c r="I915" s="72"/>
      <c r="J915" s="89"/>
      <c r="K915" s="74"/>
      <c r="L915" s="73"/>
      <c r="M915" s="74"/>
      <c r="N915" s="75"/>
      <c r="O915" s="84"/>
      <c r="P915" s="67">
        <f t="shared" si="0"/>
        <v>0</v>
      </c>
      <c r="R915" s="90"/>
      <c r="S915" s="69" t="s">
        <v>1002</v>
      </c>
      <c r="T915" s="395"/>
      <c r="U915" s="70"/>
      <c r="V915" s="59" t="s">
        <v>1003</v>
      </c>
      <c r="W915" s="138"/>
      <c r="X915" s="138"/>
      <c r="Y915" s="139"/>
      <c r="Z915" s="61" t="s">
        <v>1004</v>
      </c>
      <c r="AA915" s="72"/>
      <c r="AB915" s="89"/>
      <c r="AC915" s="74"/>
      <c r="AD915" s="73"/>
      <c r="AE915" s="74"/>
      <c r="AF915" s="75"/>
      <c r="AG915" s="84"/>
      <c r="AH915" s="359"/>
      <c r="AI915" s="90"/>
      <c r="AJ915" s="69" t="s">
        <v>1002</v>
      </c>
      <c r="AK915" s="395"/>
      <c r="AL915" s="70"/>
      <c r="AM915" s="59" t="s">
        <v>1003</v>
      </c>
      <c r="AN915" s="138"/>
      <c r="AO915" s="138"/>
      <c r="AP915" s="139"/>
      <c r="AQ915" s="61" t="s">
        <v>1004</v>
      </c>
      <c r="AR915" s="72"/>
      <c r="AS915" s="89"/>
      <c r="AT915" s="74"/>
      <c r="AU915" s="73"/>
      <c r="AV915" s="74"/>
      <c r="AW915" s="75"/>
      <c r="AX915" s="84"/>
      <c r="AY915" s="359"/>
      <c r="AZ915" s="90"/>
      <c r="BA915" s="69" t="s">
        <v>1002</v>
      </c>
      <c r="BB915" s="395"/>
      <c r="BC915" s="70"/>
      <c r="BD915" s="59" t="s">
        <v>1003</v>
      </c>
      <c r="BE915" s="138"/>
      <c r="BF915" s="138"/>
      <c r="BG915" s="139"/>
      <c r="BH915" s="61" t="s">
        <v>1004</v>
      </c>
      <c r="BI915" s="72"/>
      <c r="BJ915" s="89"/>
      <c r="BK915" s="74"/>
      <c r="BL915" s="73"/>
      <c r="BM915" s="74"/>
      <c r="BN915" s="75"/>
      <c r="BO915" s="84"/>
      <c r="BP915" s="358">
        <f t="shared" si="1"/>
        <v>0</v>
      </c>
    </row>
    <row r="916" spans="1:68" s="81" customFormat="1" ht="16.5" thickBot="1">
      <c r="A916" s="78"/>
      <c r="B916" s="79"/>
      <c r="C916" s="70"/>
      <c r="D916" s="59" t="s">
        <v>1005</v>
      </c>
      <c r="E916" s="59"/>
      <c r="F916" s="59"/>
      <c r="G916" s="60"/>
      <c r="H916" s="61" t="s">
        <v>1006</v>
      </c>
      <c r="I916" s="72"/>
      <c r="J916" s="89"/>
      <c r="K916" s="74"/>
      <c r="L916" s="73"/>
      <c r="M916" s="74"/>
      <c r="N916" s="75"/>
      <c r="O916" s="84"/>
      <c r="P916" s="67">
        <f t="shared" si="0"/>
        <v>0</v>
      </c>
      <c r="Q916" s="80"/>
      <c r="R916" s="78"/>
      <c r="S916" s="79"/>
      <c r="T916" s="395"/>
      <c r="U916" s="70"/>
      <c r="V916" s="59" t="s">
        <v>1005</v>
      </c>
      <c r="W916" s="59"/>
      <c r="X916" s="59"/>
      <c r="Y916" s="60"/>
      <c r="Z916" s="61" t="s">
        <v>1006</v>
      </c>
      <c r="AA916" s="72"/>
      <c r="AB916" s="89"/>
      <c r="AC916" s="74"/>
      <c r="AD916" s="73"/>
      <c r="AE916" s="74"/>
      <c r="AF916" s="75"/>
      <c r="AG916" s="84"/>
      <c r="AH916" s="359"/>
      <c r="AI916" s="78"/>
      <c r="AJ916" s="79"/>
      <c r="AK916" s="395"/>
      <c r="AL916" s="70"/>
      <c r="AM916" s="59" t="s">
        <v>1005</v>
      </c>
      <c r="AN916" s="59"/>
      <c r="AO916" s="59"/>
      <c r="AP916" s="60"/>
      <c r="AQ916" s="61" t="s">
        <v>1006</v>
      </c>
      <c r="AR916" s="72"/>
      <c r="AS916" s="89"/>
      <c r="AT916" s="74"/>
      <c r="AU916" s="73"/>
      <c r="AV916" s="74"/>
      <c r="AW916" s="75"/>
      <c r="AX916" s="84"/>
      <c r="AY916" s="359"/>
      <c r="AZ916" s="78"/>
      <c r="BA916" s="79"/>
      <c r="BB916" s="395"/>
      <c r="BC916" s="70"/>
      <c r="BD916" s="59" t="s">
        <v>1005</v>
      </c>
      <c r="BE916" s="59"/>
      <c r="BF916" s="59"/>
      <c r="BG916" s="60"/>
      <c r="BH916" s="61" t="s">
        <v>1006</v>
      </c>
      <c r="BI916" s="72"/>
      <c r="BJ916" s="89"/>
      <c r="BK916" s="74"/>
      <c r="BL916" s="73"/>
      <c r="BM916" s="74"/>
      <c r="BN916" s="75"/>
      <c r="BO916" s="84"/>
      <c r="BP916" s="358">
        <f t="shared" si="1"/>
        <v>0</v>
      </c>
    </row>
    <row r="917" spans="1:68" ht="16.5" thickBot="1">
      <c r="A917" s="90"/>
      <c r="C917" s="70"/>
      <c r="D917" s="58"/>
      <c r="E917" s="59"/>
      <c r="F917" s="59"/>
      <c r="G917" s="60"/>
      <c r="H917" s="71"/>
      <c r="I917" s="72"/>
      <c r="J917" s="89"/>
      <c r="K917" s="74"/>
      <c r="L917" s="73"/>
      <c r="M917" s="74"/>
      <c r="N917" s="75"/>
      <c r="O917" s="84"/>
      <c r="P917" s="67">
        <f t="shared" si="0"/>
        <v>0</v>
      </c>
      <c r="R917" s="90"/>
      <c r="S917" s="91"/>
      <c r="T917" s="395"/>
      <c r="U917" s="70"/>
      <c r="V917" s="58"/>
      <c r="W917" s="59"/>
      <c r="X917" s="59"/>
      <c r="Y917" s="60"/>
      <c r="Z917" s="71"/>
      <c r="AA917" s="72"/>
      <c r="AB917" s="89"/>
      <c r="AC917" s="74"/>
      <c r="AD917" s="73"/>
      <c r="AE917" s="74"/>
      <c r="AF917" s="75"/>
      <c r="AG917" s="84"/>
      <c r="AH917" s="359"/>
      <c r="AI917" s="90"/>
      <c r="AJ917" s="91"/>
      <c r="AK917" s="395"/>
      <c r="AL917" s="70"/>
      <c r="AM917" s="58"/>
      <c r="AN917" s="59"/>
      <c r="AO917" s="59"/>
      <c r="AP917" s="60"/>
      <c r="AQ917" s="71"/>
      <c r="AR917" s="72"/>
      <c r="AS917" s="89"/>
      <c r="AT917" s="74"/>
      <c r="AU917" s="73"/>
      <c r="AV917" s="74"/>
      <c r="AW917" s="75"/>
      <c r="AX917" s="84"/>
      <c r="AY917" s="359"/>
      <c r="AZ917" s="90"/>
      <c r="BA917" s="91"/>
      <c r="BB917" s="395"/>
      <c r="BC917" s="70"/>
      <c r="BD917" s="58"/>
      <c r="BE917" s="59"/>
      <c r="BF917" s="59"/>
      <c r="BG917" s="60"/>
      <c r="BH917" s="71"/>
      <c r="BI917" s="72"/>
      <c r="BJ917" s="89"/>
      <c r="BK917" s="74"/>
      <c r="BL917" s="73"/>
      <c r="BM917" s="74"/>
      <c r="BN917" s="75"/>
      <c r="BO917" s="84"/>
      <c r="BP917" s="358">
        <f t="shared" si="1"/>
        <v>0</v>
      </c>
    </row>
    <row r="918" spans="4:68" s="81" customFormat="1" ht="16.5" thickBot="1">
      <c r="D918" s="58" t="s">
        <v>1100</v>
      </c>
      <c r="E918" s="59"/>
      <c r="F918" s="59"/>
      <c r="G918" s="60"/>
      <c r="H918" s="61" t="s">
        <v>1007</v>
      </c>
      <c r="I918" s="72"/>
      <c r="J918" s="89"/>
      <c r="K918" s="74"/>
      <c r="L918" s="73"/>
      <c r="M918" s="74"/>
      <c r="N918" s="75"/>
      <c r="O918" s="84"/>
      <c r="P918" s="67">
        <f t="shared" si="0"/>
        <v>0</v>
      </c>
      <c r="Q918" s="80"/>
      <c r="T918" s="395"/>
      <c r="V918" s="58" t="s">
        <v>1100</v>
      </c>
      <c r="W918" s="59"/>
      <c r="X918" s="59"/>
      <c r="Y918" s="60"/>
      <c r="Z918" s="61" t="s">
        <v>1007</v>
      </c>
      <c r="AA918" s="72"/>
      <c r="AB918" s="89"/>
      <c r="AC918" s="74"/>
      <c r="AD918" s="73"/>
      <c r="AE918" s="74"/>
      <c r="AF918" s="75"/>
      <c r="AG918" s="84"/>
      <c r="AH918" s="359"/>
      <c r="AI918" s="55" t="s">
        <v>1008</v>
      </c>
      <c r="AJ918" s="96" t="s">
        <v>1009</v>
      </c>
      <c r="AK918" s="395"/>
      <c r="AL918" s="57">
        <v>500</v>
      </c>
      <c r="AM918" s="58" t="s">
        <v>1100</v>
      </c>
      <c r="AN918" s="59"/>
      <c r="AO918" s="59"/>
      <c r="AP918" s="60"/>
      <c r="AQ918" s="61" t="s">
        <v>1007</v>
      </c>
      <c r="AR918" s="72"/>
      <c r="AS918" s="89"/>
      <c r="AT918" s="74"/>
      <c r="AU918" s="73"/>
      <c r="AV918" s="74"/>
      <c r="AW918" s="75"/>
      <c r="AX918" s="84"/>
      <c r="AY918" s="359"/>
      <c r="BB918" s="395"/>
      <c r="BD918" s="58" t="s">
        <v>1100</v>
      </c>
      <c r="BE918" s="59"/>
      <c r="BF918" s="59"/>
      <c r="BG918" s="60"/>
      <c r="BH918" s="61" t="s">
        <v>1007</v>
      </c>
      <c r="BI918" s="72"/>
      <c r="BJ918" s="89"/>
      <c r="BK918" s="74"/>
      <c r="BL918" s="73"/>
      <c r="BM918" s="74"/>
      <c r="BN918" s="75"/>
      <c r="BO918" s="84"/>
      <c r="BP918" s="358">
        <f t="shared" si="1"/>
        <v>0</v>
      </c>
    </row>
    <row r="919" spans="1:68" ht="16.5" thickBot="1">
      <c r="A919" s="55" t="s">
        <v>1008</v>
      </c>
      <c r="B919" s="96" t="s">
        <v>1009</v>
      </c>
      <c r="C919" s="57">
        <v>500</v>
      </c>
      <c r="D919" s="59" t="s">
        <v>1010</v>
      </c>
      <c r="E919" s="59"/>
      <c r="F919" s="59"/>
      <c r="G919" s="60"/>
      <c r="H919" s="61" t="s">
        <v>1011</v>
      </c>
      <c r="I919" s="97" t="s">
        <v>1012</v>
      </c>
      <c r="J919" s="183" t="s">
        <v>20</v>
      </c>
      <c r="K919" s="64"/>
      <c r="L919" s="63" t="s">
        <v>1013</v>
      </c>
      <c r="M919" s="65"/>
      <c r="N919" s="66">
        <v>13.2</v>
      </c>
      <c r="O919" s="84"/>
      <c r="P919" s="67">
        <f t="shared" si="0"/>
        <v>7100</v>
      </c>
      <c r="R919" s="55" t="s">
        <v>1008</v>
      </c>
      <c r="S919" s="96" t="s">
        <v>1009</v>
      </c>
      <c r="T919" s="395"/>
      <c r="U919" s="57">
        <v>500</v>
      </c>
      <c r="V919" s="59" t="s">
        <v>1010</v>
      </c>
      <c r="W919" s="59"/>
      <c r="X919" s="59"/>
      <c r="Y919" s="60"/>
      <c r="Z919" s="61" t="s">
        <v>1011</v>
      </c>
      <c r="AA919" s="97" t="s">
        <v>1012</v>
      </c>
      <c r="AB919" s="183" t="s">
        <v>20</v>
      </c>
      <c r="AC919" s="64" t="s">
        <v>1511</v>
      </c>
      <c r="AD919" s="63" t="s">
        <v>1510</v>
      </c>
      <c r="AE919" s="65"/>
      <c r="AF919" s="66">
        <v>14.15</v>
      </c>
      <c r="AG919" s="84"/>
      <c r="AH919" s="358">
        <f>(AF919+$AG$855)*U919</f>
        <v>7575</v>
      </c>
      <c r="AI919" s="90"/>
      <c r="AJ919" s="91"/>
      <c r="AK919" s="395"/>
      <c r="AL919" s="70"/>
      <c r="AM919" s="59" t="s">
        <v>1010</v>
      </c>
      <c r="AN919" s="59"/>
      <c r="AO919" s="59"/>
      <c r="AP919" s="60"/>
      <c r="AQ919" s="61" t="s">
        <v>1011</v>
      </c>
      <c r="AR919" s="97" t="s">
        <v>1012</v>
      </c>
      <c r="AS919" s="183" t="s">
        <v>1864</v>
      </c>
      <c r="AT919" s="64">
        <v>511986</v>
      </c>
      <c r="AU919" s="63" t="s">
        <v>1865</v>
      </c>
      <c r="AV919" s="65"/>
      <c r="AW919" s="66">
        <v>16.21</v>
      </c>
      <c r="AX919" s="84"/>
      <c r="AY919" s="358">
        <f>(AW919+$AX$855)*AL918</f>
        <v>9080</v>
      </c>
      <c r="AZ919" s="55" t="s">
        <v>1008</v>
      </c>
      <c r="BA919" s="96" t="s">
        <v>1009</v>
      </c>
      <c r="BB919" s="395"/>
      <c r="BC919" s="57">
        <v>500</v>
      </c>
      <c r="BD919" s="59" t="s">
        <v>1010</v>
      </c>
      <c r="BE919" s="59"/>
      <c r="BF919" s="59"/>
      <c r="BG919" s="60"/>
      <c r="BH919" s="61" t="s">
        <v>1011</v>
      </c>
      <c r="BI919" s="97" t="s">
        <v>1012</v>
      </c>
      <c r="BJ919" s="183" t="s">
        <v>1892</v>
      </c>
      <c r="BK919" s="64">
        <v>66110</v>
      </c>
      <c r="BL919" s="63" t="s">
        <v>1891</v>
      </c>
      <c r="BM919" s="65"/>
      <c r="BN919" s="66">
        <v>13.2</v>
      </c>
      <c r="BO919" s="84"/>
      <c r="BP919" s="358">
        <f t="shared" si="1"/>
        <v>7380</v>
      </c>
    </row>
    <row r="920" spans="1:68" s="81" customFormat="1" ht="16.5" thickBot="1">
      <c r="A920" s="78"/>
      <c r="B920" s="79"/>
      <c r="C920" s="70"/>
      <c r="D920" s="59" t="s">
        <v>1014</v>
      </c>
      <c r="E920" s="59"/>
      <c r="F920" s="59"/>
      <c r="G920" s="60"/>
      <c r="H920" s="61" t="s">
        <v>1015</v>
      </c>
      <c r="I920" s="72"/>
      <c r="J920" s="89"/>
      <c r="K920" s="74"/>
      <c r="L920" s="73"/>
      <c r="M920" s="74"/>
      <c r="N920" s="75"/>
      <c r="O920" s="84"/>
      <c r="P920" s="67">
        <f t="shared" si="0"/>
        <v>0</v>
      </c>
      <c r="Q920" s="80"/>
      <c r="R920" s="78"/>
      <c r="S920" s="79"/>
      <c r="T920" s="395"/>
      <c r="U920" s="70"/>
      <c r="V920" s="59" t="s">
        <v>1014</v>
      </c>
      <c r="W920" s="59"/>
      <c r="X920" s="59"/>
      <c r="Y920" s="60"/>
      <c r="Z920" s="61" t="s">
        <v>1015</v>
      </c>
      <c r="AA920" s="72"/>
      <c r="AB920" s="89"/>
      <c r="AC920" s="74"/>
      <c r="AD920" s="73"/>
      <c r="AE920" s="74"/>
      <c r="AF920" s="75"/>
      <c r="AG920" s="84"/>
      <c r="AH920" s="359"/>
      <c r="AI920" s="78"/>
      <c r="AJ920" s="79"/>
      <c r="AK920" s="395"/>
      <c r="AL920" s="70"/>
      <c r="AM920" s="59" t="s">
        <v>1014</v>
      </c>
      <c r="AN920" s="59"/>
      <c r="AO920" s="59"/>
      <c r="AP920" s="60"/>
      <c r="AQ920" s="61" t="s">
        <v>1015</v>
      </c>
      <c r="AR920" s="72"/>
      <c r="AS920" s="89"/>
      <c r="AT920" s="74"/>
      <c r="AU920" s="73"/>
      <c r="AV920" s="74"/>
      <c r="AW920" s="75"/>
      <c r="AX920" s="84"/>
      <c r="AY920" s="359"/>
      <c r="AZ920" s="78"/>
      <c r="BA920" s="79"/>
      <c r="BB920" s="395"/>
      <c r="BC920" s="70"/>
      <c r="BD920" s="59" t="s">
        <v>1014</v>
      </c>
      <c r="BE920" s="59"/>
      <c r="BF920" s="59"/>
      <c r="BG920" s="60"/>
      <c r="BH920" s="61" t="s">
        <v>1015</v>
      </c>
      <c r="BI920" s="72"/>
      <c r="BJ920" s="89"/>
      <c r="BK920" s="74"/>
      <c r="BL920" s="73"/>
      <c r="BM920" s="74"/>
      <c r="BN920" s="75"/>
      <c r="BO920" s="84"/>
      <c r="BP920" s="358">
        <f t="shared" si="1"/>
        <v>0</v>
      </c>
    </row>
    <row r="921" spans="1:68" s="81" customFormat="1" ht="16.5" thickBot="1">
      <c r="A921" s="78"/>
      <c r="B921" s="79"/>
      <c r="C921" s="70"/>
      <c r="D921" s="58"/>
      <c r="E921" s="59" t="s">
        <v>1016</v>
      </c>
      <c r="F921" s="59"/>
      <c r="G921" s="60"/>
      <c r="I921" s="72"/>
      <c r="J921" s="89"/>
      <c r="K921" s="74"/>
      <c r="L921" s="73"/>
      <c r="M921" s="74"/>
      <c r="N921" s="75"/>
      <c r="O921" s="84"/>
      <c r="P921" s="67">
        <f t="shared" si="0"/>
        <v>0</v>
      </c>
      <c r="Q921" s="80"/>
      <c r="R921" s="78"/>
      <c r="S921" s="79"/>
      <c r="T921" s="395"/>
      <c r="U921" s="70"/>
      <c r="V921" s="58"/>
      <c r="W921" s="59" t="s">
        <v>1016</v>
      </c>
      <c r="X921" s="59"/>
      <c r="Y921" s="60"/>
      <c r="AA921" s="72"/>
      <c r="AB921" s="89"/>
      <c r="AC921" s="74"/>
      <c r="AD921" s="73"/>
      <c r="AE921" s="74"/>
      <c r="AF921" s="75"/>
      <c r="AG921" s="84"/>
      <c r="AH921" s="359"/>
      <c r="AI921" s="78"/>
      <c r="AJ921" s="79"/>
      <c r="AK921" s="395"/>
      <c r="AL921" s="70"/>
      <c r="AM921" s="58"/>
      <c r="AN921" s="59" t="s">
        <v>1016</v>
      </c>
      <c r="AO921" s="59"/>
      <c r="AP921" s="60"/>
      <c r="AR921" s="72"/>
      <c r="AS921" s="89"/>
      <c r="AT921" s="74"/>
      <c r="AU921" s="73"/>
      <c r="AV921" s="74"/>
      <c r="AW921" s="75"/>
      <c r="AX921" s="84"/>
      <c r="AY921" s="359"/>
      <c r="AZ921" s="78"/>
      <c r="BA921" s="79"/>
      <c r="BB921" s="395"/>
      <c r="BC921" s="70"/>
      <c r="BD921" s="58"/>
      <c r="BE921" s="59" t="s">
        <v>1016</v>
      </c>
      <c r="BF921" s="59"/>
      <c r="BG921" s="60"/>
      <c r="BI921" s="72"/>
      <c r="BJ921" s="89"/>
      <c r="BK921" s="74"/>
      <c r="BL921" s="73"/>
      <c r="BM921" s="74"/>
      <c r="BN921" s="75"/>
      <c r="BO921" s="84"/>
      <c r="BP921" s="358">
        <f t="shared" si="1"/>
        <v>0</v>
      </c>
    </row>
    <row r="922" spans="1:68" ht="16.5" thickBot="1">
      <c r="A922" s="55" t="s">
        <v>1017</v>
      </c>
      <c r="B922" s="69" t="s">
        <v>1018</v>
      </c>
      <c r="C922" s="57">
        <v>13</v>
      </c>
      <c r="D922" s="58" t="s">
        <v>1101</v>
      </c>
      <c r="E922" s="138"/>
      <c r="F922" s="138"/>
      <c r="G922" s="139"/>
      <c r="H922" s="61"/>
      <c r="I922" s="85" t="s">
        <v>1019</v>
      </c>
      <c r="J922" s="183" t="s">
        <v>1020</v>
      </c>
      <c r="K922" s="64"/>
      <c r="L922" s="63" t="s">
        <v>1021</v>
      </c>
      <c r="M922" s="65"/>
      <c r="N922" s="66">
        <v>17</v>
      </c>
      <c r="O922" s="84"/>
      <c r="P922" s="67">
        <f aca="true" t="shared" si="2" ref="P922:P938">(N922+1)*C922</f>
        <v>234</v>
      </c>
      <c r="R922" s="55" t="s">
        <v>1017</v>
      </c>
      <c r="S922" s="69" t="s">
        <v>1018</v>
      </c>
      <c r="T922" s="395"/>
      <c r="U922" s="57">
        <v>25</v>
      </c>
      <c r="V922" s="58" t="s">
        <v>1101</v>
      </c>
      <c r="W922" s="138"/>
      <c r="X922" s="138"/>
      <c r="Y922" s="139"/>
      <c r="Z922" s="61"/>
      <c r="AA922" s="85" t="s">
        <v>1019</v>
      </c>
      <c r="AB922" s="183"/>
      <c r="AC922" s="64"/>
      <c r="AD922" s="63"/>
      <c r="AE922" s="65"/>
      <c r="AF922" s="66"/>
      <c r="AG922" s="84"/>
      <c r="AH922" s="358">
        <f>(AF922+$AG$855)*U922</f>
        <v>25</v>
      </c>
      <c r="AI922" s="55" t="s">
        <v>1017</v>
      </c>
      <c r="AJ922" s="69" t="s">
        <v>1018</v>
      </c>
      <c r="AK922" s="395"/>
      <c r="AL922" s="57">
        <v>13</v>
      </c>
      <c r="AM922" s="58" t="s">
        <v>1101</v>
      </c>
      <c r="AN922" s="138"/>
      <c r="AO922" s="138"/>
      <c r="AP922" s="139"/>
      <c r="AQ922" s="61"/>
      <c r="AR922" s="85" t="s">
        <v>1019</v>
      </c>
      <c r="AS922" s="183" t="s">
        <v>1866</v>
      </c>
      <c r="AT922" s="64">
        <v>499558</v>
      </c>
      <c r="AU922" s="63" t="s">
        <v>1867</v>
      </c>
      <c r="AV922" s="65"/>
      <c r="AW922" s="66">
        <v>30.1</v>
      </c>
      <c r="AX922" s="84"/>
      <c r="AY922" s="358">
        <f>(AW922+$AX$855)*AL922</f>
        <v>416.65000000000003</v>
      </c>
      <c r="AZ922" s="55" t="s">
        <v>1017</v>
      </c>
      <c r="BA922" s="69" t="s">
        <v>1018</v>
      </c>
      <c r="BB922" s="395"/>
      <c r="BC922" s="57">
        <v>12.5</v>
      </c>
      <c r="BD922" s="58" t="s">
        <v>1101</v>
      </c>
      <c r="BE922" s="138"/>
      <c r="BF922" s="138"/>
      <c r="BG922" s="139"/>
      <c r="BH922" s="61"/>
      <c r="BI922" s="85" t="s">
        <v>1019</v>
      </c>
      <c r="BJ922" s="183" t="s">
        <v>1893</v>
      </c>
      <c r="BK922" s="64">
        <v>66285</v>
      </c>
      <c r="BL922" s="63" t="s">
        <v>1891</v>
      </c>
      <c r="BM922" s="65"/>
      <c r="BN922" s="66">
        <v>17</v>
      </c>
      <c r="BO922" s="84"/>
      <c r="BP922" s="358">
        <f t="shared" si="1"/>
        <v>231.99999999999997</v>
      </c>
    </row>
    <row r="923" spans="1:68" s="81" customFormat="1" ht="16.5" thickBot="1">
      <c r="A923" s="78"/>
      <c r="B923" s="79"/>
      <c r="C923" s="70"/>
      <c r="D923" s="58"/>
      <c r="E923" s="59"/>
      <c r="F923" s="59" t="s">
        <v>1022</v>
      </c>
      <c r="G923" s="60"/>
      <c r="H923" s="71"/>
      <c r="I923" s="72"/>
      <c r="J923" s="89"/>
      <c r="K923" s="74"/>
      <c r="L923" s="73"/>
      <c r="M923" s="74"/>
      <c r="N923" s="75"/>
      <c r="O923" s="84"/>
      <c r="P923" s="67">
        <f t="shared" si="2"/>
        <v>0</v>
      </c>
      <c r="Q923" s="80"/>
      <c r="R923" s="78"/>
      <c r="S923" s="79"/>
      <c r="T923" s="395"/>
      <c r="U923" s="70"/>
      <c r="V923" s="58"/>
      <c r="W923" s="59"/>
      <c r="X923" s="59" t="s">
        <v>1022</v>
      </c>
      <c r="Y923" s="60"/>
      <c r="Z923" s="71"/>
      <c r="AA923" s="72"/>
      <c r="AB923" s="89"/>
      <c r="AC923" s="74"/>
      <c r="AD923" s="73"/>
      <c r="AE923" s="74"/>
      <c r="AF923" s="75"/>
      <c r="AG923" s="84"/>
      <c r="AH923" s="359"/>
      <c r="AI923" s="78"/>
      <c r="AJ923" s="79"/>
      <c r="AK923" s="395"/>
      <c r="AL923" s="70"/>
      <c r="AM923" s="58"/>
      <c r="AN923" s="59"/>
      <c r="AO923" s="59" t="s">
        <v>1022</v>
      </c>
      <c r="AP923" s="60"/>
      <c r="AQ923" s="71"/>
      <c r="AR923" s="72"/>
      <c r="AS923" s="89"/>
      <c r="AT923" s="74"/>
      <c r="AU923" s="73"/>
      <c r="AV923" s="74"/>
      <c r="AW923" s="75"/>
      <c r="AX923" s="84"/>
      <c r="AY923" s="359"/>
      <c r="AZ923" s="78"/>
      <c r="BA923" s="79"/>
      <c r="BB923" s="395"/>
      <c r="BC923" s="70"/>
      <c r="BD923" s="58"/>
      <c r="BE923" s="59"/>
      <c r="BF923" s="59" t="s">
        <v>1022</v>
      </c>
      <c r="BG923" s="60"/>
      <c r="BH923" s="71"/>
      <c r="BI923" s="72"/>
      <c r="BJ923" s="89"/>
      <c r="BK923" s="74"/>
      <c r="BL923" s="73"/>
      <c r="BM923" s="74"/>
      <c r="BN923" s="75"/>
      <c r="BO923" s="84"/>
      <c r="BP923" s="358">
        <f t="shared" si="1"/>
        <v>0</v>
      </c>
    </row>
    <row r="924" spans="1:68" ht="16.5" thickBot="1">
      <c r="A924" s="55" t="s">
        <v>1023</v>
      </c>
      <c r="C924" s="57">
        <v>1300</v>
      </c>
      <c r="D924" s="58" t="s">
        <v>1102</v>
      </c>
      <c r="E924" s="59"/>
      <c r="F924" s="59"/>
      <c r="G924" s="60"/>
      <c r="H924" s="61" t="s">
        <v>1024</v>
      </c>
      <c r="I924" s="91" t="s">
        <v>1025</v>
      </c>
      <c r="J924" s="183" t="s">
        <v>1026</v>
      </c>
      <c r="K924" s="64"/>
      <c r="L924" s="63" t="s">
        <v>1027</v>
      </c>
      <c r="M924" s="65"/>
      <c r="N924" s="66">
        <v>12.8</v>
      </c>
      <c r="O924" s="84"/>
      <c r="P924" s="67">
        <f t="shared" si="2"/>
        <v>17940</v>
      </c>
      <c r="R924" s="55" t="s">
        <v>1023</v>
      </c>
      <c r="S924" s="91"/>
      <c r="T924" s="395"/>
      <c r="U924" s="57">
        <v>1300</v>
      </c>
      <c r="V924" s="58" t="s">
        <v>1102</v>
      </c>
      <c r="W924" s="59"/>
      <c r="X924" s="59"/>
      <c r="Y924" s="60"/>
      <c r="Z924" s="61" t="s">
        <v>1024</v>
      </c>
      <c r="AA924" s="91" t="s">
        <v>1025</v>
      </c>
      <c r="AB924" s="183" t="s">
        <v>1512</v>
      </c>
      <c r="AC924" s="64">
        <v>1955301</v>
      </c>
      <c r="AD924" s="63" t="s">
        <v>1510</v>
      </c>
      <c r="AE924" s="65"/>
      <c r="AF924" s="66">
        <v>13.55</v>
      </c>
      <c r="AG924" s="84"/>
      <c r="AH924" s="358">
        <f>(AF924+$AG$855)*U924</f>
        <v>18915</v>
      </c>
      <c r="AI924" s="55" t="s">
        <v>1023</v>
      </c>
      <c r="AJ924" s="91"/>
      <c r="AK924" s="395"/>
      <c r="AL924" s="57">
        <v>1300</v>
      </c>
      <c r="AM924" s="58" t="s">
        <v>1102</v>
      </c>
      <c r="AN924" s="59"/>
      <c r="AO924" s="59"/>
      <c r="AP924" s="60"/>
      <c r="AQ924" s="61" t="s">
        <v>1024</v>
      </c>
      <c r="AR924" s="91" t="s">
        <v>1025</v>
      </c>
      <c r="AS924" s="183" t="s">
        <v>1868</v>
      </c>
      <c r="AT924" s="64">
        <v>495739</v>
      </c>
      <c r="AU924" s="63" t="s">
        <v>1869</v>
      </c>
      <c r="AV924" s="65"/>
      <c r="AW924" s="66">
        <v>12.7</v>
      </c>
      <c r="AX924" s="84"/>
      <c r="AY924" s="358">
        <f>(AW924+$AX$855)*AL924</f>
        <v>19044.999999999996</v>
      </c>
      <c r="AZ924" s="55" t="s">
        <v>1023</v>
      </c>
      <c r="BA924" s="91"/>
      <c r="BB924" s="395"/>
      <c r="BC924" s="57">
        <v>1300</v>
      </c>
      <c r="BD924" s="58" t="s">
        <v>1102</v>
      </c>
      <c r="BE924" s="59"/>
      <c r="BF924" s="59"/>
      <c r="BG924" s="60"/>
      <c r="BH924" s="61" t="s">
        <v>1024</v>
      </c>
      <c r="BI924" s="91" t="s">
        <v>1025</v>
      </c>
      <c r="BJ924" s="183" t="s">
        <v>1894</v>
      </c>
      <c r="BK924" s="64">
        <v>66132</v>
      </c>
      <c r="BL924" s="63" t="s">
        <v>1891</v>
      </c>
      <c r="BM924" s="65"/>
      <c r="BN924" s="66">
        <v>12.8</v>
      </c>
      <c r="BO924" s="84"/>
      <c r="BP924" s="358">
        <f aca="true" t="shared" si="3" ref="BP924:BP937">(BN924+1.56)*BC924</f>
        <v>18668</v>
      </c>
    </row>
    <row r="925" spans="1:68" ht="16.5" thickBot="1">
      <c r="A925" s="78"/>
      <c r="C925" s="70"/>
      <c r="D925" s="430" t="s">
        <v>1028</v>
      </c>
      <c r="E925" s="431"/>
      <c r="F925" s="431"/>
      <c r="G925" s="432"/>
      <c r="H925" s="61" t="s">
        <v>1029</v>
      </c>
      <c r="I925" s="91" t="s">
        <v>1030</v>
      </c>
      <c r="J925" s="89"/>
      <c r="K925" s="74"/>
      <c r="L925" s="73"/>
      <c r="M925" s="74"/>
      <c r="N925" s="75"/>
      <c r="O925" s="84"/>
      <c r="P925" s="67">
        <f t="shared" si="2"/>
        <v>0</v>
      </c>
      <c r="R925" s="78"/>
      <c r="S925" s="91"/>
      <c r="T925" s="395"/>
      <c r="U925" s="70"/>
      <c r="V925" s="430" t="s">
        <v>1028</v>
      </c>
      <c r="W925" s="431"/>
      <c r="X925" s="431"/>
      <c r="Y925" s="432"/>
      <c r="Z925" s="61" t="s">
        <v>1029</v>
      </c>
      <c r="AA925" s="91" t="s">
        <v>1030</v>
      </c>
      <c r="AB925" s="89"/>
      <c r="AC925" s="74"/>
      <c r="AD925" s="73"/>
      <c r="AE925" s="74"/>
      <c r="AF925" s="75"/>
      <c r="AG925" s="84"/>
      <c r="AH925" s="359"/>
      <c r="AI925" s="78"/>
      <c r="AJ925" s="91"/>
      <c r="AK925" s="395"/>
      <c r="AL925" s="70"/>
      <c r="AM925" s="430" t="s">
        <v>1028</v>
      </c>
      <c r="AN925" s="431"/>
      <c r="AO925" s="431"/>
      <c r="AP925" s="432"/>
      <c r="AQ925" s="61" t="s">
        <v>1029</v>
      </c>
      <c r="AR925" s="91" t="s">
        <v>1030</v>
      </c>
      <c r="AS925" s="89"/>
      <c r="AT925" s="74"/>
      <c r="AU925" s="73"/>
      <c r="AV925" s="74"/>
      <c r="AW925" s="75"/>
      <c r="AX925" s="84"/>
      <c r="AY925" s="359"/>
      <c r="AZ925" s="78"/>
      <c r="BA925" s="91"/>
      <c r="BB925" s="395"/>
      <c r="BC925" s="70"/>
      <c r="BD925" s="430" t="s">
        <v>1028</v>
      </c>
      <c r="BE925" s="431"/>
      <c r="BF925" s="431"/>
      <c r="BG925" s="432"/>
      <c r="BH925" s="61" t="s">
        <v>1029</v>
      </c>
      <c r="BI925" s="91" t="s">
        <v>1030</v>
      </c>
      <c r="BJ925" s="89"/>
      <c r="BK925" s="74"/>
      <c r="BL925" s="73"/>
      <c r="BM925" s="74"/>
      <c r="BN925" s="75"/>
      <c r="BO925" s="84"/>
      <c r="BP925" s="358">
        <f t="shared" si="3"/>
        <v>0</v>
      </c>
    </row>
    <row r="926" spans="1:68" ht="16.5" thickBot="1">
      <c r="A926" s="78"/>
      <c r="C926" s="70"/>
      <c r="D926" s="433"/>
      <c r="E926" s="431"/>
      <c r="F926" s="431"/>
      <c r="G926" s="432"/>
      <c r="H926" s="61" t="s">
        <v>1031</v>
      </c>
      <c r="I926" s="56"/>
      <c r="J926" s="89"/>
      <c r="K926" s="74"/>
      <c r="L926" s="73"/>
      <c r="M926" s="74"/>
      <c r="N926" s="75"/>
      <c r="O926" s="84"/>
      <c r="P926" s="67">
        <f t="shared" si="2"/>
        <v>0</v>
      </c>
      <c r="R926" s="78"/>
      <c r="S926" s="91"/>
      <c r="T926" s="395"/>
      <c r="U926" s="70"/>
      <c r="V926" s="433"/>
      <c r="W926" s="431"/>
      <c r="X926" s="431"/>
      <c r="Y926" s="432"/>
      <c r="Z926" s="61" t="s">
        <v>1031</v>
      </c>
      <c r="AA926" s="56"/>
      <c r="AB926" s="89"/>
      <c r="AC926" s="74"/>
      <c r="AD926" s="73"/>
      <c r="AE926" s="74"/>
      <c r="AF926" s="75"/>
      <c r="AG926" s="84"/>
      <c r="AH926" s="359"/>
      <c r="AI926" s="78"/>
      <c r="AJ926" s="91"/>
      <c r="AK926" s="395"/>
      <c r="AL926" s="70"/>
      <c r="AM926" s="433"/>
      <c r="AN926" s="431"/>
      <c r="AO926" s="431"/>
      <c r="AP926" s="432"/>
      <c r="AQ926" s="61" t="s">
        <v>1031</v>
      </c>
      <c r="AR926" s="56"/>
      <c r="AS926" s="89"/>
      <c r="AT926" s="74"/>
      <c r="AU926" s="73"/>
      <c r="AV926" s="74"/>
      <c r="AW926" s="75"/>
      <c r="AX926" s="84"/>
      <c r="AY926" s="359"/>
      <c r="AZ926" s="78"/>
      <c r="BA926" s="91"/>
      <c r="BB926" s="395"/>
      <c r="BC926" s="70"/>
      <c r="BD926" s="433"/>
      <c r="BE926" s="431"/>
      <c r="BF926" s="431"/>
      <c r="BG926" s="432"/>
      <c r="BH926" s="61" t="s">
        <v>1031</v>
      </c>
      <c r="BI926" s="56"/>
      <c r="BJ926" s="89"/>
      <c r="BK926" s="74"/>
      <c r="BL926" s="73"/>
      <c r="BM926" s="74"/>
      <c r="BN926" s="75"/>
      <c r="BO926" s="84"/>
      <c r="BP926" s="358">
        <f t="shared" si="3"/>
        <v>0</v>
      </c>
    </row>
    <row r="927" spans="1:68" ht="16.5" thickBot="1">
      <c r="A927" s="78"/>
      <c r="C927" s="70"/>
      <c r="D927" s="433"/>
      <c r="E927" s="431"/>
      <c r="F927" s="431"/>
      <c r="G927" s="432"/>
      <c r="H927" s="119"/>
      <c r="I927" s="56"/>
      <c r="J927" s="89"/>
      <c r="K927" s="74"/>
      <c r="L927" s="73"/>
      <c r="M927" s="74"/>
      <c r="N927" s="75"/>
      <c r="O927" s="84"/>
      <c r="P927" s="67">
        <f t="shared" si="2"/>
        <v>0</v>
      </c>
      <c r="R927" s="78"/>
      <c r="S927" s="91"/>
      <c r="T927" s="395"/>
      <c r="U927" s="70"/>
      <c r="V927" s="433"/>
      <c r="W927" s="431"/>
      <c r="X927" s="431"/>
      <c r="Y927" s="432"/>
      <c r="Z927" s="119"/>
      <c r="AA927" s="56"/>
      <c r="AB927" s="89"/>
      <c r="AC927" s="74"/>
      <c r="AD927" s="73"/>
      <c r="AE927" s="74"/>
      <c r="AF927" s="75"/>
      <c r="AG927" s="84"/>
      <c r="AH927" s="359"/>
      <c r="AI927" s="78"/>
      <c r="AJ927" s="91"/>
      <c r="AK927" s="395"/>
      <c r="AL927" s="70"/>
      <c r="AM927" s="433"/>
      <c r="AN927" s="431"/>
      <c r="AO927" s="431"/>
      <c r="AP927" s="432"/>
      <c r="AQ927" s="119"/>
      <c r="AR927" s="56"/>
      <c r="AS927" s="89"/>
      <c r="AT927" s="74"/>
      <c r="AU927" s="73"/>
      <c r="AV927" s="74"/>
      <c r="AW927" s="75"/>
      <c r="AX927" s="84"/>
      <c r="AY927" s="359"/>
      <c r="AZ927" s="78"/>
      <c r="BA927" s="91"/>
      <c r="BB927" s="395"/>
      <c r="BC927" s="70"/>
      <c r="BD927" s="433"/>
      <c r="BE927" s="431"/>
      <c r="BF927" s="431"/>
      <c r="BG927" s="432"/>
      <c r="BH927" s="119"/>
      <c r="BI927" s="56"/>
      <c r="BJ927" s="89"/>
      <c r="BK927" s="74"/>
      <c r="BL927" s="73"/>
      <c r="BM927" s="74"/>
      <c r="BN927" s="75"/>
      <c r="BO927" s="84"/>
      <c r="BP927" s="358">
        <f t="shared" si="3"/>
        <v>0</v>
      </c>
    </row>
    <row r="928" spans="1:68" ht="16.5" thickBot="1">
      <c r="A928" s="78"/>
      <c r="C928" s="70"/>
      <c r="D928" s="433"/>
      <c r="E928" s="431"/>
      <c r="F928" s="431"/>
      <c r="G928" s="432"/>
      <c r="H928" s="119"/>
      <c r="I928" s="56"/>
      <c r="J928" s="89"/>
      <c r="K928" s="74"/>
      <c r="L928" s="73"/>
      <c r="M928" s="74"/>
      <c r="N928" s="75"/>
      <c r="O928" s="84"/>
      <c r="P928" s="67">
        <f t="shared" si="2"/>
        <v>0</v>
      </c>
      <c r="R928" s="78"/>
      <c r="S928" s="91"/>
      <c r="T928" s="395"/>
      <c r="U928" s="70"/>
      <c r="V928" s="433"/>
      <c r="W928" s="431"/>
      <c r="X928" s="431"/>
      <c r="Y928" s="432"/>
      <c r="Z928" s="119"/>
      <c r="AA928" s="56"/>
      <c r="AB928" s="89"/>
      <c r="AC928" s="74"/>
      <c r="AD928" s="73"/>
      <c r="AE928" s="74"/>
      <c r="AF928" s="75"/>
      <c r="AG928" s="84"/>
      <c r="AH928" s="359"/>
      <c r="AI928" s="78"/>
      <c r="AJ928" s="91"/>
      <c r="AK928" s="395"/>
      <c r="AL928" s="70"/>
      <c r="AM928" s="433"/>
      <c r="AN928" s="431"/>
      <c r="AO928" s="431"/>
      <c r="AP928" s="432"/>
      <c r="AQ928" s="119"/>
      <c r="AR928" s="56"/>
      <c r="AS928" s="89"/>
      <c r="AT928" s="74"/>
      <c r="AU928" s="73"/>
      <c r="AV928" s="74"/>
      <c r="AW928" s="75"/>
      <c r="AX928" s="84"/>
      <c r="AY928" s="359"/>
      <c r="AZ928" s="78"/>
      <c r="BA928" s="91"/>
      <c r="BB928" s="395"/>
      <c r="BC928" s="70"/>
      <c r="BD928" s="433"/>
      <c r="BE928" s="431"/>
      <c r="BF928" s="431"/>
      <c r="BG928" s="432"/>
      <c r="BH928" s="119"/>
      <c r="BI928" s="56"/>
      <c r="BJ928" s="89"/>
      <c r="BK928" s="74"/>
      <c r="BL928" s="73"/>
      <c r="BM928" s="74"/>
      <c r="BN928" s="75"/>
      <c r="BO928" s="84"/>
      <c r="BP928" s="358">
        <f t="shared" si="3"/>
        <v>0</v>
      </c>
    </row>
    <row r="929" spans="1:68" s="81" customFormat="1" ht="16.5" thickBot="1">
      <c r="A929" s="78"/>
      <c r="B929" s="79"/>
      <c r="C929" s="70"/>
      <c r="D929" s="58"/>
      <c r="E929" s="59"/>
      <c r="F929" s="59"/>
      <c r="G929" s="60"/>
      <c r="H929" s="119"/>
      <c r="I929" s="72"/>
      <c r="J929" s="89"/>
      <c r="K929" s="74"/>
      <c r="L929" s="73"/>
      <c r="M929" s="74"/>
      <c r="N929" s="75"/>
      <c r="O929" s="84"/>
      <c r="P929" s="67">
        <f t="shared" si="2"/>
        <v>0</v>
      </c>
      <c r="Q929" s="80"/>
      <c r="R929" s="78"/>
      <c r="S929" s="79"/>
      <c r="T929" s="395"/>
      <c r="U929" s="70"/>
      <c r="V929" s="58"/>
      <c r="W929" s="59"/>
      <c r="X929" s="59"/>
      <c r="Y929" s="60"/>
      <c r="Z929" s="119"/>
      <c r="AA929" s="72"/>
      <c r="AB929" s="89"/>
      <c r="AC929" s="74"/>
      <c r="AD929" s="73"/>
      <c r="AE929" s="74"/>
      <c r="AF929" s="75"/>
      <c r="AG929" s="84"/>
      <c r="AH929" s="359"/>
      <c r="AI929" s="78"/>
      <c r="AJ929" s="79"/>
      <c r="AK929" s="395"/>
      <c r="AL929" s="70"/>
      <c r="AM929" s="58"/>
      <c r="AN929" s="59"/>
      <c r="AO929" s="59"/>
      <c r="AP929" s="60"/>
      <c r="AQ929" s="119"/>
      <c r="AR929" s="72"/>
      <c r="AS929" s="89"/>
      <c r="AT929" s="74"/>
      <c r="AU929" s="73"/>
      <c r="AV929" s="74"/>
      <c r="AW929" s="75"/>
      <c r="AX929" s="84"/>
      <c r="AY929" s="359"/>
      <c r="AZ929" s="78"/>
      <c r="BA929" s="79"/>
      <c r="BB929" s="395"/>
      <c r="BC929" s="70"/>
      <c r="BD929" s="58"/>
      <c r="BE929" s="59"/>
      <c r="BF929" s="59"/>
      <c r="BG929" s="60"/>
      <c r="BH929" s="119"/>
      <c r="BI929" s="72"/>
      <c r="BJ929" s="89"/>
      <c r="BK929" s="74"/>
      <c r="BL929" s="73"/>
      <c r="BM929" s="74"/>
      <c r="BN929" s="75"/>
      <c r="BO929" s="84"/>
      <c r="BP929" s="358">
        <f t="shared" si="3"/>
        <v>0</v>
      </c>
    </row>
    <row r="930" spans="1:68" ht="16.5" thickBot="1">
      <c r="A930" s="90"/>
      <c r="B930" s="271"/>
      <c r="C930" s="70"/>
      <c r="D930" s="92" t="s">
        <v>698</v>
      </c>
      <c r="E930" s="93"/>
      <c r="F930" s="93"/>
      <c r="G930" s="94"/>
      <c r="H930" s="71"/>
      <c r="I930" s="271"/>
      <c r="J930" s="89"/>
      <c r="K930" s="74"/>
      <c r="L930" s="73"/>
      <c r="M930" s="74"/>
      <c r="N930" s="75"/>
      <c r="O930" s="84"/>
      <c r="P930" s="67">
        <f t="shared" si="2"/>
        <v>0</v>
      </c>
      <c r="R930" s="90"/>
      <c r="S930" s="271"/>
      <c r="T930" s="395"/>
      <c r="U930" s="70"/>
      <c r="V930" s="92" t="s">
        <v>698</v>
      </c>
      <c r="W930" s="93"/>
      <c r="X930" s="93"/>
      <c r="Y930" s="94"/>
      <c r="Z930" s="71"/>
      <c r="AA930" s="271"/>
      <c r="AB930" s="89"/>
      <c r="AC930" s="74"/>
      <c r="AD930" s="73"/>
      <c r="AE930" s="74"/>
      <c r="AF930" s="75"/>
      <c r="AG930" s="84"/>
      <c r="AH930" s="359"/>
      <c r="AI930" s="90"/>
      <c r="AJ930" s="271"/>
      <c r="AK930" s="395"/>
      <c r="AL930" s="70"/>
      <c r="AM930" s="92" t="s">
        <v>698</v>
      </c>
      <c r="AN930" s="93"/>
      <c r="AO930" s="93"/>
      <c r="AP930" s="94"/>
      <c r="AQ930" s="71"/>
      <c r="AR930" s="271"/>
      <c r="AS930" s="89"/>
      <c r="AT930" s="74"/>
      <c r="AU930" s="73"/>
      <c r="AV930" s="74"/>
      <c r="AW930" s="75"/>
      <c r="AX930" s="84"/>
      <c r="AY930" s="359"/>
      <c r="AZ930" s="90"/>
      <c r="BA930" s="271"/>
      <c r="BB930" s="395"/>
      <c r="BC930" s="70"/>
      <c r="BD930" s="92" t="s">
        <v>698</v>
      </c>
      <c r="BE930" s="93"/>
      <c r="BF930" s="93"/>
      <c r="BG930" s="94"/>
      <c r="BH930" s="71"/>
      <c r="BI930" s="271"/>
      <c r="BJ930" s="89"/>
      <c r="BK930" s="74"/>
      <c r="BL930" s="73"/>
      <c r="BM930" s="74"/>
      <c r="BN930" s="75"/>
      <c r="BO930" s="84"/>
      <c r="BP930" s="358">
        <f t="shared" si="3"/>
        <v>0</v>
      </c>
    </row>
    <row r="931" spans="1:68" ht="16.5" thickBot="1">
      <c r="A931" s="55" t="s">
        <v>1032</v>
      </c>
      <c r="B931" s="69" t="s">
        <v>1033</v>
      </c>
      <c r="C931" s="57">
        <v>425</v>
      </c>
      <c r="D931" s="58" t="s">
        <v>1034</v>
      </c>
      <c r="E931" s="138"/>
      <c r="F931" s="138"/>
      <c r="G931" s="139"/>
      <c r="H931" s="61"/>
      <c r="I931" s="85" t="s">
        <v>1035</v>
      </c>
      <c r="J931" s="183" t="s">
        <v>2263</v>
      </c>
      <c r="K931" s="64">
        <v>24035</v>
      </c>
      <c r="L931" s="63" t="s">
        <v>1921</v>
      </c>
      <c r="M931" s="65"/>
      <c r="N931" s="66">
        <v>52.25</v>
      </c>
      <c r="O931" s="84"/>
      <c r="P931" s="67">
        <f t="shared" si="2"/>
        <v>22631.25</v>
      </c>
      <c r="R931" s="55" t="s">
        <v>1032</v>
      </c>
      <c r="S931" s="69" t="s">
        <v>1033</v>
      </c>
      <c r="T931" s="395"/>
      <c r="U931" s="57">
        <v>425</v>
      </c>
      <c r="V931" s="58" t="s">
        <v>1034</v>
      </c>
      <c r="W931" s="138"/>
      <c r="X931" s="138"/>
      <c r="Y931" s="139"/>
      <c r="Z931" s="61"/>
      <c r="AA931" s="85" t="s">
        <v>1035</v>
      </c>
      <c r="AB931" s="183" t="s">
        <v>2263</v>
      </c>
      <c r="AC931" s="64">
        <v>6267272</v>
      </c>
      <c r="AD931" s="63" t="s">
        <v>1257</v>
      </c>
      <c r="AE931" s="65"/>
      <c r="AF931" s="66">
        <v>57.89</v>
      </c>
      <c r="AG931" s="84"/>
      <c r="AH931" s="358">
        <f>(AF931+$AG$855)*U931</f>
        <v>25028.25</v>
      </c>
      <c r="AI931" s="55" t="s">
        <v>1032</v>
      </c>
      <c r="AJ931" s="69" t="s">
        <v>1033</v>
      </c>
      <c r="AK931" s="395"/>
      <c r="AL931" s="57">
        <v>425</v>
      </c>
      <c r="AM931" s="58" t="s">
        <v>1034</v>
      </c>
      <c r="AN931" s="138"/>
      <c r="AO931" s="138"/>
      <c r="AP931" s="139"/>
      <c r="AQ931" s="61"/>
      <c r="AR931" s="85" t="s">
        <v>1035</v>
      </c>
      <c r="AS931" s="183" t="s">
        <v>1590</v>
      </c>
      <c r="AT931" s="64">
        <v>164208</v>
      </c>
      <c r="AU931" s="63" t="s">
        <v>1759</v>
      </c>
      <c r="AV931" s="65"/>
      <c r="AW931" s="66">
        <v>46.39</v>
      </c>
      <c r="AX931" s="84"/>
      <c r="AY931" s="358">
        <f>(AW931+$AX$855)*AL931</f>
        <v>20544.5</v>
      </c>
      <c r="AZ931" s="55" t="s">
        <v>1032</v>
      </c>
      <c r="BA931" s="69" t="s">
        <v>1033</v>
      </c>
      <c r="BB931" s="395"/>
      <c r="BC931" s="57">
        <v>425</v>
      </c>
      <c r="BD931" s="58" t="s">
        <v>1034</v>
      </c>
      <c r="BE931" s="138"/>
      <c r="BF931" s="138"/>
      <c r="BG931" s="139"/>
      <c r="BH931" s="61"/>
      <c r="BI931" s="85" t="s">
        <v>1035</v>
      </c>
      <c r="BJ931" s="183" t="s">
        <v>1895</v>
      </c>
      <c r="BK931" s="64">
        <v>55000</v>
      </c>
      <c r="BL931" s="63" t="s">
        <v>1896</v>
      </c>
      <c r="BM931" s="65"/>
      <c r="BN931" s="66">
        <v>39</v>
      </c>
      <c r="BO931" s="84"/>
      <c r="BP931" s="358">
        <f t="shared" si="3"/>
        <v>17238</v>
      </c>
    </row>
    <row r="932" spans="1:68" s="81" customFormat="1" ht="16.5" thickBot="1">
      <c r="A932" s="78"/>
      <c r="B932" s="79"/>
      <c r="C932" s="70"/>
      <c r="D932" s="58"/>
      <c r="E932" s="59"/>
      <c r="F932" s="59" t="s">
        <v>1036</v>
      </c>
      <c r="G932" s="60"/>
      <c r="H932" s="71"/>
      <c r="I932" s="72"/>
      <c r="J932" s="89"/>
      <c r="K932" s="74"/>
      <c r="L932" s="73"/>
      <c r="M932" s="74"/>
      <c r="N932" s="75"/>
      <c r="O932" s="84"/>
      <c r="P932" s="67">
        <f t="shared" si="2"/>
        <v>0</v>
      </c>
      <c r="Q932" s="80"/>
      <c r="R932" s="78"/>
      <c r="S932" s="79"/>
      <c r="T932" s="395"/>
      <c r="U932" s="70"/>
      <c r="V932" s="58"/>
      <c r="W932" s="59"/>
      <c r="X932" s="59" t="s">
        <v>1036</v>
      </c>
      <c r="Y932" s="60"/>
      <c r="Z932" s="71"/>
      <c r="AA932" s="72"/>
      <c r="AB932" s="89"/>
      <c r="AC932" s="74"/>
      <c r="AD932" s="73"/>
      <c r="AE932" s="74"/>
      <c r="AF932" s="75"/>
      <c r="AG932" s="84"/>
      <c r="AH932" s="359"/>
      <c r="AI932" s="78"/>
      <c r="AJ932" s="79"/>
      <c r="AK932" s="395"/>
      <c r="AL932" s="70"/>
      <c r="AM932" s="58"/>
      <c r="AN932" s="59"/>
      <c r="AO932" s="59" t="s">
        <v>1036</v>
      </c>
      <c r="AP932" s="60"/>
      <c r="AQ932" s="71"/>
      <c r="AR932" s="72"/>
      <c r="AS932" s="89"/>
      <c r="AT932" s="74"/>
      <c r="AU932" s="73"/>
      <c r="AV932" s="74"/>
      <c r="AW932" s="75"/>
      <c r="AX932" s="84"/>
      <c r="AY932" s="359"/>
      <c r="AZ932" s="78"/>
      <c r="BA932" s="79"/>
      <c r="BB932" s="395"/>
      <c r="BC932" s="70"/>
      <c r="BD932" s="58"/>
      <c r="BE932" s="59"/>
      <c r="BF932" s="59" t="s">
        <v>1036</v>
      </c>
      <c r="BG932" s="60"/>
      <c r="BH932" s="71"/>
      <c r="BI932" s="72"/>
      <c r="BJ932" s="89"/>
      <c r="BK932" s="74"/>
      <c r="BL932" s="73"/>
      <c r="BM932" s="74"/>
      <c r="BN932" s="75"/>
      <c r="BO932" s="84"/>
      <c r="BP932" s="358">
        <f t="shared" si="3"/>
        <v>0</v>
      </c>
    </row>
    <row r="933" spans="1:68" ht="16.5" thickBot="1">
      <c r="A933" s="55" t="s">
        <v>1037</v>
      </c>
      <c r="B933" s="69" t="s">
        <v>1038</v>
      </c>
      <c r="C933" s="57">
        <v>600</v>
      </c>
      <c r="D933" s="58" t="s">
        <v>1039</v>
      </c>
      <c r="E933" s="138"/>
      <c r="F933" s="138"/>
      <c r="G933" s="139"/>
      <c r="H933" s="61"/>
      <c r="I933" s="85" t="s">
        <v>1040</v>
      </c>
      <c r="J933" s="183" t="s">
        <v>2255</v>
      </c>
      <c r="K933" s="64">
        <v>24020</v>
      </c>
      <c r="L933" s="63" t="s">
        <v>1921</v>
      </c>
      <c r="M933" s="65"/>
      <c r="N933" s="66">
        <v>35</v>
      </c>
      <c r="O933" s="84"/>
      <c r="P933" s="67">
        <f t="shared" si="2"/>
        <v>21600</v>
      </c>
      <c r="R933" s="55" t="s">
        <v>1037</v>
      </c>
      <c r="S933" s="69" t="s">
        <v>1038</v>
      </c>
      <c r="T933" s="395"/>
      <c r="U933" s="57">
        <v>300</v>
      </c>
      <c r="V933" s="58" t="s">
        <v>1039</v>
      </c>
      <c r="W933" s="138"/>
      <c r="X933" s="138"/>
      <c r="Y933" s="139"/>
      <c r="Z933" s="61"/>
      <c r="AA933" s="85" t="s">
        <v>1040</v>
      </c>
      <c r="AB933" s="183" t="s">
        <v>1513</v>
      </c>
      <c r="AC933" s="64">
        <v>6697890</v>
      </c>
      <c r="AD933" s="63" t="s">
        <v>1257</v>
      </c>
      <c r="AE933" s="65"/>
      <c r="AF933" s="66">
        <v>37.56</v>
      </c>
      <c r="AG933" s="84"/>
      <c r="AH933" s="358">
        <f>(AF933+$AG$855)*U933</f>
        <v>11568</v>
      </c>
      <c r="AI933" s="55" t="s">
        <v>1037</v>
      </c>
      <c r="AJ933" s="69" t="s">
        <v>1038</v>
      </c>
      <c r="AK933" s="395"/>
      <c r="AL933" s="57">
        <v>600</v>
      </c>
      <c r="AM933" s="58" t="s">
        <v>1039</v>
      </c>
      <c r="AN933" s="138"/>
      <c r="AO933" s="138"/>
      <c r="AP933" s="139"/>
      <c r="AQ933" s="61"/>
      <c r="AR933" s="85" t="s">
        <v>1040</v>
      </c>
      <c r="AS933" s="183" t="s">
        <v>1575</v>
      </c>
      <c r="AT933" s="64">
        <v>271411</v>
      </c>
      <c r="AU933" s="63" t="s">
        <v>1809</v>
      </c>
      <c r="AV933" s="65"/>
      <c r="AW933" s="66">
        <v>30.49</v>
      </c>
      <c r="AX933" s="84"/>
      <c r="AY933" s="358">
        <f>(AW933+$AX$855)*AL933</f>
        <v>19464</v>
      </c>
      <c r="AZ933" s="55" t="s">
        <v>1037</v>
      </c>
      <c r="BA933" s="69" t="s">
        <v>1038</v>
      </c>
      <c r="BB933" s="395"/>
      <c r="BC933" s="57">
        <v>600</v>
      </c>
      <c r="BD933" s="58" t="s">
        <v>1039</v>
      </c>
      <c r="BE933" s="138"/>
      <c r="BF933" s="138"/>
      <c r="BG933" s="139"/>
      <c r="BH933" s="61"/>
      <c r="BI933" s="85" t="s">
        <v>1040</v>
      </c>
      <c r="BJ933" s="183" t="s">
        <v>1897</v>
      </c>
      <c r="BK933" s="64">
        <v>55160</v>
      </c>
      <c r="BL933" s="63" t="s">
        <v>1896</v>
      </c>
      <c r="BM933" s="65"/>
      <c r="BN933" s="66">
        <v>26.2</v>
      </c>
      <c r="BO933" s="84"/>
      <c r="BP933" s="358">
        <f t="shared" si="3"/>
        <v>16656</v>
      </c>
    </row>
    <row r="934" spans="1:68" s="81" customFormat="1" ht="16.5" thickBot="1">
      <c r="A934" s="78"/>
      <c r="B934" s="79"/>
      <c r="C934" s="70"/>
      <c r="D934" s="58"/>
      <c r="E934" s="59"/>
      <c r="F934" s="59" t="s">
        <v>1041</v>
      </c>
      <c r="G934" s="60"/>
      <c r="H934" s="71"/>
      <c r="I934" s="72"/>
      <c r="J934" s="89"/>
      <c r="K934" s="74"/>
      <c r="L934" s="73"/>
      <c r="M934" s="74"/>
      <c r="N934" s="75"/>
      <c r="O934" s="84"/>
      <c r="P934" s="67">
        <f t="shared" si="2"/>
        <v>0</v>
      </c>
      <c r="Q934" s="80"/>
      <c r="R934" s="78"/>
      <c r="S934" s="79"/>
      <c r="T934" s="395"/>
      <c r="U934" s="70"/>
      <c r="V934" s="58"/>
      <c r="W934" s="59"/>
      <c r="X934" s="59" t="s">
        <v>1041</v>
      </c>
      <c r="Y934" s="60"/>
      <c r="Z934" s="71"/>
      <c r="AA934" s="72"/>
      <c r="AB934" s="89"/>
      <c r="AC934" s="74"/>
      <c r="AD934" s="73"/>
      <c r="AE934" s="74"/>
      <c r="AF934" s="75"/>
      <c r="AG934" s="84"/>
      <c r="AH934" s="359"/>
      <c r="AI934" s="78"/>
      <c r="AJ934" s="79"/>
      <c r="AK934" s="395"/>
      <c r="AL934" s="70"/>
      <c r="AM934" s="58"/>
      <c r="AN934" s="59"/>
      <c r="AO934" s="59" t="s">
        <v>1041</v>
      </c>
      <c r="AP934" s="60"/>
      <c r="AQ934" s="71"/>
      <c r="AR934" s="72"/>
      <c r="AS934" s="89"/>
      <c r="AT934" s="74"/>
      <c r="AU934" s="73"/>
      <c r="AV934" s="74"/>
      <c r="AW934" s="75"/>
      <c r="AX934" s="84"/>
      <c r="AY934" s="359"/>
      <c r="AZ934" s="78"/>
      <c r="BA934" s="79"/>
      <c r="BB934" s="395"/>
      <c r="BC934" s="70"/>
      <c r="BD934" s="58"/>
      <c r="BE934" s="59"/>
      <c r="BF934" s="59" t="s">
        <v>1041</v>
      </c>
      <c r="BG934" s="60"/>
      <c r="BH934" s="71"/>
      <c r="BI934" s="72"/>
      <c r="BJ934" s="89"/>
      <c r="BK934" s="74"/>
      <c r="BL934" s="73"/>
      <c r="BM934" s="74"/>
      <c r="BN934" s="75"/>
      <c r="BO934" s="84"/>
      <c r="BP934" s="358">
        <f t="shared" si="3"/>
        <v>0</v>
      </c>
    </row>
    <row r="935" spans="1:68" ht="16.5" thickBot="1">
      <c r="A935" s="55" t="s">
        <v>1042</v>
      </c>
      <c r="B935" s="69" t="s">
        <v>1043</v>
      </c>
      <c r="C935" s="57">
        <v>20</v>
      </c>
      <c r="D935" s="58" t="s">
        <v>1044</v>
      </c>
      <c r="E935" s="138"/>
      <c r="F935" s="138"/>
      <c r="G935" s="139"/>
      <c r="H935" s="119"/>
      <c r="I935" s="85" t="s">
        <v>2255</v>
      </c>
      <c r="J935" s="183" t="s">
        <v>2255</v>
      </c>
      <c r="K935" s="64">
        <v>24250</v>
      </c>
      <c r="L935" s="63" t="s">
        <v>2462</v>
      </c>
      <c r="M935" s="65"/>
      <c r="N935" s="66">
        <v>37.82</v>
      </c>
      <c r="O935" s="84"/>
      <c r="P935" s="67">
        <f t="shared" si="2"/>
        <v>776.4</v>
      </c>
      <c r="R935" s="55" t="s">
        <v>1042</v>
      </c>
      <c r="S935" s="69" t="s">
        <v>1043</v>
      </c>
      <c r="T935" s="395"/>
      <c r="U935" s="57">
        <v>20</v>
      </c>
      <c r="V935" s="58" t="s">
        <v>1044</v>
      </c>
      <c r="W935" s="138"/>
      <c r="X935" s="138"/>
      <c r="Y935" s="139"/>
      <c r="Z935" s="119"/>
      <c r="AA935" s="85" t="s">
        <v>2255</v>
      </c>
      <c r="AB935" s="183" t="s">
        <v>2255</v>
      </c>
      <c r="AC935" s="64">
        <v>1012699</v>
      </c>
      <c r="AD935" s="63" t="s">
        <v>1119</v>
      </c>
      <c r="AE935" s="65"/>
      <c r="AF935" s="66">
        <v>41.86</v>
      </c>
      <c r="AG935" s="84"/>
      <c r="AH935" s="358">
        <f>(AF935+$AG$855)*U935</f>
        <v>857.2</v>
      </c>
      <c r="AI935" s="55" t="s">
        <v>1042</v>
      </c>
      <c r="AJ935" s="69" t="s">
        <v>1043</v>
      </c>
      <c r="AK935" s="395"/>
      <c r="AL935" s="57">
        <v>20</v>
      </c>
      <c r="AM935" s="58" t="s">
        <v>1044</v>
      </c>
      <c r="AN935" s="138"/>
      <c r="AO935" s="138"/>
      <c r="AP935" s="139"/>
      <c r="AQ935" s="119"/>
      <c r="AR935" s="85" t="s">
        <v>2255</v>
      </c>
      <c r="AS935" s="183" t="s">
        <v>1575</v>
      </c>
      <c r="AT935" s="64">
        <v>731366</v>
      </c>
      <c r="AU935" s="63" t="s">
        <v>1870</v>
      </c>
      <c r="AV935" s="65"/>
      <c r="AW935" s="66">
        <v>29.37</v>
      </c>
      <c r="AX935" s="84"/>
      <c r="AY935" s="358">
        <f>(AW935+$AX$855)*AL935</f>
        <v>626.4</v>
      </c>
      <c r="AZ935" s="55" t="s">
        <v>1042</v>
      </c>
      <c r="BA935" s="69" t="s">
        <v>1043</v>
      </c>
      <c r="BB935" s="395"/>
      <c r="BC935" s="57">
        <v>20</v>
      </c>
      <c r="BD935" s="58" t="s">
        <v>1044</v>
      </c>
      <c r="BE935" s="138"/>
      <c r="BF935" s="138"/>
      <c r="BG935" s="139"/>
      <c r="BH935" s="119"/>
      <c r="BI935" s="85" t="s">
        <v>2255</v>
      </c>
      <c r="BJ935" s="183" t="s">
        <v>2255</v>
      </c>
      <c r="BK935" s="64">
        <v>55510</v>
      </c>
      <c r="BL935" s="63" t="s">
        <v>1896</v>
      </c>
      <c r="BM935" s="65"/>
      <c r="BN935" s="66">
        <v>27.7</v>
      </c>
      <c r="BO935" s="84"/>
      <c r="BP935" s="358">
        <f t="shared" si="3"/>
        <v>585.1999999999999</v>
      </c>
    </row>
    <row r="936" spans="1:68" ht="16.5" thickBot="1">
      <c r="A936" s="78"/>
      <c r="B936" s="69"/>
      <c r="C936" s="70"/>
      <c r="D936" s="58"/>
      <c r="E936" s="138"/>
      <c r="F936" s="59" t="s">
        <v>1045</v>
      </c>
      <c r="G936" s="139"/>
      <c r="H936" s="119"/>
      <c r="I936" s="271"/>
      <c r="J936" s="89"/>
      <c r="K936" s="74"/>
      <c r="L936" s="73"/>
      <c r="M936" s="74"/>
      <c r="N936" s="75"/>
      <c r="O936" s="84"/>
      <c r="P936" s="67">
        <f t="shared" si="2"/>
        <v>0</v>
      </c>
      <c r="R936" s="78"/>
      <c r="S936" s="69"/>
      <c r="T936" s="395"/>
      <c r="U936" s="70"/>
      <c r="V936" s="58"/>
      <c r="W936" s="138"/>
      <c r="X936" s="59" t="s">
        <v>1045</v>
      </c>
      <c r="Y936" s="139"/>
      <c r="Z936" s="119"/>
      <c r="AA936" s="271"/>
      <c r="AB936" s="89"/>
      <c r="AC936" s="74"/>
      <c r="AD936" s="73"/>
      <c r="AE936" s="74"/>
      <c r="AF936" s="75"/>
      <c r="AG936" s="84"/>
      <c r="AH936" s="359"/>
      <c r="AI936" s="78"/>
      <c r="AJ936" s="69"/>
      <c r="AK936" s="395"/>
      <c r="AL936" s="70"/>
      <c r="AM936" s="58"/>
      <c r="AN936" s="138"/>
      <c r="AO936" s="59" t="s">
        <v>1045</v>
      </c>
      <c r="AP936" s="139"/>
      <c r="AQ936" s="119"/>
      <c r="AR936" s="271"/>
      <c r="AS936" s="89"/>
      <c r="AT936" s="74"/>
      <c r="AU936" s="73"/>
      <c r="AV936" s="74"/>
      <c r="AW936" s="75"/>
      <c r="AX936" s="84"/>
      <c r="AY936" s="359"/>
      <c r="AZ936" s="78"/>
      <c r="BA936" s="69"/>
      <c r="BB936" s="395"/>
      <c r="BC936" s="70"/>
      <c r="BD936" s="58"/>
      <c r="BE936" s="138"/>
      <c r="BF936" s="59" t="s">
        <v>1045</v>
      </c>
      <c r="BG936" s="139"/>
      <c r="BH936" s="119"/>
      <c r="BI936" s="271"/>
      <c r="BJ936" s="89"/>
      <c r="BK936" s="74"/>
      <c r="BL936" s="73"/>
      <c r="BM936" s="74"/>
      <c r="BN936" s="75"/>
      <c r="BO936" s="84"/>
      <c r="BP936" s="358">
        <f t="shared" si="3"/>
        <v>0</v>
      </c>
    </row>
    <row r="937" spans="1:68" ht="16.5" thickBot="1">
      <c r="A937" s="55" t="s">
        <v>1046</v>
      </c>
      <c r="B937" s="69"/>
      <c r="C937" s="57">
        <v>100</v>
      </c>
      <c r="D937" s="58" t="s">
        <v>1047</v>
      </c>
      <c r="E937" s="138"/>
      <c r="F937" s="138"/>
      <c r="G937" s="139"/>
      <c r="H937" s="119"/>
      <c r="I937" s="85" t="s">
        <v>2255</v>
      </c>
      <c r="J937" s="183" t="s">
        <v>2255</v>
      </c>
      <c r="K937" s="64">
        <v>24120</v>
      </c>
      <c r="L937" s="63" t="s">
        <v>1921</v>
      </c>
      <c r="M937" s="65"/>
      <c r="N937" s="66">
        <v>37.42</v>
      </c>
      <c r="O937" s="84"/>
      <c r="P937" s="67">
        <f t="shared" si="2"/>
        <v>3842</v>
      </c>
      <c r="R937" s="55" t="s">
        <v>1046</v>
      </c>
      <c r="S937" s="69"/>
      <c r="T937" s="395"/>
      <c r="U937" s="57">
        <v>100</v>
      </c>
      <c r="V937" s="58" t="s">
        <v>1047</v>
      </c>
      <c r="W937" s="138"/>
      <c r="X937" s="138"/>
      <c r="Y937" s="139"/>
      <c r="Z937" s="119"/>
      <c r="AA937" s="85" t="s">
        <v>2255</v>
      </c>
      <c r="AB937" s="183" t="s">
        <v>2255</v>
      </c>
      <c r="AC937" s="64">
        <v>2404135</v>
      </c>
      <c r="AD937" s="63" t="s">
        <v>1104</v>
      </c>
      <c r="AE937" s="65"/>
      <c r="AF937" s="66">
        <v>41.63</v>
      </c>
      <c r="AG937" s="84"/>
      <c r="AH937" s="358">
        <f>(AF937+$AG$855)*U937</f>
        <v>4263</v>
      </c>
      <c r="AI937" s="55" t="s">
        <v>1046</v>
      </c>
      <c r="AJ937" s="69"/>
      <c r="AK937" s="395"/>
      <c r="AL937" s="57">
        <v>100</v>
      </c>
      <c r="AM937" s="58" t="s">
        <v>1047</v>
      </c>
      <c r="AN937" s="138"/>
      <c r="AO937" s="138"/>
      <c r="AP937" s="139"/>
      <c r="AQ937" s="119"/>
      <c r="AR937" s="85" t="s">
        <v>2255</v>
      </c>
      <c r="AS937" s="183" t="s">
        <v>1575</v>
      </c>
      <c r="AT937" s="64">
        <v>411841</v>
      </c>
      <c r="AU937" s="63" t="s">
        <v>1871</v>
      </c>
      <c r="AV937" s="65"/>
      <c r="AW937" s="66">
        <v>32.34</v>
      </c>
      <c r="AX937" s="84"/>
      <c r="AY937" s="358">
        <f>(AW937+$AX$855)*AL937</f>
        <v>3429.0000000000005</v>
      </c>
      <c r="AZ937" s="55" t="s">
        <v>1046</v>
      </c>
      <c r="BA937" s="69"/>
      <c r="BB937" s="395"/>
      <c r="BC937" s="57">
        <v>100</v>
      </c>
      <c r="BD937" s="58" t="s">
        <v>1047</v>
      </c>
      <c r="BE937" s="138"/>
      <c r="BF937" s="138"/>
      <c r="BG937" s="139"/>
      <c r="BH937" s="119"/>
      <c r="BI937" s="85" t="s">
        <v>2255</v>
      </c>
      <c r="BJ937" s="183" t="s">
        <v>2255</v>
      </c>
      <c r="BK937" s="64">
        <v>55340</v>
      </c>
      <c r="BL937" s="63" t="s">
        <v>1896</v>
      </c>
      <c r="BM937" s="65"/>
      <c r="BN937" s="66">
        <v>28.1</v>
      </c>
      <c r="BO937" s="84"/>
      <c r="BP937" s="358">
        <f t="shared" si="3"/>
        <v>2966</v>
      </c>
    </row>
    <row r="938" spans="1:68" ht="16.5" thickBot="1">
      <c r="A938" s="78"/>
      <c r="B938" s="69"/>
      <c r="C938" s="70"/>
      <c r="D938" s="58"/>
      <c r="E938" s="138"/>
      <c r="F938" s="138"/>
      <c r="G938" s="139"/>
      <c r="H938" s="119"/>
      <c r="I938" s="271"/>
      <c r="J938" s="89"/>
      <c r="K938" s="74"/>
      <c r="L938" s="73"/>
      <c r="M938" s="74"/>
      <c r="N938" s="75"/>
      <c r="O938" s="84"/>
      <c r="P938" s="67">
        <f t="shared" si="2"/>
        <v>0</v>
      </c>
      <c r="R938" s="78"/>
      <c r="S938" s="69"/>
      <c r="T938" s="395"/>
      <c r="U938" s="70"/>
      <c r="V938" s="58"/>
      <c r="W938" s="138"/>
      <c r="X938" s="138"/>
      <c r="Y938" s="139"/>
      <c r="Z938" s="119"/>
      <c r="AA938" s="271"/>
      <c r="AB938" s="89"/>
      <c r="AC938" s="74"/>
      <c r="AD938" s="73"/>
      <c r="AE938" s="74"/>
      <c r="AF938" s="75"/>
      <c r="AG938" s="84"/>
      <c r="AH938" s="359"/>
      <c r="AI938" s="78"/>
      <c r="AJ938" s="69"/>
      <c r="AK938" s="395"/>
      <c r="AL938" s="70"/>
      <c r="AM938" s="58"/>
      <c r="AN938" s="138"/>
      <c r="AO938" s="138"/>
      <c r="AP938" s="139"/>
      <c r="AQ938" s="119"/>
      <c r="AR938" s="271"/>
      <c r="AS938" s="89"/>
      <c r="AT938" s="74"/>
      <c r="AU938" s="73"/>
      <c r="AV938" s="74"/>
      <c r="AW938" s="75"/>
      <c r="AX938" s="84"/>
      <c r="AY938" s="359"/>
      <c r="AZ938" s="78"/>
      <c r="BA938" s="69"/>
      <c r="BB938" s="395"/>
      <c r="BC938" s="70"/>
      <c r="BD938" s="58"/>
      <c r="BE938" s="138"/>
      <c r="BF938" s="138"/>
      <c r="BG938" s="139"/>
      <c r="BH938" s="119"/>
      <c r="BI938" s="271"/>
      <c r="BJ938" s="89"/>
      <c r="BK938" s="74"/>
      <c r="BL938" s="73"/>
      <c r="BM938" s="74"/>
      <c r="BN938" s="75"/>
      <c r="BO938" s="84"/>
      <c r="BP938" s="359"/>
    </row>
    <row r="939" spans="1:68" s="261" customFormat="1" ht="41.25" customHeight="1" thickBot="1">
      <c r="A939" s="346"/>
      <c r="B939" s="347"/>
      <c r="C939" s="295"/>
      <c r="D939" s="348"/>
      <c r="E939" s="349"/>
      <c r="F939" s="349"/>
      <c r="G939" s="350"/>
      <c r="H939" s="299" t="s">
        <v>872</v>
      </c>
      <c r="I939" s="404"/>
      <c r="J939" s="405"/>
      <c r="K939" s="405"/>
      <c r="L939" s="405"/>
      <c r="M939" s="405"/>
      <c r="N939" s="405"/>
      <c r="O939" s="406"/>
      <c r="P939" s="300">
        <f>SUM(P855:P938)</f>
        <v>943945.2300000001</v>
      </c>
      <c r="R939" s="346"/>
      <c r="S939" s="347"/>
      <c r="T939" s="395"/>
      <c r="U939" s="295"/>
      <c r="V939" s="348"/>
      <c r="W939" s="349"/>
      <c r="X939" s="349"/>
      <c r="Y939" s="350"/>
      <c r="Z939" s="299" t="s">
        <v>872</v>
      </c>
      <c r="AA939" s="404"/>
      <c r="AB939" s="405"/>
      <c r="AC939" s="405"/>
      <c r="AD939" s="405"/>
      <c r="AE939" s="405"/>
      <c r="AF939" s="405"/>
      <c r="AG939" s="406"/>
      <c r="AH939" s="364">
        <f>SUM(AH855:AH938)</f>
        <v>1008067.27</v>
      </c>
      <c r="AI939" s="346"/>
      <c r="AJ939" s="347"/>
      <c r="AK939" s="395"/>
      <c r="AL939" s="295"/>
      <c r="AM939" s="348"/>
      <c r="AN939" s="349"/>
      <c r="AO939" s="349"/>
      <c r="AP939" s="350"/>
      <c r="AQ939" s="299" t="s">
        <v>872</v>
      </c>
      <c r="AR939" s="404"/>
      <c r="AS939" s="405"/>
      <c r="AT939" s="405"/>
      <c r="AU939" s="405"/>
      <c r="AV939" s="405"/>
      <c r="AW939" s="405"/>
      <c r="AX939" s="406"/>
      <c r="AY939" s="364">
        <f>SUM(AY855:AY938)</f>
        <v>982614.36</v>
      </c>
      <c r="AZ939" s="346"/>
      <c r="BA939" s="347"/>
      <c r="BB939" s="395"/>
      <c r="BC939" s="295"/>
      <c r="BD939" s="348"/>
      <c r="BE939" s="349"/>
      <c r="BF939" s="349"/>
      <c r="BG939" s="350"/>
      <c r="BH939" s="299" t="s">
        <v>872</v>
      </c>
      <c r="BI939" s="404"/>
      <c r="BJ939" s="405"/>
      <c r="BK939" s="405"/>
      <c r="BL939" s="405"/>
      <c r="BM939" s="405"/>
      <c r="BN939" s="405"/>
      <c r="BO939" s="406"/>
      <c r="BP939" s="364">
        <f>SUM(BP855:BP938)</f>
        <v>933841.92</v>
      </c>
    </row>
    <row r="941" ht="16.5" thickBot="1">
      <c r="O941" s="255" t="s">
        <v>1956</v>
      </c>
    </row>
    <row r="971" spans="1:27" s="81" customFormat="1" ht="16.5" thickBot="1">
      <c r="A971" s="78"/>
      <c r="B971" s="79"/>
      <c r="C971" s="70"/>
      <c r="D971" s="58"/>
      <c r="E971" s="59"/>
      <c r="F971" s="59"/>
      <c r="G971" s="60"/>
      <c r="H971" s="71"/>
      <c r="I971" s="72"/>
      <c r="J971" s="89"/>
      <c r="K971" s="74"/>
      <c r="L971" s="73"/>
      <c r="M971" s="74"/>
      <c r="N971" s="75"/>
      <c r="O971" s="351"/>
      <c r="P971" s="76"/>
      <c r="Q971" s="80"/>
      <c r="R971" s="80"/>
      <c r="S971" s="80"/>
      <c r="T971" s="80"/>
      <c r="U971" s="80"/>
      <c r="V971" s="80"/>
      <c r="W971" s="80"/>
      <c r="X971" s="80"/>
      <c r="Y971" s="80"/>
      <c r="Z971" s="80"/>
      <c r="AA971" s="80"/>
    </row>
    <row r="981" spans="2:9" ht="16.5" thickBot="1">
      <c r="B981" s="81"/>
      <c r="D981" s="352"/>
      <c r="E981" s="353"/>
      <c r="F981" s="353"/>
      <c r="G981" s="354"/>
      <c r="H981" s="355"/>
      <c r="I981" s="356"/>
    </row>
    <row r="982" spans="2:9" ht="16.5" thickBot="1">
      <c r="B982" s="81"/>
      <c r="D982" s="352"/>
      <c r="E982" s="353"/>
      <c r="F982" s="353"/>
      <c r="G982" s="354"/>
      <c r="H982" s="355"/>
      <c r="I982" s="356"/>
    </row>
    <row r="983" spans="2:9" ht="16.5" thickBot="1">
      <c r="B983" s="81"/>
      <c r="D983" s="352"/>
      <c r="E983" s="353"/>
      <c r="F983" s="353"/>
      <c r="G983" s="354"/>
      <c r="H983" s="355"/>
      <c r="I983" s="356"/>
    </row>
    <row r="984" spans="2:9" ht="16.5" thickBot="1">
      <c r="B984" s="81"/>
      <c r="D984" s="352"/>
      <c r="E984" s="353"/>
      <c r="F984" s="353"/>
      <c r="G984" s="354"/>
      <c r="H984" s="355"/>
      <c r="I984" s="356"/>
    </row>
    <row r="985" spans="2:9" ht="16.5" thickBot="1">
      <c r="B985" s="81"/>
      <c r="D985" s="352"/>
      <c r="E985" s="353"/>
      <c r="F985" s="353"/>
      <c r="G985" s="354"/>
      <c r="H985" s="355"/>
      <c r="I985" s="356"/>
    </row>
    <row r="986" spans="2:9" ht="16.5" thickBot="1">
      <c r="B986" s="81"/>
      <c r="D986" s="352"/>
      <c r="E986" s="353"/>
      <c r="F986" s="353"/>
      <c r="G986" s="354"/>
      <c r="H986" s="355"/>
      <c r="I986" s="356"/>
    </row>
    <row r="987" spans="2:9" ht="16.5" thickBot="1">
      <c r="B987" s="81"/>
      <c r="D987" s="352"/>
      <c r="E987" s="353"/>
      <c r="F987" s="353"/>
      <c r="G987" s="354"/>
      <c r="H987" s="355"/>
      <c r="I987" s="356"/>
    </row>
    <row r="988" spans="2:9" ht="16.5" thickBot="1">
      <c r="B988" s="81"/>
      <c r="D988" s="352"/>
      <c r="E988" s="353"/>
      <c r="F988" s="353"/>
      <c r="G988" s="354"/>
      <c r="H988" s="355"/>
      <c r="I988" s="356"/>
    </row>
    <row r="989" spans="2:9" ht="16.5" thickBot="1">
      <c r="B989" s="81"/>
      <c r="D989" s="352"/>
      <c r="E989" s="353"/>
      <c r="F989" s="353"/>
      <c r="G989" s="354"/>
      <c r="H989" s="355"/>
      <c r="I989" s="356"/>
    </row>
    <row r="990" spans="2:9" ht="16.5" thickBot="1">
      <c r="B990" s="81"/>
      <c r="D990" s="352"/>
      <c r="E990" s="353"/>
      <c r="F990" s="353"/>
      <c r="G990" s="354"/>
      <c r="H990" s="355"/>
      <c r="I990" s="356"/>
    </row>
    <row r="991" spans="2:9" ht="16.5" thickBot="1">
      <c r="B991" s="81"/>
      <c r="D991" s="352"/>
      <c r="E991" s="353"/>
      <c r="F991" s="353"/>
      <c r="G991" s="354"/>
      <c r="H991" s="355"/>
      <c r="I991" s="356"/>
    </row>
    <row r="992" spans="2:9" ht="16.5" thickBot="1">
      <c r="B992" s="81"/>
      <c r="D992" s="352"/>
      <c r="E992" s="353"/>
      <c r="F992" s="353"/>
      <c r="G992" s="354"/>
      <c r="H992" s="355"/>
      <c r="I992" s="356"/>
    </row>
    <row r="993" spans="2:9" ht="16.5" thickBot="1">
      <c r="B993" s="81"/>
      <c r="D993" s="352"/>
      <c r="E993" s="353"/>
      <c r="F993" s="353"/>
      <c r="G993" s="354"/>
      <c r="H993" s="355"/>
      <c r="I993" s="356"/>
    </row>
    <row r="994" spans="2:9" ht="16.5" thickBot="1">
      <c r="B994" s="81"/>
      <c r="D994" s="352"/>
      <c r="E994" s="353"/>
      <c r="F994" s="353"/>
      <c r="G994" s="354"/>
      <c r="H994" s="355"/>
      <c r="I994" s="356"/>
    </row>
    <row r="995" spans="2:9" ht="16.5" thickBot="1">
      <c r="B995" s="81"/>
      <c r="D995" s="352"/>
      <c r="E995" s="353"/>
      <c r="F995" s="353"/>
      <c r="G995" s="354"/>
      <c r="H995" s="355"/>
      <c r="I995" s="356"/>
    </row>
    <row r="996" spans="2:9" ht="16.5" thickBot="1">
      <c r="B996" s="81"/>
      <c r="D996" s="352"/>
      <c r="E996" s="353"/>
      <c r="F996" s="353"/>
      <c r="G996" s="354"/>
      <c r="H996" s="355"/>
      <c r="I996" s="356"/>
    </row>
    <row r="997" spans="2:9" ht="16.5" thickBot="1">
      <c r="B997" s="81"/>
      <c r="D997" s="352"/>
      <c r="E997" s="353"/>
      <c r="F997" s="353"/>
      <c r="G997" s="354"/>
      <c r="H997" s="355"/>
      <c r="I997" s="356"/>
    </row>
    <row r="998" spans="2:9" ht="16.5" thickBot="1">
      <c r="B998" s="81"/>
      <c r="D998" s="352"/>
      <c r="E998" s="353"/>
      <c r="F998" s="353"/>
      <c r="G998" s="354"/>
      <c r="H998" s="355"/>
      <c r="I998" s="356"/>
    </row>
    <row r="999" spans="2:9" ht="16.5" thickBot="1">
      <c r="B999" s="81"/>
      <c r="D999" s="352"/>
      <c r="E999" s="353"/>
      <c r="F999" s="353"/>
      <c r="G999" s="354"/>
      <c r="H999" s="355"/>
      <c r="I999" s="356"/>
    </row>
    <row r="1000" spans="2:9" ht="16.5" thickBot="1">
      <c r="B1000" s="81"/>
      <c r="D1000" s="352"/>
      <c r="E1000" s="353"/>
      <c r="F1000" s="353"/>
      <c r="G1000" s="354"/>
      <c r="H1000" s="355"/>
      <c r="I1000" s="356"/>
    </row>
    <row r="1001" spans="2:9" ht="16.5" thickBot="1">
      <c r="B1001" s="81"/>
      <c r="D1001" s="352"/>
      <c r="E1001" s="353"/>
      <c r="F1001" s="353"/>
      <c r="G1001" s="354"/>
      <c r="H1001" s="355"/>
      <c r="I1001" s="356"/>
    </row>
    <row r="1002" spans="2:9" ht="16.5" thickBot="1">
      <c r="B1002" s="81"/>
      <c r="D1002" s="352"/>
      <c r="E1002" s="353"/>
      <c r="F1002" s="353"/>
      <c r="G1002" s="354"/>
      <c r="H1002" s="355"/>
      <c r="I1002" s="356"/>
    </row>
    <row r="1003" spans="2:9" ht="16.5" thickBot="1">
      <c r="B1003" s="81"/>
      <c r="D1003" s="352"/>
      <c r="E1003" s="353"/>
      <c r="F1003" s="353"/>
      <c r="G1003" s="354"/>
      <c r="H1003" s="355"/>
      <c r="I1003" s="356"/>
    </row>
    <row r="1004" spans="2:9" ht="16.5" thickBot="1">
      <c r="B1004" s="81"/>
      <c r="D1004" s="352"/>
      <c r="E1004" s="353"/>
      <c r="F1004" s="353"/>
      <c r="G1004" s="354"/>
      <c r="H1004" s="355"/>
      <c r="I1004" s="356"/>
    </row>
    <row r="1005" spans="2:9" ht="16.5" thickBot="1">
      <c r="B1005" s="81"/>
      <c r="D1005" s="352"/>
      <c r="E1005" s="353"/>
      <c r="F1005" s="353"/>
      <c r="G1005" s="354"/>
      <c r="H1005" s="355"/>
      <c r="I1005" s="356"/>
    </row>
    <row r="1006" spans="2:9" ht="16.5" thickBot="1">
      <c r="B1006" s="81"/>
      <c r="D1006" s="352"/>
      <c r="E1006" s="353"/>
      <c r="F1006" s="353"/>
      <c r="G1006" s="354"/>
      <c r="H1006" s="355"/>
      <c r="I1006" s="356"/>
    </row>
    <row r="1007" spans="2:9" ht="16.5" thickBot="1">
      <c r="B1007" s="81"/>
      <c r="D1007" s="352"/>
      <c r="E1007" s="353"/>
      <c r="F1007" s="353"/>
      <c r="G1007" s="354"/>
      <c r="H1007" s="355"/>
      <c r="I1007" s="356"/>
    </row>
    <row r="1008" spans="2:9" ht="16.5" thickBot="1">
      <c r="B1008" s="81"/>
      <c r="D1008" s="352"/>
      <c r="E1008" s="353"/>
      <c r="F1008" s="353"/>
      <c r="G1008" s="354"/>
      <c r="H1008" s="355"/>
      <c r="I1008" s="356"/>
    </row>
    <row r="1009" spans="2:9" ht="16.5" thickBot="1">
      <c r="B1009" s="81"/>
      <c r="D1009" s="352"/>
      <c r="E1009" s="353"/>
      <c r="F1009" s="353"/>
      <c r="G1009" s="354"/>
      <c r="H1009" s="355"/>
      <c r="I1009" s="356"/>
    </row>
    <row r="1010" spans="2:9" ht="16.5" thickBot="1">
      <c r="B1010" s="81"/>
      <c r="D1010" s="352"/>
      <c r="E1010" s="353"/>
      <c r="F1010" s="353"/>
      <c r="G1010" s="354"/>
      <c r="H1010" s="355"/>
      <c r="I1010" s="356"/>
    </row>
    <row r="1011" spans="2:9" ht="16.5" thickBot="1">
      <c r="B1011" s="81"/>
      <c r="D1011" s="352"/>
      <c r="E1011" s="353"/>
      <c r="F1011" s="353"/>
      <c r="G1011" s="354"/>
      <c r="H1011" s="355"/>
      <c r="I1011" s="356"/>
    </row>
    <row r="1012" spans="2:9" ht="16.5" thickBot="1">
      <c r="B1012" s="81"/>
      <c r="D1012" s="352"/>
      <c r="E1012" s="353"/>
      <c r="F1012" s="353"/>
      <c r="G1012" s="354"/>
      <c r="H1012" s="355"/>
      <c r="I1012" s="356"/>
    </row>
    <row r="1013" spans="2:9" ht="16.5" thickBot="1">
      <c r="B1013" s="81"/>
      <c r="D1013" s="352"/>
      <c r="E1013" s="353"/>
      <c r="F1013" s="353"/>
      <c r="G1013" s="354"/>
      <c r="H1013" s="355"/>
      <c r="I1013" s="356"/>
    </row>
    <row r="1014" spans="2:9" ht="16.5" thickBot="1">
      <c r="B1014" s="81"/>
      <c r="D1014" s="352"/>
      <c r="E1014" s="353"/>
      <c r="F1014" s="353"/>
      <c r="G1014" s="354"/>
      <c r="H1014" s="355"/>
      <c r="I1014" s="356"/>
    </row>
    <row r="1015" spans="2:9" ht="16.5" thickBot="1">
      <c r="B1015" s="81"/>
      <c r="D1015" s="352"/>
      <c r="E1015" s="353"/>
      <c r="F1015" s="353"/>
      <c r="G1015" s="354"/>
      <c r="H1015" s="355"/>
      <c r="I1015" s="356"/>
    </row>
    <row r="1016" spans="2:9" ht="16.5" thickBot="1">
      <c r="B1016" s="81"/>
      <c r="D1016" s="352"/>
      <c r="E1016" s="353"/>
      <c r="F1016" s="353"/>
      <c r="G1016" s="354"/>
      <c r="H1016" s="355"/>
      <c r="I1016" s="356"/>
    </row>
    <row r="1017" spans="2:9" ht="16.5" thickBot="1">
      <c r="B1017" s="81"/>
      <c r="D1017" s="352"/>
      <c r="E1017" s="353"/>
      <c r="F1017" s="353"/>
      <c r="G1017" s="354"/>
      <c r="H1017" s="355"/>
      <c r="I1017" s="356"/>
    </row>
    <row r="1018" spans="2:9" ht="16.5" thickBot="1">
      <c r="B1018" s="81"/>
      <c r="D1018" s="352"/>
      <c r="E1018" s="353"/>
      <c r="F1018" s="353"/>
      <c r="G1018" s="354"/>
      <c r="H1018" s="355"/>
      <c r="I1018" s="356"/>
    </row>
    <row r="1019" spans="2:9" ht="16.5" thickBot="1">
      <c r="B1019" s="81"/>
      <c r="D1019" s="352"/>
      <c r="E1019" s="353"/>
      <c r="F1019" s="353"/>
      <c r="G1019" s="354"/>
      <c r="H1019" s="355"/>
      <c r="I1019" s="356"/>
    </row>
    <row r="1020" spans="2:9" ht="16.5" thickBot="1">
      <c r="B1020" s="81"/>
      <c r="D1020" s="352"/>
      <c r="E1020" s="353"/>
      <c r="F1020" s="353"/>
      <c r="G1020" s="354"/>
      <c r="H1020" s="355"/>
      <c r="I1020" s="356"/>
    </row>
    <row r="1021" spans="2:9" ht="16.5" thickBot="1">
      <c r="B1021" s="81"/>
      <c r="D1021" s="352"/>
      <c r="E1021" s="353"/>
      <c r="F1021" s="353"/>
      <c r="G1021" s="354"/>
      <c r="H1021" s="355"/>
      <c r="I1021" s="356"/>
    </row>
    <row r="1022" spans="2:9" ht="16.5" thickBot="1">
      <c r="B1022" s="81"/>
      <c r="D1022" s="352"/>
      <c r="E1022" s="353"/>
      <c r="F1022" s="353"/>
      <c r="G1022" s="354"/>
      <c r="H1022" s="355"/>
      <c r="I1022" s="356"/>
    </row>
    <row r="1023" spans="2:9" ht="16.5" thickBot="1">
      <c r="B1023" s="81"/>
      <c r="D1023" s="352"/>
      <c r="E1023" s="353"/>
      <c r="F1023" s="353"/>
      <c r="G1023" s="354"/>
      <c r="H1023" s="355"/>
      <c r="I1023" s="356"/>
    </row>
    <row r="1024" spans="2:9" ht="16.5" thickBot="1">
      <c r="B1024" s="81"/>
      <c r="D1024" s="352"/>
      <c r="E1024" s="353"/>
      <c r="F1024" s="353"/>
      <c r="G1024" s="354"/>
      <c r="H1024" s="355"/>
      <c r="I1024" s="356"/>
    </row>
    <row r="1025" spans="2:9" ht="16.5" thickBot="1">
      <c r="B1025" s="81"/>
      <c r="D1025" s="352"/>
      <c r="E1025" s="353"/>
      <c r="F1025" s="353"/>
      <c r="G1025" s="354"/>
      <c r="H1025" s="355"/>
      <c r="I1025" s="356"/>
    </row>
    <row r="1026" spans="2:9" ht="16.5" thickBot="1">
      <c r="B1026" s="81"/>
      <c r="D1026" s="352"/>
      <c r="E1026" s="353"/>
      <c r="F1026" s="353"/>
      <c r="G1026" s="354"/>
      <c r="H1026" s="355"/>
      <c r="I1026" s="356"/>
    </row>
    <row r="1027" spans="2:9" ht="16.5" thickBot="1">
      <c r="B1027" s="81"/>
      <c r="D1027" s="352"/>
      <c r="E1027" s="353"/>
      <c r="F1027" s="353"/>
      <c r="G1027" s="354"/>
      <c r="H1027" s="355"/>
      <c r="I1027" s="356"/>
    </row>
    <row r="1028" spans="2:9" ht="16.5" thickBot="1">
      <c r="B1028" s="81"/>
      <c r="D1028" s="352"/>
      <c r="E1028" s="353"/>
      <c r="F1028" s="353"/>
      <c r="G1028" s="354"/>
      <c r="H1028" s="355"/>
      <c r="I1028" s="356"/>
    </row>
    <row r="1029" spans="2:9" ht="16.5" thickBot="1">
      <c r="B1029" s="81"/>
      <c r="D1029" s="352"/>
      <c r="E1029" s="353"/>
      <c r="F1029" s="353"/>
      <c r="G1029" s="354"/>
      <c r="H1029" s="355"/>
      <c r="I1029" s="356"/>
    </row>
    <row r="1030" spans="2:9" ht="16.5" thickBot="1">
      <c r="B1030" s="81"/>
      <c r="D1030" s="352"/>
      <c r="E1030" s="353"/>
      <c r="F1030" s="353"/>
      <c r="G1030" s="354"/>
      <c r="H1030" s="355"/>
      <c r="I1030" s="356"/>
    </row>
    <row r="1031" spans="2:9" ht="16.5" thickBot="1">
      <c r="B1031" s="81"/>
      <c r="D1031" s="352"/>
      <c r="E1031" s="353"/>
      <c r="F1031" s="353"/>
      <c r="G1031" s="354"/>
      <c r="H1031" s="355"/>
      <c r="I1031" s="356"/>
    </row>
    <row r="1032" spans="2:9" ht="16.5" thickBot="1">
      <c r="B1032" s="81"/>
      <c r="D1032" s="352"/>
      <c r="E1032" s="353"/>
      <c r="F1032" s="353"/>
      <c r="G1032" s="354"/>
      <c r="H1032" s="355"/>
      <c r="I1032" s="356"/>
    </row>
    <row r="1033" spans="2:9" ht="16.5" thickBot="1">
      <c r="B1033" s="81"/>
      <c r="D1033" s="352"/>
      <c r="E1033" s="353"/>
      <c r="F1033" s="353"/>
      <c r="G1033" s="354"/>
      <c r="H1033" s="355"/>
      <c r="I1033" s="356"/>
    </row>
    <row r="1034" spans="2:9" ht="16.5" thickBot="1">
      <c r="B1034" s="81"/>
      <c r="D1034" s="352"/>
      <c r="E1034" s="353"/>
      <c r="F1034" s="353"/>
      <c r="G1034" s="354"/>
      <c r="H1034" s="355"/>
      <c r="I1034" s="356"/>
    </row>
    <row r="1035" spans="2:9" ht="16.5" thickBot="1">
      <c r="B1035" s="81"/>
      <c r="D1035" s="352"/>
      <c r="E1035" s="353"/>
      <c r="F1035" s="353"/>
      <c r="G1035" s="354"/>
      <c r="H1035" s="355"/>
      <c r="I1035" s="356"/>
    </row>
    <row r="1036" spans="2:9" ht="16.5" thickBot="1">
      <c r="B1036" s="81"/>
      <c r="D1036" s="352"/>
      <c r="E1036" s="353"/>
      <c r="F1036" s="353"/>
      <c r="G1036" s="354"/>
      <c r="H1036" s="355"/>
      <c r="I1036" s="356"/>
    </row>
    <row r="1037" spans="2:9" ht="16.5" thickBot="1">
      <c r="B1037" s="81"/>
      <c r="D1037" s="352"/>
      <c r="E1037" s="353"/>
      <c r="F1037" s="353"/>
      <c r="G1037" s="354"/>
      <c r="H1037" s="355"/>
      <c r="I1037" s="356"/>
    </row>
    <row r="1038" spans="2:9" ht="16.5" thickBot="1">
      <c r="B1038" s="81"/>
      <c r="D1038" s="352"/>
      <c r="E1038" s="353"/>
      <c r="F1038" s="353"/>
      <c r="G1038" s="354"/>
      <c r="H1038" s="355"/>
      <c r="I1038" s="356"/>
    </row>
    <row r="1039" spans="2:9" ht="16.5" thickBot="1">
      <c r="B1039" s="81"/>
      <c r="D1039" s="352"/>
      <c r="E1039" s="353"/>
      <c r="F1039" s="353"/>
      <c r="G1039" s="354"/>
      <c r="H1039" s="355"/>
      <c r="I1039" s="356"/>
    </row>
    <row r="1040" spans="2:9" ht="16.5" thickBot="1">
      <c r="B1040" s="81"/>
      <c r="D1040" s="352"/>
      <c r="E1040" s="353"/>
      <c r="F1040" s="353"/>
      <c r="G1040" s="354"/>
      <c r="H1040" s="355"/>
      <c r="I1040" s="356"/>
    </row>
    <row r="1041" spans="2:9" ht="16.5" thickBot="1">
      <c r="B1041" s="81"/>
      <c r="D1041" s="352"/>
      <c r="E1041" s="353"/>
      <c r="F1041" s="353"/>
      <c r="G1041" s="354"/>
      <c r="H1041" s="355"/>
      <c r="I1041" s="356"/>
    </row>
    <row r="1042" spans="2:9" ht="16.5" thickBot="1">
      <c r="B1042" s="81"/>
      <c r="D1042" s="352"/>
      <c r="E1042" s="353"/>
      <c r="F1042" s="353"/>
      <c r="G1042" s="354"/>
      <c r="H1042" s="355"/>
      <c r="I1042" s="356"/>
    </row>
    <row r="1043" spans="2:9" ht="16.5" thickBot="1">
      <c r="B1043" s="81"/>
      <c r="D1043" s="352"/>
      <c r="E1043" s="353"/>
      <c r="F1043" s="353"/>
      <c r="G1043" s="354"/>
      <c r="H1043" s="355"/>
      <c r="I1043" s="356"/>
    </row>
    <row r="1044" spans="2:9" ht="16.5" thickBot="1">
      <c r="B1044" s="81"/>
      <c r="D1044" s="352"/>
      <c r="E1044" s="353"/>
      <c r="F1044" s="353"/>
      <c r="G1044" s="354"/>
      <c r="H1044" s="355"/>
      <c r="I1044" s="356"/>
    </row>
    <row r="1045" spans="2:9" ht="16.5" thickBot="1">
      <c r="B1045" s="81"/>
      <c r="D1045" s="352"/>
      <c r="E1045" s="353"/>
      <c r="F1045" s="353"/>
      <c r="G1045" s="354"/>
      <c r="H1045" s="355"/>
      <c r="I1045" s="356"/>
    </row>
    <row r="1046" spans="2:9" ht="16.5" thickBot="1">
      <c r="B1046" s="81"/>
      <c r="D1046" s="352"/>
      <c r="E1046" s="353"/>
      <c r="F1046" s="353"/>
      <c r="G1046" s="354"/>
      <c r="H1046" s="355"/>
      <c r="I1046" s="356"/>
    </row>
    <row r="1047" spans="2:9" ht="16.5" thickBot="1">
      <c r="B1047" s="81"/>
      <c r="D1047" s="352"/>
      <c r="E1047" s="353"/>
      <c r="F1047" s="353"/>
      <c r="G1047" s="354"/>
      <c r="H1047" s="355"/>
      <c r="I1047" s="356"/>
    </row>
    <row r="1048" spans="2:9" ht="16.5" thickBot="1">
      <c r="B1048" s="81"/>
      <c r="D1048" s="352"/>
      <c r="E1048" s="353"/>
      <c r="F1048" s="353"/>
      <c r="G1048" s="354"/>
      <c r="H1048" s="355"/>
      <c r="I1048" s="356"/>
    </row>
    <row r="1049" spans="2:9" ht="16.5" thickBot="1">
      <c r="B1049" s="81"/>
      <c r="D1049" s="352"/>
      <c r="E1049" s="353"/>
      <c r="F1049" s="353"/>
      <c r="G1049" s="354"/>
      <c r="H1049" s="355"/>
      <c r="I1049" s="356"/>
    </row>
    <row r="1050" spans="2:9" ht="16.5" thickBot="1">
      <c r="B1050" s="81"/>
      <c r="D1050" s="352"/>
      <c r="E1050" s="353"/>
      <c r="F1050" s="353"/>
      <c r="G1050" s="354"/>
      <c r="H1050" s="355"/>
      <c r="I1050" s="356"/>
    </row>
    <row r="1051" spans="2:9" ht="16.5" thickBot="1">
      <c r="B1051" s="81"/>
      <c r="D1051" s="352"/>
      <c r="E1051" s="353"/>
      <c r="F1051" s="353"/>
      <c r="G1051" s="354"/>
      <c r="H1051" s="355"/>
      <c r="I1051" s="356"/>
    </row>
    <row r="1052" spans="2:9" ht="16.5" thickBot="1">
      <c r="B1052" s="81"/>
      <c r="D1052" s="352"/>
      <c r="E1052" s="353"/>
      <c r="F1052" s="353"/>
      <c r="G1052" s="354"/>
      <c r="H1052" s="355"/>
      <c r="I1052" s="356"/>
    </row>
    <row r="1053" spans="2:9" ht="16.5" thickBot="1">
      <c r="B1053" s="81"/>
      <c r="D1053" s="352"/>
      <c r="E1053" s="353"/>
      <c r="F1053" s="353"/>
      <c r="G1053" s="354"/>
      <c r="H1053" s="355"/>
      <c r="I1053" s="356"/>
    </row>
    <row r="1054" spans="2:9" ht="16.5" thickBot="1">
      <c r="B1054" s="81"/>
      <c r="D1054" s="352"/>
      <c r="E1054" s="353"/>
      <c r="F1054" s="353"/>
      <c r="G1054" s="354"/>
      <c r="H1054" s="355"/>
      <c r="I1054" s="356"/>
    </row>
    <row r="1055" spans="2:9" ht="16.5" thickBot="1">
      <c r="B1055" s="81"/>
      <c r="D1055" s="352"/>
      <c r="E1055" s="353"/>
      <c r="F1055" s="353"/>
      <c r="G1055" s="354"/>
      <c r="H1055" s="355"/>
      <c r="I1055" s="356"/>
    </row>
    <row r="1056" spans="2:9" ht="16.5" thickBot="1">
      <c r="B1056" s="81"/>
      <c r="D1056" s="352"/>
      <c r="E1056" s="353"/>
      <c r="F1056" s="353"/>
      <c r="G1056" s="354"/>
      <c r="H1056" s="355"/>
      <c r="I1056" s="356"/>
    </row>
    <row r="1057" spans="2:9" ht="16.5" thickBot="1">
      <c r="B1057" s="81"/>
      <c r="D1057" s="352"/>
      <c r="E1057" s="353"/>
      <c r="F1057" s="353"/>
      <c r="G1057" s="354"/>
      <c r="H1057" s="355"/>
      <c r="I1057" s="356"/>
    </row>
    <row r="1058" spans="2:9" ht="16.5" thickBot="1">
      <c r="B1058" s="81"/>
      <c r="D1058" s="352"/>
      <c r="E1058" s="353"/>
      <c r="F1058" s="353"/>
      <c r="G1058" s="354"/>
      <c r="H1058" s="355"/>
      <c r="I1058" s="356"/>
    </row>
    <row r="1059" spans="2:9" ht="16.5" thickBot="1">
      <c r="B1059" s="81"/>
      <c r="D1059" s="352"/>
      <c r="E1059" s="353"/>
      <c r="F1059" s="353"/>
      <c r="G1059" s="354"/>
      <c r="H1059" s="355"/>
      <c r="I1059" s="356"/>
    </row>
    <row r="1060" spans="2:9" ht="16.5" thickBot="1">
      <c r="B1060" s="81"/>
      <c r="D1060" s="352"/>
      <c r="E1060" s="353"/>
      <c r="F1060" s="353"/>
      <c r="G1060" s="354"/>
      <c r="H1060" s="355"/>
      <c r="I1060" s="356"/>
    </row>
    <row r="1061" spans="2:9" ht="16.5" thickBot="1">
      <c r="B1061" s="81"/>
      <c r="D1061" s="352"/>
      <c r="E1061" s="353"/>
      <c r="F1061" s="353"/>
      <c r="G1061" s="354"/>
      <c r="H1061" s="355"/>
      <c r="I1061" s="356"/>
    </row>
    <row r="1062" spans="2:9" ht="16.5" thickBot="1">
      <c r="B1062" s="81"/>
      <c r="D1062" s="352"/>
      <c r="E1062" s="353"/>
      <c r="F1062" s="353"/>
      <c r="G1062" s="354"/>
      <c r="H1062" s="355"/>
      <c r="I1062" s="356"/>
    </row>
    <row r="1063" spans="2:9" ht="16.5" thickBot="1">
      <c r="B1063" s="81"/>
      <c r="D1063" s="352"/>
      <c r="E1063" s="353"/>
      <c r="F1063" s="353"/>
      <c r="G1063" s="354"/>
      <c r="H1063" s="355"/>
      <c r="I1063" s="356"/>
    </row>
    <row r="1064" spans="2:9" ht="16.5" thickBot="1">
      <c r="B1064" s="81"/>
      <c r="D1064" s="352"/>
      <c r="E1064" s="353"/>
      <c r="F1064" s="353"/>
      <c r="G1064" s="354"/>
      <c r="H1064" s="355"/>
      <c r="I1064" s="356"/>
    </row>
    <row r="1065" spans="2:9" ht="16.5" thickBot="1">
      <c r="B1065" s="81"/>
      <c r="D1065" s="352"/>
      <c r="E1065" s="353"/>
      <c r="F1065" s="353"/>
      <c r="G1065" s="354"/>
      <c r="H1065" s="355"/>
      <c r="I1065" s="356"/>
    </row>
    <row r="1066" spans="2:9" ht="16.5" thickBot="1">
      <c r="B1066" s="81"/>
      <c r="D1066" s="352"/>
      <c r="E1066" s="353"/>
      <c r="F1066" s="353"/>
      <c r="G1066" s="354"/>
      <c r="H1066" s="355"/>
      <c r="I1066" s="356"/>
    </row>
    <row r="1067" spans="2:9" ht="16.5" thickBot="1">
      <c r="B1067" s="81"/>
      <c r="D1067" s="352"/>
      <c r="E1067" s="353"/>
      <c r="F1067" s="353"/>
      <c r="G1067" s="354"/>
      <c r="H1067" s="355"/>
      <c r="I1067" s="356"/>
    </row>
    <row r="1068" spans="2:9" ht="16.5" thickBot="1">
      <c r="B1068" s="81"/>
      <c r="D1068" s="352"/>
      <c r="E1068" s="353"/>
      <c r="F1068" s="353"/>
      <c r="G1068" s="354"/>
      <c r="H1068" s="355"/>
      <c r="I1068" s="356"/>
    </row>
    <row r="1069" spans="2:9" ht="16.5" thickBot="1">
      <c r="B1069" s="81"/>
      <c r="D1069" s="352"/>
      <c r="E1069" s="353"/>
      <c r="F1069" s="353"/>
      <c r="G1069" s="354"/>
      <c r="H1069" s="355"/>
      <c r="I1069" s="356"/>
    </row>
    <row r="1070" spans="2:9" ht="16.5" thickBot="1">
      <c r="B1070" s="81"/>
      <c r="D1070" s="352"/>
      <c r="E1070" s="353"/>
      <c r="F1070" s="353"/>
      <c r="G1070" s="354"/>
      <c r="H1070" s="355"/>
      <c r="I1070" s="356"/>
    </row>
    <row r="1071" spans="2:9" ht="16.5" thickBot="1">
      <c r="B1071" s="81"/>
      <c r="D1071" s="352"/>
      <c r="E1071" s="353"/>
      <c r="F1071" s="353"/>
      <c r="G1071" s="354"/>
      <c r="H1071" s="355"/>
      <c r="I1071" s="356"/>
    </row>
    <row r="1072" spans="2:9" ht="16.5" thickBot="1">
      <c r="B1072" s="81"/>
      <c r="D1072" s="352"/>
      <c r="E1072" s="353"/>
      <c r="F1072" s="353"/>
      <c r="G1072" s="354"/>
      <c r="H1072" s="355"/>
      <c r="I1072" s="356"/>
    </row>
    <row r="1073" spans="2:9" ht="16.5" thickBot="1">
      <c r="B1073" s="81"/>
      <c r="D1073" s="352"/>
      <c r="E1073" s="353"/>
      <c r="F1073" s="353"/>
      <c r="G1073" s="354"/>
      <c r="H1073" s="355"/>
      <c r="I1073" s="356"/>
    </row>
    <row r="1074" spans="2:9" ht="16.5" thickBot="1">
      <c r="B1074" s="81"/>
      <c r="D1074" s="352"/>
      <c r="E1074" s="353"/>
      <c r="F1074" s="353"/>
      <c r="G1074" s="354"/>
      <c r="H1074" s="355"/>
      <c r="I1074" s="356"/>
    </row>
    <row r="1075" spans="2:9" ht="16.5" thickBot="1">
      <c r="B1075" s="81"/>
      <c r="D1075" s="352"/>
      <c r="E1075" s="353"/>
      <c r="F1075" s="353"/>
      <c r="G1075" s="354"/>
      <c r="H1075" s="355"/>
      <c r="I1075" s="356"/>
    </row>
    <row r="1076" spans="2:9" ht="16.5" thickBot="1">
      <c r="B1076" s="81"/>
      <c r="D1076" s="352"/>
      <c r="E1076" s="353"/>
      <c r="F1076" s="353"/>
      <c r="G1076" s="354"/>
      <c r="H1076" s="355"/>
      <c r="I1076" s="356"/>
    </row>
    <row r="1077" spans="2:9" ht="16.5" thickBot="1">
      <c r="B1077" s="81"/>
      <c r="D1077" s="352"/>
      <c r="E1077" s="353"/>
      <c r="F1077" s="353"/>
      <c r="G1077" s="354"/>
      <c r="H1077" s="355"/>
      <c r="I1077" s="356"/>
    </row>
    <row r="1078" spans="2:9" ht="16.5" thickBot="1">
      <c r="B1078" s="81"/>
      <c r="D1078" s="352"/>
      <c r="E1078" s="353"/>
      <c r="F1078" s="353"/>
      <c r="G1078" s="354"/>
      <c r="H1078" s="355"/>
      <c r="I1078" s="356"/>
    </row>
    <row r="1079" spans="2:9" ht="16.5" thickBot="1">
      <c r="B1079" s="81"/>
      <c r="D1079" s="352"/>
      <c r="E1079" s="353"/>
      <c r="F1079" s="353"/>
      <c r="G1079" s="354"/>
      <c r="H1079" s="355"/>
      <c r="I1079" s="356"/>
    </row>
    <row r="1080" spans="2:9" ht="16.5" thickBot="1">
      <c r="B1080" s="81"/>
      <c r="D1080" s="352"/>
      <c r="E1080" s="353"/>
      <c r="F1080" s="353"/>
      <c r="G1080" s="354"/>
      <c r="H1080" s="355"/>
      <c r="I1080" s="356"/>
    </row>
    <row r="1081" spans="2:9" ht="16.5" thickBot="1">
      <c r="B1081" s="81"/>
      <c r="D1081" s="352"/>
      <c r="E1081" s="353"/>
      <c r="F1081" s="353"/>
      <c r="G1081" s="354"/>
      <c r="H1081" s="355"/>
      <c r="I1081" s="356"/>
    </row>
    <row r="1082" spans="2:9" ht="16.5" thickBot="1">
      <c r="B1082" s="81"/>
      <c r="D1082" s="352"/>
      <c r="E1082" s="353"/>
      <c r="F1082" s="353"/>
      <c r="G1082" s="354"/>
      <c r="H1082" s="355"/>
      <c r="I1082" s="356"/>
    </row>
    <row r="1083" spans="2:9" ht="16.5" thickBot="1">
      <c r="B1083" s="81"/>
      <c r="D1083" s="352"/>
      <c r="E1083" s="353"/>
      <c r="F1083" s="353"/>
      <c r="G1083" s="354"/>
      <c r="H1083" s="355"/>
      <c r="I1083" s="356"/>
    </row>
    <row r="1084" spans="2:9" ht="16.5" thickBot="1">
      <c r="B1084" s="81"/>
      <c r="D1084" s="352"/>
      <c r="E1084" s="353"/>
      <c r="F1084" s="353"/>
      <c r="G1084" s="354"/>
      <c r="H1084" s="355"/>
      <c r="I1084" s="356"/>
    </row>
    <row r="1085" spans="2:9" ht="16.5" thickBot="1">
      <c r="B1085" s="81"/>
      <c r="D1085" s="352"/>
      <c r="E1085" s="353"/>
      <c r="F1085" s="353"/>
      <c r="G1085" s="354"/>
      <c r="H1085" s="355"/>
      <c r="I1085" s="356"/>
    </row>
    <row r="1086" spans="2:9" ht="16.5" thickBot="1">
      <c r="B1086" s="81"/>
      <c r="D1086" s="352"/>
      <c r="E1086" s="353"/>
      <c r="F1086" s="353"/>
      <c r="G1086" s="354"/>
      <c r="H1086" s="355"/>
      <c r="I1086" s="356"/>
    </row>
    <row r="1087" spans="2:9" ht="16.5" thickBot="1">
      <c r="B1087" s="81"/>
      <c r="D1087" s="352"/>
      <c r="E1087" s="353"/>
      <c r="F1087" s="353"/>
      <c r="G1087" s="354"/>
      <c r="H1087" s="355"/>
      <c r="I1087" s="356"/>
    </row>
    <row r="1088" spans="2:9" ht="16.5" thickBot="1">
      <c r="B1088" s="81"/>
      <c r="D1088" s="352"/>
      <c r="E1088" s="353"/>
      <c r="F1088" s="353"/>
      <c r="G1088" s="354"/>
      <c r="H1088" s="355"/>
      <c r="I1088" s="356"/>
    </row>
    <row r="1089" spans="2:9" ht="16.5" thickBot="1">
      <c r="B1089" s="81"/>
      <c r="D1089" s="352"/>
      <c r="E1089" s="353"/>
      <c r="F1089" s="353"/>
      <c r="G1089" s="354"/>
      <c r="H1089" s="355"/>
      <c r="I1089" s="356"/>
    </row>
    <row r="1090" spans="2:9" ht="16.5" thickBot="1">
      <c r="B1090" s="81"/>
      <c r="D1090" s="352"/>
      <c r="E1090" s="353"/>
      <c r="F1090" s="353"/>
      <c r="G1090" s="354"/>
      <c r="H1090" s="355"/>
      <c r="I1090" s="356"/>
    </row>
    <row r="1091" spans="2:9" ht="16.5" thickBot="1">
      <c r="B1091" s="81"/>
      <c r="D1091" s="352"/>
      <c r="E1091" s="353"/>
      <c r="F1091" s="353"/>
      <c r="G1091" s="354"/>
      <c r="H1091" s="355"/>
      <c r="I1091" s="356"/>
    </row>
    <row r="1092" spans="2:9" ht="16.5" thickBot="1">
      <c r="B1092" s="81"/>
      <c r="D1092" s="352"/>
      <c r="E1092" s="353"/>
      <c r="F1092" s="353"/>
      <c r="G1092" s="354"/>
      <c r="H1092" s="355"/>
      <c r="I1092" s="356"/>
    </row>
    <row r="1093" spans="2:9" ht="16.5" thickBot="1">
      <c r="B1093" s="81"/>
      <c r="D1093" s="352"/>
      <c r="E1093" s="353"/>
      <c r="F1093" s="353"/>
      <c r="G1093" s="354"/>
      <c r="H1093" s="355"/>
      <c r="I1093" s="356"/>
    </row>
    <row r="1094" spans="2:9" ht="16.5" thickBot="1">
      <c r="B1094" s="81"/>
      <c r="D1094" s="352"/>
      <c r="E1094" s="353"/>
      <c r="F1094" s="353"/>
      <c r="G1094" s="354"/>
      <c r="H1094" s="355"/>
      <c r="I1094" s="356"/>
    </row>
    <row r="1095" spans="2:9" ht="16.5" thickBot="1">
      <c r="B1095" s="81"/>
      <c r="D1095" s="352"/>
      <c r="E1095" s="353"/>
      <c r="F1095" s="353"/>
      <c r="G1095" s="354"/>
      <c r="H1095" s="355"/>
      <c r="I1095" s="356"/>
    </row>
    <row r="1096" spans="2:9" ht="16.5" thickBot="1">
      <c r="B1096" s="81"/>
      <c r="D1096" s="352"/>
      <c r="E1096" s="353"/>
      <c r="F1096" s="353"/>
      <c r="G1096" s="354"/>
      <c r="H1096" s="355"/>
      <c r="I1096" s="356"/>
    </row>
    <row r="1097" spans="2:9" ht="16.5" thickBot="1">
      <c r="B1097" s="81"/>
      <c r="D1097" s="352"/>
      <c r="E1097" s="353"/>
      <c r="F1097" s="353"/>
      <c r="G1097" s="354"/>
      <c r="H1097" s="355"/>
      <c r="I1097" s="356"/>
    </row>
    <row r="1098" spans="2:9" ht="16.5" thickBot="1">
      <c r="B1098" s="81"/>
      <c r="D1098" s="352"/>
      <c r="E1098" s="353"/>
      <c r="F1098" s="353"/>
      <c r="G1098" s="354"/>
      <c r="H1098" s="355"/>
      <c r="I1098" s="356"/>
    </row>
    <row r="1099" spans="2:9" ht="16.5" thickBot="1">
      <c r="B1099" s="81"/>
      <c r="D1099" s="352"/>
      <c r="E1099" s="353"/>
      <c r="F1099" s="353"/>
      <c r="G1099" s="354"/>
      <c r="H1099" s="355"/>
      <c r="I1099" s="356"/>
    </row>
    <row r="1100" spans="2:9" ht="16.5" thickBot="1">
      <c r="B1100" s="81"/>
      <c r="D1100" s="352"/>
      <c r="E1100" s="353"/>
      <c r="F1100" s="353"/>
      <c r="G1100" s="354"/>
      <c r="H1100" s="355"/>
      <c r="I1100" s="356"/>
    </row>
    <row r="1101" spans="2:9" ht="16.5" thickBot="1">
      <c r="B1101" s="81"/>
      <c r="D1101" s="352"/>
      <c r="E1101" s="353"/>
      <c r="F1101" s="353"/>
      <c r="G1101" s="354"/>
      <c r="H1101" s="355"/>
      <c r="I1101" s="356"/>
    </row>
    <row r="1102" spans="2:9" ht="16.5" thickBot="1">
      <c r="B1102" s="81"/>
      <c r="D1102" s="352"/>
      <c r="E1102" s="353"/>
      <c r="F1102" s="353"/>
      <c r="G1102" s="354"/>
      <c r="H1102" s="355"/>
      <c r="I1102" s="356"/>
    </row>
    <row r="1103" spans="2:9" ht="16.5" thickBot="1">
      <c r="B1103" s="81"/>
      <c r="D1103" s="352"/>
      <c r="E1103" s="353"/>
      <c r="F1103" s="353"/>
      <c r="G1103" s="354"/>
      <c r="H1103" s="355"/>
      <c r="I1103" s="356"/>
    </row>
    <row r="1104" spans="2:9" ht="16.5" thickBot="1">
      <c r="B1104" s="81"/>
      <c r="D1104" s="352"/>
      <c r="E1104" s="353"/>
      <c r="F1104" s="353"/>
      <c r="G1104" s="354"/>
      <c r="H1104" s="355"/>
      <c r="I1104" s="356"/>
    </row>
    <row r="1105" spans="2:9" ht="16.5" thickBot="1">
      <c r="B1105" s="81"/>
      <c r="D1105" s="352"/>
      <c r="E1105" s="353"/>
      <c r="F1105" s="353"/>
      <c r="G1105" s="354"/>
      <c r="H1105" s="355"/>
      <c r="I1105" s="356"/>
    </row>
    <row r="1106" spans="2:9" ht="16.5" thickBot="1">
      <c r="B1106" s="81"/>
      <c r="D1106" s="352"/>
      <c r="E1106" s="353"/>
      <c r="F1106" s="353"/>
      <c r="G1106" s="354"/>
      <c r="H1106" s="355"/>
      <c r="I1106" s="356"/>
    </row>
    <row r="1107" spans="2:9" ht="16.5" thickBot="1">
      <c r="B1107" s="81"/>
      <c r="D1107" s="352"/>
      <c r="E1107" s="353"/>
      <c r="F1107" s="353"/>
      <c r="G1107" s="354"/>
      <c r="H1107" s="355"/>
      <c r="I1107" s="356"/>
    </row>
    <row r="1108" spans="2:9" ht="16.5" thickBot="1">
      <c r="B1108" s="81"/>
      <c r="D1108" s="352"/>
      <c r="E1108" s="353"/>
      <c r="F1108" s="353"/>
      <c r="G1108" s="354"/>
      <c r="H1108" s="355"/>
      <c r="I1108" s="356"/>
    </row>
    <row r="1109" spans="2:9" ht="16.5" thickBot="1">
      <c r="B1109" s="81"/>
      <c r="D1109" s="352"/>
      <c r="E1109" s="353"/>
      <c r="F1109" s="353"/>
      <c r="G1109" s="354"/>
      <c r="H1109" s="355"/>
      <c r="I1109" s="356"/>
    </row>
    <row r="1110" spans="2:9" ht="16.5" thickBot="1">
      <c r="B1110" s="81"/>
      <c r="D1110" s="352"/>
      <c r="E1110" s="353"/>
      <c r="F1110" s="353"/>
      <c r="G1110" s="354"/>
      <c r="H1110" s="355"/>
      <c r="I1110" s="356"/>
    </row>
    <row r="1111" spans="2:9" ht="16.5" thickBot="1">
      <c r="B1111" s="81"/>
      <c r="D1111" s="352"/>
      <c r="E1111" s="353"/>
      <c r="F1111" s="353"/>
      <c r="G1111" s="354"/>
      <c r="H1111" s="355"/>
      <c r="I1111" s="356"/>
    </row>
    <row r="1112" spans="2:9" ht="16.5" thickBot="1">
      <c r="B1112" s="81"/>
      <c r="D1112" s="352"/>
      <c r="E1112" s="353"/>
      <c r="F1112" s="353"/>
      <c r="G1112" s="354"/>
      <c r="H1112" s="355"/>
      <c r="I1112" s="356"/>
    </row>
    <row r="1113" spans="2:9" ht="16.5" thickBot="1">
      <c r="B1113" s="81"/>
      <c r="D1113" s="352"/>
      <c r="E1113" s="353"/>
      <c r="F1113" s="353"/>
      <c r="G1113" s="354"/>
      <c r="H1113" s="355"/>
      <c r="I1113" s="356"/>
    </row>
    <row r="1114" spans="2:9" ht="16.5" thickBot="1">
      <c r="B1114" s="81"/>
      <c r="D1114" s="352"/>
      <c r="E1114" s="353"/>
      <c r="F1114" s="353"/>
      <c r="G1114" s="354"/>
      <c r="H1114" s="355"/>
      <c r="I1114" s="356"/>
    </row>
    <row r="1115" spans="2:9" ht="16.5" thickBot="1">
      <c r="B1115" s="81"/>
      <c r="D1115" s="352"/>
      <c r="E1115" s="353"/>
      <c r="F1115" s="353"/>
      <c r="G1115" s="354"/>
      <c r="H1115" s="355"/>
      <c r="I1115" s="356"/>
    </row>
    <row r="1116" spans="2:9" ht="16.5" thickBot="1">
      <c r="B1116" s="81"/>
      <c r="D1116" s="352"/>
      <c r="E1116" s="353"/>
      <c r="F1116" s="353"/>
      <c r="G1116" s="354"/>
      <c r="H1116" s="355"/>
      <c r="I1116" s="356"/>
    </row>
    <row r="1117" spans="2:9" ht="16.5" thickBot="1">
      <c r="B1117" s="81"/>
      <c r="D1117" s="352"/>
      <c r="E1117" s="353"/>
      <c r="F1117" s="353"/>
      <c r="G1117" s="354"/>
      <c r="H1117" s="355"/>
      <c r="I1117" s="356"/>
    </row>
    <row r="1118" spans="2:9" ht="16.5" thickBot="1">
      <c r="B1118" s="81"/>
      <c r="D1118" s="352"/>
      <c r="E1118" s="353"/>
      <c r="F1118" s="353"/>
      <c r="G1118" s="354"/>
      <c r="H1118" s="355"/>
      <c r="I1118" s="356"/>
    </row>
    <row r="1119" spans="2:9" ht="16.5" thickBot="1">
      <c r="B1119" s="81"/>
      <c r="D1119" s="352"/>
      <c r="E1119" s="353"/>
      <c r="F1119" s="353"/>
      <c r="G1119" s="354"/>
      <c r="H1119" s="355"/>
      <c r="I1119" s="356"/>
    </row>
    <row r="1120" spans="2:9" ht="16.5" thickBot="1">
      <c r="B1120" s="81"/>
      <c r="D1120" s="352"/>
      <c r="E1120" s="353"/>
      <c r="F1120" s="353"/>
      <c r="G1120" s="354"/>
      <c r="H1120" s="355"/>
      <c r="I1120" s="356"/>
    </row>
    <row r="1121" spans="2:9" ht="16.5" thickBot="1">
      <c r="B1121" s="81"/>
      <c r="D1121" s="352"/>
      <c r="E1121" s="353"/>
      <c r="F1121" s="353"/>
      <c r="G1121" s="354"/>
      <c r="H1121" s="355"/>
      <c r="I1121" s="356"/>
    </row>
    <row r="1122" spans="2:9" ht="16.5" thickBot="1">
      <c r="B1122" s="81"/>
      <c r="D1122" s="352"/>
      <c r="E1122" s="353"/>
      <c r="F1122" s="353"/>
      <c r="G1122" s="354"/>
      <c r="H1122" s="355"/>
      <c r="I1122" s="356"/>
    </row>
    <row r="1123" spans="2:9" ht="16.5" thickBot="1">
      <c r="B1123" s="81"/>
      <c r="D1123" s="352"/>
      <c r="E1123" s="353"/>
      <c r="F1123" s="353"/>
      <c r="G1123" s="354"/>
      <c r="H1123" s="355"/>
      <c r="I1123" s="356"/>
    </row>
    <row r="1124" spans="2:9" ht="16.5" thickBot="1">
      <c r="B1124" s="81"/>
      <c r="D1124" s="352"/>
      <c r="E1124" s="353"/>
      <c r="F1124" s="353"/>
      <c r="G1124" s="354"/>
      <c r="H1124" s="355"/>
      <c r="I1124" s="356"/>
    </row>
    <row r="1125" spans="2:9" ht="16.5" thickBot="1">
      <c r="B1125" s="81"/>
      <c r="D1125" s="352"/>
      <c r="E1125" s="353"/>
      <c r="F1125" s="353"/>
      <c r="G1125" s="354"/>
      <c r="H1125" s="355"/>
      <c r="I1125" s="356"/>
    </row>
    <row r="1126" spans="2:9" ht="16.5" thickBot="1">
      <c r="B1126" s="81"/>
      <c r="D1126" s="352"/>
      <c r="E1126" s="353"/>
      <c r="F1126" s="353"/>
      <c r="G1126" s="354"/>
      <c r="H1126" s="355"/>
      <c r="I1126" s="356"/>
    </row>
    <row r="1127" spans="2:9" ht="16.5" thickBot="1">
      <c r="B1127" s="81"/>
      <c r="D1127" s="352"/>
      <c r="E1127" s="353"/>
      <c r="F1127" s="353"/>
      <c r="G1127" s="354"/>
      <c r="H1127" s="355"/>
      <c r="I1127" s="356"/>
    </row>
    <row r="1128" spans="2:9" ht="16.5" thickBot="1">
      <c r="B1128" s="81"/>
      <c r="D1128" s="352"/>
      <c r="E1128" s="353"/>
      <c r="F1128" s="353"/>
      <c r="G1128" s="354"/>
      <c r="H1128" s="355"/>
      <c r="I1128" s="356"/>
    </row>
    <row r="1129" spans="2:9" ht="16.5" thickBot="1">
      <c r="B1129" s="81"/>
      <c r="D1129" s="352"/>
      <c r="E1129" s="353"/>
      <c r="F1129" s="353"/>
      <c r="G1129" s="354"/>
      <c r="H1129" s="355"/>
      <c r="I1129" s="356"/>
    </row>
    <row r="1130" spans="2:9" ht="16.5" thickBot="1">
      <c r="B1130" s="81"/>
      <c r="D1130" s="352"/>
      <c r="E1130" s="353"/>
      <c r="F1130" s="353"/>
      <c r="G1130" s="354"/>
      <c r="H1130" s="355"/>
      <c r="I1130" s="356"/>
    </row>
    <row r="1131" spans="2:9" ht="16.5" thickBot="1">
      <c r="B1131" s="81"/>
      <c r="D1131" s="352"/>
      <c r="E1131" s="353"/>
      <c r="F1131" s="353"/>
      <c r="G1131" s="354"/>
      <c r="H1131" s="355"/>
      <c r="I1131" s="356"/>
    </row>
    <row r="1132" spans="2:9" ht="16.5" thickBot="1">
      <c r="B1132" s="81"/>
      <c r="D1132" s="352"/>
      <c r="E1132" s="353"/>
      <c r="F1132" s="353"/>
      <c r="G1132" s="354"/>
      <c r="H1132" s="355"/>
      <c r="I1132" s="356"/>
    </row>
    <row r="1133" spans="2:9" ht="16.5" thickBot="1">
      <c r="B1133" s="81"/>
      <c r="D1133" s="352"/>
      <c r="E1133" s="353"/>
      <c r="F1133" s="353"/>
      <c r="G1133" s="354"/>
      <c r="H1133" s="355"/>
      <c r="I1133" s="356"/>
    </row>
    <row r="1134" spans="2:9" ht="16.5" thickBot="1">
      <c r="B1134" s="81"/>
      <c r="D1134" s="352"/>
      <c r="E1134" s="353"/>
      <c r="F1134" s="353"/>
      <c r="G1134" s="354"/>
      <c r="H1134" s="355"/>
      <c r="I1134" s="356"/>
    </row>
    <row r="1135" spans="2:9" ht="16.5" thickBot="1">
      <c r="B1135" s="81"/>
      <c r="D1135" s="352"/>
      <c r="E1135" s="353"/>
      <c r="F1135" s="353"/>
      <c r="G1135" s="354"/>
      <c r="H1135" s="355"/>
      <c r="I1135" s="356"/>
    </row>
    <row r="1136" spans="2:9" ht="16.5" thickBot="1">
      <c r="B1136" s="81"/>
      <c r="D1136" s="352"/>
      <c r="E1136" s="353"/>
      <c r="F1136" s="353"/>
      <c r="G1136" s="354"/>
      <c r="H1136" s="355"/>
      <c r="I1136" s="356"/>
    </row>
    <row r="1137" spans="2:9" ht="16.5" thickBot="1">
      <c r="B1137" s="81"/>
      <c r="D1137" s="352"/>
      <c r="E1137" s="353"/>
      <c r="F1137" s="353"/>
      <c r="G1137" s="354"/>
      <c r="H1137" s="355"/>
      <c r="I1137" s="356"/>
    </row>
    <row r="1138" spans="2:9" ht="16.5" thickBot="1">
      <c r="B1138" s="81"/>
      <c r="D1138" s="352"/>
      <c r="E1138" s="353"/>
      <c r="F1138" s="353"/>
      <c r="G1138" s="354"/>
      <c r="H1138" s="355"/>
      <c r="I1138" s="356"/>
    </row>
    <row r="1139" spans="2:9" ht="16.5" thickBot="1">
      <c r="B1139" s="81"/>
      <c r="D1139" s="352"/>
      <c r="E1139" s="353"/>
      <c r="F1139" s="353"/>
      <c r="G1139" s="354"/>
      <c r="H1139" s="355"/>
      <c r="I1139" s="356"/>
    </row>
    <row r="1140" spans="2:9" ht="16.5" thickBot="1">
      <c r="B1140" s="81"/>
      <c r="D1140" s="352"/>
      <c r="E1140" s="353"/>
      <c r="F1140" s="353"/>
      <c r="G1140" s="354"/>
      <c r="H1140" s="355"/>
      <c r="I1140" s="356"/>
    </row>
    <row r="1141" spans="2:9" ht="16.5" thickBot="1">
      <c r="B1141" s="81"/>
      <c r="D1141" s="352"/>
      <c r="E1141" s="353"/>
      <c r="F1141" s="353"/>
      <c r="G1141" s="354"/>
      <c r="H1141" s="355"/>
      <c r="I1141" s="356"/>
    </row>
    <row r="1142" spans="2:9" ht="16.5" thickBot="1">
      <c r="B1142" s="81"/>
      <c r="D1142" s="352"/>
      <c r="E1142" s="353"/>
      <c r="F1142" s="353"/>
      <c r="G1142" s="354"/>
      <c r="H1142" s="355"/>
      <c r="I1142" s="356"/>
    </row>
    <row r="1143" spans="2:9" ht="16.5" thickBot="1">
      <c r="B1143" s="81"/>
      <c r="D1143" s="352"/>
      <c r="E1143" s="353"/>
      <c r="F1143" s="353"/>
      <c r="G1143" s="354"/>
      <c r="H1143" s="355"/>
      <c r="I1143" s="356"/>
    </row>
    <row r="1144" spans="2:9" ht="16.5" thickBot="1">
      <c r="B1144" s="81"/>
      <c r="D1144" s="352"/>
      <c r="E1144" s="353"/>
      <c r="F1144" s="353"/>
      <c r="G1144" s="354"/>
      <c r="H1144" s="355"/>
      <c r="I1144" s="356"/>
    </row>
    <row r="1145" spans="2:9" ht="16.5" thickBot="1">
      <c r="B1145" s="81"/>
      <c r="D1145" s="352"/>
      <c r="E1145" s="353"/>
      <c r="F1145" s="353"/>
      <c r="G1145" s="354"/>
      <c r="H1145" s="355"/>
      <c r="I1145" s="356"/>
    </row>
    <row r="1146" spans="2:9" ht="16.5" thickBot="1">
      <c r="B1146" s="81"/>
      <c r="D1146" s="352"/>
      <c r="E1146" s="353"/>
      <c r="F1146" s="353"/>
      <c r="G1146" s="354"/>
      <c r="H1146" s="355"/>
      <c r="I1146" s="356"/>
    </row>
    <row r="1147" spans="2:9" ht="16.5" thickBot="1">
      <c r="B1147" s="81"/>
      <c r="D1147" s="352"/>
      <c r="E1147" s="353"/>
      <c r="F1147" s="353"/>
      <c r="G1147" s="354"/>
      <c r="H1147" s="355"/>
      <c r="I1147" s="356"/>
    </row>
    <row r="1148" spans="2:9" ht="16.5" thickBot="1">
      <c r="B1148" s="81"/>
      <c r="D1148" s="352"/>
      <c r="E1148" s="353"/>
      <c r="F1148" s="353"/>
      <c r="G1148" s="354"/>
      <c r="H1148" s="355"/>
      <c r="I1148" s="356"/>
    </row>
    <row r="1149" spans="2:9" ht="16.5" thickBot="1">
      <c r="B1149" s="81"/>
      <c r="D1149" s="352"/>
      <c r="E1149" s="353"/>
      <c r="F1149" s="353"/>
      <c r="G1149" s="354"/>
      <c r="H1149" s="355"/>
      <c r="I1149" s="356"/>
    </row>
    <row r="1150" spans="2:9" ht="16.5" thickBot="1">
      <c r="B1150" s="81"/>
      <c r="D1150" s="352"/>
      <c r="E1150" s="353"/>
      <c r="F1150" s="353"/>
      <c r="G1150" s="354"/>
      <c r="H1150" s="355"/>
      <c r="I1150" s="356"/>
    </row>
    <row r="1151" spans="2:9" ht="16.5" thickBot="1">
      <c r="B1151" s="81"/>
      <c r="D1151" s="352"/>
      <c r="E1151" s="353"/>
      <c r="F1151" s="353"/>
      <c r="G1151" s="354"/>
      <c r="H1151" s="355"/>
      <c r="I1151" s="356"/>
    </row>
    <row r="1152" spans="2:9" ht="16.5" thickBot="1">
      <c r="B1152" s="81"/>
      <c r="D1152" s="352"/>
      <c r="E1152" s="353"/>
      <c r="F1152" s="353"/>
      <c r="G1152" s="354"/>
      <c r="H1152" s="355"/>
      <c r="I1152" s="356"/>
    </row>
    <row r="1153" spans="2:9" ht="16.5" thickBot="1">
      <c r="B1153" s="81"/>
      <c r="D1153" s="352"/>
      <c r="E1153" s="353"/>
      <c r="F1153" s="353"/>
      <c r="G1153" s="354"/>
      <c r="H1153" s="355"/>
      <c r="I1153" s="356"/>
    </row>
    <row r="1154" spans="2:9" ht="16.5" thickBot="1">
      <c r="B1154" s="81"/>
      <c r="D1154" s="352"/>
      <c r="E1154" s="353"/>
      <c r="F1154" s="353"/>
      <c r="G1154" s="354"/>
      <c r="H1154" s="355"/>
      <c r="I1154" s="356"/>
    </row>
    <row r="1155" spans="2:9" ht="16.5" thickBot="1">
      <c r="B1155" s="81"/>
      <c r="D1155" s="352"/>
      <c r="E1155" s="353"/>
      <c r="F1155" s="353"/>
      <c r="G1155" s="354"/>
      <c r="H1155" s="355"/>
      <c r="I1155" s="356"/>
    </row>
    <row r="1156" spans="2:9" ht="16.5" thickBot="1">
      <c r="B1156" s="81"/>
      <c r="D1156" s="352"/>
      <c r="E1156" s="353"/>
      <c r="F1156" s="353"/>
      <c r="G1156" s="354"/>
      <c r="H1156" s="355"/>
      <c r="I1156" s="356"/>
    </row>
    <row r="1157" spans="2:9" ht="16.5" thickBot="1">
      <c r="B1157" s="81"/>
      <c r="D1157" s="352"/>
      <c r="E1157" s="353"/>
      <c r="F1157" s="353"/>
      <c r="G1157" s="354"/>
      <c r="H1157" s="355"/>
      <c r="I1157" s="356"/>
    </row>
    <row r="1158" spans="2:9" ht="16.5" thickBot="1">
      <c r="B1158" s="81"/>
      <c r="D1158" s="352"/>
      <c r="E1158" s="353"/>
      <c r="F1158" s="353"/>
      <c r="G1158" s="354"/>
      <c r="H1158" s="355"/>
      <c r="I1158" s="356"/>
    </row>
    <row r="1159" spans="2:9" ht="16.5" thickBot="1">
      <c r="B1159" s="81"/>
      <c r="D1159" s="352"/>
      <c r="E1159" s="353"/>
      <c r="F1159" s="353"/>
      <c r="G1159" s="354"/>
      <c r="H1159" s="355"/>
      <c r="I1159" s="356"/>
    </row>
    <row r="1160" spans="2:9" ht="16.5" thickBot="1">
      <c r="B1160" s="81"/>
      <c r="D1160" s="352"/>
      <c r="E1160" s="353"/>
      <c r="F1160" s="353"/>
      <c r="G1160" s="354"/>
      <c r="H1160" s="355"/>
      <c r="I1160" s="356"/>
    </row>
    <row r="1161" spans="2:9" ht="16.5" thickBot="1">
      <c r="B1161" s="81"/>
      <c r="D1161" s="352"/>
      <c r="E1161" s="353"/>
      <c r="F1161" s="353"/>
      <c r="G1161" s="354"/>
      <c r="H1161" s="355"/>
      <c r="I1161" s="356"/>
    </row>
    <row r="1162" spans="2:9" ht="16.5" thickBot="1">
      <c r="B1162" s="81"/>
      <c r="D1162" s="352"/>
      <c r="E1162" s="353"/>
      <c r="F1162" s="353"/>
      <c r="G1162" s="354"/>
      <c r="H1162" s="355"/>
      <c r="I1162" s="356"/>
    </row>
    <row r="1163" spans="2:9" ht="16.5" thickBot="1">
      <c r="B1163" s="81"/>
      <c r="D1163" s="352"/>
      <c r="E1163" s="353"/>
      <c r="F1163" s="353"/>
      <c r="G1163" s="354"/>
      <c r="H1163" s="355"/>
      <c r="I1163" s="356"/>
    </row>
    <row r="1164" spans="2:9" ht="16.5" thickBot="1">
      <c r="B1164" s="81"/>
      <c r="D1164" s="352"/>
      <c r="E1164" s="353"/>
      <c r="F1164" s="353"/>
      <c r="G1164" s="354"/>
      <c r="H1164" s="355"/>
      <c r="I1164" s="356"/>
    </row>
    <row r="1165" spans="2:9" ht="16.5" thickBot="1">
      <c r="B1165" s="81"/>
      <c r="D1165" s="352"/>
      <c r="E1165" s="353"/>
      <c r="F1165" s="353"/>
      <c r="G1165" s="354"/>
      <c r="H1165" s="355"/>
      <c r="I1165" s="356"/>
    </row>
    <row r="1166" spans="2:9" ht="16.5" thickBot="1">
      <c r="B1166" s="81"/>
      <c r="D1166" s="352"/>
      <c r="E1166" s="353"/>
      <c r="F1166" s="353"/>
      <c r="G1166" s="354"/>
      <c r="H1166" s="355"/>
      <c r="I1166" s="356"/>
    </row>
    <row r="1167" spans="2:9" ht="16.5" thickBot="1">
      <c r="B1167" s="81"/>
      <c r="D1167" s="352"/>
      <c r="E1167" s="353"/>
      <c r="F1167" s="353"/>
      <c r="G1167" s="354"/>
      <c r="H1167" s="355"/>
      <c r="I1167" s="356"/>
    </row>
    <row r="1168" spans="2:9" ht="16.5" thickBot="1">
      <c r="B1168" s="81"/>
      <c r="D1168" s="352"/>
      <c r="E1168" s="353"/>
      <c r="F1168" s="353"/>
      <c r="G1168" s="354"/>
      <c r="H1168" s="355"/>
      <c r="I1168" s="356"/>
    </row>
    <row r="1169" spans="2:9" ht="16.5" thickBot="1">
      <c r="B1169" s="81"/>
      <c r="D1169" s="352"/>
      <c r="E1169" s="353"/>
      <c r="F1169" s="353"/>
      <c r="G1169" s="354"/>
      <c r="H1169" s="355"/>
      <c r="I1169" s="356"/>
    </row>
    <row r="1170" spans="2:9" ht="16.5" thickBot="1">
      <c r="B1170" s="81"/>
      <c r="D1170" s="352"/>
      <c r="E1170" s="353"/>
      <c r="F1170" s="353"/>
      <c r="G1170" s="354"/>
      <c r="H1170" s="355"/>
      <c r="I1170" s="356"/>
    </row>
    <row r="1171" spans="2:9" ht="16.5" thickBot="1">
      <c r="B1171" s="81"/>
      <c r="D1171" s="352"/>
      <c r="E1171" s="353"/>
      <c r="F1171" s="353"/>
      <c r="G1171" s="354"/>
      <c r="H1171" s="355"/>
      <c r="I1171" s="356"/>
    </row>
    <row r="1172" spans="2:9" ht="16.5" thickBot="1">
      <c r="B1172" s="81"/>
      <c r="D1172" s="352"/>
      <c r="E1172" s="353"/>
      <c r="F1172" s="353"/>
      <c r="G1172" s="354"/>
      <c r="H1172" s="355"/>
      <c r="I1172" s="356"/>
    </row>
    <row r="1173" spans="2:9" ht="16.5" thickBot="1">
      <c r="B1173" s="81"/>
      <c r="D1173" s="352"/>
      <c r="E1173" s="353"/>
      <c r="F1173" s="353"/>
      <c r="G1173" s="354"/>
      <c r="H1173" s="355"/>
      <c r="I1173" s="356"/>
    </row>
    <row r="1174" spans="2:9" ht="16.5" thickBot="1">
      <c r="B1174" s="81"/>
      <c r="D1174" s="352"/>
      <c r="E1174" s="353"/>
      <c r="F1174" s="353"/>
      <c r="G1174" s="354"/>
      <c r="H1174" s="355"/>
      <c r="I1174" s="356"/>
    </row>
    <row r="1175" spans="2:9" ht="16.5" thickBot="1">
      <c r="B1175" s="81"/>
      <c r="D1175" s="352"/>
      <c r="E1175" s="353"/>
      <c r="F1175" s="353"/>
      <c r="G1175" s="354"/>
      <c r="H1175" s="355"/>
      <c r="I1175" s="356"/>
    </row>
    <row r="1176" spans="2:9" ht="16.5" thickBot="1">
      <c r="B1176" s="81"/>
      <c r="D1176" s="352"/>
      <c r="E1176" s="353"/>
      <c r="F1176" s="353"/>
      <c r="G1176" s="354"/>
      <c r="H1176" s="355"/>
      <c r="I1176" s="356"/>
    </row>
    <row r="1177" spans="2:9" ht="16.5" thickBot="1">
      <c r="B1177" s="81"/>
      <c r="D1177" s="352"/>
      <c r="E1177" s="353"/>
      <c r="F1177" s="353"/>
      <c r="G1177" s="354"/>
      <c r="H1177" s="355"/>
      <c r="I1177" s="356"/>
    </row>
    <row r="1178" spans="2:9" ht="16.5" thickBot="1">
      <c r="B1178" s="81"/>
      <c r="D1178" s="352"/>
      <c r="E1178" s="353"/>
      <c r="F1178" s="353"/>
      <c r="G1178" s="354"/>
      <c r="H1178" s="355"/>
      <c r="I1178" s="356"/>
    </row>
    <row r="1179" spans="2:9" ht="16.5" thickBot="1">
      <c r="B1179" s="81"/>
      <c r="D1179" s="352"/>
      <c r="E1179" s="353"/>
      <c r="F1179" s="353"/>
      <c r="G1179" s="354"/>
      <c r="H1179" s="355"/>
      <c r="I1179" s="356"/>
    </row>
    <row r="1180" spans="2:9" ht="16.5" thickBot="1">
      <c r="B1180" s="81"/>
      <c r="D1180" s="352"/>
      <c r="E1180" s="353"/>
      <c r="F1180" s="353"/>
      <c r="G1180" s="354"/>
      <c r="H1180" s="355"/>
      <c r="I1180" s="356"/>
    </row>
    <row r="1181" spans="2:9" ht="16.5" thickBot="1">
      <c r="B1181" s="81"/>
      <c r="D1181" s="352"/>
      <c r="E1181" s="353"/>
      <c r="F1181" s="353"/>
      <c r="G1181" s="354"/>
      <c r="H1181" s="355"/>
      <c r="I1181" s="356"/>
    </row>
    <row r="1182" spans="2:9" ht="16.5" thickBot="1">
      <c r="B1182" s="81"/>
      <c r="D1182" s="352"/>
      <c r="E1182" s="353"/>
      <c r="F1182" s="353"/>
      <c r="G1182" s="354"/>
      <c r="H1182" s="355"/>
      <c r="I1182" s="356"/>
    </row>
    <row r="1183" spans="2:9" ht="16.5" thickBot="1">
      <c r="B1183" s="81"/>
      <c r="D1183" s="352"/>
      <c r="E1183" s="353"/>
      <c r="F1183" s="353"/>
      <c r="G1183" s="354"/>
      <c r="H1183" s="355"/>
      <c r="I1183" s="356"/>
    </row>
    <row r="1184" spans="2:9" ht="16.5" thickBot="1">
      <c r="B1184" s="81"/>
      <c r="D1184" s="352"/>
      <c r="E1184" s="353"/>
      <c r="F1184" s="353"/>
      <c r="G1184" s="354"/>
      <c r="H1184" s="355"/>
      <c r="I1184" s="356"/>
    </row>
    <row r="1185" spans="2:9" ht="16.5" thickBot="1">
      <c r="B1185" s="81"/>
      <c r="D1185" s="352"/>
      <c r="E1185" s="353"/>
      <c r="F1185" s="353"/>
      <c r="G1185" s="354"/>
      <c r="H1185" s="355"/>
      <c r="I1185" s="356"/>
    </row>
    <row r="1186" spans="2:9" ht="16.5" thickBot="1">
      <c r="B1186" s="81"/>
      <c r="D1186" s="352"/>
      <c r="E1186" s="353"/>
      <c r="F1186" s="353"/>
      <c r="G1186" s="354"/>
      <c r="H1186" s="355"/>
      <c r="I1186" s="356"/>
    </row>
    <row r="1187" spans="2:9" ht="16.5" thickBot="1">
      <c r="B1187" s="81"/>
      <c r="D1187" s="352"/>
      <c r="E1187" s="353"/>
      <c r="F1187" s="353"/>
      <c r="G1187" s="354"/>
      <c r="H1187" s="355"/>
      <c r="I1187" s="356"/>
    </row>
    <row r="1188" spans="2:9" ht="16.5" thickBot="1">
      <c r="B1188" s="81"/>
      <c r="D1188" s="352"/>
      <c r="E1188" s="353"/>
      <c r="F1188" s="353"/>
      <c r="G1188" s="354"/>
      <c r="H1188" s="355"/>
      <c r="I1188" s="356"/>
    </row>
    <row r="1189" spans="2:9" ht="16.5" thickBot="1">
      <c r="B1189" s="81"/>
      <c r="D1189" s="352"/>
      <c r="E1189" s="353"/>
      <c r="F1189" s="353"/>
      <c r="G1189" s="354"/>
      <c r="H1189" s="355"/>
      <c r="I1189" s="356"/>
    </row>
    <row r="1190" spans="2:9" ht="16.5" thickBot="1">
      <c r="B1190" s="81"/>
      <c r="D1190" s="352"/>
      <c r="E1190" s="353"/>
      <c r="F1190" s="353"/>
      <c r="G1190" s="354"/>
      <c r="H1190" s="355"/>
      <c r="I1190" s="356"/>
    </row>
    <row r="1191" spans="2:9" ht="16.5" thickBot="1">
      <c r="B1191" s="81"/>
      <c r="D1191" s="352"/>
      <c r="E1191" s="353"/>
      <c r="F1191" s="353"/>
      <c r="G1191" s="354"/>
      <c r="H1191" s="355"/>
      <c r="I1191" s="356"/>
    </row>
    <row r="1192" spans="2:9" ht="16.5" thickBot="1">
      <c r="B1192" s="81"/>
      <c r="D1192" s="352"/>
      <c r="E1192" s="353"/>
      <c r="F1192" s="353"/>
      <c r="G1192" s="354"/>
      <c r="H1192" s="355"/>
      <c r="I1192" s="356"/>
    </row>
    <row r="1193" spans="2:9" ht="16.5" thickBot="1">
      <c r="B1193" s="81"/>
      <c r="D1193" s="352"/>
      <c r="E1193" s="353"/>
      <c r="F1193" s="353"/>
      <c r="G1193" s="354"/>
      <c r="H1193" s="355"/>
      <c r="I1193" s="356"/>
    </row>
    <row r="1194" spans="2:9" ht="16.5" thickBot="1">
      <c r="B1194" s="81"/>
      <c r="D1194" s="352"/>
      <c r="E1194" s="353"/>
      <c r="F1194" s="353"/>
      <c r="G1194" s="354"/>
      <c r="H1194" s="355"/>
      <c r="I1194" s="356"/>
    </row>
    <row r="1195" spans="2:9" ht="16.5" thickBot="1">
      <c r="B1195" s="81"/>
      <c r="D1195" s="352"/>
      <c r="E1195" s="353"/>
      <c r="F1195" s="353"/>
      <c r="G1195" s="354"/>
      <c r="H1195" s="355"/>
      <c r="I1195" s="356"/>
    </row>
    <row r="1196" spans="2:9" ht="16.5" thickBot="1">
      <c r="B1196" s="81"/>
      <c r="D1196" s="352"/>
      <c r="E1196" s="353"/>
      <c r="F1196" s="353"/>
      <c r="G1196" s="354"/>
      <c r="H1196" s="355"/>
      <c r="I1196" s="356"/>
    </row>
    <row r="1197" spans="2:9" ht="16.5" thickBot="1">
      <c r="B1197" s="81"/>
      <c r="D1197" s="352"/>
      <c r="E1197" s="353"/>
      <c r="F1197" s="353"/>
      <c r="G1197" s="354"/>
      <c r="H1197" s="355"/>
      <c r="I1197" s="356"/>
    </row>
    <row r="1198" spans="2:9" ht="16.5" thickBot="1">
      <c r="B1198" s="81"/>
      <c r="D1198" s="352"/>
      <c r="E1198" s="353"/>
      <c r="F1198" s="353"/>
      <c r="G1198" s="354"/>
      <c r="H1198" s="355"/>
      <c r="I1198" s="356"/>
    </row>
    <row r="1199" spans="2:9" ht="16.5" thickBot="1">
      <c r="B1199" s="81"/>
      <c r="D1199" s="352"/>
      <c r="E1199" s="353"/>
      <c r="F1199" s="353"/>
      <c r="G1199" s="354"/>
      <c r="H1199" s="355"/>
      <c r="I1199" s="356"/>
    </row>
    <row r="1200" spans="2:9" ht="16.5" thickBot="1">
      <c r="B1200" s="81"/>
      <c r="D1200" s="352"/>
      <c r="E1200" s="353"/>
      <c r="F1200" s="353"/>
      <c r="G1200" s="354"/>
      <c r="H1200" s="355"/>
      <c r="I1200" s="356"/>
    </row>
    <row r="1201" spans="2:9" ht="16.5" thickBot="1">
      <c r="B1201" s="81"/>
      <c r="D1201" s="352"/>
      <c r="E1201" s="353"/>
      <c r="F1201" s="353"/>
      <c r="G1201" s="354"/>
      <c r="H1201" s="355"/>
      <c r="I1201" s="356"/>
    </row>
    <row r="1202" spans="2:9" ht="16.5" thickBot="1">
      <c r="B1202" s="81"/>
      <c r="D1202" s="352"/>
      <c r="E1202" s="353"/>
      <c r="F1202" s="353"/>
      <c r="G1202" s="354"/>
      <c r="H1202" s="355"/>
      <c r="I1202" s="356"/>
    </row>
    <row r="1203" spans="2:9" ht="16.5" thickBot="1">
      <c r="B1203" s="81"/>
      <c r="D1203" s="352"/>
      <c r="E1203" s="353"/>
      <c r="F1203" s="353"/>
      <c r="G1203" s="354"/>
      <c r="H1203" s="355"/>
      <c r="I1203" s="356"/>
    </row>
    <row r="1204" spans="2:9" ht="16.5" thickBot="1">
      <c r="B1204" s="81"/>
      <c r="D1204" s="352"/>
      <c r="E1204" s="353"/>
      <c r="F1204" s="353"/>
      <c r="G1204" s="354"/>
      <c r="H1204" s="355"/>
      <c r="I1204" s="356"/>
    </row>
    <row r="1205" spans="2:9" ht="16.5" thickBot="1">
      <c r="B1205" s="81"/>
      <c r="D1205" s="352"/>
      <c r="E1205" s="353"/>
      <c r="F1205" s="353"/>
      <c r="G1205" s="354"/>
      <c r="H1205" s="355"/>
      <c r="I1205" s="356"/>
    </row>
    <row r="1206" spans="2:9" ht="16.5" thickBot="1">
      <c r="B1206" s="81"/>
      <c r="D1206" s="352"/>
      <c r="E1206" s="353"/>
      <c r="F1206" s="353"/>
      <c r="G1206" s="354"/>
      <c r="H1206" s="355"/>
      <c r="I1206" s="356"/>
    </row>
    <row r="1207" spans="2:9" ht="16.5" thickBot="1">
      <c r="B1207" s="81"/>
      <c r="D1207" s="352"/>
      <c r="E1207" s="353"/>
      <c r="F1207" s="353"/>
      <c r="G1207" s="354"/>
      <c r="H1207" s="355"/>
      <c r="I1207" s="356"/>
    </row>
    <row r="1208" spans="2:9" ht="16.5" thickBot="1">
      <c r="B1208" s="81"/>
      <c r="D1208" s="352"/>
      <c r="E1208" s="353"/>
      <c r="F1208" s="353"/>
      <c r="G1208" s="354"/>
      <c r="H1208" s="355"/>
      <c r="I1208" s="356"/>
    </row>
    <row r="1209" spans="2:9" ht="16.5" thickBot="1">
      <c r="B1209" s="81"/>
      <c r="D1209" s="352"/>
      <c r="E1209" s="353"/>
      <c r="F1209" s="353"/>
      <c r="G1209" s="354"/>
      <c r="H1209" s="355"/>
      <c r="I1209" s="356"/>
    </row>
    <row r="1210" spans="2:9" ht="16.5" thickBot="1">
      <c r="B1210" s="81"/>
      <c r="D1210" s="352"/>
      <c r="E1210" s="353"/>
      <c r="F1210" s="353"/>
      <c r="G1210" s="354"/>
      <c r="H1210" s="355"/>
      <c r="I1210" s="356"/>
    </row>
    <row r="1211" spans="2:9" ht="16.5" thickBot="1">
      <c r="B1211" s="81"/>
      <c r="D1211" s="352"/>
      <c r="E1211" s="353"/>
      <c r="F1211" s="353"/>
      <c r="G1211" s="354"/>
      <c r="H1211" s="355"/>
      <c r="I1211" s="356"/>
    </row>
    <row r="1212" spans="2:9" ht="16.5" thickBot="1">
      <c r="B1212" s="81"/>
      <c r="D1212" s="352"/>
      <c r="E1212" s="353"/>
      <c r="F1212" s="353"/>
      <c r="G1212" s="354"/>
      <c r="H1212" s="355"/>
      <c r="I1212" s="356"/>
    </row>
    <row r="1213" spans="2:9" ht="16.5" thickBot="1">
      <c r="B1213" s="81"/>
      <c r="D1213" s="352"/>
      <c r="E1213" s="353"/>
      <c r="F1213" s="353"/>
      <c r="G1213" s="354"/>
      <c r="H1213" s="355"/>
      <c r="I1213" s="356"/>
    </row>
    <row r="1214" spans="2:9" ht="16.5" thickBot="1">
      <c r="B1214" s="81"/>
      <c r="D1214" s="352"/>
      <c r="E1214" s="353"/>
      <c r="F1214" s="353"/>
      <c r="G1214" s="354"/>
      <c r="H1214" s="355"/>
      <c r="I1214" s="356"/>
    </row>
    <row r="1215" spans="2:9" ht="16.5" thickBot="1">
      <c r="B1215" s="81"/>
      <c r="D1215" s="352"/>
      <c r="E1215" s="353"/>
      <c r="F1215" s="353"/>
      <c r="G1215" s="354"/>
      <c r="H1215" s="355"/>
      <c r="I1215" s="356"/>
    </row>
    <row r="1216" spans="2:9" ht="16.5" thickBot="1">
      <c r="B1216" s="81"/>
      <c r="D1216" s="352"/>
      <c r="E1216" s="353"/>
      <c r="F1216" s="353"/>
      <c r="G1216" s="354"/>
      <c r="H1216" s="355"/>
      <c r="I1216" s="356"/>
    </row>
    <row r="1217" spans="2:9" ht="16.5" thickBot="1">
      <c r="B1217" s="81"/>
      <c r="D1217" s="352"/>
      <c r="E1217" s="353"/>
      <c r="F1217" s="353"/>
      <c r="G1217" s="354"/>
      <c r="H1217" s="355"/>
      <c r="I1217" s="356"/>
    </row>
    <row r="1218" spans="2:9" ht="16.5" thickBot="1">
      <c r="B1218" s="81"/>
      <c r="D1218" s="352"/>
      <c r="E1218" s="353"/>
      <c r="F1218" s="353"/>
      <c r="G1218" s="354"/>
      <c r="H1218" s="355"/>
      <c r="I1218" s="356"/>
    </row>
    <row r="1219" spans="2:9" ht="16.5" thickBot="1">
      <c r="B1219" s="81"/>
      <c r="D1219" s="352"/>
      <c r="E1219" s="353"/>
      <c r="F1219" s="353"/>
      <c r="G1219" s="354"/>
      <c r="H1219" s="355"/>
      <c r="I1219" s="356"/>
    </row>
    <row r="1220" spans="2:9" ht="16.5" thickBot="1">
      <c r="B1220" s="81"/>
      <c r="D1220" s="352"/>
      <c r="E1220" s="353"/>
      <c r="F1220" s="353"/>
      <c r="G1220" s="354"/>
      <c r="H1220" s="355"/>
      <c r="I1220" s="356"/>
    </row>
    <row r="1221" spans="2:9" ht="16.5" thickBot="1">
      <c r="B1221" s="81"/>
      <c r="D1221" s="352"/>
      <c r="E1221" s="353"/>
      <c r="F1221" s="353"/>
      <c r="G1221" s="354"/>
      <c r="H1221" s="355"/>
      <c r="I1221" s="356"/>
    </row>
    <row r="1222" spans="2:9" ht="16.5" thickBot="1">
      <c r="B1222" s="81"/>
      <c r="D1222" s="352"/>
      <c r="E1222" s="353"/>
      <c r="F1222" s="353"/>
      <c r="G1222" s="354"/>
      <c r="H1222" s="355"/>
      <c r="I1222" s="356"/>
    </row>
    <row r="1223" spans="2:9" ht="16.5" thickBot="1">
      <c r="B1223" s="81"/>
      <c r="D1223" s="352"/>
      <c r="E1223" s="353"/>
      <c r="F1223" s="353"/>
      <c r="G1223" s="354"/>
      <c r="H1223" s="355"/>
      <c r="I1223" s="356"/>
    </row>
    <row r="1224" spans="2:9" ht="16.5" thickBot="1">
      <c r="B1224" s="81"/>
      <c r="D1224" s="352"/>
      <c r="E1224" s="353"/>
      <c r="F1224" s="353"/>
      <c r="G1224" s="354"/>
      <c r="H1224" s="355"/>
      <c r="I1224" s="356"/>
    </row>
    <row r="1225" spans="2:9" ht="16.5" thickBot="1">
      <c r="B1225" s="81"/>
      <c r="D1225" s="352"/>
      <c r="E1225" s="353"/>
      <c r="F1225" s="353"/>
      <c r="G1225" s="354"/>
      <c r="H1225" s="355"/>
      <c r="I1225" s="356"/>
    </row>
    <row r="1226" spans="2:9" ht="16.5" thickBot="1">
      <c r="B1226" s="81"/>
      <c r="D1226" s="352"/>
      <c r="E1226" s="353"/>
      <c r="F1226" s="353"/>
      <c r="G1226" s="354"/>
      <c r="H1226" s="355"/>
      <c r="I1226" s="356"/>
    </row>
    <row r="1227" spans="2:9" ht="16.5" thickBot="1">
      <c r="B1227" s="81"/>
      <c r="D1227" s="352"/>
      <c r="E1227" s="353"/>
      <c r="F1227" s="353"/>
      <c r="G1227" s="354"/>
      <c r="H1227" s="355"/>
      <c r="I1227" s="356"/>
    </row>
    <row r="1228" spans="2:9" ht="16.5" thickBot="1">
      <c r="B1228" s="81"/>
      <c r="D1228" s="352"/>
      <c r="E1228" s="353"/>
      <c r="F1228" s="353"/>
      <c r="G1228" s="354"/>
      <c r="H1228" s="355"/>
      <c r="I1228" s="356"/>
    </row>
    <row r="1229" spans="2:9" ht="16.5" thickBot="1">
      <c r="B1229" s="81"/>
      <c r="D1229" s="352"/>
      <c r="E1229" s="353"/>
      <c r="F1229" s="353"/>
      <c r="G1229" s="354"/>
      <c r="H1229" s="355"/>
      <c r="I1229" s="356"/>
    </row>
    <row r="1230" spans="2:9" ht="16.5" thickBot="1">
      <c r="B1230" s="81"/>
      <c r="D1230" s="352"/>
      <c r="E1230" s="353"/>
      <c r="F1230" s="353"/>
      <c r="G1230" s="354"/>
      <c r="H1230" s="355"/>
      <c r="I1230" s="356"/>
    </row>
    <row r="1231" spans="2:9" ht="16.5" thickBot="1">
      <c r="B1231" s="81"/>
      <c r="D1231" s="352"/>
      <c r="E1231" s="353"/>
      <c r="F1231" s="353"/>
      <c r="G1231" s="354"/>
      <c r="H1231" s="355"/>
      <c r="I1231" s="356"/>
    </row>
    <row r="1232" spans="2:9" ht="16.5" thickBot="1">
      <c r="B1232" s="81"/>
      <c r="D1232" s="352"/>
      <c r="E1232" s="353"/>
      <c r="F1232" s="353"/>
      <c r="G1232" s="354"/>
      <c r="H1232" s="355"/>
      <c r="I1232" s="356"/>
    </row>
    <row r="1233" spans="2:9" ht="16.5" thickBot="1">
      <c r="B1233" s="81"/>
      <c r="D1233" s="352"/>
      <c r="E1233" s="353"/>
      <c r="F1233" s="353"/>
      <c r="G1233" s="354"/>
      <c r="H1233" s="355"/>
      <c r="I1233" s="356"/>
    </row>
    <row r="1234" spans="2:9" ht="16.5" thickBot="1">
      <c r="B1234" s="81"/>
      <c r="D1234" s="352"/>
      <c r="E1234" s="353"/>
      <c r="F1234" s="353"/>
      <c r="G1234" s="354"/>
      <c r="H1234" s="355"/>
      <c r="I1234" s="356"/>
    </row>
    <row r="1235" spans="2:9" ht="16.5" thickBot="1">
      <c r="B1235" s="81"/>
      <c r="D1235" s="352"/>
      <c r="E1235" s="353"/>
      <c r="F1235" s="353"/>
      <c r="G1235" s="354"/>
      <c r="H1235" s="355"/>
      <c r="I1235" s="356"/>
    </row>
    <row r="1236" spans="2:9" ht="16.5" thickBot="1">
      <c r="B1236" s="81"/>
      <c r="D1236" s="352"/>
      <c r="E1236" s="353"/>
      <c r="F1236" s="353"/>
      <c r="G1236" s="354"/>
      <c r="H1236" s="355"/>
      <c r="I1236" s="356"/>
    </row>
    <row r="1237" spans="2:9" ht="16.5" thickBot="1">
      <c r="B1237" s="81"/>
      <c r="D1237" s="352"/>
      <c r="E1237" s="353"/>
      <c r="F1237" s="353"/>
      <c r="G1237" s="354"/>
      <c r="H1237" s="355"/>
      <c r="I1237" s="356"/>
    </row>
    <row r="1238" spans="2:9" ht="16.5" thickBot="1">
      <c r="B1238" s="81"/>
      <c r="D1238" s="352"/>
      <c r="E1238" s="353"/>
      <c r="F1238" s="353"/>
      <c r="G1238" s="354"/>
      <c r="H1238" s="355"/>
      <c r="I1238" s="356"/>
    </row>
    <row r="1239" spans="2:9" ht="16.5" thickBot="1">
      <c r="B1239" s="81"/>
      <c r="D1239" s="352"/>
      <c r="E1239" s="353"/>
      <c r="F1239" s="353"/>
      <c r="G1239" s="354"/>
      <c r="H1239" s="355"/>
      <c r="I1239" s="356"/>
    </row>
    <row r="1240" spans="2:9" ht="16.5" thickBot="1">
      <c r="B1240" s="81"/>
      <c r="D1240" s="352"/>
      <c r="E1240" s="353"/>
      <c r="F1240" s="353"/>
      <c r="G1240" s="354"/>
      <c r="H1240" s="355"/>
      <c r="I1240" s="356"/>
    </row>
    <row r="1241" spans="2:9" ht="16.5" thickBot="1">
      <c r="B1241" s="81"/>
      <c r="D1241" s="352"/>
      <c r="E1241" s="353"/>
      <c r="F1241" s="353"/>
      <c r="G1241" s="354"/>
      <c r="H1241" s="355"/>
      <c r="I1241" s="356"/>
    </row>
    <row r="1242" spans="2:9" ht="16.5" thickBot="1">
      <c r="B1242" s="81"/>
      <c r="D1242" s="352"/>
      <c r="E1242" s="353"/>
      <c r="F1242" s="353"/>
      <c r="G1242" s="354"/>
      <c r="H1242" s="355"/>
      <c r="I1242" s="356"/>
    </row>
    <row r="1243" spans="2:9" ht="16.5" thickBot="1">
      <c r="B1243" s="81"/>
      <c r="D1243" s="352"/>
      <c r="E1243" s="353"/>
      <c r="F1243" s="353"/>
      <c r="G1243" s="354"/>
      <c r="H1243" s="355"/>
      <c r="I1243" s="356"/>
    </row>
    <row r="1244" spans="2:9" ht="16.5" thickBot="1">
      <c r="B1244" s="81"/>
      <c r="D1244" s="352"/>
      <c r="E1244" s="353"/>
      <c r="F1244" s="353"/>
      <c r="G1244" s="354"/>
      <c r="H1244" s="355"/>
      <c r="I1244" s="356"/>
    </row>
    <row r="1245" spans="2:9" ht="16.5" thickBot="1">
      <c r="B1245" s="81"/>
      <c r="D1245" s="352"/>
      <c r="E1245" s="353"/>
      <c r="F1245" s="353"/>
      <c r="G1245" s="354"/>
      <c r="H1245" s="355"/>
      <c r="I1245" s="356"/>
    </row>
    <row r="1246" spans="2:9" ht="16.5" thickBot="1">
      <c r="B1246" s="81"/>
      <c r="D1246" s="352"/>
      <c r="E1246" s="353"/>
      <c r="F1246" s="353"/>
      <c r="G1246" s="354"/>
      <c r="H1246" s="355"/>
      <c r="I1246" s="356"/>
    </row>
    <row r="1247" spans="2:9" ht="16.5" thickBot="1">
      <c r="B1247" s="81"/>
      <c r="D1247" s="352"/>
      <c r="E1247" s="353"/>
      <c r="F1247" s="353"/>
      <c r="G1247" s="354"/>
      <c r="H1247" s="355"/>
      <c r="I1247" s="356"/>
    </row>
    <row r="1248" spans="2:9" ht="16.5" thickBot="1">
      <c r="B1248" s="81"/>
      <c r="D1248" s="352"/>
      <c r="E1248" s="353"/>
      <c r="F1248" s="353"/>
      <c r="G1248" s="354"/>
      <c r="H1248" s="355"/>
      <c r="I1248" s="356"/>
    </row>
    <row r="1249" spans="2:9" ht="16.5" thickBot="1">
      <c r="B1249" s="81"/>
      <c r="D1249" s="352"/>
      <c r="E1249" s="353"/>
      <c r="F1249" s="353"/>
      <c r="G1249" s="354"/>
      <c r="H1249" s="355"/>
      <c r="I1249" s="356"/>
    </row>
    <row r="1250" spans="2:9" ht="16.5" thickBot="1">
      <c r="B1250" s="81"/>
      <c r="D1250" s="352"/>
      <c r="E1250" s="353"/>
      <c r="F1250" s="353"/>
      <c r="G1250" s="354"/>
      <c r="H1250" s="355"/>
      <c r="I1250" s="356"/>
    </row>
    <row r="1251" spans="2:9" ht="16.5" thickBot="1">
      <c r="B1251" s="81"/>
      <c r="D1251" s="352"/>
      <c r="E1251" s="353"/>
      <c r="F1251" s="353"/>
      <c r="G1251" s="354"/>
      <c r="H1251" s="355"/>
      <c r="I1251" s="356"/>
    </row>
    <row r="1252" spans="2:9" ht="16.5" thickBot="1">
      <c r="B1252" s="81"/>
      <c r="D1252" s="352"/>
      <c r="E1252" s="353"/>
      <c r="F1252" s="353"/>
      <c r="G1252" s="354"/>
      <c r="H1252" s="355"/>
      <c r="I1252" s="356"/>
    </row>
    <row r="1253" spans="2:9" ht="16.5" thickBot="1">
      <c r="B1253" s="81"/>
      <c r="D1253" s="352"/>
      <c r="E1253" s="353"/>
      <c r="F1253" s="353"/>
      <c r="G1253" s="354"/>
      <c r="H1253" s="355"/>
      <c r="I1253" s="356"/>
    </row>
    <row r="1254" spans="2:9" ht="16.5" thickBot="1">
      <c r="B1254" s="81"/>
      <c r="D1254" s="352"/>
      <c r="E1254" s="353"/>
      <c r="F1254" s="353"/>
      <c r="G1254" s="354"/>
      <c r="H1254" s="355"/>
      <c r="I1254" s="356"/>
    </row>
    <row r="1255" spans="2:9" ht="16.5" thickBot="1">
      <c r="B1255" s="81"/>
      <c r="D1255" s="352"/>
      <c r="E1255" s="353"/>
      <c r="F1255" s="353"/>
      <c r="G1255" s="354"/>
      <c r="H1255" s="355"/>
      <c r="I1255" s="356"/>
    </row>
    <row r="1256" spans="2:9" ht="16.5" thickBot="1">
      <c r="B1256" s="81"/>
      <c r="D1256" s="352"/>
      <c r="E1256" s="353"/>
      <c r="F1256" s="353"/>
      <c r="G1256" s="354"/>
      <c r="H1256" s="355"/>
      <c r="I1256" s="356"/>
    </row>
    <row r="1257" spans="2:9" ht="16.5" thickBot="1">
      <c r="B1257" s="81"/>
      <c r="D1257" s="352"/>
      <c r="E1257" s="353"/>
      <c r="F1257" s="353"/>
      <c r="G1257" s="354"/>
      <c r="H1257" s="355"/>
      <c r="I1257" s="356"/>
    </row>
    <row r="1258" spans="2:9" ht="16.5" thickBot="1">
      <c r="B1258" s="81"/>
      <c r="D1258" s="352"/>
      <c r="E1258" s="353"/>
      <c r="F1258" s="353"/>
      <c r="G1258" s="354"/>
      <c r="H1258" s="355"/>
      <c r="I1258" s="356"/>
    </row>
    <row r="1259" spans="2:9" ht="16.5" thickBot="1">
      <c r="B1259" s="81"/>
      <c r="D1259" s="352"/>
      <c r="E1259" s="353"/>
      <c r="F1259" s="353"/>
      <c r="G1259" s="354"/>
      <c r="H1259" s="355"/>
      <c r="I1259" s="356"/>
    </row>
    <row r="1260" spans="2:9" ht="16.5" thickBot="1">
      <c r="B1260" s="81"/>
      <c r="D1260" s="352"/>
      <c r="E1260" s="353"/>
      <c r="F1260" s="353"/>
      <c r="G1260" s="354"/>
      <c r="H1260" s="355"/>
      <c r="I1260" s="356"/>
    </row>
    <row r="1261" spans="2:9" ht="16.5" thickBot="1">
      <c r="B1261" s="81"/>
      <c r="D1261" s="352"/>
      <c r="E1261" s="353"/>
      <c r="F1261" s="353"/>
      <c r="G1261" s="354"/>
      <c r="H1261" s="355"/>
      <c r="I1261" s="356"/>
    </row>
    <row r="1262" spans="2:9" ht="16.5" thickBot="1">
      <c r="B1262" s="81"/>
      <c r="D1262" s="352"/>
      <c r="E1262" s="353"/>
      <c r="F1262" s="353"/>
      <c r="G1262" s="354"/>
      <c r="H1262" s="355"/>
      <c r="I1262" s="356"/>
    </row>
    <row r="1263" spans="2:9" ht="16.5" thickBot="1">
      <c r="B1263" s="81"/>
      <c r="D1263" s="352"/>
      <c r="E1263" s="353"/>
      <c r="F1263" s="353"/>
      <c r="G1263" s="354"/>
      <c r="H1263" s="355"/>
      <c r="I1263" s="356"/>
    </row>
    <row r="1264" spans="2:9" ht="16.5" thickBot="1">
      <c r="B1264" s="81"/>
      <c r="D1264" s="352"/>
      <c r="E1264" s="353"/>
      <c r="F1264" s="353"/>
      <c r="G1264" s="354"/>
      <c r="H1264" s="355"/>
      <c r="I1264" s="356"/>
    </row>
    <row r="1265" spans="2:9" ht="16.5" thickBot="1">
      <c r="B1265" s="81"/>
      <c r="D1265" s="352"/>
      <c r="E1265" s="353"/>
      <c r="F1265" s="353"/>
      <c r="G1265" s="354"/>
      <c r="H1265" s="355"/>
      <c r="I1265" s="356"/>
    </row>
    <row r="1266" spans="2:9" ht="16.5" thickBot="1">
      <c r="B1266" s="81"/>
      <c r="D1266" s="352"/>
      <c r="E1266" s="353"/>
      <c r="F1266" s="353"/>
      <c r="G1266" s="354"/>
      <c r="H1266" s="355"/>
      <c r="I1266" s="356"/>
    </row>
    <row r="1267" spans="2:9" ht="16.5" thickBot="1">
      <c r="B1267" s="81"/>
      <c r="D1267" s="352"/>
      <c r="E1267" s="353"/>
      <c r="F1267" s="353"/>
      <c r="G1267" s="354"/>
      <c r="H1267" s="355"/>
      <c r="I1267" s="356"/>
    </row>
    <row r="1268" spans="2:9" ht="16.5" thickBot="1">
      <c r="B1268" s="81"/>
      <c r="D1268" s="352"/>
      <c r="E1268" s="353"/>
      <c r="F1268" s="353"/>
      <c r="G1268" s="354"/>
      <c r="H1268" s="355"/>
      <c r="I1268" s="356"/>
    </row>
    <row r="1269" spans="2:9" ht="16.5" thickBot="1">
      <c r="B1269" s="81"/>
      <c r="D1269" s="352"/>
      <c r="E1269" s="353"/>
      <c r="F1269" s="353"/>
      <c r="G1269" s="354"/>
      <c r="H1269" s="355"/>
      <c r="I1269" s="356"/>
    </row>
    <row r="1270" spans="2:9" ht="16.5" thickBot="1">
      <c r="B1270" s="81"/>
      <c r="D1270" s="352"/>
      <c r="E1270" s="353"/>
      <c r="F1270" s="353"/>
      <c r="G1270" s="354"/>
      <c r="H1270" s="355"/>
      <c r="I1270" s="356"/>
    </row>
    <row r="1271" spans="2:9" ht="16.5" thickBot="1">
      <c r="B1271" s="81"/>
      <c r="D1271" s="352"/>
      <c r="E1271" s="353"/>
      <c r="F1271" s="353"/>
      <c r="G1271" s="354"/>
      <c r="H1271" s="355"/>
      <c r="I1271" s="356"/>
    </row>
    <row r="1272" spans="2:9" ht="16.5" thickBot="1">
      <c r="B1272" s="81"/>
      <c r="D1272" s="352"/>
      <c r="E1272" s="353"/>
      <c r="F1272" s="353"/>
      <c r="G1272" s="354"/>
      <c r="H1272" s="355"/>
      <c r="I1272" s="356"/>
    </row>
    <row r="1273" spans="2:9" ht="16.5" thickBot="1">
      <c r="B1273" s="81"/>
      <c r="D1273" s="352"/>
      <c r="E1273" s="353"/>
      <c r="F1273" s="353"/>
      <c r="G1273" s="354"/>
      <c r="H1273" s="355"/>
      <c r="I1273" s="356"/>
    </row>
    <row r="1274" spans="2:9" ht="16.5" thickBot="1">
      <c r="B1274" s="81"/>
      <c r="D1274" s="352"/>
      <c r="E1274" s="353"/>
      <c r="F1274" s="353"/>
      <c r="G1274" s="354"/>
      <c r="H1274" s="355"/>
      <c r="I1274" s="356"/>
    </row>
    <row r="1275" spans="2:9" ht="16.5" thickBot="1">
      <c r="B1275" s="81"/>
      <c r="D1275" s="352"/>
      <c r="E1275" s="353"/>
      <c r="F1275" s="353"/>
      <c r="G1275" s="354"/>
      <c r="H1275" s="355"/>
      <c r="I1275" s="356"/>
    </row>
    <row r="1276" spans="2:9" ht="16.5" thickBot="1">
      <c r="B1276" s="81"/>
      <c r="D1276" s="352"/>
      <c r="E1276" s="353"/>
      <c r="F1276" s="353"/>
      <c r="G1276" s="354"/>
      <c r="H1276" s="355"/>
      <c r="I1276" s="356"/>
    </row>
    <row r="1277" spans="2:9" ht="16.5" thickBot="1">
      <c r="B1277" s="81"/>
      <c r="D1277" s="352"/>
      <c r="E1277" s="353"/>
      <c r="F1277" s="353"/>
      <c r="G1277" s="354"/>
      <c r="H1277" s="355"/>
      <c r="I1277" s="356"/>
    </row>
    <row r="1278" spans="2:9" ht="16.5" thickBot="1">
      <c r="B1278" s="81"/>
      <c r="D1278" s="352"/>
      <c r="E1278" s="353"/>
      <c r="F1278" s="353"/>
      <c r="G1278" s="354"/>
      <c r="H1278" s="355"/>
      <c r="I1278" s="356"/>
    </row>
    <row r="1279" spans="2:9" ht="16.5" thickBot="1">
      <c r="B1279" s="81"/>
      <c r="D1279" s="352"/>
      <c r="E1279" s="353"/>
      <c r="F1279" s="353"/>
      <c r="G1279" s="354"/>
      <c r="H1279" s="355"/>
      <c r="I1279" s="356"/>
    </row>
    <row r="1280" spans="2:9" ht="16.5" thickBot="1">
      <c r="B1280" s="81"/>
      <c r="D1280" s="352"/>
      <c r="E1280" s="353"/>
      <c r="F1280" s="353"/>
      <c r="G1280" s="354"/>
      <c r="H1280" s="355"/>
      <c r="I1280" s="356"/>
    </row>
    <row r="1281" spans="2:9" ht="16.5" thickBot="1">
      <c r="B1281" s="81"/>
      <c r="D1281" s="352"/>
      <c r="E1281" s="353"/>
      <c r="F1281" s="353"/>
      <c r="G1281" s="354"/>
      <c r="H1281" s="355"/>
      <c r="I1281" s="356"/>
    </row>
    <row r="1282" spans="2:9" ht="16.5" thickBot="1">
      <c r="B1282" s="81"/>
      <c r="D1282" s="352"/>
      <c r="E1282" s="353"/>
      <c r="F1282" s="353"/>
      <c r="G1282" s="354"/>
      <c r="H1282" s="355"/>
      <c r="I1282" s="356"/>
    </row>
    <row r="1283" spans="2:9" ht="16.5" thickBot="1">
      <c r="B1283" s="81"/>
      <c r="D1283" s="352"/>
      <c r="E1283" s="353"/>
      <c r="F1283" s="353"/>
      <c r="G1283" s="354"/>
      <c r="H1283" s="355"/>
      <c r="I1283" s="356"/>
    </row>
    <row r="1284" spans="2:9" ht="16.5" thickBot="1">
      <c r="B1284" s="81"/>
      <c r="D1284" s="352"/>
      <c r="E1284" s="353"/>
      <c r="F1284" s="353"/>
      <c r="G1284" s="354"/>
      <c r="H1284" s="355"/>
      <c r="I1284" s="356"/>
    </row>
    <row r="1285" spans="2:9" ht="16.5" thickBot="1">
      <c r="B1285" s="81"/>
      <c r="D1285" s="352"/>
      <c r="E1285" s="353"/>
      <c r="F1285" s="353"/>
      <c r="G1285" s="354"/>
      <c r="H1285" s="355"/>
      <c r="I1285" s="356"/>
    </row>
    <row r="1286" spans="2:9" ht="16.5" thickBot="1">
      <c r="B1286" s="81"/>
      <c r="D1286" s="352"/>
      <c r="E1286" s="353"/>
      <c r="F1286" s="353"/>
      <c r="G1286" s="354"/>
      <c r="H1286" s="355"/>
      <c r="I1286" s="356"/>
    </row>
    <row r="1287" spans="2:9" ht="16.5" thickBot="1">
      <c r="B1287" s="81"/>
      <c r="D1287" s="352"/>
      <c r="E1287" s="353"/>
      <c r="F1287" s="353"/>
      <c r="G1287" s="354"/>
      <c r="H1287" s="355"/>
      <c r="I1287" s="356"/>
    </row>
    <row r="1288" spans="2:9" ht="16.5" thickBot="1">
      <c r="B1288" s="81"/>
      <c r="D1288" s="352"/>
      <c r="E1288" s="353"/>
      <c r="F1288" s="353"/>
      <c r="G1288" s="354"/>
      <c r="H1288" s="355"/>
      <c r="I1288" s="356"/>
    </row>
    <row r="1289" spans="2:9" ht="16.5" thickBot="1">
      <c r="B1289" s="81"/>
      <c r="D1289" s="352"/>
      <c r="E1289" s="353"/>
      <c r="F1289" s="353"/>
      <c r="G1289" s="354"/>
      <c r="H1289" s="355"/>
      <c r="I1289" s="356"/>
    </row>
    <row r="1290" spans="2:9" ht="16.5" thickBot="1">
      <c r="B1290" s="81"/>
      <c r="D1290" s="352"/>
      <c r="E1290" s="353"/>
      <c r="F1290" s="353"/>
      <c r="G1290" s="354"/>
      <c r="H1290" s="355"/>
      <c r="I1290" s="356"/>
    </row>
    <row r="1291" spans="2:9" ht="16.5" thickBot="1">
      <c r="B1291" s="81"/>
      <c r="D1291" s="352"/>
      <c r="E1291" s="353"/>
      <c r="F1291" s="353"/>
      <c r="G1291" s="354"/>
      <c r="H1291" s="355"/>
      <c r="I1291" s="356"/>
    </row>
    <row r="1292" spans="2:9" ht="16.5" thickBot="1">
      <c r="B1292" s="81"/>
      <c r="D1292" s="352"/>
      <c r="E1292" s="353"/>
      <c r="F1292" s="353"/>
      <c r="G1292" s="354"/>
      <c r="H1292" s="355"/>
      <c r="I1292" s="356"/>
    </row>
    <row r="1293" spans="2:9" ht="16.5" thickBot="1">
      <c r="B1293" s="81"/>
      <c r="D1293" s="352"/>
      <c r="E1293" s="353"/>
      <c r="F1293" s="353"/>
      <c r="G1293" s="354"/>
      <c r="H1293" s="355"/>
      <c r="I1293" s="356"/>
    </row>
    <row r="1294" spans="2:9" ht="16.5" thickBot="1">
      <c r="B1294" s="81"/>
      <c r="D1294" s="352"/>
      <c r="E1294" s="353"/>
      <c r="F1294" s="353"/>
      <c r="G1294" s="354"/>
      <c r="H1294" s="355"/>
      <c r="I1294" s="356"/>
    </row>
    <row r="1295" spans="2:9" ht="16.5" thickBot="1">
      <c r="B1295" s="81"/>
      <c r="D1295" s="352"/>
      <c r="E1295" s="353"/>
      <c r="F1295" s="353"/>
      <c r="G1295" s="354"/>
      <c r="H1295" s="355"/>
      <c r="I1295" s="356"/>
    </row>
    <row r="1296" spans="2:9" ht="16.5" thickBot="1">
      <c r="B1296" s="81"/>
      <c r="D1296" s="352"/>
      <c r="E1296" s="353"/>
      <c r="F1296" s="353"/>
      <c r="G1296" s="354"/>
      <c r="H1296" s="355"/>
      <c r="I1296" s="356"/>
    </row>
    <row r="1297" spans="2:9" ht="16.5" thickBot="1">
      <c r="B1297" s="81"/>
      <c r="D1297" s="352"/>
      <c r="E1297" s="353"/>
      <c r="F1297" s="353"/>
      <c r="G1297" s="354"/>
      <c r="H1297" s="355"/>
      <c r="I1297" s="356"/>
    </row>
    <row r="1298" spans="2:9" ht="16.5" thickBot="1">
      <c r="B1298" s="81"/>
      <c r="D1298" s="352"/>
      <c r="E1298" s="353"/>
      <c r="F1298" s="353"/>
      <c r="G1298" s="354"/>
      <c r="H1298" s="355"/>
      <c r="I1298" s="356"/>
    </row>
    <row r="1299" spans="2:9" ht="16.5" thickBot="1">
      <c r="B1299" s="81"/>
      <c r="D1299" s="352"/>
      <c r="E1299" s="353"/>
      <c r="F1299" s="353"/>
      <c r="G1299" s="354"/>
      <c r="H1299" s="355"/>
      <c r="I1299" s="356"/>
    </row>
    <row r="1300" spans="2:9" ht="16.5" thickBot="1">
      <c r="B1300" s="81"/>
      <c r="D1300" s="352"/>
      <c r="E1300" s="353"/>
      <c r="F1300" s="353"/>
      <c r="G1300" s="354"/>
      <c r="H1300" s="355"/>
      <c r="I1300" s="356"/>
    </row>
    <row r="1301" spans="2:9" ht="16.5" thickBot="1">
      <c r="B1301" s="81"/>
      <c r="D1301" s="352"/>
      <c r="E1301" s="353"/>
      <c r="F1301" s="353"/>
      <c r="G1301" s="354"/>
      <c r="H1301" s="355"/>
      <c r="I1301" s="356"/>
    </row>
    <row r="1302" spans="2:9" ht="16.5" thickBot="1">
      <c r="B1302" s="81"/>
      <c r="D1302" s="352"/>
      <c r="E1302" s="353"/>
      <c r="F1302" s="353"/>
      <c r="G1302" s="354"/>
      <c r="H1302" s="355"/>
      <c r="I1302" s="356"/>
    </row>
    <row r="1303" spans="2:9" ht="16.5" thickBot="1">
      <c r="B1303" s="81"/>
      <c r="D1303" s="352"/>
      <c r="E1303" s="353"/>
      <c r="F1303" s="353"/>
      <c r="G1303" s="354"/>
      <c r="H1303" s="355"/>
      <c r="I1303" s="356"/>
    </row>
    <row r="1304" spans="2:9" ht="16.5" thickBot="1">
      <c r="B1304" s="81"/>
      <c r="D1304" s="352"/>
      <c r="E1304" s="353"/>
      <c r="F1304" s="353"/>
      <c r="G1304" s="354"/>
      <c r="H1304" s="355"/>
      <c r="I1304" s="356"/>
    </row>
    <row r="1305" spans="2:9" ht="16.5" thickBot="1">
      <c r="B1305" s="81"/>
      <c r="D1305" s="352"/>
      <c r="E1305" s="353"/>
      <c r="F1305" s="353"/>
      <c r="G1305" s="354"/>
      <c r="H1305" s="355"/>
      <c r="I1305" s="356"/>
    </row>
    <row r="1306" spans="2:9" ht="16.5" thickBot="1">
      <c r="B1306" s="81"/>
      <c r="D1306" s="352"/>
      <c r="E1306" s="353"/>
      <c r="F1306" s="353"/>
      <c r="G1306" s="354"/>
      <c r="H1306" s="355"/>
      <c r="I1306" s="356"/>
    </row>
    <row r="1307" spans="2:9" ht="16.5" thickBot="1">
      <c r="B1307" s="81"/>
      <c r="D1307" s="352"/>
      <c r="E1307" s="353"/>
      <c r="F1307" s="353"/>
      <c r="G1307" s="354"/>
      <c r="H1307" s="355"/>
      <c r="I1307" s="356"/>
    </row>
    <row r="1308" spans="2:9" ht="16.5" thickBot="1">
      <c r="B1308" s="81"/>
      <c r="D1308" s="352"/>
      <c r="E1308" s="353"/>
      <c r="F1308" s="353"/>
      <c r="G1308" s="354"/>
      <c r="H1308" s="355"/>
      <c r="I1308" s="356"/>
    </row>
    <row r="1309" spans="2:9" ht="16.5" thickBot="1">
      <c r="B1309" s="81"/>
      <c r="D1309" s="352"/>
      <c r="E1309" s="353"/>
      <c r="F1309" s="353"/>
      <c r="G1309" s="354"/>
      <c r="H1309" s="355"/>
      <c r="I1309" s="356"/>
    </row>
    <row r="1310" spans="2:9" ht="16.5" thickBot="1">
      <c r="B1310" s="81"/>
      <c r="D1310" s="352"/>
      <c r="E1310" s="353"/>
      <c r="F1310" s="353"/>
      <c r="G1310" s="354"/>
      <c r="H1310" s="355"/>
      <c r="I1310" s="356"/>
    </row>
    <row r="1311" spans="2:9" ht="16.5" thickBot="1">
      <c r="B1311" s="81"/>
      <c r="D1311" s="352"/>
      <c r="E1311" s="353"/>
      <c r="F1311" s="353"/>
      <c r="G1311" s="354"/>
      <c r="H1311" s="355"/>
      <c r="I1311" s="356"/>
    </row>
    <row r="1312" spans="2:9" ht="16.5" thickBot="1">
      <c r="B1312" s="81"/>
      <c r="D1312" s="352"/>
      <c r="E1312" s="353"/>
      <c r="F1312" s="353"/>
      <c r="G1312" s="354"/>
      <c r="H1312" s="355"/>
      <c r="I1312" s="356"/>
    </row>
    <row r="1313" spans="2:9" ht="16.5" thickBot="1">
      <c r="B1313" s="81"/>
      <c r="D1313" s="352"/>
      <c r="E1313" s="353"/>
      <c r="F1313" s="353"/>
      <c r="G1313" s="354"/>
      <c r="H1313" s="355"/>
      <c r="I1313" s="356"/>
    </row>
    <row r="1314" spans="2:9" ht="16.5" thickBot="1">
      <c r="B1314" s="81"/>
      <c r="D1314" s="352"/>
      <c r="E1314" s="353"/>
      <c r="F1314" s="353"/>
      <c r="G1314" s="354"/>
      <c r="H1314" s="355"/>
      <c r="I1314" s="356"/>
    </row>
    <row r="1315" spans="2:9" ht="16.5" thickBot="1">
      <c r="B1315" s="81"/>
      <c r="D1315" s="352"/>
      <c r="E1315" s="353"/>
      <c r="F1315" s="353"/>
      <c r="G1315" s="354"/>
      <c r="H1315" s="355"/>
      <c r="I1315" s="356"/>
    </row>
    <row r="1316" spans="2:9" ht="16.5" thickBot="1">
      <c r="B1316" s="81"/>
      <c r="D1316" s="352"/>
      <c r="E1316" s="353"/>
      <c r="F1316" s="353"/>
      <c r="G1316" s="354"/>
      <c r="H1316" s="355"/>
      <c r="I1316" s="356"/>
    </row>
    <row r="1317" spans="2:9" ht="16.5" thickBot="1">
      <c r="B1317" s="81"/>
      <c r="D1317" s="352"/>
      <c r="E1317" s="353"/>
      <c r="F1317" s="353"/>
      <c r="G1317" s="354"/>
      <c r="H1317" s="355"/>
      <c r="I1317" s="356"/>
    </row>
    <row r="1318" spans="2:9" ht="16.5" thickBot="1">
      <c r="B1318" s="81"/>
      <c r="D1318" s="352"/>
      <c r="E1318" s="353"/>
      <c r="F1318" s="353"/>
      <c r="G1318" s="354"/>
      <c r="H1318" s="355"/>
      <c r="I1318" s="356"/>
    </row>
    <row r="1319" spans="2:9" ht="16.5" thickBot="1">
      <c r="B1319" s="81"/>
      <c r="D1319" s="352"/>
      <c r="E1319" s="353"/>
      <c r="F1319" s="353"/>
      <c r="G1319" s="354"/>
      <c r="H1319" s="355"/>
      <c r="I1319" s="356"/>
    </row>
    <row r="1320" spans="2:9" ht="16.5" thickBot="1">
      <c r="B1320" s="81"/>
      <c r="D1320" s="352"/>
      <c r="E1320" s="353"/>
      <c r="F1320" s="353"/>
      <c r="G1320" s="354"/>
      <c r="H1320" s="355"/>
      <c r="I1320" s="356"/>
    </row>
    <row r="1321" spans="2:9" ht="16.5" thickBot="1">
      <c r="B1321" s="81"/>
      <c r="D1321" s="352"/>
      <c r="E1321" s="353"/>
      <c r="F1321" s="353"/>
      <c r="G1321" s="354"/>
      <c r="H1321" s="355"/>
      <c r="I1321" s="356"/>
    </row>
    <row r="1322" spans="2:9" ht="16.5" thickBot="1">
      <c r="B1322" s="81"/>
      <c r="D1322" s="352"/>
      <c r="E1322" s="353"/>
      <c r="F1322" s="353"/>
      <c r="G1322" s="354"/>
      <c r="H1322" s="355"/>
      <c r="I1322" s="356"/>
    </row>
    <row r="1323" spans="2:9" ht="16.5" thickBot="1">
      <c r="B1323" s="81"/>
      <c r="D1323" s="352"/>
      <c r="E1323" s="353"/>
      <c r="F1323" s="353"/>
      <c r="G1323" s="354"/>
      <c r="H1323" s="355"/>
      <c r="I1323" s="356"/>
    </row>
    <row r="1324" spans="2:9" ht="16.5" thickBot="1">
      <c r="B1324" s="81"/>
      <c r="D1324" s="352"/>
      <c r="E1324" s="353"/>
      <c r="F1324" s="353"/>
      <c r="G1324" s="354"/>
      <c r="H1324" s="355"/>
      <c r="I1324" s="356"/>
    </row>
    <row r="1325" spans="2:9" ht="16.5" thickBot="1">
      <c r="B1325" s="81"/>
      <c r="D1325" s="352"/>
      <c r="E1325" s="353"/>
      <c r="F1325" s="353"/>
      <c r="G1325" s="354"/>
      <c r="H1325" s="355"/>
      <c r="I1325" s="356"/>
    </row>
    <row r="1326" spans="2:9" ht="16.5" thickBot="1">
      <c r="B1326" s="81"/>
      <c r="D1326" s="352"/>
      <c r="E1326" s="353"/>
      <c r="F1326" s="353"/>
      <c r="G1326" s="354"/>
      <c r="H1326" s="355"/>
      <c r="I1326" s="356"/>
    </row>
    <row r="1327" spans="2:9" ht="16.5" thickBot="1">
      <c r="B1327" s="81"/>
      <c r="D1327" s="352"/>
      <c r="E1327" s="353"/>
      <c r="F1327" s="353"/>
      <c r="G1327" s="354"/>
      <c r="H1327" s="355"/>
      <c r="I1327" s="356"/>
    </row>
    <row r="1328" spans="2:9" ht="16.5" thickBot="1">
      <c r="B1328" s="81"/>
      <c r="D1328" s="352"/>
      <c r="E1328" s="353"/>
      <c r="F1328" s="353"/>
      <c r="G1328" s="354"/>
      <c r="H1328" s="355"/>
      <c r="I1328" s="356"/>
    </row>
    <row r="1329" spans="2:9" ht="16.5" thickBot="1">
      <c r="B1329" s="81"/>
      <c r="D1329" s="352"/>
      <c r="E1329" s="353"/>
      <c r="F1329" s="353"/>
      <c r="G1329" s="354"/>
      <c r="H1329" s="355"/>
      <c r="I1329" s="356"/>
    </row>
    <row r="1330" spans="2:9" ht="16.5" thickBot="1">
      <c r="B1330" s="81"/>
      <c r="D1330" s="352"/>
      <c r="E1330" s="353"/>
      <c r="F1330" s="353"/>
      <c r="G1330" s="354"/>
      <c r="H1330" s="355"/>
      <c r="I1330" s="356"/>
    </row>
    <row r="1331" spans="2:9" ht="16.5" thickBot="1">
      <c r="B1331" s="81"/>
      <c r="D1331" s="352"/>
      <c r="E1331" s="353"/>
      <c r="F1331" s="353"/>
      <c r="G1331" s="354"/>
      <c r="H1331" s="355"/>
      <c r="I1331" s="356"/>
    </row>
    <row r="1332" spans="2:9" ht="16.5" thickBot="1">
      <c r="B1332" s="81"/>
      <c r="D1332" s="352"/>
      <c r="E1332" s="353"/>
      <c r="F1332" s="353"/>
      <c r="G1332" s="354"/>
      <c r="H1332" s="355"/>
      <c r="I1332" s="356"/>
    </row>
    <row r="1333" spans="2:9" ht="16.5" thickBot="1">
      <c r="B1333" s="81"/>
      <c r="D1333" s="352"/>
      <c r="E1333" s="353"/>
      <c r="F1333" s="353"/>
      <c r="G1333" s="354"/>
      <c r="H1333" s="355"/>
      <c r="I1333" s="356"/>
    </row>
    <row r="1334" spans="2:9" ht="16.5" thickBot="1">
      <c r="B1334" s="81"/>
      <c r="D1334" s="352"/>
      <c r="E1334" s="353"/>
      <c r="F1334" s="353"/>
      <c r="G1334" s="354"/>
      <c r="H1334" s="355"/>
      <c r="I1334" s="356"/>
    </row>
    <row r="1335" spans="2:9" ht="16.5" thickBot="1">
      <c r="B1335" s="81"/>
      <c r="D1335" s="352"/>
      <c r="E1335" s="353"/>
      <c r="F1335" s="353"/>
      <c r="G1335" s="354"/>
      <c r="H1335" s="355"/>
      <c r="I1335" s="356"/>
    </row>
    <row r="1336" spans="2:9" ht="16.5" thickBot="1">
      <c r="B1336" s="81"/>
      <c r="D1336" s="352"/>
      <c r="E1336" s="353"/>
      <c r="F1336" s="353"/>
      <c r="G1336" s="354"/>
      <c r="H1336" s="355"/>
      <c r="I1336" s="356"/>
    </row>
    <row r="1337" spans="2:9" ht="16.5" thickBot="1">
      <c r="B1337" s="81"/>
      <c r="D1337" s="352"/>
      <c r="E1337" s="353"/>
      <c r="F1337" s="353"/>
      <c r="G1337" s="354"/>
      <c r="H1337" s="355"/>
      <c r="I1337" s="356"/>
    </row>
    <row r="1338" spans="2:9" ht="16.5" thickBot="1">
      <c r="B1338" s="81"/>
      <c r="D1338" s="352"/>
      <c r="E1338" s="353"/>
      <c r="F1338" s="353"/>
      <c r="G1338" s="354"/>
      <c r="H1338" s="355"/>
      <c r="I1338" s="356"/>
    </row>
    <row r="1339" spans="2:9" ht="16.5" thickBot="1">
      <c r="B1339" s="81"/>
      <c r="D1339" s="352"/>
      <c r="E1339" s="353"/>
      <c r="F1339" s="353"/>
      <c r="G1339" s="354"/>
      <c r="H1339" s="355"/>
      <c r="I1339" s="356"/>
    </row>
    <row r="1340" spans="2:9" ht="16.5" thickBot="1">
      <c r="B1340" s="81"/>
      <c r="D1340" s="352"/>
      <c r="E1340" s="353"/>
      <c r="F1340" s="353"/>
      <c r="G1340" s="354"/>
      <c r="H1340" s="355"/>
      <c r="I1340" s="356"/>
    </row>
    <row r="1341" spans="2:9" ht="16.5" thickBot="1">
      <c r="B1341" s="81"/>
      <c r="D1341" s="352"/>
      <c r="E1341" s="353"/>
      <c r="F1341" s="353"/>
      <c r="G1341" s="354"/>
      <c r="H1341" s="355"/>
      <c r="I1341" s="356"/>
    </row>
    <row r="1342" spans="2:9" ht="16.5" thickBot="1">
      <c r="B1342" s="81"/>
      <c r="D1342" s="352"/>
      <c r="E1342" s="353"/>
      <c r="F1342" s="353"/>
      <c r="G1342" s="354"/>
      <c r="H1342" s="355"/>
      <c r="I1342" s="356"/>
    </row>
    <row r="1343" spans="2:9" ht="16.5" thickBot="1">
      <c r="B1343" s="81"/>
      <c r="D1343" s="352"/>
      <c r="E1343" s="353"/>
      <c r="F1343" s="353"/>
      <c r="G1343" s="354"/>
      <c r="H1343" s="355"/>
      <c r="I1343" s="356"/>
    </row>
    <row r="1344" spans="2:9" ht="16.5" thickBot="1">
      <c r="B1344" s="81"/>
      <c r="D1344" s="352"/>
      <c r="E1344" s="353"/>
      <c r="F1344" s="353"/>
      <c r="G1344" s="354"/>
      <c r="H1344" s="355"/>
      <c r="I1344" s="356"/>
    </row>
    <row r="1345" spans="2:9" ht="16.5" thickBot="1">
      <c r="B1345" s="81"/>
      <c r="D1345" s="352"/>
      <c r="E1345" s="353"/>
      <c r="F1345" s="353"/>
      <c r="G1345" s="354"/>
      <c r="H1345" s="355"/>
      <c r="I1345" s="356"/>
    </row>
    <row r="1346" spans="2:9" ht="16.5" thickBot="1">
      <c r="B1346" s="81"/>
      <c r="D1346" s="352"/>
      <c r="E1346" s="353"/>
      <c r="F1346" s="353"/>
      <c r="G1346" s="354"/>
      <c r="H1346" s="355"/>
      <c r="I1346" s="356"/>
    </row>
    <row r="1347" spans="2:9" ht="16.5" thickBot="1">
      <c r="B1347" s="81"/>
      <c r="D1347" s="352"/>
      <c r="E1347" s="353"/>
      <c r="F1347" s="353"/>
      <c r="G1347" s="354"/>
      <c r="H1347" s="355"/>
      <c r="I1347" s="356"/>
    </row>
    <row r="1348" spans="2:9" ht="16.5" thickBot="1">
      <c r="B1348" s="81"/>
      <c r="D1348" s="352"/>
      <c r="E1348" s="353"/>
      <c r="F1348" s="353"/>
      <c r="G1348" s="354"/>
      <c r="H1348" s="355"/>
      <c r="I1348" s="356"/>
    </row>
    <row r="1349" spans="2:9" ht="16.5" thickBot="1">
      <c r="B1349" s="81"/>
      <c r="D1349" s="352"/>
      <c r="E1349" s="353"/>
      <c r="F1349" s="353"/>
      <c r="G1349" s="354"/>
      <c r="H1349" s="355"/>
      <c r="I1349" s="356"/>
    </row>
    <row r="1350" spans="2:9" ht="16.5" thickBot="1">
      <c r="B1350" s="81"/>
      <c r="D1350" s="352"/>
      <c r="E1350" s="353"/>
      <c r="F1350" s="353"/>
      <c r="G1350" s="354"/>
      <c r="H1350" s="355"/>
      <c r="I1350" s="356"/>
    </row>
    <row r="1351" spans="2:9" ht="16.5" thickBot="1">
      <c r="B1351" s="81"/>
      <c r="D1351" s="352"/>
      <c r="E1351" s="353"/>
      <c r="F1351" s="353"/>
      <c r="G1351" s="354"/>
      <c r="H1351" s="355"/>
      <c r="I1351" s="356"/>
    </row>
    <row r="1352" spans="2:9" ht="16.5" thickBot="1">
      <c r="B1352" s="81"/>
      <c r="D1352" s="352"/>
      <c r="E1352" s="353"/>
      <c r="F1352" s="353"/>
      <c r="G1352" s="354"/>
      <c r="H1352" s="355"/>
      <c r="I1352" s="356"/>
    </row>
    <row r="1353" spans="2:9" ht="16.5" thickBot="1">
      <c r="B1353" s="81"/>
      <c r="D1353" s="352"/>
      <c r="E1353" s="353"/>
      <c r="F1353" s="353"/>
      <c r="G1353" s="354"/>
      <c r="H1353" s="355"/>
      <c r="I1353" s="356"/>
    </row>
    <row r="1354" spans="2:9" ht="16.5" thickBot="1">
      <c r="B1354" s="81"/>
      <c r="D1354" s="352"/>
      <c r="E1354" s="353"/>
      <c r="F1354" s="353"/>
      <c r="G1354" s="354"/>
      <c r="H1354" s="355"/>
      <c r="I1354" s="356"/>
    </row>
    <row r="1355" spans="2:9" ht="16.5" thickBot="1">
      <c r="B1355" s="81"/>
      <c r="D1355" s="352"/>
      <c r="E1355" s="353"/>
      <c r="F1355" s="353"/>
      <c r="G1355" s="354"/>
      <c r="H1355" s="355"/>
      <c r="I1355" s="356"/>
    </row>
    <row r="1356" spans="2:9" ht="16.5" thickBot="1">
      <c r="B1356" s="81"/>
      <c r="D1356" s="352"/>
      <c r="E1356" s="353"/>
      <c r="F1356" s="353"/>
      <c r="G1356" s="354"/>
      <c r="H1356" s="355"/>
      <c r="I1356" s="356"/>
    </row>
    <row r="1357" spans="2:9" ht="16.5" thickBot="1">
      <c r="B1357" s="81"/>
      <c r="D1357" s="352"/>
      <c r="E1357" s="353"/>
      <c r="F1357" s="353"/>
      <c r="G1357" s="354"/>
      <c r="H1357" s="355"/>
      <c r="I1357" s="356"/>
    </row>
    <row r="1358" spans="2:9" ht="16.5" thickBot="1">
      <c r="B1358" s="81"/>
      <c r="D1358" s="352"/>
      <c r="E1358" s="353"/>
      <c r="F1358" s="353"/>
      <c r="G1358" s="354"/>
      <c r="H1358" s="355"/>
      <c r="I1358" s="356"/>
    </row>
    <row r="1359" spans="2:9" ht="16.5" thickBot="1">
      <c r="B1359" s="81"/>
      <c r="D1359" s="352"/>
      <c r="E1359" s="353"/>
      <c r="F1359" s="353"/>
      <c r="G1359" s="354"/>
      <c r="H1359" s="355"/>
      <c r="I1359" s="356"/>
    </row>
    <row r="1360" spans="2:9" ht="16.5" thickBot="1">
      <c r="B1360" s="81"/>
      <c r="D1360" s="352"/>
      <c r="E1360" s="353"/>
      <c r="F1360" s="353"/>
      <c r="G1360" s="354"/>
      <c r="H1360" s="355"/>
      <c r="I1360" s="356"/>
    </row>
    <row r="1361" spans="2:9" ht="16.5" thickBot="1">
      <c r="B1361" s="81"/>
      <c r="D1361" s="352"/>
      <c r="E1361" s="353"/>
      <c r="F1361" s="353"/>
      <c r="G1361" s="354"/>
      <c r="H1361" s="355"/>
      <c r="I1361" s="356"/>
    </row>
    <row r="1362" spans="2:9" ht="16.5" thickBot="1">
      <c r="B1362" s="81"/>
      <c r="D1362" s="352"/>
      <c r="E1362" s="353"/>
      <c r="F1362" s="353"/>
      <c r="G1362" s="354"/>
      <c r="H1362" s="355"/>
      <c r="I1362" s="356"/>
    </row>
    <row r="1363" spans="2:9" ht="16.5" thickBot="1">
      <c r="B1363" s="81"/>
      <c r="D1363" s="352"/>
      <c r="E1363" s="353"/>
      <c r="F1363" s="353"/>
      <c r="G1363" s="354"/>
      <c r="H1363" s="355"/>
      <c r="I1363" s="356"/>
    </row>
    <row r="1364" spans="2:9" ht="16.5" thickBot="1">
      <c r="B1364" s="81"/>
      <c r="D1364" s="352"/>
      <c r="E1364" s="353"/>
      <c r="F1364" s="353"/>
      <c r="G1364" s="354"/>
      <c r="H1364" s="355"/>
      <c r="I1364" s="356"/>
    </row>
    <row r="1365" spans="2:9" ht="16.5" thickBot="1">
      <c r="B1365" s="81"/>
      <c r="D1365" s="352"/>
      <c r="E1365" s="353"/>
      <c r="F1365" s="353"/>
      <c r="G1365" s="354"/>
      <c r="H1365" s="355"/>
      <c r="I1365" s="356"/>
    </row>
    <row r="1366" spans="2:9" ht="16.5" thickBot="1">
      <c r="B1366" s="81"/>
      <c r="D1366" s="352"/>
      <c r="E1366" s="353"/>
      <c r="F1366" s="353"/>
      <c r="G1366" s="354"/>
      <c r="H1366" s="355"/>
      <c r="I1366" s="356"/>
    </row>
    <row r="1367" spans="2:9" ht="16.5" thickBot="1">
      <c r="B1367" s="81"/>
      <c r="D1367" s="352"/>
      <c r="E1367" s="353"/>
      <c r="F1367" s="353"/>
      <c r="G1367" s="354"/>
      <c r="H1367" s="355"/>
      <c r="I1367" s="356"/>
    </row>
    <row r="1368" spans="2:9" ht="16.5" thickBot="1">
      <c r="B1368" s="81"/>
      <c r="D1368" s="352"/>
      <c r="E1368" s="353"/>
      <c r="F1368" s="353"/>
      <c r="G1368" s="354"/>
      <c r="H1368" s="355"/>
      <c r="I1368" s="356"/>
    </row>
    <row r="1369" spans="2:9" ht="16.5" thickBot="1">
      <c r="B1369" s="81"/>
      <c r="D1369" s="352"/>
      <c r="E1369" s="353"/>
      <c r="F1369" s="353"/>
      <c r="G1369" s="354"/>
      <c r="H1369" s="355"/>
      <c r="I1369" s="356"/>
    </row>
    <row r="1370" spans="2:9" ht="16.5" thickBot="1">
      <c r="B1370" s="81"/>
      <c r="D1370" s="352"/>
      <c r="E1370" s="353"/>
      <c r="F1370" s="353"/>
      <c r="G1370" s="354"/>
      <c r="H1370" s="355"/>
      <c r="I1370" s="356"/>
    </row>
    <row r="1371" spans="2:9" ht="16.5" thickBot="1">
      <c r="B1371" s="81"/>
      <c r="D1371" s="352"/>
      <c r="E1371" s="353"/>
      <c r="F1371" s="353"/>
      <c r="G1371" s="354"/>
      <c r="H1371" s="355"/>
      <c r="I1371" s="356"/>
    </row>
    <row r="1372" spans="2:9" ht="16.5" thickBot="1">
      <c r="B1372" s="81"/>
      <c r="D1372" s="352"/>
      <c r="E1372" s="353"/>
      <c r="F1372" s="353"/>
      <c r="G1372" s="354"/>
      <c r="H1372" s="355"/>
      <c r="I1372" s="356"/>
    </row>
    <row r="1373" spans="2:9" ht="16.5" thickBot="1">
      <c r="B1373" s="81"/>
      <c r="D1373" s="352"/>
      <c r="E1373" s="353"/>
      <c r="F1373" s="353"/>
      <c r="G1373" s="354"/>
      <c r="H1373" s="355"/>
      <c r="I1373" s="356"/>
    </row>
    <row r="1374" spans="2:9" ht="16.5" thickBot="1">
      <c r="B1374" s="81"/>
      <c r="D1374" s="352"/>
      <c r="E1374" s="353"/>
      <c r="F1374" s="353"/>
      <c r="G1374" s="354"/>
      <c r="H1374" s="355"/>
      <c r="I1374" s="356"/>
    </row>
    <row r="1375" spans="2:9" ht="16.5" thickBot="1">
      <c r="B1375" s="81"/>
      <c r="D1375" s="352"/>
      <c r="E1375" s="353"/>
      <c r="F1375" s="353"/>
      <c r="G1375" s="354"/>
      <c r="H1375" s="355"/>
      <c r="I1375" s="356"/>
    </row>
    <row r="1376" spans="2:9" ht="16.5" thickBot="1">
      <c r="B1376" s="81"/>
      <c r="D1376" s="352"/>
      <c r="E1376" s="353"/>
      <c r="F1376" s="353"/>
      <c r="G1376" s="354"/>
      <c r="H1376" s="355"/>
      <c r="I1376" s="356"/>
    </row>
    <row r="1377" spans="2:9" ht="16.5" thickBot="1">
      <c r="B1377" s="81"/>
      <c r="D1377" s="352"/>
      <c r="E1377" s="353"/>
      <c r="F1377" s="353"/>
      <c r="G1377" s="354"/>
      <c r="H1377" s="355"/>
      <c r="I1377" s="356"/>
    </row>
    <row r="1378" spans="2:9" ht="16.5" thickBot="1">
      <c r="B1378" s="81"/>
      <c r="D1378" s="352"/>
      <c r="E1378" s="353"/>
      <c r="F1378" s="353"/>
      <c r="G1378" s="354"/>
      <c r="H1378" s="355"/>
      <c r="I1378" s="356"/>
    </row>
    <row r="1379" spans="2:9" ht="16.5" thickBot="1">
      <c r="B1379" s="81"/>
      <c r="D1379" s="352"/>
      <c r="E1379" s="353"/>
      <c r="F1379" s="353"/>
      <c r="G1379" s="354"/>
      <c r="H1379" s="355"/>
      <c r="I1379" s="356"/>
    </row>
    <row r="1380" spans="2:9" ht="16.5" thickBot="1">
      <c r="B1380" s="81"/>
      <c r="D1380" s="352"/>
      <c r="E1380" s="353"/>
      <c r="F1380" s="353"/>
      <c r="G1380" s="354"/>
      <c r="H1380" s="355"/>
      <c r="I1380" s="356"/>
    </row>
    <row r="1381" spans="2:9" ht="16.5" thickBot="1">
      <c r="B1381" s="81"/>
      <c r="D1381" s="352"/>
      <c r="E1381" s="353"/>
      <c r="F1381" s="353"/>
      <c r="G1381" s="354"/>
      <c r="H1381" s="355"/>
      <c r="I1381" s="356"/>
    </row>
    <row r="1382" spans="2:9" ht="16.5" thickBot="1">
      <c r="B1382" s="81"/>
      <c r="D1382" s="352"/>
      <c r="E1382" s="353"/>
      <c r="F1382" s="353"/>
      <c r="G1382" s="354"/>
      <c r="H1382" s="355"/>
      <c r="I1382" s="356"/>
    </row>
    <row r="1383" spans="2:9" ht="16.5" thickBot="1">
      <c r="B1383" s="81"/>
      <c r="D1383" s="352"/>
      <c r="E1383" s="353"/>
      <c r="F1383" s="353"/>
      <c r="G1383" s="354"/>
      <c r="H1383" s="355"/>
      <c r="I1383" s="356"/>
    </row>
    <row r="1384" spans="2:9" ht="16.5" thickBot="1">
      <c r="B1384" s="81"/>
      <c r="D1384" s="352"/>
      <c r="E1384" s="353"/>
      <c r="F1384" s="353"/>
      <c r="G1384" s="354"/>
      <c r="H1384" s="355"/>
      <c r="I1384" s="356"/>
    </row>
    <row r="1385" spans="2:9" ht="16.5" thickBot="1">
      <c r="B1385" s="81"/>
      <c r="D1385" s="352"/>
      <c r="E1385" s="353"/>
      <c r="F1385" s="353"/>
      <c r="G1385" s="354"/>
      <c r="H1385" s="355"/>
      <c r="I1385" s="356"/>
    </row>
    <row r="1386" spans="2:9" ht="16.5" thickBot="1">
      <c r="B1386" s="81"/>
      <c r="D1386" s="352"/>
      <c r="E1386" s="353"/>
      <c r="F1386" s="353"/>
      <c r="G1386" s="354"/>
      <c r="H1386" s="355"/>
      <c r="I1386" s="356"/>
    </row>
    <row r="1387" spans="2:9" ht="16.5" thickBot="1">
      <c r="B1387" s="81"/>
      <c r="D1387" s="352"/>
      <c r="E1387" s="353"/>
      <c r="F1387" s="353"/>
      <c r="G1387" s="354"/>
      <c r="H1387" s="355"/>
      <c r="I1387" s="356"/>
    </row>
    <row r="1388" spans="2:9" ht="16.5" thickBot="1">
      <c r="B1388" s="81"/>
      <c r="D1388" s="352"/>
      <c r="E1388" s="353"/>
      <c r="F1388" s="353"/>
      <c r="G1388" s="354"/>
      <c r="H1388" s="355"/>
      <c r="I1388" s="356"/>
    </row>
    <row r="1389" spans="2:9" ht="16.5" thickBot="1">
      <c r="B1389" s="81"/>
      <c r="D1389" s="352"/>
      <c r="E1389" s="353"/>
      <c r="F1389" s="353"/>
      <c r="G1389" s="354"/>
      <c r="H1389" s="355"/>
      <c r="I1389" s="356"/>
    </row>
    <row r="1390" spans="2:9" ht="16.5" thickBot="1">
      <c r="B1390" s="81"/>
      <c r="D1390" s="352"/>
      <c r="E1390" s="353"/>
      <c r="F1390" s="353"/>
      <c r="G1390" s="354"/>
      <c r="H1390" s="355"/>
      <c r="I1390" s="356"/>
    </row>
    <row r="1391" spans="2:9" ht="16.5" thickBot="1">
      <c r="B1391" s="81"/>
      <c r="D1391" s="352"/>
      <c r="E1391" s="353"/>
      <c r="F1391" s="353"/>
      <c r="G1391" s="354"/>
      <c r="H1391" s="355"/>
      <c r="I1391" s="356"/>
    </row>
    <row r="1392" spans="2:9" ht="16.5" thickBot="1">
      <c r="B1392" s="81"/>
      <c r="D1392" s="352"/>
      <c r="E1392" s="353"/>
      <c r="F1392" s="353"/>
      <c r="G1392" s="354"/>
      <c r="H1392" s="355"/>
      <c r="I1392" s="356"/>
    </row>
    <row r="1393" spans="2:9" ht="16.5" thickBot="1">
      <c r="B1393" s="81"/>
      <c r="D1393" s="352"/>
      <c r="E1393" s="353"/>
      <c r="F1393" s="353"/>
      <c r="G1393" s="354"/>
      <c r="H1393" s="355"/>
      <c r="I1393" s="356"/>
    </row>
    <row r="1394" spans="2:9" ht="16.5" thickBot="1">
      <c r="B1394" s="81"/>
      <c r="D1394" s="352"/>
      <c r="E1394" s="353"/>
      <c r="F1394" s="353"/>
      <c r="G1394" s="354"/>
      <c r="H1394" s="355"/>
      <c r="I1394" s="356"/>
    </row>
    <row r="1395" spans="2:9" ht="16.5" thickBot="1">
      <c r="B1395" s="81"/>
      <c r="D1395" s="352"/>
      <c r="E1395" s="353"/>
      <c r="F1395" s="353"/>
      <c r="G1395" s="354"/>
      <c r="H1395" s="355"/>
      <c r="I1395" s="356"/>
    </row>
    <row r="1396" spans="2:9" ht="16.5" thickBot="1">
      <c r="B1396" s="81"/>
      <c r="D1396" s="352"/>
      <c r="E1396" s="353"/>
      <c r="F1396" s="353"/>
      <c r="G1396" s="354"/>
      <c r="H1396" s="355"/>
      <c r="I1396" s="356"/>
    </row>
    <row r="1397" spans="2:9" ht="16.5" thickBot="1">
      <c r="B1397" s="81"/>
      <c r="D1397" s="352"/>
      <c r="E1397" s="353"/>
      <c r="F1397" s="353"/>
      <c r="G1397" s="354"/>
      <c r="H1397" s="355"/>
      <c r="I1397" s="356"/>
    </row>
    <row r="1398" spans="2:9" ht="16.5" thickBot="1">
      <c r="B1398" s="81"/>
      <c r="D1398" s="352"/>
      <c r="E1398" s="353"/>
      <c r="F1398" s="353"/>
      <c r="G1398" s="354"/>
      <c r="H1398" s="355"/>
      <c r="I1398" s="356"/>
    </row>
    <row r="1399" spans="2:9" ht="16.5" thickBot="1">
      <c r="B1399" s="81"/>
      <c r="D1399" s="352"/>
      <c r="E1399" s="353"/>
      <c r="F1399" s="353"/>
      <c r="G1399" s="354"/>
      <c r="H1399" s="355"/>
      <c r="I1399" s="356"/>
    </row>
    <row r="1400" spans="2:9" ht="16.5" thickBot="1">
      <c r="B1400" s="81"/>
      <c r="D1400" s="352"/>
      <c r="E1400" s="353"/>
      <c r="F1400" s="353"/>
      <c r="G1400" s="354"/>
      <c r="H1400" s="355"/>
      <c r="I1400" s="356"/>
    </row>
    <row r="1401" spans="2:9" ht="16.5" thickBot="1">
      <c r="B1401" s="81"/>
      <c r="D1401" s="352"/>
      <c r="E1401" s="353"/>
      <c r="F1401" s="353"/>
      <c r="G1401" s="354"/>
      <c r="H1401" s="355"/>
      <c r="I1401" s="356"/>
    </row>
    <row r="1402" spans="2:9" ht="16.5" thickBot="1">
      <c r="B1402" s="81"/>
      <c r="D1402" s="352"/>
      <c r="E1402" s="353"/>
      <c r="F1402" s="353"/>
      <c r="G1402" s="354"/>
      <c r="H1402" s="355"/>
      <c r="I1402" s="356"/>
    </row>
    <row r="1403" spans="2:9" ht="16.5" thickBot="1">
      <c r="B1403" s="81"/>
      <c r="D1403" s="352"/>
      <c r="E1403" s="353"/>
      <c r="F1403" s="353"/>
      <c r="G1403" s="354"/>
      <c r="H1403" s="355"/>
      <c r="I1403" s="356"/>
    </row>
    <row r="1404" spans="2:9" ht="16.5" thickBot="1">
      <c r="B1404" s="81"/>
      <c r="D1404" s="352"/>
      <c r="E1404" s="353"/>
      <c r="F1404" s="353"/>
      <c r="G1404" s="354"/>
      <c r="H1404" s="355"/>
      <c r="I1404" s="356"/>
    </row>
    <row r="1405" spans="2:9" ht="16.5" thickBot="1">
      <c r="B1405" s="81"/>
      <c r="D1405" s="352"/>
      <c r="E1405" s="353"/>
      <c r="F1405" s="353"/>
      <c r="G1405" s="354"/>
      <c r="H1405" s="355"/>
      <c r="I1405" s="356"/>
    </row>
    <row r="1406" spans="2:9" ht="16.5" thickBot="1">
      <c r="B1406" s="81"/>
      <c r="D1406" s="352"/>
      <c r="E1406" s="353"/>
      <c r="F1406" s="353"/>
      <c r="G1406" s="354"/>
      <c r="H1406" s="355"/>
      <c r="I1406" s="356"/>
    </row>
    <row r="1407" spans="2:9" ht="16.5" thickBot="1">
      <c r="B1407" s="81"/>
      <c r="D1407" s="352"/>
      <c r="E1407" s="353"/>
      <c r="F1407" s="353"/>
      <c r="G1407" s="354"/>
      <c r="H1407" s="355"/>
      <c r="I1407" s="356"/>
    </row>
    <row r="1408" spans="2:9" ht="16.5" thickBot="1">
      <c r="B1408" s="81"/>
      <c r="D1408" s="352"/>
      <c r="E1408" s="353"/>
      <c r="F1408" s="353"/>
      <c r="G1408" s="354"/>
      <c r="H1408" s="355"/>
      <c r="I1408" s="356"/>
    </row>
    <row r="1409" spans="2:9" ht="16.5" thickBot="1">
      <c r="B1409" s="81"/>
      <c r="D1409" s="352"/>
      <c r="E1409" s="353"/>
      <c r="F1409" s="353"/>
      <c r="G1409" s="354"/>
      <c r="H1409" s="355"/>
      <c r="I1409" s="356"/>
    </row>
    <row r="1410" spans="2:9" ht="16.5" thickBot="1">
      <c r="B1410" s="81"/>
      <c r="D1410" s="352"/>
      <c r="E1410" s="353"/>
      <c r="F1410" s="353"/>
      <c r="G1410" s="354"/>
      <c r="H1410" s="355"/>
      <c r="I1410" s="356"/>
    </row>
    <row r="1411" spans="2:9" ht="16.5" thickBot="1">
      <c r="B1411" s="81"/>
      <c r="D1411" s="352"/>
      <c r="E1411" s="353"/>
      <c r="F1411" s="353"/>
      <c r="G1411" s="354"/>
      <c r="H1411" s="355"/>
      <c r="I1411" s="356"/>
    </row>
    <row r="1412" spans="2:9" ht="16.5" thickBot="1">
      <c r="B1412" s="81"/>
      <c r="D1412" s="352"/>
      <c r="E1412" s="353"/>
      <c r="F1412" s="353"/>
      <c r="G1412" s="354"/>
      <c r="H1412" s="355"/>
      <c r="I1412" s="356"/>
    </row>
    <row r="1413" spans="2:9" ht="16.5" thickBot="1">
      <c r="B1413" s="81"/>
      <c r="D1413" s="352"/>
      <c r="E1413" s="353"/>
      <c r="F1413" s="353"/>
      <c r="G1413" s="354"/>
      <c r="H1413" s="355"/>
      <c r="I1413" s="356"/>
    </row>
    <row r="1414" spans="2:9" ht="16.5" thickBot="1">
      <c r="B1414" s="81"/>
      <c r="D1414" s="352"/>
      <c r="E1414" s="353"/>
      <c r="F1414" s="353"/>
      <c r="G1414" s="354"/>
      <c r="H1414" s="355"/>
      <c r="I1414" s="356"/>
    </row>
    <row r="1415" spans="2:9" ht="16.5" thickBot="1">
      <c r="B1415" s="81"/>
      <c r="D1415" s="352"/>
      <c r="E1415" s="353"/>
      <c r="F1415" s="353"/>
      <c r="G1415" s="354"/>
      <c r="H1415" s="355"/>
      <c r="I1415" s="356"/>
    </row>
    <row r="1416" spans="2:9" ht="16.5" thickBot="1">
      <c r="B1416" s="81"/>
      <c r="D1416" s="352"/>
      <c r="E1416" s="353"/>
      <c r="F1416" s="353"/>
      <c r="G1416" s="354"/>
      <c r="H1416" s="355"/>
      <c r="I1416" s="356"/>
    </row>
    <row r="1417" spans="2:9" ht="16.5" thickBot="1">
      <c r="B1417" s="81"/>
      <c r="D1417" s="352"/>
      <c r="E1417" s="353"/>
      <c r="F1417" s="353"/>
      <c r="G1417" s="354"/>
      <c r="H1417" s="355"/>
      <c r="I1417" s="356"/>
    </row>
    <row r="1418" spans="2:9" ht="16.5" thickBot="1">
      <c r="B1418" s="81"/>
      <c r="D1418" s="352"/>
      <c r="E1418" s="353"/>
      <c r="F1418" s="353"/>
      <c r="G1418" s="354"/>
      <c r="H1418" s="355"/>
      <c r="I1418" s="356"/>
    </row>
    <row r="1419" spans="2:9" ht="16.5" thickBot="1">
      <c r="B1419" s="81"/>
      <c r="D1419" s="352"/>
      <c r="E1419" s="353"/>
      <c r="F1419" s="353"/>
      <c r="G1419" s="354"/>
      <c r="H1419" s="355"/>
      <c r="I1419" s="356"/>
    </row>
    <row r="1420" spans="2:9" ht="16.5" thickBot="1">
      <c r="B1420" s="81"/>
      <c r="D1420" s="352"/>
      <c r="E1420" s="353"/>
      <c r="F1420" s="353"/>
      <c r="G1420" s="354"/>
      <c r="H1420" s="355"/>
      <c r="I1420" s="356"/>
    </row>
    <row r="1421" spans="2:9" ht="16.5" thickBot="1">
      <c r="B1421" s="81"/>
      <c r="D1421" s="352"/>
      <c r="E1421" s="353"/>
      <c r="F1421" s="353"/>
      <c r="G1421" s="354"/>
      <c r="H1421" s="355"/>
      <c r="I1421" s="356"/>
    </row>
    <row r="1422" spans="2:9" ht="16.5" thickBot="1">
      <c r="B1422" s="81"/>
      <c r="D1422" s="352"/>
      <c r="E1422" s="353"/>
      <c r="F1422" s="353"/>
      <c r="G1422" s="354"/>
      <c r="H1422" s="355"/>
      <c r="I1422" s="356"/>
    </row>
    <row r="1423" spans="2:9" ht="16.5" thickBot="1">
      <c r="B1423" s="81"/>
      <c r="D1423" s="352"/>
      <c r="E1423" s="353"/>
      <c r="F1423" s="353"/>
      <c r="G1423" s="354"/>
      <c r="H1423" s="355"/>
      <c r="I1423" s="356"/>
    </row>
    <row r="1424" spans="2:9" ht="16.5" thickBot="1">
      <c r="B1424" s="81"/>
      <c r="D1424" s="352"/>
      <c r="E1424" s="353"/>
      <c r="F1424" s="353"/>
      <c r="G1424" s="354"/>
      <c r="H1424" s="355"/>
      <c r="I1424" s="356"/>
    </row>
    <row r="1425" spans="2:9" ht="16.5" thickBot="1">
      <c r="B1425" s="81"/>
      <c r="D1425" s="352"/>
      <c r="E1425" s="353"/>
      <c r="F1425" s="353"/>
      <c r="G1425" s="354"/>
      <c r="H1425" s="355"/>
      <c r="I1425" s="356"/>
    </row>
    <row r="1426" spans="2:9" ht="16.5" thickBot="1">
      <c r="B1426" s="81"/>
      <c r="D1426" s="352"/>
      <c r="E1426" s="353"/>
      <c r="F1426" s="353"/>
      <c r="G1426" s="354"/>
      <c r="H1426" s="355"/>
      <c r="I1426" s="356"/>
    </row>
    <row r="1427" spans="2:9" ht="16.5" thickBot="1">
      <c r="B1427" s="81"/>
      <c r="D1427" s="352"/>
      <c r="E1427" s="353"/>
      <c r="F1427" s="353"/>
      <c r="G1427" s="354"/>
      <c r="H1427" s="355"/>
      <c r="I1427" s="356"/>
    </row>
    <row r="1428" spans="2:9" ht="16.5" thickBot="1">
      <c r="B1428" s="81"/>
      <c r="D1428" s="352"/>
      <c r="E1428" s="353"/>
      <c r="F1428" s="353"/>
      <c r="G1428" s="354"/>
      <c r="H1428" s="355"/>
      <c r="I1428" s="356"/>
    </row>
    <row r="1429" spans="2:9" ht="16.5" thickBot="1">
      <c r="B1429" s="81"/>
      <c r="D1429" s="352"/>
      <c r="E1429" s="353"/>
      <c r="F1429" s="353"/>
      <c r="G1429" s="354"/>
      <c r="H1429" s="355"/>
      <c r="I1429" s="356"/>
    </row>
    <row r="1430" spans="2:9" ht="16.5" thickBot="1">
      <c r="B1430" s="81"/>
      <c r="D1430" s="352"/>
      <c r="E1430" s="353"/>
      <c r="F1430" s="353"/>
      <c r="G1430" s="354"/>
      <c r="H1430" s="355"/>
      <c r="I1430" s="356"/>
    </row>
    <row r="1431" spans="2:9" ht="16.5" thickBot="1">
      <c r="B1431" s="81"/>
      <c r="D1431" s="352"/>
      <c r="E1431" s="353"/>
      <c r="F1431" s="353"/>
      <c r="G1431" s="354"/>
      <c r="H1431" s="355"/>
      <c r="I1431" s="356"/>
    </row>
    <row r="1432" spans="2:9" ht="16.5" thickBot="1">
      <c r="B1432" s="81"/>
      <c r="D1432" s="352"/>
      <c r="E1432" s="353"/>
      <c r="F1432" s="353"/>
      <c r="G1432" s="354"/>
      <c r="H1432" s="355"/>
      <c r="I1432" s="356"/>
    </row>
    <row r="1433" spans="2:9" ht="16.5" thickBot="1">
      <c r="B1433" s="81"/>
      <c r="D1433" s="352"/>
      <c r="E1433" s="353"/>
      <c r="F1433" s="353"/>
      <c r="G1433" s="354"/>
      <c r="H1433" s="355"/>
      <c r="I1433" s="356"/>
    </row>
    <row r="1434" spans="2:9" ht="16.5" thickBot="1">
      <c r="B1434" s="81"/>
      <c r="D1434" s="352"/>
      <c r="E1434" s="353"/>
      <c r="F1434" s="353"/>
      <c r="G1434" s="354"/>
      <c r="H1434" s="355"/>
      <c r="I1434" s="356"/>
    </row>
    <row r="1435" spans="2:9" ht="16.5" thickBot="1">
      <c r="B1435" s="81"/>
      <c r="D1435" s="352"/>
      <c r="E1435" s="353"/>
      <c r="F1435" s="353"/>
      <c r="G1435" s="354"/>
      <c r="H1435" s="355"/>
      <c r="I1435" s="356"/>
    </row>
    <row r="1436" spans="2:9" ht="16.5" thickBot="1">
      <c r="B1436" s="81"/>
      <c r="D1436" s="352"/>
      <c r="E1436" s="353"/>
      <c r="F1436" s="353"/>
      <c r="G1436" s="354"/>
      <c r="H1436" s="355"/>
      <c r="I1436" s="356"/>
    </row>
    <row r="1437" spans="2:9" ht="16.5" thickBot="1">
      <c r="B1437" s="81"/>
      <c r="D1437" s="352"/>
      <c r="E1437" s="353"/>
      <c r="F1437" s="353"/>
      <c r="G1437" s="354"/>
      <c r="H1437" s="355"/>
      <c r="I1437" s="356"/>
    </row>
    <row r="1438" spans="2:9" ht="16.5" thickBot="1">
      <c r="B1438" s="81"/>
      <c r="D1438" s="352"/>
      <c r="E1438" s="353"/>
      <c r="F1438" s="353"/>
      <c r="G1438" s="354"/>
      <c r="H1438" s="355"/>
      <c r="I1438" s="356"/>
    </row>
    <row r="1439" spans="2:9" ht="16.5" thickBot="1">
      <c r="B1439" s="81"/>
      <c r="D1439" s="352"/>
      <c r="E1439" s="353"/>
      <c r="F1439" s="353"/>
      <c r="G1439" s="354"/>
      <c r="H1439" s="355"/>
      <c r="I1439" s="356"/>
    </row>
    <row r="1440" spans="2:9" ht="16.5" thickBot="1">
      <c r="B1440" s="81"/>
      <c r="D1440" s="352"/>
      <c r="E1440" s="353"/>
      <c r="F1440" s="353"/>
      <c r="G1440" s="354"/>
      <c r="H1440" s="355"/>
      <c r="I1440" s="356"/>
    </row>
    <row r="1441" spans="2:9" ht="16.5" thickBot="1">
      <c r="B1441" s="81"/>
      <c r="D1441" s="352"/>
      <c r="E1441" s="353"/>
      <c r="F1441" s="353"/>
      <c r="G1441" s="354"/>
      <c r="H1441" s="355"/>
      <c r="I1441" s="356"/>
    </row>
    <row r="1442" spans="2:9" ht="16.5" thickBot="1">
      <c r="B1442" s="81"/>
      <c r="D1442" s="352"/>
      <c r="E1442" s="353"/>
      <c r="F1442" s="353"/>
      <c r="G1442" s="354"/>
      <c r="H1442" s="355"/>
      <c r="I1442" s="356"/>
    </row>
    <row r="1443" spans="2:9" ht="16.5" thickBot="1">
      <c r="B1443" s="81"/>
      <c r="D1443" s="352"/>
      <c r="E1443" s="353"/>
      <c r="F1443" s="353"/>
      <c r="G1443" s="354"/>
      <c r="H1443" s="355"/>
      <c r="I1443" s="356"/>
    </row>
    <row r="1444" spans="2:9" ht="16.5" thickBot="1">
      <c r="B1444" s="81"/>
      <c r="D1444" s="352"/>
      <c r="E1444" s="353"/>
      <c r="F1444" s="353"/>
      <c r="G1444" s="354"/>
      <c r="H1444" s="355"/>
      <c r="I1444" s="356"/>
    </row>
    <row r="1445" spans="2:9" ht="16.5" thickBot="1">
      <c r="B1445" s="81"/>
      <c r="D1445" s="352"/>
      <c r="E1445" s="353"/>
      <c r="F1445" s="353"/>
      <c r="G1445" s="354"/>
      <c r="H1445" s="355"/>
      <c r="I1445" s="356"/>
    </row>
    <row r="1446" spans="2:9" ht="16.5" thickBot="1">
      <c r="B1446" s="81"/>
      <c r="D1446" s="352"/>
      <c r="E1446" s="353"/>
      <c r="F1446" s="353"/>
      <c r="G1446" s="354"/>
      <c r="H1446" s="355"/>
      <c r="I1446" s="356"/>
    </row>
    <row r="1447" spans="2:9" ht="16.5" thickBot="1">
      <c r="B1447" s="81"/>
      <c r="D1447" s="352"/>
      <c r="E1447" s="353"/>
      <c r="F1447" s="353"/>
      <c r="G1447" s="354"/>
      <c r="H1447" s="355"/>
      <c r="I1447" s="356"/>
    </row>
    <row r="1448" spans="2:9" ht="16.5" thickBot="1">
      <c r="B1448" s="81"/>
      <c r="D1448" s="352"/>
      <c r="E1448" s="353"/>
      <c r="F1448" s="353"/>
      <c r="G1448" s="354"/>
      <c r="H1448" s="355"/>
      <c r="I1448" s="356"/>
    </row>
    <row r="1449" spans="2:9" ht="16.5" thickBot="1">
      <c r="B1449" s="81"/>
      <c r="D1449" s="352"/>
      <c r="E1449" s="353"/>
      <c r="F1449" s="353"/>
      <c r="G1449" s="354"/>
      <c r="H1449" s="355"/>
      <c r="I1449" s="356"/>
    </row>
    <row r="1450" spans="2:9" ht="16.5" thickBot="1">
      <c r="B1450" s="81"/>
      <c r="D1450" s="352"/>
      <c r="E1450" s="353"/>
      <c r="F1450" s="353"/>
      <c r="G1450" s="354"/>
      <c r="H1450" s="355"/>
      <c r="I1450" s="356"/>
    </row>
    <row r="1451" spans="2:9" ht="16.5" thickBot="1">
      <c r="B1451" s="81"/>
      <c r="D1451" s="352"/>
      <c r="E1451" s="353"/>
      <c r="F1451" s="353"/>
      <c r="G1451" s="354"/>
      <c r="H1451" s="355"/>
      <c r="I1451" s="356"/>
    </row>
    <row r="1452" spans="2:9" ht="16.5" thickBot="1">
      <c r="B1452" s="81"/>
      <c r="D1452" s="352"/>
      <c r="E1452" s="353"/>
      <c r="F1452" s="353"/>
      <c r="G1452" s="354"/>
      <c r="H1452" s="355"/>
      <c r="I1452" s="356"/>
    </row>
    <row r="1453" spans="2:9" ht="16.5" thickBot="1">
      <c r="B1453" s="81"/>
      <c r="D1453" s="352"/>
      <c r="E1453" s="353"/>
      <c r="F1453" s="353"/>
      <c r="G1453" s="354"/>
      <c r="H1453" s="355"/>
      <c r="I1453" s="356"/>
    </row>
    <row r="1454" spans="2:9" ht="16.5" thickBot="1">
      <c r="B1454" s="81"/>
      <c r="D1454" s="352"/>
      <c r="E1454" s="353"/>
      <c r="F1454" s="353"/>
      <c r="G1454" s="354"/>
      <c r="H1454" s="355"/>
      <c r="I1454" s="356"/>
    </row>
    <row r="1455" spans="2:9" ht="16.5" thickBot="1">
      <c r="B1455" s="81"/>
      <c r="D1455" s="352"/>
      <c r="E1455" s="353"/>
      <c r="F1455" s="353"/>
      <c r="G1455" s="354"/>
      <c r="H1455" s="355"/>
      <c r="I1455" s="356"/>
    </row>
    <row r="1456" spans="2:9" ht="16.5" thickBot="1">
      <c r="B1456" s="81"/>
      <c r="D1456" s="352"/>
      <c r="E1456" s="353"/>
      <c r="F1456" s="353"/>
      <c r="G1456" s="354"/>
      <c r="H1456" s="355"/>
      <c r="I1456" s="356"/>
    </row>
    <row r="1457" spans="2:9" ht="16.5" thickBot="1">
      <c r="B1457" s="81"/>
      <c r="D1457" s="352"/>
      <c r="E1457" s="353"/>
      <c r="F1457" s="353"/>
      <c r="G1457" s="354"/>
      <c r="H1457" s="355"/>
      <c r="I1457" s="356"/>
    </row>
    <row r="1458" spans="2:9" ht="16.5" thickBot="1">
      <c r="B1458" s="81"/>
      <c r="D1458" s="352"/>
      <c r="E1458" s="353"/>
      <c r="F1458" s="353"/>
      <c r="G1458" s="354"/>
      <c r="H1458" s="355"/>
      <c r="I1458" s="356"/>
    </row>
    <row r="1459" spans="2:9" ht="16.5" thickBot="1">
      <c r="B1459" s="81"/>
      <c r="D1459" s="352"/>
      <c r="E1459" s="353"/>
      <c r="F1459" s="353"/>
      <c r="G1459" s="354"/>
      <c r="H1459" s="355"/>
      <c r="I1459" s="356"/>
    </row>
    <row r="1460" spans="2:9" ht="16.5" thickBot="1">
      <c r="B1460" s="81"/>
      <c r="D1460" s="352"/>
      <c r="E1460" s="353"/>
      <c r="F1460" s="353"/>
      <c r="G1460" s="354"/>
      <c r="H1460" s="355"/>
      <c r="I1460" s="356"/>
    </row>
    <row r="1461" spans="2:9" ht="16.5" thickBot="1">
      <c r="B1461" s="81"/>
      <c r="D1461" s="352"/>
      <c r="E1461" s="353"/>
      <c r="F1461" s="353"/>
      <c r="G1461" s="354"/>
      <c r="H1461" s="355"/>
      <c r="I1461" s="356"/>
    </row>
    <row r="1462" spans="2:9" ht="16.5" thickBot="1">
      <c r="B1462" s="81"/>
      <c r="D1462" s="352"/>
      <c r="E1462" s="353"/>
      <c r="F1462" s="353"/>
      <c r="G1462" s="354"/>
      <c r="H1462" s="355"/>
      <c r="I1462" s="356"/>
    </row>
    <row r="1463" spans="2:9" ht="16.5" thickBot="1">
      <c r="B1463" s="81"/>
      <c r="D1463" s="352"/>
      <c r="E1463" s="353"/>
      <c r="F1463" s="353"/>
      <c r="G1463" s="354"/>
      <c r="H1463" s="355"/>
      <c r="I1463" s="356"/>
    </row>
    <row r="1464" spans="2:9" ht="16.5" thickBot="1">
      <c r="B1464" s="81"/>
      <c r="D1464" s="352"/>
      <c r="E1464" s="353"/>
      <c r="F1464" s="353"/>
      <c r="G1464" s="354"/>
      <c r="H1464" s="355"/>
      <c r="I1464" s="356"/>
    </row>
    <row r="1465" spans="2:9" ht="16.5" thickBot="1">
      <c r="B1465" s="81"/>
      <c r="D1465" s="352"/>
      <c r="E1465" s="353"/>
      <c r="F1465" s="353"/>
      <c r="G1465" s="354"/>
      <c r="H1465" s="355"/>
      <c r="I1465" s="356"/>
    </row>
    <row r="1466" spans="2:9" ht="16.5" thickBot="1">
      <c r="B1466" s="81"/>
      <c r="D1466" s="352"/>
      <c r="E1466" s="353"/>
      <c r="F1466" s="353"/>
      <c r="G1466" s="354"/>
      <c r="H1466" s="355"/>
      <c r="I1466" s="356"/>
    </row>
    <row r="1467" spans="2:9" ht="16.5" thickBot="1">
      <c r="B1467" s="81"/>
      <c r="D1467" s="352"/>
      <c r="E1467" s="353"/>
      <c r="F1467" s="353"/>
      <c r="G1467" s="354"/>
      <c r="H1467" s="355"/>
      <c r="I1467" s="356"/>
    </row>
    <row r="1468" spans="2:9" ht="16.5" thickBot="1">
      <c r="B1468" s="81"/>
      <c r="D1468" s="352"/>
      <c r="E1468" s="353"/>
      <c r="F1468" s="353"/>
      <c r="G1468" s="354"/>
      <c r="H1468" s="355"/>
      <c r="I1468" s="356"/>
    </row>
    <row r="1469" spans="2:9" ht="16.5" thickBot="1">
      <c r="B1469" s="81"/>
      <c r="D1469" s="352"/>
      <c r="E1469" s="353"/>
      <c r="F1469" s="353"/>
      <c r="G1469" s="354"/>
      <c r="H1469" s="355"/>
      <c r="I1469" s="356"/>
    </row>
    <row r="1470" spans="2:9" ht="16.5" thickBot="1">
      <c r="B1470" s="81"/>
      <c r="D1470" s="352"/>
      <c r="E1470" s="353"/>
      <c r="F1470" s="353"/>
      <c r="G1470" s="354"/>
      <c r="H1470" s="355"/>
      <c r="I1470" s="356"/>
    </row>
    <row r="1471" spans="2:9" ht="16.5" thickBot="1">
      <c r="B1471" s="81"/>
      <c r="D1471" s="352"/>
      <c r="E1471" s="353"/>
      <c r="F1471" s="353"/>
      <c r="G1471" s="354"/>
      <c r="H1471" s="355"/>
      <c r="I1471" s="356"/>
    </row>
    <row r="1472" spans="2:9" ht="16.5" thickBot="1">
      <c r="B1472" s="81"/>
      <c r="D1472" s="352"/>
      <c r="E1472" s="353"/>
      <c r="F1472" s="353"/>
      <c r="G1472" s="354"/>
      <c r="H1472" s="355"/>
      <c r="I1472" s="356"/>
    </row>
    <row r="1473" spans="2:9" ht="16.5" thickBot="1">
      <c r="B1473" s="81"/>
      <c r="D1473" s="352"/>
      <c r="E1473" s="353"/>
      <c r="F1473" s="353"/>
      <c r="G1473" s="354"/>
      <c r="H1473" s="355"/>
      <c r="I1473" s="356"/>
    </row>
    <row r="1474" spans="2:9" ht="16.5" thickBot="1">
      <c r="B1474" s="81"/>
      <c r="D1474" s="352"/>
      <c r="E1474" s="353"/>
      <c r="F1474" s="353"/>
      <c r="G1474" s="354"/>
      <c r="H1474" s="355"/>
      <c r="I1474" s="356"/>
    </row>
    <row r="1475" spans="2:9" ht="16.5" thickBot="1">
      <c r="B1475" s="81"/>
      <c r="D1475" s="352"/>
      <c r="E1475" s="353"/>
      <c r="F1475" s="353"/>
      <c r="G1475" s="354"/>
      <c r="H1475" s="355"/>
      <c r="I1475" s="356"/>
    </row>
    <row r="1476" spans="2:9" ht="16.5" thickBot="1">
      <c r="B1476" s="81"/>
      <c r="D1476" s="352"/>
      <c r="E1476" s="353"/>
      <c r="F1476" s="353"/>
      <c r="G1476" s="354"/>
      <c r="H1476" s="355"/>
      <c r="I1476" s="356"/>
    </row>
    <row r="1477" spans="2:9" ht="16.5" thickBot="1">
      <c r="B1477" s="81"/>
      <c r="D1477" s="352"/>
      <c r="E1477" s="353"/>
      <c r="F1477" s="353"/>
      <c r="G1477" s="354"/>
      <c r="H1477" s="355"/>
      <c r="I1477" s="356"/>
    </row>
    <row r="1478" spans="2:9" ht="16.5" thickBot="1">
      <c r="B1478" s="81"/>
      <c r="D1478" s="352"/>
      <c r="E1478" s="353"/>
      <c r="F1478" s="353"/>
      <c r="G1478" s="354"/>
      <c r="H1478" s="355"/>
      <c r="I1478" s="356"/>
    </row>
    <row r="1479" spans="2:9" ht="16.5" thickBot="1">
      <c r="B1479" s="81"/>
      <c r="D1479" s="352"/>
      <c r="E1479" s="353"/>
      <c r="F1479" s="353"/>
      <c r="G1479" s="354"/>
      <c r="H1479" s="355"/>
      <c r="I1479" s="356"/>
    </row>
    <row r="1480" spans="2:9" ht="16.5" thickBot="1">
      <c r="B1480" s="81"/>
      <c r="D1480" s="352"/>
      <c r="E1480" s="353"/>
      <c r="F1480" s="353"/>
      <c r="G1480" s="354"/>
      <c r="H1480" s="355"/>
      <c r="I1480" s="356"/>
    </row>
    <row r="1481" spans="2:9" ht="16.5" thickBot="1">
      <c r="B1481" s="81"/>
      <c r="D1481" s="352"/>
      <c r="E1481" s="353"/>
      <c r="F1481" s="353"/>
      <c r="G1481" s="354"/>
      <c r="H1481" s="355"/>
      <c r="I1481" s="356"/>
    </row>
    <row r="1482" spans="2:9" ht="16.5" thickBot="1">
      <c r="B1482" s="81"/>
      <c r="D1482" s="352"/>
      <c r="E1482" s="353"/>
      <c r="F1482" s="353"/>
      <c r="G1482" s="354"/>
      <c r="H1482" s="355"/>
      <c r="I1482" s="356"/>
    </row>
    <row r="1483" spans="2:9" ht="16.5" thickBot="1">
      <c r="B1483" s="81"/>
      <c r="D1483" s="352"/>
      <c r="E1483" s="353"/>
      <c r="F1483" s="353"/>
      <c r="G1483" s="354"/>
      <c r="H1483" s="355"/>
      <c r="I1483" s="356"/>
    </row>
    <row r="1484" spans="2:9" ht="16.5" thickBot="1">
      <c r="B1484" s="81"/>
      <c r="D1484" s="352"/>
      <c r="E1484" s="353"/>
      <c r="F1484" s="353"/>
      <c r="G1484" s="354"/>
      <c r="H1484" s="355"/>
      <c r="I1484" s="356"/>
    </row>
    <row r="1485" spans="2:9" ht="16.5" thickBot="1">
      <c r="B1485" s="81"/>
      <c r="D1485" s="352"/>
      <c r="E1485" s="353"/>
      <c r="F1485" s="353"/>
      <c r="G1485" s="354"/>
      <c r="H1485" s="355"/>
      <c r="I1485" s="356"/>
    </row>
    <row r="1486" spans="2:9" ht="16.5" thickBot="1">
      <c r="B1486" s="81"/>
      <c r="D1486" s="352"/>
      <c r="E1486" s="353"/>
      <c r="F1486" s="353"/>
      <c r="G1486" s="354"/>
      <c r="H1486" s="355"/>
      <c r="I1486" s="356"/>
    </row>
    <row r="1487" spans="2:9" ht="16.5" thickBot="1">
      <c r="B1487" s="81"/>
      <c r="D1487" s="352"/>
      <c r="E1487" s="353"/>
      <c r="F1487" s="353"/>
      <c r="G1487" s="354"/>
      <c r="H1487" s="355"/>
      <c r="I1487" s="356"/>
    </row>
    <row r="1488" spans="2:9" ht="16.5" thickBot="1">
      <c r="B1488" s="81"/>
      <c r="D1488" s="352"/>
      <c r="E1488" s="353"/>
      <c r="F1488" s="353"/>
      <c r="G1488" s="354"/>
      <c r="H1488" s="355"/>
      <c r="I1488" s="356"/>
    </row>
    <row r="1489" spans="2:9" ht="16.5" thickBot="1">
      <c r="B1489" s="81"/>
      <c r="D1489" s="352"/>
      <c r="E1489" s="353"/>
      <c r="F1489" s="353"/>
      <c r="G1489" s="354"/>
      <c r="H1489" s="355"/>
      <c r="I1489" s="356"/>
    </row>
    <row r="1490" spans="2:9" ht="16.5" thickBot="1">
      <c r="B1490" s="81"/>
      <c r="D1490" s="352"/>
      <c r="E1490" s="353"/>
      <c r="F1490" s="353"/>
      <c r="G1490" s="354"/>
      <c r="H1490" s="355"/>
      <c r="I1490" s="356"/>
    </row>
    <row r="1491" spans="2:9" ht="16.5" thickBot="1">
      <c r="B1491" s="81"/>
      <c r="D1491" s="352"/>
      <c r="E1491" s="353"/>
      <c r="F1491" s="353"/>
      <c r="G1491" s="354"/>
      <c r="H1491" s="355"/>
      <c r="I1491" s="356"/>
    </row>
    <row r="1492" spans="2:9" ht="16.5" thickBot="1">
      <c r="B1492" s="81"/>
      <c r="D1492" s="352"/>
      <c r="E1492" s="353"/>
      <c r="F1492" s="353"/>
      <c r="G1492" s="354"/>
      <c r="H1492" s="355"/>
      <c r="I1492" s="356"/>
    </row>
    <row r="1493" spans="2:9" ht="16.5" thickBot="1">
      <c r="B1493" s="81"/>
      <c r="D1493" s="352"/>
      <c r="E1493" s="353"/>
      <c r="F1493" s="353"/>
      <c r="G1493" s="354"/>
      <c r="H1493" s="355"/>
      <c r="I1493" s="356"/>
    </row>
    <row r="1494" spans="2:9" ht="16.5" thickBot="1">
      <c r="B1494" s="81"/>
      <c r="D1494" s="352"/>
      <c r="E1494" s="353"/>
      <c r="F1494" s="353"/>
      <c r="G1494" s="354"/>
      <c r="H1494" s="355"/>
      <c r="I1494" s="356"/>
    </row>
    <row r="1495" spans="2:9" ht="16.5" thickBot="1">
      <c r="B1495" s="81"/>
      <c r="D1495" s="352"/>
      <c r="E1495" s="353"/>
      <c r="F1495" s="353"/>
      <c r="G1495" s="354"/>
      <c r="H1495" s="355"/>
      <c r="I1495" s="356"/>
    </row>
    <row r="1496" spans="2:9" ht="16.5" thickBot="1">
      <c r="B1496" s="81"/>
      <c r="D1496" s="352"/>
      <c r="E1496" s="353"/>
      <c r="F1496" s="353"/>
      <c r="G1496" s="354"/>
      <c r="H1496" s="355"/>
      <c r="I1496" s="356"/>
    </row>
    <row r="1497" spans="2:9" ht="16.5" thickBot="1">
      <c r="B1497" s="81"/>
      <c r="D1497" s="352"/>
      <c r="E1497" s="353"/>
      <c r="F1497" s="353"/>
      <c r="G1497" s="354"/>
      <c r="H1497" s="355"/>
      <c r="I1497" s="356"/>
    </row>
    <row r="1498" spans="2:9" ht="16.5" thickBot="1">
      <c r="B1498" s="81"/>
      <c r="D1498" s="352"/>
      <c r="E1498" s="353"/>
      <c r="F1498" s="353"/>
      <c r="G1498" s="354"/>
      <c r="H1498" s="355"/>
      <c r="I1498" s="356"/>
    </row>
    <row r="1499" spans="2:9" ht="16.5" thickBot="1">
      <c r="B1499" s="81"/>
      <c r="D1499" s="352"/>
      <c r="E1499" s="353"/>
      <c r="F1499" s="353"/>
      <c r="G1499" s="354"/>
      <c r="H1499" s="355"/>
      <c r="I1499" s="356"/>
    </row>
    <row r="1500" spans="2:9" ht="16.5" thickBot="1">
      <c r="B1500" s="81"/>
      <c r="D1500" s="352"/>
      <c r="E1500" s="353"/>
      <c r="F1500" s="353"/>
      <c r="G1500" s="354"/>
      <c r="H1500" s="355"/>
      <c r="I1500" s="356"/>
    </row>
    <row r="1501" spans="2:9" ht="16.5" thickBot="1">
      <c r="B1501" s="81"/>
      <c r="D1501" s="352"/>
      <c r="E1501" s="353"/>
      <c r="F1501" s="353"/>
      <c r="G1501" s="354"/>
      <c r="H1501" s="355"/>
      <c r="I1501" s="356"/>
    </row>
    <row r="1502" spans="2:9" ht="16.5" thickBot="1">
      <c r="B1502" s="81"/>
      <c r="D1502" s="352"/>
      <c r="E1502" s="353"/>
      <c r="F1502" s="353"/>
      <c r="G1502" s="354"/>
      <c r="H1502" s="355"/>
      <c r="I1502" s="356"/>
    </row>
    <row r="1503" spans="2:9" ht="16.5" thickBot="1">
      <c r="B1503" s="81"/>
      <c r="D1503" s="352"/>
      <c r="E1503" s="353"/>
      <c r="F1503" s="353"/>
      <c r="G1503" s="354"/>
      <c r="H1503" s="355"/>
      <c r="I1503" s="356"/>
    </row>
    <row r="1504" spans="2:9" ht="16.5" thickBot="1">
      <c r="B1504" s="81"/>
      <c r="D1504" s="352"/>
      <c r="E1504" s="353"/>
      <c r="F1504" s="353"/>
      <c r="G1504" s="354"/>
      <c r="H1504" s="355"/>
      <c r="I1504" s="356"/>
    </row>
    <row r="1505" spans="2:9" ht="16.5" thickBot="1">
      <c r="B1505" s="81"/>
      <c r="D1505" s="352"/>
      <c r="E1505" s="353"/>
      <c r="F1505" s="353"/>
      <c r="G1505" s="354"/>
      <c r="H1505" s="355"/>
      <c r="I1505" s="356"/>
    </row>
    <row r="1506" spans="2:9" ht="16.5" thickBot="1">
      <c r="B1506" s="81"/>
      <c r="D1506" s="352"/>
      <c r="E1506" s="353"/>
      <c r="F1506" s="353"/>
      <c r="G1506" s="354"/>
      <c r="H1506" s="355"/>
      <c r="I1506" s="356"/>
    </row>
    <row r="1507" spans="2:9" ht="16.5" thickBot="1">
      <c r="B1507" s="81"/>
      <c r="D1507" s="352"/>
      <c r="E1507" s="353"/>
      <c r="F1507" s="353"/>
      <c r="G1507" s="354"/>
      <c r="H1507" s="355"/>
      <c r="I1507" s="356"/>
    </row>
    <row r="1508" spans="2:9" ht="16.5" thickBot="1">
      <c r="B1508" s="81"/>
      <c r="D1508" s="352"/>
      <c r="E1508" s="353"/>
      <c r="F1508" s="353"/>
      <c r="G1508" s="354"/>
      <c r="H1508" s="355"/>
      <c r="I1508" s="356"/>
    </row>
    <row r="1509" spans="2:9" ht="16.5" thickBot="1">
      <c r="B1509" s="81"/>
      <c r="D1509" s="352"/>
      <c r="E1509" s="353"/>
      <c r="F1509" s="353"/>
      <c r="G1509" s="354"/>
      <c r="H1509" s="355"/>
      <c r="I1509" s="356"/>
    </row>
    <row r="1510" spans="2:9" ht="16.5" thickBot="1">
      <c r="B1510" s="81"/>
      <c r="D1510" s="352"/>
      <c r="E1510" s="353"/>
      <c r="F1510" s="353"/>
      <c r="G1510" s="354"/>
      <c r="H1510" s="355"/>
      <c r="I1510" s="356"/>
    </row>
    <row r="1511" spans="2:9" ht="16.5" thickBot="1">
      <c r="B1511" s="81"/>
      <c r="D1511" s="352"/>
      <c r="E1511" s="353"/>
      <c r="F1511" s="353"/>
      <c r="G1511" s="354"/>
      <c r="H1511" s="355"/>
      <c r="I1511" s="356"/>
    </row>
    <row r="1512" spans="2:9" ht="16.5" thickBot="1">
      <c r="B1512" s="81"/>
      <c r="D1512" s="352"/>
      <c r="E1512" s="353"/>
      <c r="F1512" s="353"/>
      <c r="G1512" s="354"/>
      <c r="H1512" s="355"/>
      <c r="I1512" s="356"/>
    </row>
    <row r="1513" spans="2:9" ht="16.5" thickBot="1">
      <c r="B1513" s="81"/>
      <c r="D1513" s="352"/>
      <c r="E1513" s="353"/>
      <c r="F1513" s="353"/>
      <c r="G1513" s="354"/>
      <c r="H1513" s="355"/>
      <c r="I1513" s="356"/>
    </row>
    <row r="1514" spans="2:9" ht="16.5" thickBot="1">
      <c r="B1514" s="81"/>
      <c r="D1514" s="352"/>
      <c r="E1514" s="353"/>
      <c r="F1514" s="353"/>
      <c r="G1514" s="354"/>
      <c r="H1514" s="355"/>
      <c r="I1514" s="356"/>
    </row>
    <row r="1515" spans="2:9" ht="16.5" thickBot="1">
      <c r="B1515" s="81"/>
      <c r="D1515" s="352"/>
      <c r="E1515" s="353"/>
      <c r="F1515" s="353"/>
      <c r="G1515" s="354"/>
      <c r="H1515" s="355"/>
      <c r="I1515" s="356"/>
    </row>
    <row r="1516" spans="2:9" ht="16.5" thickBot="1">
      <c r="B1516" s="81"/>
      <c r="D1516" s="352"/>
      <c r="E1516" s="353"/>
      <c r="F1516" s="353"/>
      <c r="G1516" s="354"/>
      <c r="H1516" s="355"/>
      <c r="I1516" s="356"/>
    </row>
    <row r="1517" spans="2:9" ht="16.5" thickBot="1">
      <c r="B1517" s="81"/>
      <c r="D1517" s="352"/>
      <c r="E1517" s="353"/>
      <c r="F1517" s="353"/>
      <c r="G1517" s="354"/>
      <c r="H1517" s="355"/>
      <c r="I1517" s="356"/>
    </row>
    <row r="1518" spans="2:9" ht="16.5" thickBot="1">
      <c r="B1518" s="81"/>
      <c r="D1518" s="352"/>
      <c r="E1518" s="353"/>
      <c r="F1518" s="353"/>
      <c r="G1518" s="354"/>
      <c r="H1518" s="355"/>
      <c r="I1518" s="356"/>
    </row>
    <row r="1519" spans="2:9" ht="16.5" thickBot="1">
      <c r="B1519" s="81"/>
      <c r="D1519" s="352"/>
      <c r="E1519" s="353"/>
      <c r="F1519" s="353"/>
      <c r="G1519" s="354"/>
      <c r="H1519" s="355"/>
      <c r="I1519" s="356"/>
    </row>
    <row r="1520" spans="2:9" ht="16.5" thickBot="1">
      <c r="B1520" s="81"/>
      <c r="D1520" s="352"/>
      <c r="E1520" s="353"/>
      <c r="F1520" s="353"/>
      <c r="G1520" s="354"/>
      <c r="H1520" s="355"/>
      <c r="I1520" s="356"/>
    </row>
    <row r="1521" spans="2:9" ht="16.5" thickBot="1">
      <c r="B1521" s="81"/>
      <c r="D1521" s="352"/>
      <c r="E1521" s="353"/>
      <c r="F1521" s="353"/>
      <c r="G1521" s="354"/>
      <c r="H1521" s="355"/>
      <c r="I1521" s="356"/>
    </row>
    <row r="1522" spans="2:9" ht="16.5" thickBot="1">
      <c r="B1522" s="81"/>
      <c r="D1522" s="352"/>
      <c r="E1522" s="353"/>
      <c r="F1522" s="353"/>
      <c r="G1522" s="354"/>
      <c r="H1522" s="355"/>
      <c r="I1522" s="356"/>
    </row>
    <row r="1523" spans="2:9" ht="16.5" thickBot="1">
      <c r="B1523" s="81"/>
      <c r="D1523" s="352"/>
      <c r="E1523" s="353"/>
      <c r="F1523" s="353"/>
      <c r="G1523" s="354"/>
      <c r="H1523" s="355"/>
      <c r="I1523" s="356"/>
    </row>
    <row r="1524" spans="2:9" ht="16.5" thickBot="1">
      <c r="B1524" s="81"/>
      <c r="D1524" s="352"/>
      <c r="E1524" s="353"/>
      <c r="F1524" s="353"/>
      <c r="G1524" s="354"/>
      <c r="H1524" s="355"/>
      <c r="I1524" s="356"/>
    </row>
    <row r="1525" spans="2:9" ht="16.5" thickBot="1">
      <c r="B1525" s="81"/>
      <c r="D1525" s="352"/>
      <c r="E1525" s="353"/>
      <c r="F1525" s="353"/>
      <c r="G1525" s="354"/>
      <c r="H1525" s="355"/>
      <c r="I1525" s="356"/>
    </row>
    <row r="1526" spans="2:9" ht="16.5" thickBot="1">
      <c r="B1526" s="81"/>
      <c r="D1526" s="352"/>
      <c r="E1526" s="353"/>
      <c r="F1526" s="353"/>
      <c r="G1526" s="354"/>
      <c r="H1526" s="355"/>
      <c r="I1526" s="356"/>
    </row>
    <row r="1527" spans="2:9" ht="16.5" thickBot="1">
      <c r="B1527" s="81"/>
      <c r="D1527" s="352"/>
      <c r="E1527" s="353"/>
      <c r="F1527" s="353"/>
      <c r="G1527" s="354"/>
      <c r="H1527" s="355"/>
      <c r="I1527" s="356"/>
    </row>
    <row r="1528" spans="2:9" ht="16.5" thickBot="1">
      <c r="B1528" s="81"/>
      <c r="D1528" s="352"/>
      <c r="E1528" s="353"/>
      <c r="F1528" s="353"/>
      <c r="G1528" s="354"/>
      <c r="H1528" s="355"/>
      <c r="I1528" s="356"/>
    </row>
    <row r="1529" spans="2:9" ht="16.5" thickBot="1">
      <c r="B1529" s="81"/>
      <c r="D1529" s="352"/>
      <c r="E1529" s="353"/>
      <c r="F1529" s="353"/>
      <c r="G1529" s="354"/>
      <c r="H1529" s="355"/>
      <c r="I1529" s="356"/>
    </row>
    <row r="1530" spans="2:9" ht="16.5" thickBot="1">
      <c r="B1530" s="81"/>
      <c r="D1530" s="352"/>
      <c r="E1530" s="353"/>
      <c r="F1530" s="353"/>
      <c r="G1530" s="354"/>
      <c r="H1530" s="355"/>
      <c r="I1530" s="356"/>
    </row>
    <row r="1531" spans="2:9" ht="16.5" thickBot="1">
      <c r="B1531" s="81"/>
      <c r="D1531" s="352"/>
      <c r="E1531" s="353"/>
      <c r="F1531" s="353"/>
      <c r="G1531" s="354"/>
      <c r="H1531" s="355"/>
      <c r="I1531" s="356"/>
    </row>
    <row r="1532" spans="2:9" ht="16.5" thickBot="1">
      <c r="B1532" s="81"/>
      <c r="D1532" s="352"/>
      <c r="E1532" s="353"/>
      <c r="F1532" s="353"/>
      <c r="G1532" s="354"/>
      <c r="H1532" s="355"/>
      <c r="I1532" s="356"/>
    </row>
    <row r="1533" spans="2:9" ht="16.5" thickBot="1">
      <c r="B1533" s="81"/>
      <c r="D1533" s="352"/>
      <c r="E1533" s="353"/>
      <c r="F1533" s="353"/>
      <c r="G1533" s="354"/>
      <c r="H1533" s="355"/>
      <c r="I1533" s="356"/>
    </row>
    <row r="1534" spans="2:9" ht="16.5" thickBot="1">
      <c r="B1534" s="81"/>
      <c r="D1534" s="352"/>
      <c r="E1534" s="353"/>
      <c r="F1534" s="353"/>
      <c r="G1534" s="354"/>
      <c r="H1534" s="355"/>
      <c r="I1534" s="356"/>
    </row>
    <row r="1535" spans="2:9" ht="16.5" thickBot="1">
      <c r="B1535" s="81"/>
      <c r="D1535" s="352"/>
      <c r="E1535" s="353"/>
      <c r="F1535" s="353"/>
      <c r="G1535" s="354"/>
      <c r="H1535" s="355"/>
      <c r="I1535" s="356"/>
    </row>
    <row r="1536" spans="2:9" ht="16.5" thickBot="1">
      <c r="B1536" s="81"/>
      <c r="D1536" s="352"/>
      <c r="E1536" s="353"/>
      <c r="F1536" s="353"/>
      <c r="G1536" s="354"/>
      <c r="H1536" s="355"/>
      <c r="I1536" s="356"/>
    </row>
    <row r="1537" spans="2:9" ht="16.5" thickBot="1">
      <c r="B1537" s="81"/>
      <c r="D1537" s="352"/>
      <c r="E1537" s="353"/>
      <c r="F1537" s="353"/>
      <c r="G1537" s="354"/>
      <c r="H1537" s="355"/>
      <c r="I1537" s="356"/>
    </row>
    <row r="1538" spans="2:9" ht="16.5" thickBot="1">
      <c r="B1538" s="81"/>
      <c r="D1538" s="352"/>
      <c r="E1538" s="353"/>
      <c r="F1538" s="353"/>
      <c r="G1538" s="354"/>
      <c r="H1538" s="355"/>
      <c r="I1538" s="356"/>
    </row>
    <row r="1539" spans="2:9" ht="16.5" thickBot="1">
      <c r="B1539" s="81"/>
      <c r="D1539" s="352"/>
      <c r="E1539" s="353"/>
      <c r="F1539" s="353"/>
      <c r="G1539" s="354"/>
      <c r="H1539" s="355"/>
      <c r="I1539" s="356"/>
    </row>
    <row r="1540" spans="2:9" ht="16.5" thickBot="1">
      <c r="B1540" s="81"/>
      <c r="D1540" s="352"/>
      <c r="E1540" s="353"/>
      <c r="F1540" s="353"/>
      <c r="G1540" s="354"/>
      <c r="H1540" s="355"/>
      <c r="I1540" s="356"/>
    </row>
    <row r="1541" spans="2:9" ht="16.5" thickBot="1">
      <c r="B1541" s="81"/>
      <c r="D1541" s="352"/>
      <c r="E1541" s="353"/>
      <c r="F1541" s="353"/>
      <c r="G1541" s="354"/>
      <c r="H1541" s="355"/>
      <c r="I1541" s="356"/>
    </row>
    <row r="1542" spans="2:9" ht="16.5" thickBot="1">
      <c r="B1542" s="81"/>
      <c r="D1542" s="352"/>
      <c r="E1542" s="353"/>
      <c r="F1542" s="353"/>
      <c r="G1542" s="354"/>
      <c r="H1542" s="355"/>
      <c r="I1542" s="356"/>
    </row>
    <row r="1543" spans="2:9" ht="16.5" thickBot="1">
      <c r="B1543" s="81"/>
      <c r="D1543" s="352"/>
      <c r="E1543" s="353"/>
      <c r="F1543" s="353"/>
      <c r="G1543" s="354"/>
      <c r="H1543" s="355"/>
      <c r="I1543" s="356"/>
    </row>
    <row r="1544" spans="2:9" ht="16.5" thickBot="1">
      <c r="B1544" s="81"/>
      <c r="D1544" s="352"/>
      <c r="E1544" s="353"/>
      <c r="F1544" s="353"/>
      <c r="G1544" s="354"/>
      <c r="H1544" s="355"/>
      <c r="I1544" s="356"/>
    </row>
    <row r="1545" spans="2:9" ht="16.5" thickBot="1">
      <c r="B1545" s="81"/>
      <c r="D1545" s="352"/>
      <c r="E1545" s="353"/>
      <c r="F1545" s="353"/>
      <c r="G1545" s="354"/>
      <c r="H1545" s="355"/>
      <c r="I1545" s="356"/>
    </row>
    <row r="1546" spans="2:9" ht="16.5" thickBot="1">
      <c r="B1546" s="81"/>
      <c r="D1546" s="352"/>
      <c r="E1546" s="353"/>
      <c r="F1546" s="353"/>
      <c r="G1546" s="354"/>
      <c r="H1546" s="355"/>
      <c r="I1546" s="356"/>
    </row>
    <row r="1547" spans="2:9" ht="16.5" thickBot="1">
      <c r="B1547" s="81"/>
      <c r="D1547" s="352"/>
      <c r="E1547" s="353"/>
      <c r="F1547" s="353"/>
      <c r="G1547" s="354"/>
      <c r="H1547" s="355"/>
      <c r="I1547" s="356"/>
    </row>
    <row r="1548" spans="2:9" ht="16.5" thickBot="1">
      <c r="B1548" s="81"/>
      <c r="D1548" s="352"/>
      <c r="E1548" s="353"/>
      <c r="F1548" s="353"/>
      <c r="G1548" s="354"/>
      <c r="H1548" s="355"/>
      <c r="I1548" s="356"/>
    </row>
    <row r="1549" spans="2:9" ht="16.5" thickBot="1">
      <c r="B1549" s="81"/>
      <c r="D1549" s="352"/>
      <c r="E1549" s="353"/>
      <c r="F1549" s="353"/>
      <c r="G1549" s="354"/>
      <c r="H1549" s="355"/>
      <c r="I1549" s="356"/>
    </row>
    <row r="1550" spans="2:9" ht="16.5" thickBot="1">
      <c r="B1550" s="81"/>
      <c r="D1550" s="352"/>
      <c r="E1550" s="353"/>
      <c r="F1550" s="353"/>
      <c r="G1550" s="354"/>
      <c r="H1550" s="355"/>
      <c r="I1550" s="356"/>
    </row>
    <row r="1551" spans="2:9" ht="16.5" thickBot="1">
      <c r="B1551" s="81"/>
      <c r="D1551" s="352"/>
      <c r="E1551" s="353"/>
      <c r="F1551" s="353"/>
      <c r="G1551" s="354"/>
      <c r="H1551" s="355"/>
      <c r="I1551" s="356"/>
    </row>
    <row r="1552" spans="2:9" ht="16.5" thickBot="1">
      <c r="B1552" s="81"/>
      <c r="D1552" s="352"/>
      <c r="E1552" s="353"/>
      <c r="F1552" s="353"/>
      <c r="G1552" s="354"/>
      <c r="H1552" s="355"/>
      <c r="I1552" s="356"/>
    </row>
    <row r="1553" spans="2:9" ht="16.5" thickBot="1">
      <c r="B1553" s="81"/>
      <c r="D1553" s="352"/>
      <c r="E1553" s="353"/>
      <c r="F1553" s="353"/>
      <c r="G1553" s="354"/>
      <c r="H1553" s="355"/>
      <c r="I1553" s="356"/>
    </row>
    <row r="1554" spans="2:9" ht="16.5" thickBot="1">
      <c r="B1554" s="81"/>
      <c r="D1554" s="352"/>
      <c r="E1554" s="353"/>
      <c r="F1554" s="353"/>
      <c r="G1554" s="354"/>
      <c r="H1554" s="355"/>
      <c r="I1554" s="356"/>
    </row>
    <row r="1555" spans="2:9" ht="16.5" thickBot="1">
      <c r="B1555" s="81"/>
      <c r="D1555" s="352"/>
      <c r="E1555" s="353"/>
      <c r="F1555" s="353"/>
      <c r="G1555" s="354"/>
      <c r="H1555" s="355"/>
      <c r="I1555" s="356"/>
    </row>
    <row r="1556" spans="2:9" ht="16.5" thickBot="1">
      <c r="B1556" s="81"/>
      <c r="D1556" s="352"/>
      <c r="E1556" s="353"/>
      <c r="F1556" s="353"/>
      <c r="G1556" s="354"/>
      <c r="H1556" s="355"/>
      <c r="I1556" s="356"/>
    </row>
    <row r="1557" spans="2:9" ht="16.5" thickBot="1">
      <c r="B1557" s="81"/>
      <c r="D1557" s="352"/>
      <c r="E1557" s="353"/>
      <c r="F1557" s="353"/>
      <c r="G1557" s="354"/>
      <c r="H1557" s="355"/>
      <c r="I1557" s="356"/>
    </row>
    <row r="1558" spans="2:9" ht="16.5" thickBot="1">
      <c r="B1558" s="81"/>
      <c r="D1558" s="352"/>
      <c r="E1558" s="353"/>
      <c r="F1558" s="353"/>
      <c r="G1558" s="354"/>
      <c r="H1558" s="355"/>
      <c r="I1558" s="356"/>
    </row>
    <row r="1559" spans="2:9" ht="16.5" thickBot="1">
      <c r="B1559" s="81"/>
      <c r="D1559" s="352"/>
      <c r="E1559" s="353"/>
      <c r="F1559" s="353"/>
      <c r="G1559" s="354"/>
      <c r="H1559" s="355"/>
      <c r="I1559" s="356"/>
    </row>
    <row r="1560" spans="2:9" ht="16.5" thickBot="1">
      <c r="B1560" s="81"/>
      <c r="D1560" s="352"/>
      <c r="E1560" s="353"/>
      <c r="F1560" s="353"/>
      <c r="G1560" s="354"/>
      <c r="H1560" s="355"/>
      <c r="I1560" s="356"/>
    </row>
    <row r="1561" spans="2:9" ht="16.5" thickBot="1">
      <c r="B1561" s="81"/>
      <c r="D1561" s="352"/>
      <c r="E1561" s="353"/>
      <c r="F1561" s="353"/>
      <c r="G1561" s="354"/>
      <c r="H1561" s="355"/>
      <c r="I1561" s="356"/>
    </row>
    <row r="1562" spans="2:9" ht="16.5" thickBot="1">
      <c r="B1562" s="81"/>
      <c r="D1562" s="352"/>
      <c r="E1562" s="353"/>
      <c r="F1562" s="353"/>
      <c r="G1562" s="354"/>
      <c r="H1562" s="355"/>
      <c r="I1562" s="356"/>
    </row>
    <row r="1563" spans="2:9" ht="16.5" thickBot="1">
      <c r="B1563" s="81"/>
      <c r="D1563" s="352"/>
      <c r="E1563" s="353"/>
      <c r="F1563" s="353"/>
      <c r="G1563" s="354"/>
      <c r="H1563" s="355"/>
      <c r="I1563" s="356"/>
    </row>
    <row r="1564" spans="2:9" ht="16.5" thickBot="1">
      <c r="B1564" s="81"/>
      <c r="D1564" s="352"/>
      <c r="E1564" s="353"/>
      <c r="F1564" s="353"/>
      <c r="G1564" s="354"/>
      <c r="H1564" s="355"/>
      <c r="I1564" s="356"/>
    </row>
    <row r="1565" spans="2:9" ht="16.5" thickBot="1">
      <c r="B1565" s="81"/>
      <c r="D1565" s="352"/>
      <c r="E1565" s="353"/>
      <c r="F1565" s="353"/>
      <c r="G1565" s="354"/>
      <c r="H1565" s="355"/>
      <c r="I1565" s="356"/>
    </row>
    <row r="1566" spans="2:9" ht="16.5" thickBot="1">
      <c r="B1566" s="81"/>
      <c r="D1566" s="352"/>
      <c r="E1566" s="353"/>
      <c r="F1566" s="353"/>
      <c r="G1566" s="354"/>
      <c r="H1566" s="355"/>
      <c r="I1566" s="356"/>
    </row>
    <row r="1567" spans="2:9" ht="16.5" thickBot="1">
      <c r="B1567" s="81"/>
      <c r="D1567" s="352"/>
      <c r="E1567" s="353"/>
      <c r="F1567" s="353"/>
      <c r="G1567" s="354"/>
      <c r="H1567" s="355"/>
      <c r="I1567" s="356"/>
    </row>
    <row r="1568" spans="2:9" ht="16.5" thickBot="1">
      <c r="B1568" s="81"/>
      <c r="D1568" s="352"/>
      <c r="E1568" s="353"/>
      <c r="F1568" s="353"/>
      <c r="G1568" s="354"/>
      <c r="H1568" s="355"/>
      <c r="I1568" s="356"/>
    </row>
    <row r="1569" spans="2:9" ht="16.5" thickBot="1">
      <c r="B1569" s="81"/>
      <c r="D1569" s="352"/>
      <c r="E1569" s="353"/>
      <c r="F1569" s="353"/>
      <c r="G1569" s="354"/>
      <c r="H1569" s="355"/>
      <c r="I1569" s="356"/>
    </row>
    <row r="1570" spans="2:9" ht="16.5" thickBot="1">
      <c r="B1570" s="81"/>
      <c r="D1570" s="352"/>
      <c r="E1570" s="353"/>
      <c r="F1570" s="353"/>
      <c r="G1570" s="354"/>
      <c r="H1570" s="355"/>
      <c r="I1570" s="356"/>
    </row>
    <row r="1571" spans="2:9" ht="16.5" thickBot="1">
      <c r="B1571" s="81"/>
      <c r="D1571" s="352"/>
      <c r="E1571" s="353"/>
      <c r="F1571" s="353"/>
      <c r="G1571" s="354"/>
      <c r="H1571" s="355"/>
      <c r="I1571" s="356"/>
    </row>
    <row r="1572" spans="2:9" ht="16.5" thickBot="1">
      <c r="B1572" s="81"/>
      <c r="D1572" s="352"/>
      <c r="E1572" s="353"/>
      <c r="F1572" s="353"/>
      <c r="G1572" s="354"/>
      <c r="H1572" s="355"/>
      <c r="I1572" s="356"/>
    </row>
    <row r="1573" spans="2:9" ht="16.5" thickBot="1">
      <c r="B1573" s="81"/>
      <c r="D1573" s="352"/>
      <c r="E1573" s="353"/>
      <c r="F1573" s="353"/>
      <c r="G1573" s="354"/>
      <c r="H1573" s="355"/>
      <c r="I1573" s="356"/>
    </row>
    <row r="1574" spans="2:9" ht="16.5" thickBot="1">
      <c r="B1574" s="81"/>
      <c r="D1574" s="352"/>
      <c r="E1574" s="353"/>
      <c r="F1574" s="353"/>
      <c r="G1574" s="354"/>
      <c r="H1574" s="355"/>
      <c r="I1574" s="356"/>
    </row>
    <row r="1575" spans="2:9" ht="16.5" thickBot="1">
      <c r="B1575" s="81"/>
      <c r="D1575" s="352"/>
      <c r="E1575" s="353"/>
      <c r="F1575" s="353"/>
      <c r="G1575" s="354"/>
      <c r="H1575" s="355"/>
      <c r="I1575" s="356"/>
    </row>
    <row r="1576" spans="2:9" ht="16.5" thickBot="1">
      <c r="B1576" s="81"/>
      <c r="D1576" s="352"/>
      <c r="E1576" s="353"/>
      <c r="F1576" s="353"/>
      <c r="G1576" s="354"/>
      <c r="H1576" s="355"/>
      <c r="I1576" s="356"/>
    </row>
    <row r="1577" spans="2:9" ht="16.5" thickBot="1">
      <c r="B1577" s="81"/>
      <c r="D1577" s="352"/>
      <c r="E1577" s="353"/>
      <c r="F1577" s="353"/>
      <c r="G1577" s="354"/>
      <c r="H1577" s="355"/>
      <c r="I1577" s="356"/>
    </row>
    <row r="1578" spans="2:9" ht="16.5" thickBot="1">
      <c r="B1578" s="81"/>
      <c r="D1578" s="352"/>
      <c r="E1578" s="353"/>
      <c r="F1578" s="353"/>
      <c r="G1578" s="354"/>
      <c r="H1578" s="355"/>
      <c r="I1578" s="356"/>
    </row>
    <row r="1579" spans="2:9" ht="16.5" thickBot="1">
      <c r="B1579" s="81"/>
      <c r="D1579" s="352"/>
      <c r="E1579" s="353"/>
      <c r="F1579" s="353"/>
      <c r="G1579" s="354"/>
      <c r="H1579" s="355"/>
      <c r="I1579" s="356"/>
    </row>
    <row r="1580" spans="2:9" ht="16.5" thickBot="1">
      <c r="B1580" s="81"/>
      <c r="D1580" s="352"/>
      <c r="E1580" s="353"/>
      <c r="F1580" s="353"/>
      <c r="G1580" s="354"/>
      <c r="H1580" s="355"/>
      <c r="I1580" s="356"/>
    </row>
    <row r="1581" spans="2:9" ht="16.5" thickBot="1">
      <c r="B1581" s="81"/>
      <c r="D1581" s="352"/>
      <c r="E1581" s="353"/>
      <c r="F1581" s="353"/>
      <c r="G1581" s="354"/>
      <c r="H1581" s="355"/>
      <c r="I1581" s="356"/>
    </row>
    <row r="1582" spans="2:9" ht="16.5" thickBot="1">
      <c r="B1582" s="81"/>
      <c r="D1582" s="352"/>
      <c r="E1582" s="353"/>
      <c r="F1582" s="353"/>
      <c r="G1582" s="354"/>
      <c r="H1582" s="355"/>
      <c r="I1582" s="356"/>
    </row>
    <row r="1583" spans="2:9" ht="16.5" thickBot="1">
      <c r="B1583" s="81"/>
      <c r="D1583" s="352"/>
      <c r="E1583" s="353"/>
      <c r="F1583" s="353"/>
      <c r="G1583" s="354"/>
      <c r="H1583" s="355"/>
      <c r="I1583" s="356"/>
    </row>
    <row r="1584" spans="2:9" ht="16.5" thickBot="1">
      <c r="B1584" s="81"/>
      <c r="D1584" s="352"/>
      <c r="E1584" s="353"/>
      <c r="F1584" s="353"/>
      <c r="G1584" s="354"/>
      <c r="H1584" s="355"/>
      <c r="I1584" s="356"/>
    </row>
    <row r="1585" spans="2:9" ht="16.5" thickBot="1">
      <c r="B1585" s="81"/>
      <c r="D1585" s="352"/>
      <c r="E1585" s="353"/>
      <c r="F1585" s="353"/>
      <c r="G1585" s="354"/>
      <c r="H1585" s="355"/>
      <c r="I1585" s="356"/>
    </row>
    <row r="1586" spans="2:9" ht="16.5" thickBot="1">
      <c r="B1586" s="81"/>
      <c r="D1586" s="352"/>
      <c r="E1586" s="353"/>
      <c r="F1586" s="353"/>
      <c r="G1586" s="354"/>
      <c r="H1586" s="355"/>
      <c r="I1586" s="356"/>
    </row>
    <row r="1587" spans="2:9" ht="16.5" thickBot="1">
      <c r="B1587" s="81"/>
      <c r="D1587" s="352"/>
      <c r="E1587" s="353"/>
      <c r="F1587" s="353"/>
      <c r="G1587" s="354"/>
      <c r="H1587" s="355"/>
      <c r="I1587" s="356"/>
    </row>
    <row r="1588" spans="2:9" ht="16.5" thickBot="1">
      <c r="B1588" s="81"/>
      <c r="D1588" s="352"/>
      <c r="E1588" s="353"/>
      <c r="F1588" s="353"/>
      <c r="G1588" s="354"/>
      <c r="H1588" s="355"/>
      <c r="I1588" s="356"/>
    </row>
    <row r="1589" spans="2:9" ht="16.5" thickBot="1">
      <c r="B1589" s="81"/>
      <c r="D1589" s="352"/>
      <c r="E1589" s="353"/>
      <c r="F1589" s="353"/>
      <c r="G1589" s="354"/>
      <c r="H1589" s="355"/>
      <c r="I1589" s="356"/>
    </row>
    <row r="1590" spans="2:9" ht="16.5" thickBot="1">
      <c r="B1590" s="81"/>
      <c r="D1590" s="352"/>
      <c r="E1590" s="353"/>
      <c r="F1590" s="353"/>
      <c r="G1590" s="354"/>
      <c r="H1590" s="355"/>
      <c r="I1590" s="356"/>
    </row>
    <row r="1591" spans="2:9" ht="16.5" thickBot="1">
      <c r="B1591" s="81"/>
      <c r="D1591" s="352"/>
      <c r="E1591" s="353"/>
      <c r="F1591" s="353"/>
      <c r="G1591" s="354"/>
      <c r="H1591" s="355"/>
      <c r="I1591" s="356"/>
    </row>
    <row r="1592" spans="2:9" ht="16.5" thickBot="1">
      <c r="B1592" s="81"/>
      <c r="D1592" s="352"/>
      <c r="E1592" s="353"/>
      <c r="F1592" s="353"/>
      <c r="G1592" s="354"/>
      <c r="H1592" s="355"/>
      <c r="I1592" s="356"/>
    </row>
    <row r="1593" spans="2:9" ht="16.5" thickBot="1">
      <c r="B1593" s="81"/>
      <c r="D1593" s="352"/>
      <c r="E1593" s="353"/>
      <c r="F1593" s="353"/>
      <c r="G1593" s="354"/>
      <c r="H1593" s="355"/>
      <c r="I1593" s="356"/>
    </row>
    <row r="1594" spans="2:9" ht="16.5" thickBot="1">
      <c r="B1594" s="81"/>
      <c r="D1594" s="352"/>
      <c r="E1594" s="353"/>
      <c r="F1594" s="353"/>
      <c r="G1594" s="354"/>
      <c r="H1594" s="355"/>
      <c r="I1594" s="356"/>
    </row>
    <row r="1595" spans="2:9" ht="16.5" thickBot="1">
      <c r="B1595" s="81"/>
      <c r="D1595" s="352"/>
      <c r="E1595" s="353"/>
      <c r="F1595" s="353"/>
      <c r="G1595" s="354"/>
      <c r="H1595" s="355"/>
      <c r="I1595" s="356"/>
    </row>
    <row r="1596" spans="2:9" ht="16.5" thickBot="1">
      <c r="B1596" s="81"/>
      <c r="D1596" s="352"/>
      <c r="E1596" s="353"/>
      <c r="F1596" s="353"/>
      <c r="G1596" s="354"/>
      <c r="H1596" s="355"/>
      <c r="I1596" s="356"/>
    </row>
    <row r="1597" spans="2:9" ht="16.5" thickBot="1">
      <c r="B1597" s="81"/>
      <c r="D1597" s="352"/>
      <c r="E1597" s="353"/>
      <c r="F1597" s="353"/>
      <c r="G1597" s="354"/>
      <c r="H1597" s="355"/>
      <c r="I1597" s="356"/>
    </row>
    <row r="1598" spans="2:9" ht="16.5" thickBot="1">
      <c r="B1598" s="81"/>
      <c r="D1598" s="352"/>
      <c r="E1598" s="353"/>
      <c r="F1598" s="353"/>
      <c r="G1598" s="354"/>
      <c r="H1598" s="355"/>
      <c r="I1598" s="356"/>
    </row>
    <row r="1599" spans="2:9" ht="16.5" thickBot="1">
      <c r="B1599" s="81"/>
      <c r="D1599" s="352"/>
      <c r="E1599" s="353"/>
      <c r="F1599" s="353"/>
      <c r="G1599" s="354"/>
      <c r="H1599" s="355"/>
      <c r="I1599" s="356"/>
    </row>
    <row r="1600" spans="2:9" ht="16.5" thickBot="1">
      <c r="B1600" s="81"/>
      <c r="D1600" s="352"/>
      <c r="E1600" s="353"/>
      <c r="F1600" s="353"/>
      <c r="G1600" s="354"/>
      <c r="H1600" s="355"/>
      <c r="I1600" s="356"/>
    </row>
    <row r="1601" spans="2:9" ht="16.5" thickBot="1">
      <c r="B1601" s="81"/>
      <c r="D1601" s="352"/>
      <c r="E1601" s="353"/>
      <c r="F1601" s="353"/>
      <c r="G1601" s="354"/>
      <c r="H1601" s="355"/>
      <c r="I1601" s="356"/>
    </row>
    <row r="1602" spans="2:9" ht="16.5" thickBot="1">
      <c r="B1602" s="81"/>
      <c r="D1602" s="352"/>
      <c r="E1602" s="353"/>
      <c r="F1602" s="353"/>
      <c r="G1602" s="354"/>
      <c r="H1602" s="355"/>
      <c r="I1602" s="356"/>
    </row>
    <row r="1603" spans="2:9" ht="16.5" thickBot="1">
      <c r="B1603" s="81"/>
      <c r="D1603" s="352"/>
      <c r="E1603" s="353"/>
      <c r="F1603" s="353"/>
      <c r="G1603" s="354"/>
      <c r="H1603" s="355"/>
      <c r="I1603" s="356"/>
    </row>
    <row r="1604" spans="2:9" ht="16.5" thickBot="1">
      <c r="B1604" s="81"/>
      <c r="D1604" s="352"/>
      <c r="E1604" s="353"/>
      <c r="F1604" s="353"/>
      <c r="G1604" s="354"/>
      <c r="H1604" s="355"/>
      <c r="I1604" s="356"/>
    </row>
    <row r="1605" spans="2:9" ht="16.5" thickBot="1">
      <c r="B1605" s="81"/>
      <c r="D1605" s="352"/>
      <c r="E1605" s="353"/>
      <c r="F1605" s="353"/>
      <c r="G1605" s="354"/>
      <c r="H1605" s="355"/>
      <c r="I1605" s="356"/>
    </row>
    <row r="1606" spans="2:9" ht="16.5" thickBot="1">
      <c r="B1606" s="81"/>
      <c r="D1606" s="352"/>
      <c r="E1606" s="353"/>
      <c r="F1606" s="353"/>
      <c r="G1606" s="354"/>
      <c r="H1606" s="355"/>
      <c r="I1606" s="356"/>
    </row>
    <row r="1607" spans="2:9" ht="16.5" thickBot="1">
      <c r="B1607" s="81"/>
      <c r="D1607" s="352"/>
      <c r="E1607" s="353"/>
      <c r="F1607" s="353"/>
      <c r="G1607" s="354"/>
      <c r="H1607" s="355"/>
      <c r="I1607" s="356"/>
    </row>
    <row r="1608" spans="2:9" ht="16.5" thickBot="1">
      <c r="B1608" s="81"/>
      <c r="D1608" s="352"/>
      <c r="E1608" s="353"/>
      <c r="F1608" s="353"/>
      <c r="G1608" s="354"/>
      <c r="H1608" s="355"/>
      <c r="I1608" s="356"/>
    </row>
    <row r="1609" spans="2:9" ht="16.5" thickBot="1">
      <c r="B1609" s="81"/>
      <c r="D1609" s="352"/>
      <c r="E1609" s="353"/>
      <c r="F1609" s="353"/>
      <c r="G1609" s="354"/>
      <c r="H1609" s="355"/>
      <c r="I1609" s="356"/>
    </row>
    <row r="1610" spans="2:9" ht="16.5" thickBot="1">
      <c r="B1610" s="81"/>
      <c r="D1610" s="352"/>
      <c r="E1610" s="353"/>
      <c r="F1610" s="353"/>
      <c r="G1610" s="354"/>
      <c r="H1610" s="355"/>
      <c r="I1610" s="356"/>
    </row>
    <row r="1611" spans="2:9" ht="16.5" thickBot="1">
      <c r="B1611" s="81"/>
      <c r="D1611" s="352"/>
      <c r="E1611" s="353"/>
      <c r="F1611" s="353"/>
      <c r="G1611" s="354"/>
      <c r="H1611" s="355"/>
      <c r="I1611" s="356"/>
    </row>
    <row r="1612" spans="2:9" ht="16.5" thickBot="1">
      <c r="B1612" s="81"/>
      <c r="D1612" s="352"/>
      <c r="E1612" s="353"/>
      <c r="F1612" s="353"/>
      <c r="G1612" s="354"/>
      <c r="H1612" s="355"/>
      <c r="I1612" s="356"/>
    </row>
    <row r="1613" spans="2:9" ht="16.5" thickBot="1">
      <c r="B1613" s="81"/>
      <c r="D1613" s="352"/>
      <c r="E1613" s="353"/>
      <c r="F1613" s="353"/>
      <c r="G1613" s="354"/>
      <c r="H1613" s="355"/>
      <c r="I1613" s="356"/>
    </row>
    <row r="1614" spans="2:9" ht="16.5" thickBot="1">
      <c r="B1614" s="81"/>
      <c r="D1614" s="352"/>
      <c r="E1614" s="353"/>
      <c r="F1614" s="353"/>
      <c r="G1614" s="354"/>
      <c r="H1614" s="355"/>
      <c r="I1614" s="356"/>
    </row>
    <row r="1615" spans="2:9" ht="16.5" thickBot="1">
      <c r="B1615" s="81"/>
      <c r="D1615" s="352"/>
      <c r="E1615" s="353"/>
      <c r="F1615" s="353"/>
      <c r="G1615" s="354"/>
      <c r="H1615" s="355"/>
      <c r="I1615" s="356"/>
    </row>
    <row r="1616" spans="2:9" ht="16.5" thickBot="1">
      <c r="B1616" s="81"/>
      <c r="D1616" s="352"/>
      <c r="E1616" s="353"/>
      <c r="F1616" s="353"/>
      <c r="G1616" s="354"/>
      <c r="H1616" s="355"/>
      <c r="I1616" s="356"/>
    </row>
    <row r="1617" spans="2:9" ht="16.5" thickBot="1">
      <c r="B1617" s="81"/>
      <c r="D1617" s="352"/>
      <c r="E1617" s="353"/>
      <c r="F1617" s="353"/>
      <c r="G1617" s="354"/>
      <c r="H1617" s="355"/>
      <c r="I1617" s="356"/>
    </row>
    <row r="1618" spans="2:9" ht="16.5" thickBot="1">
      <c r="B1618" s="81"/>
      <c r="D1618" s="352"/>
      <c r="E1618" s="353"/>
      <c r="F1618" s="353"/>
      <c r="G1618" s="354"/>
      <c r="H1618" s="355"/>
      <c r="I1618" s="356"/>
    </row>
    <row r="1619" spans="2:9" ht="16.5" thickBot="1">
      <c r="B1619" s="81"/>
      <c r="D1619" s="352"/>
      <c r="E1619" s="353"/>
      <c r="F1619" s="353"/>
      <c r="G1619" s="354"/>
      <c r="H1619" s="355"/>
      <c r="I1619" s="356"/>
    </row>
    <row r="1620" spans="2:9" ht="16.5" thickBot="1">
      <c r="B1620" s="81"/>
      <c r="D1620" s="352"/>
      <c r="E1620" s="353"/>
      <c r="F1620" s="353"/>
      <c r="G1620" s="354"/>
      <c r="H1620" s="355"/>
      <c r="I1620" s="356"/>
    </row>
    <row r="1621" spans="2:9" ht="16.5" thickBot="1">
      <c r="B1621" s="81"/>
      <c r="D1621" s="352"/>
      <c r="E1621" s="353"/>
      <c r="F1621" s="353"/>
      <c r="G1621" s="354"/>
      <c r="H1621" s="355"/>
      <c r="I1621" s="356"/>
    </row>
    <row r="1622" spans="2:9" ht="16.5" thickBot="1">
      <c r="B1622" s="81"/>
      <c r="D1622" s="352"/>
      <c r="E1622" s="353"/>
      <c r="F1622" s="353"/>
      <c r="G1622" s="354"/>
      <c r="H1622" s="355"/>
      <c r="I1622" s="356"/>
    </row>
    <row r="1623" spans="2:9" ht="16.5" thickBot="1">
      <c r="B1623" s="81"/>
      <c r="D1623" s="352"/>
      <c r="E1623" s="353"/>
      <c r="F1623" s="353"/>
      <c r="G1623" s="354"/>
      <c r="H1623" s="355"/>
      <c r="I1623" s="356"/>
    </row>
    <row r="1624" spans="2:9" ht="16.5" thickBot="1">
      <c r="B1624" s="81"/>
      <c r="D1624" s="352"/>
      <c r="E1624" s="353"/>
      <c r="F1624" s="353"/>
      <c r="G1624" s="354"/>
      <c r="H1624" s="355"/>
      <c r="I1624" s="356"/>
    </row>
    <row r="1625" spans="2:9" ht="16.5" thickBot="1">
      <c r="B1625" s="81"/>
      <c r="D1625" s="352"/>
      <c r="E1625" s="353"/>
      <c r="F1625" s="353"/>
      <c r="G1625" s="354"/>
      <c r="H1625" s="355"/>
      <c r="I1625" s="356"/>
    </row>
    <row r="1626" spans="2:9" ht="16.5" thickBot="1">
      <c r="B1626" s="81"/>
      <c r="D1626" s="352"/>
      <c r="E1626" s="353"/>
      <c r="F1626" s="353"/>
      <c r="G1626" s="354"/>
      <c r="H1626" s="355"/>
      <c r="I1626" s="356"/>
    </row>
    <row r="1627" spans="2:9" ht="16.5" thickBot="1">
      <c r="B1627" s="81"/>
      <c r="D1627" s="352"/>
      <c r="E1627" s="353"/>
      <c r="F1627" s="353"/>
      <c r="G1627" s="354"/>
      <c r="H1627" s="355"/>
      <c r="I1627" s="356"/>
    </row>
    <row r="1628" spans="2:9" ht="16.5" thickBot="1">
      <c r="B1628" s="81"/>
      <c r="D1628" s="352"/>
      <c r="E1628" s="353"/>
      <c r="F1628" s="353"/>
      <c r="G1628" s="354"/>
      <c r="H1628" s="355"/>
      <c r="I1628" s="356"/>
    </row>
    <row r="1629" spans="2:9" ht="16.5" thickBot="1">
      <c r="B1629" s="81"/>
      <c r="D1629" s="352"/>
      <c r="E1629" s="353"/>
      <c r="F1629" s="353"/>
      <c r="G1629" s="354"/>
      <c r="H1629" s="355"/>
      <c r="I1629" s="356"/>
    </row>
    <row r="1630" spans="2:9" ht="16.5" thickBot="1">
      <c r="B1630" s="81"/>
      <c r="D1630" s="352"/>
      <c r="E1630" s="353"/>
      <c r="F1630" s="353"/>
      <c r="G1630" s="354"/>
      <c r="H1630" s="355"/>
      <c r="I1630" s="356"/>
    </row>
    <row r="1631" spans="2:9" ht="16.5" thickBot="1">
      <c r="B1631" s="81"/>
      <c r="D1631" s="352"/>
      <c r="E1631" s="353"/>
      <c r="F1631" s="353"/>
      <c r="G1631" s="354"/>
      <c r="H1631" s="355"/>
      <c r="I1631" s="356"/>
    </row>
    <row r="1632" spans="2:9" ht="16.5" thickBot="1">
      <c r="B1632" s="81"/>
      <c r="D1632" s="352"/>
      <c r="E1632" s="353"/>
      <c r="F1632" s="353"/>
      <c r="G1632" s="354"/>
      <c r="H1632" s="355"/>
      <c r="I1632" s="356"/>
    </row>
    <row r="1633" spans="2:9" ht="16.5" thickBot="1">
      <c r="B1633" s="81"/>
      <c r="D1633" s="352"/>
      <c r="E1633" s="353"/>
      <c r="F1633" s="353"/>
      <c r="G1633" s="354"/>
      <c r="H1633" s="355"/>
      <c r="I1633" s="356"/>
    </row>
    <row r="1634" spans="2:9" ht="16.5" thickBot="1">
      <c r="B1634" s="81"/>
      <c r="D1634" s="352"/>
      <c r="E1634" s="353"/>
      <c r="F1634" s="353"/>
      <c r="G1634" s="354"/>
      <c r="H1634" s="355"/>
      <c r="I1634" s="356"/>
    </row>
    <row r="1635" spans="2:9" ht="16.5" thickBot="1">
      <c r="B1635" s="81"/>
      <c r="D1635" s="352"/>
      <c r="E1635" s="353"/>
      <c r="F1635" s="353"/>
      <c r="G1635" s="354"/>
      <c r="H1635" s="355"/>
      <c r="I1635" s="356"/>
    </row>
    <row r="1636" spans="2:9" ht="16.5" thickBot="1">
      <c r="B1636" s="81"/>
      <c r="D1636" s="352"/>
      <c r="E1636" s="353"/>
      <c r="F1636" s="353"/>
      <c r="G1636" s="354"/>
      <c r="H1636" s="355"/>
      <c r="I1636" s="356"/>
    </row>
    <row r="1637" spans="2:9" ht="16.5" thickBot="1">
      <c r="B1637" s="81"/>
      <c r="D1637" s="352"/>
      <c r="E1637" s="353"/>
      <c r="F1637" s="353"/>
      <c r="G1637" s="354"/>
      <c r="H1637" s="355"/>
      <c r="I1637" s="356"/>
    </row>
    <row r="1638" spans="2:9" ht="16.5" thickBot="1">
      <c r="B1638" s="81"/>
      <c r="D1638" s="352"/>
      <c r="E1638" s="353"/>
      <c r="F1638" s="353"/>
      <c r="G1638" s="354"/>
      <c r="H1638" s="355"/>
      <c r="I1638" s="356"/>
    </row>
    <row r="1639" spans="2:9" ht="16.5" thickBot="1">
      <c r="B1639" s="81"/>
      <c r="D1639" s="352"/>
      <c r="E1639" s="353"/>
      <c r="F1639" s="353"/>
      <c r="G1639" s="354"/>
      <c r="H1639" s="355"/>
      <c r="I1639" s="356"/>
    </row>
    <row r="1640" spans="2:9" ht="16.5" thickBot="1">
      <c r="B1640" s="81"/>
      <c r="D1640" s="352"/>
      <c r="E1640" s="353"/>
      <c r="F1640" s="353"/>
      <c r="G1640" s="354"/>
      <c r="H1640" s="355"/>
      <c r="I1640" s="356"/>
    </row>
    <row r="1641" spans="2:9" ht="16.5" thickBot="1">
      <c r="B1641" s="81"/>
      <c r="D1641" s="352"/>
      <c r="E1641" s="353"/>
      <c r="F1641" s="353"/>
      <c r="G1641" s="354"/>
      <c r="H1641" s="355"/>
      <c r="I1641" s="356"/>
    </row>
    <row r="1642" spans="2:9" ht="16.5" thickBot="1">
      <c r="B1642" s="81"/>
      <c r="D1642" s="352"/>
      <c r="E1642" s="353"/>
      <c r="F1642" s="353"/>
      <c r="G1642" s="354"/>
      <c r="H1642" s="355"/>
      <c r="I1642" s="356"/>
    </row>
    <row r="1643" spans="2:9" ht="16.5" thickBot="1">
      <c r="B1643" s="81"/>
      <c r="D1643" s="352"/>
      <c r="E1643" s="353"/>
      <c r="F1643" s="353"/>
      <c r="G1643" s="354"/>
      <c r="H1643" s="355"/>
      <c r="I1643" s="356"/>
    </row>
    <row r="1644" spans="2:9" ht="16.5" thickBot="1">
      <c r="B1644" s="81"/>
      <c r="D1644" s="352"/>
      <c r="E1644" s="353"/>
      <c r="F1644" s="353"/>
      <c r="G1644" s="354"/>
      <c r="H1644" s="355"/>
      <c r="I1644" s="356"/>
    </row>
    <row r="1645" spans="2:9" ht="16.5" thickBot="1">
      <c r="B1645" s="81"/>
      <c r="D1645" s="352"/>
      <c r="E1645" s="353"/>
      <c r="F1645" s="353"/>
      <c r="G1645" s="354"/>
      <c r="H1645" s="355"/>
      <c r="I1645" s="356"/>
    </row>
    <row r="1646" spans="2:9" ht="16.5" thickBot="1">
      <c r="B1646" s="81"/>
      <c r="D1646" s="352"/>
      <c r="E1646" s="353"/>
      <c r="F1646" s="353"/>
      <c r="G1646" s="354"/>
      <c r="H1646" s="355"/>
      <c r="I1646" s="356"/>
    </row>
    <row r="1647" spans="2:9" ht="16.5" thickBot="1">
      <c r="B1647" s="81"/>
      <c r="D1647" s="352"/>
      <c r="E1647" s="353"/>
      <c r="F1647" s="353"/>
      <c r="G1647" s="354"/>
      <c r="H1647" s="355"/>
      <c r="I1647" s="356"/>
    </row>
    <row r="1648" spans="2:9" ht="16.5" thickBot="1">
      <c r="B1648" s="81"/>
      <c r="D1648" s="352"/>
      <c r="E1648" s="353"/>
      <c r="F1648" s="353"/>
      <c r="G1648" s="354"/>
      <c r="H1648" s="355"/>
      <c r="I1648" s="356"/>
    </row>
    <row r="1649" spans="2:9" ht="16.5" thickBot="1">
      <c r="B1649" s="81"/>
      <c r="D1649" s="352"/>
      <c r="E1649" s="353"/>
      <c r="F1649" s="353"/>
      <c r="G1649" s="354"/>
      <c r="H1649" s="355"/>
      <c r="I1649" s="356"/>
    </row>
    <row r="1650" spans="2:9" ht="16.5" thickBot="1">
      <c r="B1650" s="81"/>
      <c r="D1650" s="352"/>
      <c r="E1650" s="353"/>
      <c r="F1650" s="353"/>
      <c r="G1650" s="354"/>
      <c r="H1650" s="355"/>
      <c r="I1650" s="356"/>
    </row>
    <row r="1651" spans="2:9" ht="16.5" thickBot="1">
      <c r="B1651" s="81"/>
      <c r="D1651" s="352"/>
      <c r="E1651" s="353"/>
      <c r="F1651" s="353"/>
      <c r="G1651" s="354"/>
      <c r="H1651" s="355"/>
      <c r="I1651" s="356"/>
    </row>
    <row r="1652" spans="2:9" ht="16.5" thickBot="1">
      <c r="B1652" s="81"/>
      <c r="D1652" s="352"/>
      <c r="E1652" s="353"/>
      <c r="F1652" s="353"/>
      <c r="G1652" s="354"/>
      <c r="H1652" s="355"/>
      <c r="I1652" s="356"/>
    </row>
    <row r="1653" spans="2:9" ht="16.5" thickBot="1">
      <c r="B1653" s="81"/>
      <c r="D1653" s="352"/>
      <c r="E1653" s="353"/>
      <c r="F1653" s="353"/>
      <c r="G1653" s="354"/>
      <c r="H1653" s="355"/>
      <c r="I1653" s="356"/>
    </row>
    <row r="1654" spans="2:9" ht="16.5" thickBot="1">
      <c r="B1654" s="81"/>
      <c r="D1654" s="352"/>
      <c r="E1654" s="353"/>
      <c r="F1654" s="353"/>
      <c r="G1654" s="354"/>
      <c r="H1654" s="355"/>
      <c r="I1654" s="356"/>
    </row>
    <row r="1655" spans="2:9" ht="16.5" thickBot="1">
      <c r="B1655" s="81"/>
      <c r="D1655" s="352"/>
      <c r="E1655" s="353"/>
      <c r="F1655" s="353"/>
      <c r="G1655" s="354"/>
      <c r="H1655" s="355"/>
      <c r="I1655" s="356"/>
    </row>
    <row r="1656" spans="2:9" ht="16.5" thickBot="1">
      <c r="B1656" s="81"/>
      <c r="D1656" s="352"/>
      <c r="E1656" s="353"/>
      <c r="F1656" s="353"/>
      <c r="G1656" s="354"/>
      <c r="H1656" s="355"/>
      <c r="I1656" s="356"/>
    </row>
    <row r="1657" spans="2:9" ht="16.5" thickBot="1">
      <c r="B1657" s="81"/>
      <c r="D1657" s="352"/>
      <c r="E1657" s="353"/>
      <c r="F1657" s="353"/>
      <c r="G1657" s="354"/>
      <c r="H1657" s="355"/>
      <c r="I1657" s="356"/>
    </row>
    <row r="1658" spans="2:9" ht="16.5" thickBot="1">
      <c r="B1658" s="81"/>
      <c r="D1658" s="352"/>
      <c r="E1658" s="353"/>
      <c r="F1658" s="353"/>
      <c r="G1658" s="354"/>
      <c r="H1658" s="355"/>
      <c r="I1658" s="356"/>
    </row>
    <row r="1659" spans="2:9" ht="16.5" thickBot="1">
      <c r="B1659" s="81"/>
      <c r="D1659" s="352"/>
      <c r="E1659" s="353"/>
      <c r="F1659" s="353"/>
      <c r="G1659" s="354"/>
      <c r="H1659" s="355"/>
      <c r="I1659" s="356"/>
    </row>
    <row r="1660" spans="2:9" ht="16.5" thickBot="1">
      <c r="B1660" s="81"/>
      <c r="D1660" s="352"/>
      <c r="E1660" s="353"/>
      <c r="F1660" s="353"/>
      <c r="G1660" s="354"/>
      <c r="H1660" s="355"/>
      <c r="I1660" s="356"/>
    </row>
    <row r="1661" spans="2:9" ht="16.5" thickBot="1">
      <c r="B1661" s="81"/>
      <c r="D1661" s="352"/>
      <c r="E1661" s="353"/>
      <c r="F1661" s="353"/>
      <c r="G1661" s="354"/>
      <c r="H1661" s="355"/>
      <c r="I1661" s="356"/>
    </row>
    <row r="1662" spans="2:9" ht="16.5" thickBot="1">
      <c r="B1662" s="81"/>
      <c r="D1662" s="352"/>
      <c r="E1662" s="353"/>
      <c r="F1662" s="353"/>
      <c r="G1662" s="354"/>
      <c r="H1662" s="355"/>
      <c r="I1662" s="356"/>
    </row>
    <row r="1663" spans="2:9" ht="16.5" thickBot="1">
      <c r="B1663" s="81"/>
      <c r="D1663" s="352"/>
      <c r="E1663" s="353"/>
      <c r="F1663" s="353"/>
      <c r="G1663" s="354"/>
      <c r="H1663" s="355"/>
      <c r="I1663" s="356"/>
    </row>
    <row r="1664" spans="2:9" ht="16.5" thickBot="1">
      <c r="B1664" s="81"/>
      <c r="D1664" s="352"/>
      <c r="E1664" s="353"/>
      <c r="F1664" s="353"/>
      <c r="G1664" s="354"/>
      <c r="H1664" s="355"/>
      <c r="I1664" s="356"/>
    </row>
    <row r="1665" spans="2:9" ht="16.5" thickBot="1">
      <c r="B1665" s="81"/>
      <c r="D1665" s="352"/>
      <c r="E1665" s="353"/>
      <c r="F1665" s="353"/>
      <c r="G1665" s="354"/>
      <c r="H1665" s="355"/>
      <c r="I1665" s="356"/>
    </row>
    <row r="1666" spans="2:9" ht="16.5" thickBot="1">
      <c r="B1666" s="81"/>
      <c r="D1666" s="352"/>
      <c r="E1666" s="353"/>
      <c r="F1666" s="353"/>
      <c r="G1666" s="354"/>
      <c r="H1666" s="355"/>
      <c r="I1666" s="356"/>
    </row>
    <row r="1667" spans="2:9" ht="16.5" thickBot="1">
      <c r="B1667" s="81"/>
      <c r="D1667" s="352"/>
      <c r="E1667" s="353"/>
      <c r="F1667" s="353"/>
      <c r="G1667" s="354"/>
      <c r="H1667" s="355"/>
      <c r="I1667" s="356"/>
    </row>
    <row r="1668" spans="2:9" ht="16.5" thickBot="1">
      <c r="B1668" s="81"/>
      <c r="D1668" s="352"/>
      <c r="E1668" s="353"/>
      <c r="F1668" s="353"/>
      <c r="G1668" s="354"/>
      <c r="H1668" s="355"/>
      <c r="I1668" s="356"/>
    </row>
    <row r="1669" spans="2:9" ht="16.5" thickBot="1">
      <c r="B1669" s="81"/>
      <c r="D1669" s="352"/>
      <c r="E1669" s="353"/>
      <c r="F1669" s="353"/>
      <c r="G1669" s="354"/>
      <c r="H1669" s="355"/>
      <c r="I1669" s="356"/>
    </row>
    <row r="1670" spans="2:9" ht="16.5" thickBot="1">
      <c r="B1670" s="81"/>
      <c r="D1670" s="352"/>
      <c r="E1670" s="353"/>
      <c r="F1670" s="353"/>
      <c r="G1670" s="354"/>
      <c r="H1670" s="355"/>
      <c r="I1670" s="356"/>
    </row>
    <row r="1671" spans="2:9" ht="16.5" thickBot="1">
      <c r="B1671" s="81"/>
      <c r="D1671" s="352"/>
      <c r="E1671" s="353"/>
      <c r="F1671" s="353"/>
      <c r="G1671" s="354"/>
      <c r="H1671" s="355"/>
      <c r="I1671" s="356"/>
    </row>
    <row r="1672" spans="2:9" ht="16.5" thickBot="1">
      <c r="B1672" s="81"/>
      <c r="D1672" s="352"/>
      <c r="E1672" s="353"/>
      <c r="F1672" s="353"/>
      <c r="G1672" s="354"/>
      <c r="H1672" s="355"/>
      <c r="I1672" s="356"/>
    </row>
    <row r="1673" spans="2:9" ht="16.5" thickBot="1">
      <c r="B1673" s="81"/>
      <c r="D1673" s="352"/>
      <c r="E1673" s="353"/>
      <c r="F1673" s="353"/>
      <c r="G1673" s="354"/>
      <c r="H1673" s="355"/>
      <c r="I1673" s="356"/>
    </row>
    <row r="1674" spans="2:9" ht="16.5" thickBot="1">
      <c r="B1674" s="81"/>
      <c r="D1674" s="352"/>
      <c r="E1674" s="353"/>
      <c r="F1674" s="353"/>
      <c r="G1674" s="354"/>
      <c r="H1674" s="355"/>
      <c r="I1674" s="356"/>
    </row>
    <row r="1675" spans="2:9" ht="16.5" thickBot="1">
      <c r="B1675" s="81"/>
      <c r="D1675" s="352"/>
      <c r="E1675" s="353"/>
      <c r="F1675" s="353"/>
      <c r="G1675" s="354"/>
      <c r="H1675" s="355"/>
      <c r="I1675" s="356"/>
    </row>
    <row r="1676" spans="2:9" ht="16.5" thickBot="1">
      <c r="B1676" s="81"/>
      <c r="D1676" s="352"/>
      <c r="E1676" s="353"/>
      <c r="F1676" s="353"/>
      <c r="G1676" s="354"/>
      <c r="H1676" s="355"/>
      <c r="I1676" s="356"/>
    </row>
    <row r="1677" spans="2:9" ht="16.5" thickBot="1">
      <c r="B1677" s="81"/>
      <c r="D1677" s="352"/>
      <c r="E1677" s="353"/>
      <c r="F1677" s="353"/>
      <c r="G1677" s="354"/>
      <c r="H1677" s="355"/>
      <c r="I1677" s="356"/>
    </row>
    <row r="1678" spans="2:9" ht="16.5" thickBot="1">
      <c r="B1678" s="81"/>
      <c r="D1678" s="352"/>
      <c r="E1678" s="353"/>
      <c r="F1678" s="353"/>
      <c r="G1678" s="354"/>
      <c r="H1678" s="355"/>
      <c r="I1678" s="356"/>
    </row>
    <row r="1679" spans="2:9" ht="16.5" thickBot="1">
      <c r="B1679" s="81"/>
      <c r="D1679" s="352"/>
      <c r="E1679" s="353"/>
      <c r="F1679" s="353"/>
      <c r="G1679" s="354"/>
      <c r="H1679" s="355"/>
      <c r="I1679" s="356"/>
    </row>
    <row r="1680" spans="2:9" ht="16.5" thickBot="1">
      <c r="B1680" s="81"/>
      <c r="D1680" s="352"/>
      <c r="E1680" s="353"/>
      <c r="F1680" s="353"/>
      <c r="G1680" s="354"/>
      <c r="H1680" s="355"/>
      <c r="I1680" s="356"/>
    </row>
    <row r="1681" spans="2:9" ht="16.5" thickBot="1">
      <c r="B1681" s="81"/>
      <c r="D1681" s="352"/>
      <c r="E1681" s="353"/>
      <c r="F1681" s="353"/>
      <c r="G1681" s="354"/>
      <c r="H1681" s="355"/>
      <c r="I1681" s="356"/>
    </row>
    <row r="1682" spans="2:9" ht="16.5" thickBot="1">
      <c r="B1682" s="81"/>
      <c r="D1682" s="352"/>
      <c r="E1682" s="353"/>
      <c r="F1682" s="353"/>
      <c r="G1682" s="354"/>
      <c r="H1682" s="355"/>
      <c r="I1682" s="356"/>
    </row>
    <row r="1683" spans="2:9" ht="16.5" thickBot="1">
      <c r="B1683" s="81"/>
      <c r="D1683" s="352"/>
      <c r="E1683" s="353"/>
      <c r="F1683" s="353"/>
      <c r="G1683" s="354"/>
      <c r="H1683" s="355"/>
      <c r="I1683" s="356"/>
    </row>
    <row r="1684" spans="2:9" ht="16.5" thickBot="1">
      <c r="B1684" s="81"/>
      <c r="D1684" s="352"/>
      <c r="E1684" s="353"/>
      <c r="F1684" s="353"/>
      <c r="G1684" s="354"/>
      <c r="H1684" s="355"/>
      <c r="I1684" s="356"/>
    </row>
    <row r="1685" spans="2:9" ht="16.5" thickBot="1">
      <c r="B1685" s="81"/>
      <c r="D1685" s="352"/>
      <c r="E1685" s="353"/>
      <c r="F1685" s="353"/>
      <c r="G1685" s="354"/>
      <c r="H1685" s="355"/>
      <c r="I1685" s="356"/>
    </row>
    <row r="1686" spans="2:9" ht="16.5" thickBot="1">
      <c r="B1686" s="81"/>
      <c r="D1686" s="352"/>
      <c r="E1686" s="353"/>
      <c r="F1686" s="353"/>
      <c r="G1686" s="354"/>
      <c r="H1686" s="355"/>
      <c r="I1686" s="356"/>
    </row>
    <row r="1687" spans="2:9" ht="16.5" thickBot="1">
      <c r="B1687" s="81"/>
      <c r="D1687" s="352"/>
      <c r="E1687" s="353"/>
      <c r="F1687" s="353"/>
      <c r="G1687" s="354"/>
      <c r="H1687" s="355"/>
      <c r="I1687" s="356"/>
    </row>
    <row r="1688" spans="2:9" ht="16.5" thickBot="1">
      <c r="B1688" s="81"/>
      <c r="D1688" s="352"/>
      <c r="E1688" s="353"/>
      <c r="F1688" s="353"/>
      <c r="G1688" s="354"/>
      <c r="H1688" s="355"/>
      <c r="I1688" s="356"/>
    </row>
    <row r="1689" spans="2:9" ht="16.5" thickBot="1">
      <c r="B1689" s="81"/>
      <c r="D1689" s="352"/>
      <c r="E1689" s="353"/>
      <c r="F1689" s="353"/>
      <c r="G1689" s="354"/>
      <c r="H1689" s="355"/>
      <c r="I1689" s="356"/>
    </row>
    <row r="1690" spans="2:9" ht="16.5" thickBot="1">
      <c r="B1690" s="81"/>
      <c r="D1690" s="352"/>
      <c r="E1690" s="353"/>
      <c r="F1690" s="353"/>
      <c r="G1690" s="354"/>
      <c r="H1690" s="355"/>
      <c r="I1690" s="356"/>
    </row>
    <row r="1691" spans="2:9" ht="16.5" thickBot="1">
      <c r="B1691" s="81"/>
      <c r="D1691" s="352"/>
      <c r="E1691" s="353"/>
      <c r="F1691" s="353"/>
      <c r="G1691" s="354"/>
      <c r="H1691" s="355"/>
      <c r="I1691" s="356"/>
    </row>
    <row r="1692" spans="2:9" ht="16.5" thickBot="1">
      <c r="B1692" s="81"/>
      <c r="D1692" s="352"/>
      <c r="E1692" s="353"/>
      <c r="F1692" s="353"/>
      <c r="G1692" s="354"/>
      <c r="H1692" s="355"/>
      <c r="I1692" s="356"/>
    </row>
    <row r="1693" spans="2:9" ht="16.5" thickBot="1">
      <c r="B1693" s="81"/>
      <c r="D1693" s="352"/>
      <c r="E1693" s="353"/>
      <c r="F1693" s="353"/>
      <c r="G1693" s="354"/>
      <c r="H1693" s="355"/>
      <c r="I1693" s="356"/>
    </row>
    <row r="1694" spans="2:9" ht="16.5" thickBot="1">
      <c r="B1694" s="81"/>
      <c r="D1694" s="352"/>
      <c r="E1694" s="353"/>
      <c r="F1694" s="353"/>
      <c r="G1694" s="354"/>
      <c r="H1694" s="355"/>
      <c r="I1694" s="356"/>
    </row>
    <row r="1695" spans="2:9" ht="16.5" thickBot="1">
      <c r="B1695" s="81"/>
      <c r="D1695" s="352"/>
      <c r="E1695" s="353"/>
      <c r="F1695" s="353"/>
      <c r="G1695" s="354"/>
      <c r="H1695" s="355"/>
      <c r="I1695" s="356"/>
    </row>
    <row r="1696" spans="2:9" ht="16.5" thickBot="1">
      <c r="B1696" s="81"/>
      <c r="D1696" s="352"/>
      <c r="E1696" s="353"/>
      <c r="F1696" s="353"/>
      <c r="G1696" s="354"/>
      <c r="H1696" s="355"/>
      <c r="I1696" s="356"/>
    </row>
    <row r="1697" spans="2:9" ht="16.5" thickBot="1">
      <c r="B1697" s="81"/>
      <c r="D1697" s="352"/>
      <c r="E1697" s="353"/>
      <c r="F1697" s="353"/>
      <c r="G1697" s="354"/>
      <c r="H1697" s="355"/>
      <c r="I1697" s="356"/>
    </row>
    <row r="1698" spans="2:9" ht="16.5" thickBot="1">
      <c r="B1698" s="81"/>
      <c r="D1698" s="352"/>
      <c r="E1698" s="353"/>
      <c r="F1698" s="353"/>
      <c r="G1698" s="354"/>
      <c r="H1698" s="355"/>
      <c r="I1698" s="356"/>
    </row>
    <row r="1699" spans="2:9" ht="16.5" thickBot="1">
      <c r="B1699" s="81"/>
      <c r="D1699" s="352"/>
      <c r="E1699" s="353"/>
      <c r="F1699" s="353"/>
      <c r="G1699" s="354"/>
      <c r="H1699" s="355"/>
      <c r="I1699" s="356"/>
    </row>
    <row r="1700" spans="2:9" ht="16.5" thickBot="1">
      <c r="B1700" s="81"/>
      <c r="D1700" s="352"/>
      <c r="E1700" s="353"/>
      <c r="F1700" s="353"/>
      <c r="G1700" s="354"/>
      <c r="H1700" s="355"/>
      <c r="I1700" s="356"/>
    </row>
    <row r="1701" spans="2:9" ht="16.5" thickBot="1">
      <c r="B1701" s="81"/>
      <c r="D1701" s="352"/>
      <c r="E1701" s="353"/>
      <c r="F1701" s="353"/>
      <c r="G1701" s="354"/>
      <c r="H1701" s="355"/>
      <c r="I1701" s="356"/>
    </row>
    <row r="1702" spans="2:9" ht="16.5" thickBot="1">
      <c r="B1702" s="81"/>
      <c r="D1702" s="352"/>
      <c r="E1702" s="353"/>
      <c r="F1702" s="353"/>
      <c r="G1702" s="354"/>
      <c r="H1702" s="355"/>
      <c r="I1702" s="356"/>
    </row>
    <row r="1703" spans="2:9" ht="16.5" thickBot="1">
      <c r="B1703" s="81"/>
      <c r="D1703" s="352"/>
      <c r="E1703" s="353"/>
      <c r="F1703" s="353"/>
      <c r="G1703" s="354"/>
      <c r="H1703" s="355"/>
      <c r="I1703" s="356"/>
    </row>
    <row r="1704" spans="2:9" ht="16.5" thickBot="1">
      <c r="B1704" s="81"/>
      <c r="D1704" s="352"/>
      <c r="E1704" s="353"/>
      <c r="F1704" s="353"/>
      <c r="G1704" s="354"/>
      <c r="H1704" s="355"/>
      <c r="I1704" s="356"/>
    </row>
    <row r="1705" spans="2:9" ht="16.5" thickBot="1">
      <c r="B1705" s="81"/>
      <c r="D1705" s="352"/>
      <c r="E1705" s="353"/>
      <c r="F1705" s="353"/>
      <c r="G1705" s="354"/>
      <c r="H1705" s="355"/>
      <c r="I1705" s="356"/>
    </row>
    <row r="1706" spans="2:9" ht="16.5" thickBot="1">
      <c r="B1706" s="81"/>
      <c r="D1706" s="352"/>
      <c r="E1706" s="353"/>
      <c r="F1706" s="353"/>
      <c r="G1706" s="354"/>
      <c r="H1706" s="355"/>
      <c r="I1706" s="356"/>
    </row>
    <row r="1707" spans="2:9" ht="16.5" thickBot="1">
      <c r="B1707" s="81"/>
      <c r="D1707" s="352"/>
      <c r="E1707" s="353"/>
      <c r="F1707" s="353"/>
      <c r="G1707" s="354"/>
      <c r="H1707" s="355"/>
      <c r="I1707" s="356"/>
    </row>
    <row r="1708" spans="2:9" ht="16.5" thickBot="1">
      <c r="B1708" s="81"/>
      <c r="D1708" s="352"/>
      <c r="E1708" s="353"/>
      <c r="F1708" s="353"/>
      <c r="G1708" s="354"/>
      <c r="H1708" s="355"/>
      <c r="I1708" s="356"/>
    </row>
    <row r="1709" spans="2:9" ht="16.5" thickBot="1">
      <c r="B1709" s="81"/>
      <c r="D1709" s="352"/>
      <c r="E1709" s="353"/>
      <c r="F1709" s="353"/>
      <c r="G1709" s="354"/>
      <c r="H1709" s="355"/>
      <c r="I1709" s="356"/>
    </row>
    <row r="1710" spans="2:9" ht="16.5" thickBot="1">
      <c r="B1710" s="81"/>
      <c r="D1710" s="352"/>
      <c r="E1710" s="353"/>
      <c r="F1710" s="353"/>
      <c r="G1710" s="354"/>
      <c r="H1710" s="355"/>
      <c r="I1710" s="356"/>
    </row>
    <row r="1711" spans="2:9" ht="16.5" thickBot="1">
      <c r="B1711" s="81"/>
      <c r="D1711" s="352"/>
      <c r="E1711" s="353"/>
      <c r="F1711" s="353"/>
      <c r="G1711" s="354"/>
      <c r="H1711" s="355"/>
      <c r="I1711" s="356"/>
    </row>
    <row r="1712" spans="2:9" ht="16.5" thickBot="1">
      <c r="B1712" s="81"/>
      <c r="D1712" s="352"/>
      <c r="E1712" s="353"/>
      <c r="F1712" s="353"/>
      <c r="G1712" s="354"/>
      <c r="H1712" s="355"/>
      <c r="I1712" s="356"/>
    </row>
    <row r="1713" spans="2:9" ht="16.5" thickBot="1">
      <c r="B1713" s="81"/>
      <c r="D1713" s="352"/>
      <c r="E1713" s="353"/>
      <c r="F1713" s="353"/>
      <c r="G1713" s="354"/>
      <c r="H1713" s="355"/>
      <c r="I1713" s="356"/>
    </row>
    <row r="1714" spans="2:9" ht="16.5" thickBot="1">
      <c r="B1714" s="81"/>
      <c r="D1714" s="352"/>
      <c r="E1714" s="353"/>
      <c r="F1714" s="353"/>
      <c r="G1714" s="354"/>
      <c r="H1714" s="355"/>
      <c r="I1714" s="356"/>
    </row>
    <row r="1715" spans="2:9" ht="16.5" thickBot="1">
      <c r="B1715" s="81"/>
      <c r="D1715" s="352"/>
      <c r="E1715" s="353"/>
      <c r="F1715" s="353"/>
      <c r="G1715" s="354"/>
      <c r="H1715" s="355"/>
      <c r="I1715" s="356"/>
    </row>
    <row r="1716" spans="2:9" ht="16.5" thickBot="1">
      <c r="B1716" s="81"/>
      <c r="D1716" s="352"/>
      <c r="E1716" s="353"/>
      <c r="F1716" s="353"/>
      <c r="G1716" s="354"/>
      <c r="H1716" s="355"/>
      <c r="I1716" s="356"/>
    </row>
    <row r="1717" spans="2:9" ht="16.5" thickBot="1">
      <c r="B1717" s="81"/>
      <c r="D1717" s="352"/>
      <c r="E1717" s="353"/>
      <c r="F1717" s="353"/>
      <c r="G1717" s="354"/>
      <c r="H1717" s="355"/>
      <c r="I1717" s="356"/>
    </row>
    <row r="1718" spans="2:9" ht="16.5" thickBot="1">
      <c r="B1718" s="81"/>
      <c r="D1718" s="352"/>
      <c r="E1718" s="353"/>
      <c r="F1718" s="353"/>
      <c r="G1718" s="354"/>
      <c r="H1718" s="355"/>
      <c r="I1718" s="356"/>
    </row>
    <row r="1719" spans="2:9" ht="16.5" thickBot="1">
      <c r="B1719" s="81"/>
      <c r="D1719" s="352"/>
      <c r="E1719" s="353"/>
      <c r="F1719" s="353"/>
      <c r="G1719" s="354"/>
      <c r="H1719" s="355"/>
      <c r="I1719" s="356"/>
    </row>
    <row r="1720" spans="2:9" ht="16.5" thickBot="1">
      <c r="B1720" s="81"/>
      <c r="D1720" s="352"/>
      <c r="E1720" s="353"/>
      <c r="F1720" s="353"/>
      <c r="G1720" s="354"/>
      <c r="H1720" s="355"/>
      <c r="I1720" s="356"/>
    </row>
    <row r="1721" spans="2:9" ht="16.5" thickBot="1">
      <c r="B1721" s="81"/>
      <c r="D1721" s="352"/>
      <c r="E1721" s="353"/>
      <c r="F1721" s="353"/>
      <c r="G1721" s="354"/>
      <c r="H1721" s="355"/>
      <c r="I1721" s="356"/>
    </row>
    <row r="1722" spans="2:9" ht="16.5" thickBot="1">
      <c r="B1722" s="81"/>
      <c r="D1722" s="352"/>
      <c r="E1722" s="353"/>
      <c r="F1722" s="353"/>
      <c r="G1722" s="354"/>
      <c r="H1722" s="355"/>
      <c r="I1722" s="356"/>
    </row>
    <row r="1723" spans="2:9" ht="16.5" thickBot="1">
      <c r="B1723" s="81"/>
      <c r="D1723" s="352"/>
      <c r="E1723" s="353"/>
      <c r="F1723" s="353"/>
      <c r="G1723" s="354"/>
      <c r="H1723" s="355"/>
      <c r="I1723" s="356"/>
    </row>
    <row r="1724" spans="2:9" ht="16.5" thickBot="1">
      <c r="B1724" s="81"/>
      <c r="D1724" s="352"/>
      <c r="E1724" s="353"/>
      <c r="F1724" s="353"/>
      <c r="G1724" s="354"/>
      <c r="H1724" s="355"/>
      <c r="I1724" s="356"/>
    </row>
    <row r="1725" spans="2:9" ht="16.5" thickBot="1">
      <c r="B1725" s="81"/>
      <c r="D1725" s="352"/>
      <c r="E1725" s="353"/>
      <c r="F1725" s="353"/>
      <c r="G1725" s="354"/>
      <c r="H1725" s="355"/>
      <c r="I1725" s="356"/>
    </row>
    <row r="1726" spans="2:9" ht="16.5" thickBot="1">
      <c r="B1726" s="81"/>
      <c r="D1726" s="352"/>
      <c r="E1726" s="353"/>
      <c r="F1726" s="353"/>
      <c r="G1726" s="354"/>
      <c r="H1726" s="355"/>
      <c r="I1726" s="356"/>
    </row>
    <row r="1727" spans="2:9" ht="16.5" thickBot="1">
      <c r="B1727" s="81"/>
      <c r="D1727" s="352"/>
      <c r="E1727" s="353"/>
      <c r="F1727" s="353"/>
      <c r="G1727" s="354"/>
      <c r="H1727" s="355"/>
      <c r="I1727" s="356"/>
    </row>
    <row r="1728" spans="2:9" ht="16.5" thickBot="1">
      <c r="B1728" s="81"/>
      <c r="D1728" s="352"/>
      <c r="E1728" s="353"/>
      <c r="F1728" s="353"/>
      <c r="G1728" s="354"/>
      <c r="H1728" s="355"/>
      <c r="I1728" s="356"/>
    </row>
    <row r="1729" spans="2:9" ht="16.5" thickBot="1">
      <c r="B1729" s="81"/>
      <c r="D1729" s="352"/>
      <c r="E1729" s="353"/>
      <c r="F1729" s="353"/>
      <c r="G1729" s="354"/>
      <c r="H1729" s="355"/>
      <c r="I1729" s="356"/>
    </row>
    <row r="1730" spans="2:9" ht="16.5" thickBot="1">
      <c r="B1730" s="81"/>
      <c r="D1730" s="352"/>
      <c r="E1730" s="353"/>
      <c r="F1730" s="353"/>
      <c r="G1730" s="354"/>
      <c r="H1730" s="355"/>
      <c r="I1730" s="356"/>
    </row>
    <row r="1731" spans="2:9" ht="16.5" thickBot="1">
      <c r="B1731" s="81"/>
      <c r="D1731" s="352"/>
      <c r="E1731" s="353"/>
      <c r="F1731" s="353"/>
      <c r="G1731" s="354"/>
      <c r="H1731" s="355"/>
      <c r="I1731" s="356"/>
    </row>
    <row r="1732" spans="2:9" ht="16.5" thickBot="1">
      <c r="B1732" s="81"/>
      <c r="D1732" s="352"/>
      <c r="E1732" s="353"/>
      <c r="F1732" s="353"/>
      <c r="G1732" s="354"/>
      <c r="H1732" s="355"/>
      <c r="I1732" s="356"/>
    </row>
    <row r="1733" spans="2:9" ht="16.5" thickBot="1">
      <c r="B1733" s="81"/>
      <c r="D1733" s="352"/>
      <c r="E1733" s="353"/>
      <c r="F1733" s="353"/>
      <c r="G1733" s="354"/>
      <c r="H1733" s="355"/>
      <c r="I1733" s="356"/>
    </row>
    <row r="1734" spans="2:9" ht="16.5" thickBot="1">
      <c r="B1734" s="81"/>
      <c r="D1734" s="352"/>
      <c r="E1734" s="353"/>
      <c r="F1734" s="353"/>
      <c r="G1734" s="354"/>
      <c r="H1734" s="355"/>
      <c r="I1734" s="356"/>
    </row>
    <row r="1735" spans="2:9" ht="16.5" thickBot="1">
      <c r="B1735" s="81"/>
      <c r="D1735" s="352"/>
      <c r="E1735" s="353"/>
      <c r="F1735" s="353"/>
      <c r="G1735" s="354"/>
      <c r="H1735" s="355"/>
      <c r="I1735" s="356"/>
    </row>
    <row r="1736" spans="2:9" ht="16.5" thickBot="1">
      <c r="B1736" s="81"/>
      <c r="D1736" s="352"/>
      <c r="E1736" s="353"/>
      <c r="F1736" s="353"/>
      <c r="G1736" s="354"/>
      <c r="H1736" s="355"/>
      <c r="I1736" s="356"/>
    </row>
    <row r="1737" spans="2:9" ht="16.5" thickBot="1">
      <c r="B1737" s="81"/>
      <c r="D1737" s="352"/>
      <c r="E1737" s="353"/>
      <c r="F1737" s="353"/>
      <c r="G1737" s="354"/>
      <c r="H1737" s="355"/>
      <c r="I1737" s="356"/>
    </row>
    <row r="1738" spans="2:9" ht="16.5" thickBot="1">
      <c r="B1738" s="81"/>
      <c r="D1738" s="352"/>
      <c r="E1738" s="353"/>
      <c r="F1738" s="353"/>
      <c r="G1738" s="354"/>
      <c r="H1738" s="355"/>
      <c r="I1738" s="356"/>
    </row>
    <row r="1739" spans="2:9" ht="16.5" thickBot="1">
      <c r="B1739" s="81"/>
      <c r="D1739" s="352"/>
      <c r="E1739" s="353"/>
      <c r="F1739" s="353"/>
      <c r="G1739" s="354"/>
      <c r="H1739" s="355"/>
      <c r="I1739" s="356"/>
    </row>
    <row r="1740" spans="2:9" ht="16.5" thickBot="1">
      <c r="B1740" s="81"/>
      <c r="D1740" s="352"/>
      <c r="E1740" s="353"/>
      <c r="F1740" s="353"/>
      <c r="G1740" s="354"/>
      <c r="H1740" s="355"/>
      <c r="I1740" s="356"/>
    </row>
    <row r="1741" spans="2:9" ht="16.5" thickBot="1">
      <c r="B1741" s="81"/>
      <c r="D1741" s="352"/>
      <c r="E1741" s="353"/>
      <c r="F1741" s="353"/>
      <c r="G1741" s="354"/>
      <c r="H1741" s="355"/>
      <c r="I1741" s="356"/>
    </row>
    <row r="1742" spans="2:9" ht="16.5" thickBot="1">
      <c r="B1742" s="81"/>
      <c r="D1742" s="352"/>
      <c r="E1742" s="353"/>
      <c r="F1742" s="353"/>
      <c r="G1742" s="354"/>
      <c r="H1742" s="355"/>
      <c r="I1742" s="356"/>
    </row>
    <row r="1743" spans="2:9" ht="16.5" thickBot="1">
      <c r="B1743" s="81"/>
      <c r="D1743" s="352"/>
      <c r="E1743" s="353"/>
      <c r="F1743" s="353"/>
      <c r="G1743" s="354"/>
      <c r="H1743" s="355"/>
      <c r="I1743" s="356"/>
    </row>
    <row r="1744" spans="2:9" ht="16.5" thickBot="1">
      <c r="B1744" s="81"/>
      <c r="D1744" s="352"/>
      <c r="E1744" s="353"/>
      <c r="F1744" s="353"/>
      <c r="G1744" s="354"/>
      <c r="H1744" s="355"/>
      <c r="I1744" s="356"/>
    </row>
    <row r="1745" spans="2:9" ht="16.5" thickBot="1">
      <c r="B1745" s="81"/>
      <c r="D1745" s="352"/>
      <c r="E1745" s="353"/>
      <c r="F1745" s="353"/>
      <c r="G1745" s="354"/>
      <c r="H1745" s="355"/>
      <c r="I1745" s="356"/>
    </row>
    <row r="1746" spans="2:9" ht="16.5" thickBot="1">
      <c r="B1746" s="81"/>
      <c r="D1746" s="352"/>
      <c r="E1746" s="353"/>
      <c r="F1746" s="353"/>
      <c r="G1746" s="354"/>
      <c r="H1746" s="355"/>
      <c r="I1746" s="356"/>
    </row>
    <row r="1747" spans="2:9" ht="16.5" thickBot="1">
      <c r="B1747" s="81"/>
      <c r="D1747" s="352"/>
      <c r="E1747" s="353"/>
      <c r="F1747" s="353"/>
      <c r="G1747" s="354"/>
      <c r="H1747" s="355"/>
      <c r="I1747" s="356"/>
    </row>
    <row r="1748" spans="2:9" ht="16.5" thickBot="1">
      <c r="B1748" s="81"/>
      <c r="D1748" s="352"/>
      <c r="E1748" s="353"/>
      <c r="F1748" s="353"/>
      <c r="G1748" s="354"/>
      <c r="H1748" s="355"/>
      <c r="I1748" s="356"/>
    </row>
    <row r="1749" spans="2:9" ht="16.5" thickBot="1">
      <c r="B1749" s="81"/>
      <c r="D1749" s="352"/>
      <c r="E1749" s="353"/>
      <c r="F1749" s="353"/>
      <c r="G1749" s="354"/>
      <c r="H1749" s="355"/>
      <c r="I1749" s="356"/>
    </row>
    <row r="1750" spans="2:9" ht="16.5" thickBot="1">
      <c r="B1750" s="81"/>
      <c r="D1750" s="352"/>
      <c r="E1750" s="353"/>
      <c r="F1750" s="353"/>
      <c r="G1750" s="354"/>
      <c r="H1750" s="355"/>
      <c r="I1750" s="356"/>
    </row>
    <row r="1751" spans="2:9" ht="16.5" thickBot="1">
      <c r="B1751" s="81"/>
      <c r="D1751" s="352"/>
      <c r="E1751" s="353"/>
      <c r="F1751" s="353"/>
      <c r="G1751" s="354"/>
      <c r="H1751" s="355"/>
      <c r="I1751" s="356"/>
    </row>
    <row r="1752" spans="2:9" ht="16.5" thickBot="1">
      <c r="B1752" s="81"/>
      <c r="D1752" s="352"/>
      <c r="E1752" s="353"/>
      <c r="F1752" s="353"/>
      <c r="G1752" s="354"/>
      <c r="H1752" s="355"/>
      <c r="I1752" s="356"/>
    </row>
    <row r="1753" spans="2:9" ht="16.5" thickBot="1">
      <c r="B1753" s="81"/>
      <c r="D1753" s="352"/>
      <c r="E1753" s="353"/>
      <c r="F1753" s="353"/>
      <c r="G1753" s="354"/>
      <c r="H1753" s="355"/>
      <c r="I1753" s="356"/>
    </row>
    <row r="1754" spans="2:9" ht="16.5" thickBot="1">
      <c r="B1754" s="81"/>
      <c r="D1754" s="352"/>
      <c r="E1754" s="353"/>
      <c r="F1754" s="353"/>
      <c r="G1754" s="354"/>
      <c r="H1754" s="355"/>
      <c r="I1754" s="356"/>
    </row>
    <row r="1755" spans="2:9" ht="16.5" thickBot="1">
      <c r="B1755" s="81"/>
      <c r="D1755" s="352"/>
      <c r="E1755" s="353"/>
      <c r="F1755" s="353"/>
      <c r="G1755" s="354"/>
      <c r="H1755" s="355"/>
      <c r="I1755" s="356"/>
    </row>
    <row r="1756" spans="2:9" ht="16.5" thickBot="1">
      <c r="B1756" s="81"/>
      <c r="D1756" s="352"/>
      <c r="E1756" s="353"/>
      <c r="F1756" s="353"/>
      <c r="G1756" s="354"/>
      <c r="H1756" s="355"/>
      <c r="I1756" s="356"/>
    </row>
    <row r="1757" spans="2:9" ht="16.5" thickBot="1">
      <c r="B1757" s="81"/>
      <c r="D1757" s="352"/>
      <c r="E1757" s="353"/>
      <c r="F1757" s="353"/>
      <c r="G1757" s="354"/>
      <c r="H1757" s="355"/>
      <c r="I1757" s="356"/>
    </row>
    <row r="1758" spans="2:9" ht="16.5" thickBot="1">
      <c r="B1758" s="81"/>
      <c r="D1758" s="352"/>
      <c r="E1758" s="353"/>
      <c r="F1758" s="353"/>
      <c r="G1758" s="354"/>
      <c r="H1758" s="355"/>
      <c r="I1758" s="356"/>
    </row>
    <row r="1759" spans="2:9" ht="16.5" thickBot="1">
      <c r="B1759" s="81"/>
      <c r="D1759" s="352"/>
      <c r="E1759" s="353"/>
      <c r="F1759" s="353"/>
      <c r="G1759" s="354"/>
      <c r="H1759" s="355"/>
      <c r="I1759" s="356"/>
    </row>
    <row r="1760" spans="2:9" ht="16.5" thickBot="1">
      <c r="B1760" s="81"/>
      <c r="D1760" s="352"/>
      <c r="E1760" s="353"/>
      <c r="F1760" s="353"/>
      <c r="G1760" s="354"/>
      <c r="H1760" s="355"/>
      <c r="I1760" s="356"/>
    </row>
    <row r="1761" spans="2:9" ht="16.5" thickBot="1">
      <c r="B1761" s="81"/>
      <c r="D1761" s="352"/>
      <c r="E1761" s="353"/>
      <c r="F1761" s="353"/>
      <c r="G1761" s="354"/>
      <c r="H1761" s="355"/>
      <c r="I1761" s="356"/>
    </row>
    <row r="1762" spans="2:9" ht="16.5" thickBot="1">
      <c r="B1762" s="81"/>
      <c r="D1762" s="352"/>
      <c r="E1762" s="353"/>
      <c r="F1762" s="353"/>
      <c r="G1762" s="354"/>
      <c r="H1762" s="355"/>
      <c r="I1762" s="356"/>
    </row>
    <row r="1763" spans="2:9" ht="16.5" thickBot="1">
      <c r="B1763" s="81"/>
      <c r="D1763" s="352"/>
      <c r="E1763" s="353"/>
      <c r="F1763" s="353"/>
      <c r="G1763" s="354"/>
      <c r="H1763" s="355"/>
      <c r="I1763" s="356"/>
    </row>
    <row r="1764" spans="2:9" ht="16.5" thickBot="1">
      <c r="B1764" s="81"/>
      <c r="D1764" s="352"/>
      <c r="E1764" s="353"/>
      <c r="F1764" s="353"/>
      <c r="G1764" s="354"/>
      <c r="H1764" s="355"/>
      <c r="I1764" s="356"/>
    </row>
    <row r="1765" spans="2:9" ht="16.5" thickBot="1">
      <c r="B1765" s="81"/>
      <c r="D1765" s="352"/>
      <c r="E1765" s="353"/>
      <c r="F1765" s="353"/>
      <c r="G1765" s="354"/>
      <c r="H1765" s="355"/>
      <c r="I1765" s="356"/>
    </row>
    <row r="1766" spans="2:9" ht="16.5" thickBot="1">
      <c r="B1766" s="81"/>
      <c r="D1766" s="352"/>
      <c r="E1766" s="353"/>
      <c r="F1766" s="353"/>
      <c r="G1766" s="354"/>
      <c r="H1766" s="355"/>
      <c r="I1766" s="356"/>
    </row>
    <row r="1767" spans="2:9" ht="16.5" thickBot="1">
      <c r="B1767" s="81"/>
      <c r="D1767" s="352"/>
      <c r="E1767" s="353"/>
      <c r="F1767" s="353"/>
      <c r="G1767" s="354"/>
      <c r="H1767" s="355"/>
      <c r="I1767" s="356"/>
    </row>
    <row r="1768" spans="2:9" ht="16.5" thickBot="1">
      <c r="B1768" s="81"/>
      <c r="D1768" s="352"/>
      <c r="E1768" s="353"/>
      <c r="F1768" s="353"/>
      <c r="G1768" s="354"/>
      <c r="H1768" s="355"/>
      <c r="I1768" s="356"/>
    </row>
    <row r="1769" spans="2:9" ht="16.5" thickBot="1">
      <c r="B1769" s="81"/>
      <c r="D1769" s="352"/>
      <c r="E1769" s="353"/>
      <c r="F1769" s="353"/>
      <c r="G1769" s="354"/>
      <c r="H1769" s="355"/>
      <c r="I1769" s="356"/>
    </row>
    <row r="1770" spans="2:9" ht="16.5" thickBot="1">
      <c r="B1770" s="81"/>
      <c r="D1770" s="352"/>
      <c r="E1770" s="353"/>
      <c r="F1770" s="353"/>
      <c r="G1770" s="354"/>
      <c r="H1770" s="355"/>
      <c r="I1770" s="356"/>
    </row>
    <row r="1771" spans="2:9" ht="16.5" thickBot="1">
      <c r="B1771" s="81"/>
      <c r="D1771" s="352"/>
      <c r="E1771" s="353"/>
      <c r="F1771" s="353"/>
      <c r="G1771" s="354"/>
      <c r="H1771" s="355"/>
      <c r="I1771" s="356"/>
    </row>
    <row r="1772" spans="2:9" ht="16.5" thickBot="1">
      <c r="B1772" s="81"/>
      <c r="D1772" s="352"/>
      <c r="E1772" s="353"/>
      <c r="F1772" s="353"/>
      <c r="G1772" s="354"/>
      <c r="H1772" s="355"/>
      <c r="I1772" s="356"/>
    </row>
    <row r="1773" spans="2:9" ht="16.5" thickBot="1">
      <c r="B1773" s="81"/>
      <c r="D1773" s="352"/>
      <c r="E1773" s="353"/>
      <c r="F1773" s="353"/>
      <c r="G1773" s="354"/>
      <c r="H1773" s="355"/>
      <c r="I1773" s="356"/>
    </row>
    <row r="1774" spans="2:9" ht="16.5" thickBot="1">
      <c r="B1774" s="81"/>
      <c r="D1774" s="352"/>
      <c r="E1774" s="353"/>
      <c r="F1774" s="353"/>
      <c r="G1774" s="354"/>
      <c r="H1774" s="355"/>
      <c r="I1774" s="356"/>
    </row>
    <row r="1775" spans="2:9" ht="16.5" thickBot="1">
      <c r="B1775" s="81"/>
      <c r="D1775" s="352"/>
      <c r="E1775" s="353"/>
      <c r="F1775" s="353"/>
      <c r="G1775" s="354"/>
      <c r="H1775" s="355"/>
      <c r="I1775" s="356"/>
    </row>
    <row r="1776" spans="2:9" ht="16.5" thickBot="1">
      <c r="B1776" s="81"/>
      <c r="D1776" s="352"/>
      <c r="E1776" s="353"/>
      <c r="F1776" s="353"/>
      <c r="G1776" s="354"/>
      <c r="H1776" s="355"/>
      <c r="I1776" s="356"/>
    </row>
    <row r="1777" spans="2:9" ht="16.5" thickBot="1">
      <c r="B1777" s="81"/>
      <c r="D1777" s="352"/>
      <c r="E1777" s="353"/>
      <c r="F1777" s="353"/>
      <c r="G1777" s="354"/>
      <c r="H1777" s="355"/>
      <c r="I1777" s="356"/>
    </row>
    <row r="1778" spans="2:9" ht="16.5" thickBot="1">
      <c r="B1778" s="81"/>
      <c r="D1778" s="352"/>
      <c r="E1778" s="353"/>
      <c r="F1778" s="353"/>
      <c r="G1778" s="354"/>
      <c r="H1778" s="355"/>
      <c r="I1778" s="356"/>
    </row>
    <row r="1779" spans="2:9" ht="16.5" thickBot="1">
      <c r="B1779" s="81"/>
      <c r="D1779" s="352"/>
      <c r="E1779" s="353"/>
      <c r="F1779" s="353"/>
      <c r="G1779" s="354"/>
      <c r="H1779" s="355"/>
      <c r="I1779" s="356"/>
    </row>
    <row r="1780" spans="2:9" ht="16.5" thickBot="1">
      <c r="B1780" s="81"/>
      <c r="D1780" s="352"/>
      <c r="E1780" s="353"/>
      <c r="F1780" s="353"/>
      <c r="G1780" s="354"/>
      <c r="H1780" s="355"/>
      <c r="I1780" s="356"/>
    </row>
    <row r="1781" spans="2:9" ht="16.5" thickBot="1">
      <c r="B1781" s="81"/>
      <c r="D1781" s="352"/>
      <c r="E1781" s="353"/>
      <c r="F1781" s="353"/>
      <c r="G1781" s="354"/>
      <c r="H1781" s="355"/>
      <c r="I1781" s="356"/>
    </row>
    <row r="1782" spans="2:9" ht="16.5" thickBot="1">
      <c r="B1782" s="81"/>
      <c r="D1782" s="352"/>
      <c r="E1782" s="353"/>
      <c r="F1782" s="353"/>
      <c r="G1782" s="354"/>
      <c r="H1782" s="355"/>
      <c r="I1782" s="356"/>
    </row>
    <row r="1783" spans="2:9" ht="16.5" thickBot="1">
      <c r="B1783" s="81"/>
      <c r="D1783" s="352"/>
      <c r="E1783" s="353"/>
      <c r="F1783" s="353"/>
      <c r="G1783" s="354"/>
      <c r="H1783" s="355"/>
      <c r="I1783" s="356"/>
    </row>
    <row r="1784" spans="2:9" ht="16.5" thickBot="1">
      <c r="B1784" s="81"/>
      <c r="D1784" s="352"/>
      <c r="E1784" s="353"/>
      <c r="F1784" s="353"/>
      <c r="G1784" s="354"/>
      <c r="H1784" s="355"/>
      <c r="I1784" s="356"/>
    </row>
    <row r="1785" spans="2:9" ht="16.5" thickBot="1">
      <c r="B1785" s="81"/>
      <c r="D1785" s="352"/>
      <c r="E1785" s="353"/>
      <c r="F1785" s="353"/>
      <c r="G1785" s="354"/>
      <c r="H1785" s="355"/>
      <c r="I1785" s="356"/>
    </row>
    <row r="1786" spans="2:9" ht="16.5" thickBot="1">
      <c r="B1786" s="81"/>
      <c r="D1786" s="352"/>
      <c r="E1786" s="353"/>
      <c r="F1786" s="353"/>
      <c r="G1786" s="354"/>
      <c r="H1786" s="355"/>
      <c r="I1786" s="356"/>
    </row>
    <row r="1787" spans="2:9" ht="16.5" thickBot="1">
      <c r="B1787" s="81"/>
      <c r="D1787" s="352"/>
      <c r="E1787" s="353"/>
      <c r="F1787" s="353"/>
      <c r="G1787" s="354"/>
      <c r="H1787" s="355"/>
      <c r="I1787" s="356"/>
    </row>
    <row r="1788" spans="2:9" ht="16.5" thickBot="1">
      <c r="B1788" s="81"/>
      <c r="D1788" s="352"/>
      <c r="E1788" s="353"/>
      <c r="F1788" s="353"/>
      <c r="G1788" s="354"/>
      <c r="H1788" s="355"/>
      <c r="I1788" s="356"/>
    </row>
    <row r="1789" spans="2:9" ht="16.5" thickBot="1">
      <c r="B1789" s="81"/>
      <c r="D1789" s="352"/>
      <c r="E1789" s="353"/>
      <c r="F1789" s="353"/>
      <c r="G1789" s="354"/>
      <c r="H1789" s="355"/>
      <c r="I1789" s="356"/>
    </row>
    <row r="1790" spans="2:9" ht="16.5" thickBot="1">
      <c r="B1790" s="81"/>
      <c r="D1790" s="352"/>
      <c r="E1790" s="353"/>
      <c r="F1790" s="353"/>
      <c r="G1790" s="354"/>
      <c r="H1790" s="355"/>
      <c r="I1790" s="356"/>
    </row>
    <row r="1791" spans="2:9" ht="16.5" thickBot="1">
      <c r="B1791" s="81"/>
      <c r="D1791" s="352"/>
      <c r="E1791" s="353"/>
      <c r="F1791" s="353"/>
      <c r="G1791" s="354"/>
      <c r="H1791" s="355"/>
      <c r="I1791" s="356"/>
    </row>
    <row r="1792" spans="2:9" ht="16.5" thickBot="1">
      <c r="B1792" s="81"/>
      <c r="D1792" s="352"/>
      <c r="E1792" s="353"/>
      <c r="F1792" s="353"/>
      <c r="G1792" s="354"/>
      <c r="H1792" s="355"/>
      <c r="I1792" s="356"/>
    </row>
    <row r="1793" spans="2:9" ht="16.5" thickBot="1">
      <c r="B1793" s="81"/>
      <c r="D1793" s="352"/>
      <c r="E1793" s="353"/>
      <c r="F1793" s="353"/>
      <c r="G1793" s="354"/>
      <c r="H1793" s="355"/>
      <c r="I1793" s="356"/>
    </row>
    <row r="1794" spans="2:9" ht="16.5" thickBot="1">
      <c r="B1794" s="81"/>
      <c r="D1794" s="352"/>
      <c r="E1794" s="353"/>
      <c r="F1794" s="353"/>
      <c r="G1794" s="354"/>
      <c r="H1794" s="355"/>
      <c r="I1794" s="356"/>
    </row>
    <row r="1795" spans="2:9" ht="16.5" thickBot="1">
      <c r="B1795" s="81"/>
      <c r="D1795" s="352"/>
      <c r="E1795" s="353"/>
      <c r="F1795" s="353"/>
      <c r="G1795" s="354"/>
      <c r="H1795" s="355"/>
      <c r="I1795" s="356"/>
    </row>
    <row r="1796" spans="2:9" ht="16.5" thickBot="1">
      <c r="B1796" s="81"/>
      <c r="D1796" s="352"/>
      <c r="E1796" s="353"/>
      <c r="F1796" s="353"/>
      <c r="G1796" s="354"/>
      <c r="H1796" s="355"/>
      <c r="I1796" s="356"/>
    </row>
    <row r="1797" spans="2:9" ht="16.5" thickBot="1">
      <c r="B1797" s="81"/>
      <c r="D1797" s="352"/>
      <c r="E1797" s="353"/>
      <c r="F1797" s="353"/>
      <c r="G1797" s="354"/>
      <c r="H1797" s="355"/>
      <c r="I1797" s="356"/>
    </row>
    <row r="1798" spans="2:9" ht="16.5" thickBot="1">
      <c r="B1798" s="81"/>
      <c r="D1798" s="352"/>
      <c r="E1798" s="353"/>
      <c r="F1798" s="353"/>
      <c r="G1798" s="354"/>
      <c r="H1798" s="355"/>
      <c r="I1798" s="356"/>
    </row>
    <row r="1799" spans="2:9" ht="16.5" thickBot="1">
      <c r="B1799" s="81"/>
      <c r="D1799" s="352"/>
      <c r="E1799" s="353"/>
      <c r="F1799" s="353"/>
      <c r="G1799" s="354"/>
      <c r="H1799" s="355"/>
      <c r="I1799" s="356"/>
    </row>
    <row r="1800" spans="2:9" ht="16.5" thickBot="1">
      <c r="B1800" s="81"/>
      <c r="D1800" s="352"/>
      <c r="E1800" s="353"/>
      <c r="F1800" s="353"/>
      <c r="G1800" s="354"/>
      <c r="H1800" s="355"/>
      <c r="I1800" s="356"/>
    </row>
    <row r="1801" spans="2:9" ht="16.5" thickBot="1">
      <c r="B1801" s="81"/>
      <c r="D1801" s="352"/>
      <c r="E1801" s="353"/>
      <c r="F1801" s="353"/>
      <c r="G1801" s="354"/>
      <c r="H1801" s="355"/>
      <c r="I1801" s="356"/>
    </row>
    <row r="1802" spans="2:9" ht="16.5" thickBot="1">
      <c r="B1802" s="81"/>
      <c r="D1802" s="352"/>
      <c r="E1802" s="353"/>
      <c r="F1802" s="353"/>
      <c r="G1802" s="354"/>
      <c r="H1802" s="355"/>
      <c r="I1802" s="356"/>
    </row>
    <row r="1803" spans="2:9" ht="16.5" thickBot="1">
      <c r="B1803" s="81"/>
      <c r="D1803" s="352"/>
      <c r="E1803" s="353"/>
      <c r="F1803" s="353"/>
      <c r="G1803" s="354"/>
      <c r="H1803" s="355"/>
      <c r="I1803" s="356"/>
    </row>
    <row r="1804" spans="2:9" ht="16.5" thickBot="1">
      <c r="B1804" s="81"/>
      <c r="D1804" s="352"/>
      <c r="E1804" s="353"/>
      <c r="F1804" s="353"/>
      <c r="G1804" s="354"/>
      <c r="H1804" s="355"/>
      <c r="I1804" s="356"/>
    </row>
    <row r="1805" spans="2:9" ht="16.5" thickBot="1">
      <c r="B1805" s="81"/>
      <c r="D1805" s="352"/>
      <c r="E1805" s="353"/>
      <c r="F1805" s="353"/>
      <c r="G1805" s="354"/>
      <c r="H1805" s="355"/>
      <c r="I1805" s="356"/>
    </row>
    <row r="1806" spans="2:9" ht="16.5" thickBot="1">
      <c r="B1806" s="81"/>
      <c r="D1806" s="352"/>
      <c r="E1806" s="353"/>
      <c r="F1806" s="353"/>
      <c r="G1806" s="354"/>
      <c r="H1806" s="355"/>
      <c r="I1806" s="356"/>
    </row>
    <row r="1807" spans="2:9" ht="16.5" thickBot="1">
      <c r="B1807" s="81"/>
      <c r="D1807" s="352"/>
      <c r="E1807" s="353"/>
      <c r="F1807" s="353"/>
      <c r="G1807" s="354"/>
      <c r="H1807" s="355"/>
      <c r="I1807" s="356"/>
    </row>
    <row r="1808" spans="2:9" ht="16.5" thickBot="1">
      <c r="B1808" s="81"/>
      <c r="D1808" s="352"/>
      <c r="E1808" s="353"/>
      <c r="F1808" s="353"/>
      <c r="G1808" s="354"/>
      <c r="H1808" s="355"/>
      <c r="I1808" s="356"/>
    </row>
    <row r="1809" spans="2:9" ht="16.5" thickBot="1">
      <c r="B1809" s="81"/>
      <c r="D1809" s="352"/>
      <c r="E1809" s="353"/>
      <c r="F1809" s="353"/>
      <c r="G1809" s="354"/>
      <c r="H1809" s="355"/>
      <c r="I1809" s="356"/>
    </row>
    <row r="1810" spans="2:9" ht="16.5" thickBot="1">
      <c r="B1810" s="81"/>
      <c r="D1810" s="352"/>
      <c r="E1810" s="353"/>
      <c r="F1810" s="353"/>
      <c r="G1810" s="354"/>
      <c r="H1810" s="355"/>
      <c r="I1810" s="356"/>
    </row>
    <row r="1811" spans="2:9" ht="16.5" thickBot="1">
      <c r="B1811" s="81"/>
      <c r="D1811" s="352"/>
      <c r="E1811" s="353"/>
      <c r="F1811" s="353"/>
      <c r="G1811" s="354"/>
      <c r="H1811" s="355"/>
      <c r="I1811" s="356"/>
    </row>
    <row r="1812" spans="2:9" ht="16.5" thickBot="1">
      <c r="B1812" s="81"/>
      <c r="D1812" s="352"/>
      <c r="E1812" s="353"/>
      <c r="F1812" s="353"/>
      <c r="G1812" s="354"/>
      <c r="H1812" s="355"/>
      <c r="I1812" s="356"/>
    </row>
    <row r="1813" spans="2:9" ht="16.5" thickBot="1">
      <c r="B1813" s="81"/>
      <c r="D1813" s="352"/>
      <c r="E1813" s="353"/>
      <c r="F1813" s="353"/>
      <c r="G1813" s="354"/>
      <c r="H1813" s="355"/>
      <c r="I1813" s="356"/>
    </row>
    <row r="1814" spans="2:9" ht="16.5" thickBot="1">
      <c r="B1814" s="81"/>
      <c r="D1814" s="352"/>
      <c r="E1814" s="353"/>
      <c r="F1814" s="353"/>
      <c r="G1814" s="354"/>
      <c r="H1814" s="355"/>
      <c r="I1814" s="356"/>
    </row>
    <row r="1815" spans="2:9" ht="16.5" thickBot="1">
      <c r="B1815" s="81"/>
      <c r="D1815" s="352"/>
      <c r="E1815" s="353"/>
      <c r="F1815" s="353"/>
      <c r="G1815" s="354"/>
      <c r="H1815" s="355"/>
      <c r="I1815" s="356"/>
    </row>
    <row r="1816" spans="2:9" ht="16.5" thickBot="1">
      <c r="B1816" s="81"/>
      <c r="D1816" s="352"/>
      <c r="E1816" s="353"/>
      <c r="F1816" s="353"/>
      <c r="G1816" s="354"/>
      <c r="H1816" s="355"/>
      <c r="I1816" s="356"/>
    </row>
    <row r="1817" spans="2:9" ht="16.5" thickBot="1">
      <c r="B1817" s="81"/>
      <c r="D1817" s="352"/>
      <c r="E1817" s="353"/>
      <c r="F1817" s="353"/>
      <c r="G1817" s="354"/>
      <c r="H1817" s="355"/>
      <c r="I1817" s="356"/>
    </row>
    <row r="1818" spans="2:9" ht="16.5" thickBot="1">
      <c r="B1818" s="81"/>
      <c r="D1818" s="352"/>
      <c r="E1818" s="353"/>
      <c r="F1818" s="353"/>
      <c r="G1818" s="354"/>
      <c r="H1818" s="355"/>
      <c r="I1818" s="356"/>
    </row>
    <row r="1819" spans="2:9" ht="16.5" thickBot="1">
      <c r="B1819" s="81"/>
      <c r="D1819" s="352"/>
      <c r="E1819" s="353"/>
      <c r="F1819" s="353"/>
      <c r="G1819" s="354"/>
      <c r="H1819" s="355"/>
      <c r="I1819" s="356"/>
    </row>
    <row r="1820" spans="2:9" ht="16.5" thickBot="1">
      <c r="B1820" s="81"/>
      <c r="D1820" s="352"/>
      <c r="E1820" s="353"/>
      <c r="F1820" s="353"/>
      <c r="G1820" s="354"/>
      <c r="H1820" s="355"/>
      <c r="I1820" s="356"/>
    </row>
    <row r="1821" spans="2:9" ht="16.5" thickBot="1">
      <c r="B1821" s="81"/>
      <c r="D1821" s="352"/>
      <c r="E1821" s="353"/>
      <c r="F1821" s="353"/>
      <c r="G1821" s="354"/>
      <c r="H1821" s="355"/>
      <c r="I1821" s="356"/>
    </row>
    <row r="1822" spans="2:9" ht="16.5" thickBot="1">
      <c r="B1822" s="81"/>
      <c r="D1822" s="352"/>
      <c r="E1822" s="353"/>
      <c r="F1822" s="353"/>
      <c r="G1822" s="354"/>
      <c r="H1822" s="355"/>
      <c r="I1822" s="356"/>
    </row>
    <row r="1823" spans="2:9" ht="16.5" thickBot="1">
      <c r="B1823" s="81"/>
      <c r="D1823" s="352"/>
      <c r="E1823" s="353"/>
      <c r="F1823" s="353"/>
      <c r="G1823" s="354"/>
      <c r="H1823" s="355"/>
      <c r="I1823" s="356"/>
    </row>
    <row r="1824" spans="2:9" ht="16.5" thickBot="1">
      <c r="B1824" s="81"/>
      <c r="D1824" s="352"/>
      <c r="E1824" s="353"/>
      <c r="F1824" s="353"/>
      <c r="G1824" s="354"/>
      <c r="H1824" s="355"/>
      <c r="I1824" s="356"/>
    </row>
    <row r="1825" spans="2:9" ht="16.5" thickBot="1">
      <c r="B1825" s="81"/>
      <c r="D1825" s="352"/>
      <c r="E1825" s="353"/>
      <c r="F1825" s="353"/>
      <c r="G1825" s="354"/>
      <c r="H1825" s="355"/>
      <c r="I1825" s="356"/>
    </row>
    <row r="1826" spans="2:9" ht="16.5" thickBot="1">
      <c r="B1826" s="81"/>
      <c r="D1826" s="352"/>
      <c r="E1826" s="353"/>
      <c r="F1826" s="353"/>
      <c r="G1826" s="354"/>
      <c r="H1826" s="355"/>
      <c r="I1826" s="356"/>
    </row>
    <row r="1827" spans="2:9" ht="16.5" thickBot="1">
      <c r="B1827" s="81"/>
      <c r="D1827" s="352"/>
      <c r="E1827" s="353"/>
      <c r="F1827" s="353"/>
      <c r="G1827" s="354"/>
      <c r="H1827" s="355"/>
      <c r="I1827" s="356"/>
    </row>
    <row r="1828" spans="2:9" ht="16.5" thickBot="1">
      <c r="B1828" s="81"/>
      <c r="D1828" s="352"/>
      <c r="E1828" s="353"/>
      <c r="F1828" s="353"/>
      <c r="G1828" s="354"/>
      <c r="H1828" s="355"/>
      <c r="I1828" s="356"/>
    </row>
    <row r="1829" spans="2:9" ht="16.5" thickBot="1">
      <c r="B1829" s="81"/>
      <c r="D1829" s="352"/>
      <c r="E1829" s="353"/>
      <c r="F1829" s="353"/>
      <c r="G1829" s="354"/>
      <c r="H1829" s="355"/>
      <c r="I1829" s="356"/>
    </row>
    <row r="1830" spans="2:9" ht="16.5" thickBot="1">
      <c r="B1830" s="81"/>
      <c r="D1830" s="352"/>
      <c r="E1830" s="353"/>
      <c r="F1830" s="353"/>
      <c r="G1830" s="354"/>
      <c r="H1830" s="355"/>
      <c r="I1830" s="356"/>
    </row>
    <row r="1831" spans="2:9" ht="16.5" thickBot="1">
      <c r="B1831" s="81"/>
      <c r="D1831" s="352"/>
      <c r="E1831" s="353"/>
      <c r="F1831" s="353"/>
      <c r="G1831" s="354"/>
      <c r="H1831" s="355"/>
      <c r="I1831" s="356"/>
    </row>
    <row r="1832" spans="2:9" ht="16.5" thickBot="1">
      <c r="B1832" s="81"/>
      <c r="D1832" s="352"/>
      <c r="E1832" s="353"/>
      <c r="F1832" s="353"/>
      <c r="G1832" s="354"/>
      <c r="H1832" s="355"/>
      <c r="I1832" s="356"/>
    </row>
    <row r="1833" spans="2:9" ht="16.5" thickBot="1">
      <c r="B1833" s="81"/>
      <c r="D1833" s="352"/>
      <c r="E1833" s="353"/>
      <c r="F1833" s="353"/>
      <c r="G1833" s="354"/>
      <c r="H1833" s="355"/>
      <c r="I1833" s="356"/>
    </row>
    <row r="1834" spans="2:9" ht="16.5" thickBot="1">
      <c r="B1834" s="81"/>
      <c r="D1834" s="352"/>
      <c r="E1834" s="353"/>
      <c r="F1834" s="353"/>
      <c r="G1834" s="354"/>
      <c r="H1834" s="355"/>
      <c r="I1834" s="356"/>
    </row>
    <row r="1835" spans="2:9" ht="16.5" thickBot="1">
      <c r="B1835" s="81"/>
      <c r="D1835" s="352"/>
      <c r="E1835" s="353"/>
      <c r="F1835" s="353"/>
      <c r="G1835" s="354"/>
      <c r="H1835" s="355"/>
      <c r="I1835" s="356"/>
    </row>
    <row r="1836" spans="2:9" ht="16.5" thickBot="1">
      <c r="B1836" s="81"/>
      <c r="D1836" s="352"/>
      <c r="E1836" s="353"/>
      <c r="F1836" s="353"/>
      <c r="G1836" s="354"/>
      <c r="H1836" s="355"/>
      <c r="I1836" s="356"/>
    </row>
    <row r="1837" spans="2:9" ht="16.5" thickBot="1">
      <c r="B1837" s="81"/>
      <c r="D1837" s="352"/>
      <c r="E1837" s="353"/>
      <c r="F1837" s="353"/>
      <c r="G1837" s="354"/>
      <c r="H1837" s="355"/>
      <c r="I1837" s="356"/>
    </row>
    <row r="1838" spans="2:9" ht="16.5" thickBot="1">
      <c r="B1838" s="81"/>
      <c r="D1838" s="352"/>
      <c r="E1838" s="353"/>
      <c r="F1838" s="353"/>
      <c r="G1838" s="354"/>
      <c r="H1838" s="355"/>
      <c r="I1838" s="356"/>
    </row>
    <row r="1839" spans="2:9" ht="16.5" thickBot="1">
      <c r="B1839" s="81"/>
      <c r="D1839" s="352"/>
      <c r="E1839" s="353"/>
      <c r="F1839" s="353"/>
      <c r="G1839" s="354"/>
      <c r="H1839" s="355"/>
      <c r="I1839" s="356"/>
    </row>
    <row r="1840" spans="2:9" ht="16.5" thickBot="1">
      <c r="B1840" s="81"/>
      <c r="D1840" s="352"/>
      <c r="E1840" s="353"/>
      <c r="F1840" s="353"/>
      <c r="G1840" s="354"/>
      <c r="H1840" s="355"/>
      <c r="I1840" s="356"/>
    </row>
    <row r="1841" spans="2:9" ht="16.5" thickBot="1">
      <c r="B1841" s="81"/>
      <c r="D1841" s="352"/>
      <c r="E1841" s="353"/>
      <c r="F1841" s="353"/>
      <c r="G1841" s="354"/>
      <c r="H1841" s="355"/>
      <c r="I1841" s="356"/>
    </row>
    <row r="1842" spans="2:9" ht="16.5" thickBot="1">
      <c r="B1842" s="81"/>
      <c r="D1842" s="352"/>
      <c r="E1842" s="353"/>
      <c r="F1842" s="353"/>
      <c r="G1842" s="354"/>
      <c r="H1842" s="355"/>
      <c r="I1842" s="356"/>
    </row>
    <row r="1843" spans="2:9" ht="16.5" thickBot="1">
      <c r="B1843" s="81"/>
      <c r="D1843" s="352"/>
      <c r="E1843" s="353"/>
      <c r="F1843" s="353"/>
      <c r="G1843" s="354"/>
      <c r="H1843" s="355"/>
      <c r="I1843" s="356"/>
    </row>
    <row r="1844" spans="2:9" ht="16.5" thickBot="1">
      <c r="B1844" s="81"/>
      <c r="D1844" s="352"/>
      <c r="E1844" s="353"/>
      <c r="F1844" s="353"/>
      <c r="G1844" s="354"/>
      <c r="H1844" s="355"/>
      <c r="I1844" s="356"/>
    </row>
    <row r="1845" spans="2:9" ht="16.5" thickBot="1">
      <c r="B1845" s="81"/>
      <c r="D1845" s="352"/>
      <c r="E1845" s="353"/>
      <c r="F1845" s="353"/>
      <c r="G1845" s="354"/>
      <c r="H1845" s="355"/>
      <c r="I1845" s="356"/>
    </row>
    <row r="1846" spans="2:9" ht="16.5" thickBot="1">
      <c r="B1846" s="81"/>
      <c r="D1846" s="352"/>
      <c r="E1846" s="353"/>
      <c r="F1846" s="353"/>
      <c r="G1846" s="354"/>
      <c r="H1846" s="355"/>
      <c r="I1846" s="356"/>
    </row>
    <row r="1847" spans="2:9" ht="16.5" thickBot="1">
      <c r="B1847" s="81"/>
      <c r="D1847" s="352"/>
      <c r="E1847" s="353"/>
      <c r="F1847" s="353"/>
      <c r="G1847" s="354"/>
      <c r="H1847" s="355"/>
      <c r="I1847" s="356"/>
    </row>
    <row r="1848" spans="2:9" ht="16.5" thickBot="1">
      <c r="B1848" s="81"/>
      <c r="D1848" s="352"/>
      <c r="E1848" s="353"/>
      <c r="F1848" s="353"/>
      <c r="G1848" s="354"/>
      <c r="H1848" s="355"/>
      <c r="I1848" s="356"/>
    </row>
    <row r="1849" spans="2:9" ht="16.5" thickBot="1">
      <c r="B1849" s="81"/>
      <c r="D1849" s="352"/>
      <c r="E1849" s="353"/>
      <c r="F1849" s="353"/>
      <c r="G1849" s="354"/>
      <c r="H1849" s="355"/>
      <c r="I1849" s="356"/>
    </row>
    <row r="1850" spans="2:9" ht="16.5" thickBot="1">
      <c r="B1850" s="81"/>
      <c r="D1850" s="352"/>
      <c r="E1850" s="353"/>
      <c r="F1850" s="353"/>
      <c r="G1850" s="354"/>
      <c r="H1850" s="355"/>
      <c r="I1850" s="356"/>
    </row>
    <row r="1851" spans="2:9" ht="16.5" thickBot="1">
      <c r="B1851" s="81"/>
      <c r="D1851" s="352"/>
      <c r="E1851" s="353"/>
      <c r="F1851" s="353"/>
      <c r="G1851" s="354"/>
      <c r="H1851" s="355"/>
      <c r="I1851" s="356"/>
    </row>
    <row r="1852" spans="2:9" ht="16.5" thickBot="1">
      <c r="B1852" s="81"/>
      <c r="D1852" s="352"/>
      <c r="E1852" s="353"/>
      <c r="F1852" s="353"/>
      <c r="G1852" s="354"/>
      <c r="H1852" s="355"/>
      <c r="I1852" s="356"/>
    </row>
    <row r="1853" spans="2:9" ht="16.5" thickBot="1">
      <c r="B1853" s="81"/>
      <c r="D1853" s="352"/>
      <c r="E1853" s="353"/>
      <c r="F1853" s="353"/>
      <c r="G1853" s="354"/>
      <c r="H1853" s="355"/>
      <c r="I1853" s="356"/>
    </row>
    <row r="1854" spans="2:9" ht="16.5" thickBot="1">
      <c r="B1854" s="81"/>
      <c r="D1854" s="352"/>
      <c r="E1854" s="353"/>
      <c r="F1854" s="353"/>
      <c r="G1854" s="354"/>
      <c r="H1854" s="355"/>
      <c r="I1854" s="356"/>
    </row>
    <row r="1855" spans="2:9" ht="16.5" thickBot="1">
      <c r="B1855" s="81"/>
      <c r="D1855" s="352"/>
      <c r="E1855" s="353"/>
      <c r="F1855" s="353"/>
      <c r="G1855" s="354"/>
      <c r="H1855" s="355"/>
      <c r="I1855" s="356"/>
    </row>
    <row r="1856" spans="2:9" ht="16.5" thickBot="1">
      <c r="B1856" s="81"/>
      <c r="D1856" s="352"/>
      <c r="E1856" s="353"/>
      <c r="F1856" s="353"/>
      <c r="G1856" s="354"/>
      <c r="H1856" s="355"/>
      <c r="I1856" s="356"/>
    </row>
    <row r="1857" spans="2:9" ht="16.5" thickBot="1">
      <c r="B1857" s="81"/>
      <c r="D1857" s="352"/>
      <c r="E1857" s="353"/>
      <c r="F1857" s="353"/>
      <c r="G1857" s="354"/>
      <c r="H1857" s="355"/>
      <c r="I1857" s="356"/>
    </row>
    <row r="1858" spans="2:9" ht="16.5" thickBot="1">
      <c r="B1858" s="81"/>
      <c r="D1858" s="352"/>
      <c r="E1858" s="353"/>
      <c r="F1858" s="353"/>
      <c r="G1858" s="354"/>
      <c r="H1858" s="355"/>
      <c r="I1858" s="356"/>
    </row>
    <row r="1859" spans="2:9" ht="16.5" thickBot="1">
      <c r="B1859" s="81"/>
      <c r="D1859" s="352"/>
      <c r="E1859" s="353"/>
      <c r="F1859" s="353"/>
      <c r="G1859" s="354"/>
      <c r="H1859" s="355"/>
      <c r="I1859" s="356"/>
    </row>
    <row r="1860" spans="2:9" ht="16.5" thickBot="1">
      <c r="B1860" s="81"/>
      <c r="D1860" s="352"/>
      <c r="E1860" s="353"/>
      <c r="F1860" s="353"/>
      <c r="G1860" s="354"/>
      <c r="H1860" s="355"/>
      <c r="I1860" s="356"/>
    </row>
    <row r="1861" spans="2:9" ht="16.5" thickBot="1">
      <c r="B1861" s="81"/>
      <c r="D1861" s="352"/>
      <c r="E1861" s="353"/>
      <c r="F1861" s="353"/>
      <c r="G1861" s="354"/>
      <c r="H1861" s="355"/>
      <c r="I1861" s="356"/>
    </row>
    <row r="1862" spans="2:9" ht="16.5" thickBot="1">
      <c r="B1862" s="81"/>
      <c r="D1862" s="352"/>
      <c r="E1862" s="353"/>
      <c r="F1862" s="353"/>
      <c r="G1862" s="354"/>
      <c r="H1862" s="355"/>
      <c r="I1862" s="356"/>
    </row>
    <row r="1863" spans="2:9" ht="16.5" thickBot="1">
      <c r="B1863" s="81"/>
      <c r="D1863" s="352"/>
      <c r="E1863" s="353"/>
      <c r="F1863" s="353"/>
      <c r="G1863" s="354"/>
      <c r="H1863" s="355"/>
      <c r="I1863" s="356"/>
    </row>
    <row r="1864" spans="2:9" ht="16.5" thickBot="1">
      <c r="B1864" s="81"/>
      <c r="D1864" s="352"/>
      <c r="E1864" s="353"/>
      <c r="F1864" s="353"/>
      <c r="G1864" s="354"/>
      <c r="H1864" s="355"/>
      <c r="I1864" s="356"/>
    </row>
    <row r="1865" spans="2:9" ht="16.5" thickBot="1">
      <c r="B1865" s="81"/>
      <c r="D1865" s="352"/>
      <c r="E1865" s="353"/>
      <c r="F1865" s="353"/>
      <c r="G1865" s="354"/>
      <c r="H1865" s="355"/>
      <c r="I1865" s="356"/>
    </row>
    <row r="1866" spans="2:9" ht="16.5" thickBot="1">
      <c r="B1866" s="81"/>
      <c r="D1866" s="352"/>
      <c r="E1866" s="353"/>
      <c r="F1866" s="353"/>
      <c r="G1866" s="354"/>
      <c r="H1866" s="355"/>
      <c r="I1866" s="356"/>
    </row>
    <row r="1867" spans="2:9" ht="16.5" thickBot="1">
      <c r="B1867" s="81"/>
      <c r="D1867" s="352"/>
      <c r="E1867" s="353"/>
      <c r="F1867" s="353"/>
      <c r="G1867" s="354"/>
      <c r="H1867" s="355"/>
      <c r="I1867" s="356"/>
    </row>
    <row r="1868" spans="2:9" ht="16.5" thickBot="1">
      <c r="B1868" s="81"/>
      <c r="D1868" s="352"/>
      <c r="E1868" s="353"/>
      <c r="F1868" s="353"/>
      <c r="G1868" s="354"/>
      <c r="H1868" s="355"/>
      <c r="I1868" s="356"/>
    </row>
    <row r="1869" spans="2:9" ht="16.5" thickBot="1">
      <c r="B1869" s="81"/>
      <c r="D1869" s="352"/>
      <c r="E1869" s="353"/>
      <c r="F1869" s="353"/>
      <c r="G1869" s="354"/>
      <c r="H1869" s="355"/>
      <c r="I1869" s="356"/>
    </row>
    <row r="1870" spans="2:9" ht="16.5" thickBot="1">
      <c r="B1870" s="81"/>
      <c r="D1870" s="352"/>
      <c r="E1870" s="353"/>
      <c r="F1870" s="353"/>
      <c r="G1870" s="354"/>
      <c r="H1870" s="355"/>
      <c r="I1870" s="356"/>
    </row>
    <row r="1871" spans="2:9" ht="16.5" thickBot="1">
      <c r="B1871" s="81"/>
      <c r="D1871" s="352"/>
      <c r="E1871" s="353"/>
      <c r="F1871" s="353"/>
      <c r="G1871" s="354"/>
      <c r="H1871" s="355"/>
      <c r="I1871" s="356"/>
    </row>
    <row r="1872" spans="2:9" ht="16.5" thickBot="1">
      <c r="B1872" s="81"/>
      <c r="D1872" s="352"/>
      <c r="E1872" s="353"/>
      <c r="F1872" s="353"/>
      <c r="G1872" s="354"/>
      <c r="H1872" s="355"/>
      <c r="I1872" s="356"/>
    </row>
    <row r="1873" spans="2:9" ht="16.5" thickBot="1">
      <c r="B1873" s="81"/>
      <c r="D1873" s="352"/>
      <c r="E1873" s="353"/>
      <c r="F1873" s="353"/>
      <c r="G1873" s="354"/>
      <c r="H1873" s="355"/>
      <c r="I1873" s="356"/>
    </row>
    <row r="1874" spans="2:9" ht="16.5" thickBot="1">
      <c r="B1874" s="81"/>
      <c r="D1874" s="352"/>
      <c r="E1874" s="353"/>
      <c r="F1874" s="353"/>
      <c r="G1874" s="354"/>
      <c r="H1874" s="355"/>
      <c r="I1874" s="356"/>
    </row>
    <row r="1875" spans="2:9" ht="16.5" thickBot="1">
      <c r="B1875" s="81"/>
      <c r="D1875" s="352"/>
      <c r="E1875" s="353"/>
      <c r="F1875" s="353"/>
      <c r="G1875" s="354"/>
      <c r="H1875" s="355"/>
      <c r="I1875" s="356"/>
    </row>
    <row r="1876" spans="2:9" ht="16.5" thickBot="1">
      <c r="B1876" s="81"/>
      <c r="D1876" s="352"/>
      <c r="E1876" s="353"/>
      <c r="F1876" s="353"/>
      <c r="G1876" s="354"/>
      <c r="H1876" s="355"/>
      <c r="I1876" s="356"/>
    </row>
    <row r="1877" spans="2:9" ht="16.5" thickBot="1">
      <c r="B1877" s="81"/>
      <c r="D1877" s="352"/>
      <c r="E1877" s="353"/>
      <c r="F1877" s="353"/>
      <c r="G1877" s="354"/>
      <c r="H1877" s="355"/>
      <c r="I1877" s="356"/>
    </row>
    <row r="1878" spans="2:9" ht="16.5" thickBot="1">
      <c r="B1878" s="81"/>
      <c r="D1878" s="352"/>
      <c r="E1878" s="353"/>
      <c r="F1878" s="353"/>
      <c r="G1878" s="354"/>
      <c r="H1878" s="355"/>
      <c r="I1878" s="356"/>
    </row>
    <row r="1879" spans="2:9" ht="16.5" thickBot="1">
      <c r="B1879" s="81"/>
      <c r="D1879" s="352"/>
      <c r="E1879" s="353"/>
      <c r="F1879" s="353"/>
      <c r="G1879" s="354"/>
      <c r="H1879" s="355"/>
      <c r="I1879" s="356"/>
    </row>
    <row r="1880" spans="2:9" ht="16.5" thickBot="1">
      <c r="B1880" s="81"/>
      <c r="D1880" s="352"/>
      <c r="E1880" s="353"/>
      <c r="F1880" s="353"/>
      <c r="G1880" s="354"/>
      <c r="H1880" s="355"/>
      <c r="I1880" s="356"/>
    </row>
    <row r="1881" spans="2:9" ht="16.5" thickBot="1">
      <c r="B1881" s="81"/>
      <c r="D1881" s="352"/>
      <c r="E1881" s="353"/>
      <c r="F1881" s="353"/>
      <c r="G1881" s="354"/>
      <c r="H1881" s="355"/>
      <c r="I1881" s="356"/>
    </row>
    <row r="1882" spans="2:9" ht="16.5" thickBot="1">
      <c r="B1882" s="81"/>
      <c r="D1882" s="352"/>
      <c r="E1882" s="353"/>
      <c r="F1882" s="353"/>
      <c r="G1882" s="354"/>
      <c r="H1882" s="355"/>
      <c r="I1882" s="356"/>
    </row>
    <row r="1883" spans="2:9" ht="16.5" thickBot="1">
      <c r="B1883" s="81"/>
      <c r="D1883" s="352"/>
      <c r="E1883" s="353"/>
      <c r="F1883" s="353"/>
      <c r="G1883" s="354"/>
      <c r="H1883" s="355"/>
      <c r="I1883" s="356"/>
    </row>
    <row r="1884" spans="2:9" ht="16.5" thickBot="1">
      <c r="B1884" s="81"/>
      <c r="D1884" s="352"/>
      <c r="E1884" s="353"/>
      <c r="F1884" s="353"/>
      <c r="G1884" s="354"/>
      <c r="H1884" s="355"/>
      <c r="I1884" s="356"/>
    </row>
    <row r="1885" spans="2:9" ht="16.5" thickBot="1">
      <c r="B1885" s="81"/>
      <c r="D1885" s="352"/>
      <c r="E1885" s="353"/>
      <c r="F1885" s="353"/>
      <c r="G1885" s="354"/>
      <c r="H1885" s="355"/>
      <c r="I1885" s="356"/>
    </row>
    <row r="1886" spans="2:9" ht="16.5" thickBot="1">
      <c r="B1886" s="81"/>
      <c r="D1886" s="352"/>
      <c r="E1886" s="353"/>
      <c r="F1886" s="353"/>
      <c r="G1886" s="354"/>
      <c r="H1886" s="355"/>
      <c r="I1886" s="356"/>
    </row>
    <row r="1887" spans="2:9" ht="16.5" thickBot="1">
      <c r="B1887" s="81"/>
      <c r="D1887" s="352"/>
      <c r="E1887" s="353"/>
      <c r="F1887" s="353"/>
      <c r="G1887" s="354"/>
      <c r="H1887" s="355"/>
      <c r="I1887" s="356"/>
    </row>
    <row r="1888" spans="2:9" ht="16.5" thickBot="1">
      <c r="B1888" s="81"/>
      <c r="D1888" s="352"/>
      <c r="E1888" s="353"/>
      <c r="F1888" s="353"/>
      <c r="G1888" s="354"/>
      <c r="H1888" s="355"/>
      <c r="I1888" s="356"/>
    </row>
    <row r="1889" spans="2:9" ht="16.5" thickBot="1">
      <c r="B1889" s="81"/>
      <c r="D1889" s="352"/>
      <c r="E1889" s="353"/>
      <c r="F1889" s="353"/>
      <c r="G1889" s="354"/>
      <c r="H1889" s="355"/>
      <c r="I1889" s="356"/>
    </row>
    <row r="1890" spans="2:9" ht="16.5" thickBot="1">
      <c r="B1890" s="81"/>
      <c r="D1890" s="352"/>
      <c r="E1890" s="353"/>
      <c r="F1890" s="353"/>
      <c r="G1890" s="354"/>
      <c r="H1890" s="355"/>
      <c r="I1890" s="356"/>
    </row>
    <row r="1891" spans="2:9" ht="16.5" thickBot="1">
      <c r="B1891" s="81"/>
      <c r="D1891" s="352"/>
      <c r="E1891" s="353"/>
      <c r="F1891" s="353"/>
      <c r="G1891" s="354"/>
      <c r="H1891" s="355"/>
      <c r="I1891" s="356"/>
    </row>
    <row r="1892" spans="2:9" ht="16.5" thickBot="1">
      <c r="B1892" s="81"/>
      <c r="D1892" s="352"/>
      <c r="E1892" s="353"/>
      <c r="F1892" s="353"/>
      <c r="G1892" s="354"/>
      <c r="H1892" s="355"/>
      <c r="I1892" s="356"/>
    </row>
    <row r="1893" spans="2:9" ht="16.5" thickBot="1">
      <c r="B1893" s="81"/>
      <c r="D1893" s="352"/>
      <c r="E1893" s="353"/>
      <c r="F1893" s="353"/>
      <c r="G1893" s="354"/>
      <c r="H1893" s="355"/>
      <c r="I1893" s="356"/>
    </row>
    <row r="1894" spans="2:9" ht="16.5" thickBot="1">
      <c r="B1894" s="81"/>
      <c r="D1894" s="352"/>
      <c r="E1894" s="353"/>
      <c r="F1894" s="353"/>
      <c r="G1894" s="354"/>
      <c r="H1894" s="355"/>
      <c r="I1894" s="356"/>
    </row>
    <row r="1895" spans="2:9" ht="16.5" thickBot="1">
      <c r="B1895" s="81"/>
      <c r="D1895" s="352"/>
      <c r="E1895" s="353"/>
      <c r="F1895" s="353"/>
      <c r="G1895" s="354"/>
      <c r="H1895" s="355"/>
      <c r="I1895" s="356"/>
    </row>
    <row r="1896" spans="2:9" ht="16.5" thickBot="1">
      <c r="B1896" s="81"/>
      <c r="D1896" s="352"/>
      <c r="E1896" s="353"/>
      <c r="F1896" s="353"/>
      <c r="G1896" s="354"/>
      <c r="H1896" s="355"/>
      <c r="I1896" s="356"/>
    </row>
    <row r="1897" spans="2:9" ht="16.5" thickBot="1">
      <c r="B1897" s="81"/>
      <c r="D1897" s="352"/>
      <c r="E1897" s="353"/>
      <c r="F1897" s="353"/>
      <c r="G1897" s="354"/>
      <c r="H1897" s="355"/>
      <c r="I1897" s="356"/>
    </row>
    <row r="1898" spans="2:9" ht="16.5" thickBot="1">
      <c r="B1898" s="81"/>
      <c r="D1898" s="352"/>
      <c r="E1898" s="353"/>
      <c r="F1898" s="353"/>
      <c r="G1898" s="354"/>
      <c r="H1898" s="355"/>
      <c r="I1898" s="356"/>
    </row>
    <row r="1899" spans="2:9" ht="16.5" thickBot="1">
      <c r="B1899" s="81"/>
      <c r="D1899" s="352"/>
      <c r="E1899" s="353"/>
      <c r="F1899" s="353"/>
      <c r="G1899" s="354"/>
      <c r="H1899" s="355"/>
      <c r="I1899" s="356"/>
    </row>
    <row r="1900" spans="2:9" ht="16.5" thickBot="1">
      <c r="B1900" s="81"/>
      <c r="D1900" s="352"/>
      <c r="E1900" s="353"/>
      <c r="F1900" s="353"/>
      <c r="G1900" s="354"/>
      <c r="H1900" s="355"/>
      <c r="I1900" s="356"/>
    </row>
    <row r="1901" spans="2:9" ht="16.5" thickBot="1">
      <c r="B1901" s="81"/>
      <c r="D1901" s="352"/>
      <c r="E1901" s="353"/>
      <c r="F1901" s="353"/>
      <c r="G1901" s="354"/>
      <c r="H1901" s="355"/>
      <c r="I1901" s="356"/>
    </row>
    <row r="1902" spans="2:9" ht="16.5" thickBot="1">
      <c r="B1902" s="81"/>
      <c r="D1902" s="352"/>
      <c r="E1902" s="353"/>
      <c r="F1902" s="353"/>
      <c r="G1902" s="354"/>
      <c r="H1902" s="355"/>
      <c r="I1902" s="356"/>
    </row>
    <row r="1903" spans="2:9" ht="16.5" thickBot="1">
      <c r="B1903" s="81"/>
      <c r="D1903" s="352"/>
      <c r="E1903" s="353"/>
      <c r="F1903" s="353"/>
      <c r="G1903" s="354"/>
      <c r="H1903" s="355"/>
      <c r="I1903" s="356"/>
    </row>
    <row r="1904" spans="2:9" ht="16.5" thickBot="1">
      <c r="B1904" s="81"/>
      <c r="D1904" s="352"/>
      <c r="E1904" s="353"/>
      <c r="F1904" s="353"/>
      <c r="G1904" s="354"/>
      <c r="H1904" s="355"/>
      <c r="I1904" s="356"/>
    </row>
    <row r="1905" spans="2:9" ht="16.5" thickBot="1">
      <c r="B1905" s="81"/>
      <c r="D1905" s="352"/>
      <c r="E1905" s="353"/>
      <c r="F1905" s="353"/>
      <c r="G1905" s="354"/>
      <c r="H1905" s="355"/>
      <c r="I1905" s="356"/>
    </row>
    <row r="1906" spans="2:9" ht="16.5" thickBot="1">
      <c r="B1906" s="81"/>
      <c r="D1906" s="352"/>
      <c r="E1906" s="353"/>
      <c r="F1906" s="353"/>
      <c r="G1906" s="354"/>
      <c r="H1906" s="355"/>
      <c r="I1906" s="356"/>
    </row>
    <row r="1907" spans="2:9" ht="16.5" thickBot="1">
      <c r="B1907" s="81"/>
      <c r="D1907" s="352"/>
      <c r="E1907" s="353"/>
      <c r="F1907" s="353"/>
      <c r="G1907" s="354"/>
      <c r="H1907" s="355"/>
      <c r="I1907" s="356"/>
    </row>
    <row r="1908" spans="2:9" ht="16.5" thickBot="1">
      <c r="B1908" s="81"/>
      <c r="D1908" s="352"/>
      <c r="E1908" s="353"/>
      <c r="F1908" s="353"/>
      <c r="G1908" s="354"/>
      <c r="H1908" s="355"/>
      <c r="I1908" s="356"/>
    </row>
    <row r="1909" spans="2:9" ht="16.5" thickBot="1">
      <c r="B1909" s="81"/>
      <c r="D1909" s="352"/>
      <c r="E1909" s="353"/>
      <c r="F1909" s="353"/>
      <c r="G1909" s="354"/>
      <c r="H1909" s="355"/>
      <c r="I1909" s="356"/>
    </row>
    <row r="1910" spans="2:9" ht="16.5" thickBot="1">
      <c r="B1910" s="81"/>
      <c r="D1910" s="352"/>
      <c r="E1910" s="353"/>
      <c r="F1910" s="353"/>
      <c r="G1910" s="354"/>
      <c r="H1910" s="355"/>
      <c r="I1910" s="356"/>
    </row>
    <row r="1911" spans="2:9" ht="16.5" thickBot="1">
      <c r="B1911" s="81"/>
      <c r="D1911" s="352"/>
      <c r="E1911" s="353"/>
      <c r="F1911" s="353"/>
      <c r="G1911" s="354"/>
      <c r="H1911" s="355"/>
      <c r="I1911" s="356"/>
    </row>
    <row r="1912" spans="2:9" ht="16.5" thickBot="1">
      <c r="B1912" s="81"/>
      <c r="D1912" s="352"/>
      <c r="E1912" s="353"/>
      <c r="F1912" s="353"/>
      <c r="G1912" s="354"/>
      <c r="H1912" s="355"/>
      <c r="I1912" s="356"/>
    </row>
    <row r="1913" spans="2:9" ht="16.5" thickBot="1">
      <c r="B1913" s="81"/>
      <c r="D1913" s="352"/>
      <c r="E1913" s="353"/>
      <c r="F1913" s="353"/>
      <c r="G1913" s="354"/>
      <c r="H1913" s="355"/>
      <c r="I1913" s="356"/>
    </row>
    <row r="1914" spans="2:9" ht="16.5" thickBot="1">
      <c r="B1914" s="81"/>
      <c r="D1914" s="352"/>
      <c r="E1914" s="353"/>
      <c r="F1914" s="353"/>
      <c r="G1914" s="354"/>
      <c r="H1914" s="355"/>
      <c r="I1914" s="356"/>
    </row>
    <row r="1915" spans="2:9" ht="16.5" thickBot="1">
      <c r="B1915" s="81"/>
      <c r="D1915" s="352"/>
      <c r="E1915" s="353"/>
      <c r="F1915" s="353"/>
      <c r="G1915" s="354"/>
      <c r="H1915" s="355"/>
      <c r="I1915" s="356"/>
    </row>
    <row r="1916" spans="2:9" ht="16.5" thickBot="1">
      <c r="B1916" s="81"/>
      <c r="D1916" s="352"/>
      <c r="E1916" s="353"/>
      <c r="F1916" s="353"/>
      <c r="G1916" s="354"/>
      <c r="H1916" s="355"/>
      <c r="I1916" s="356"/>
    </row>
    <row r="1917" spans="2:9" ht="16.5" thickBot="1">
      <c r="B1917" s="81"/>
      <c r="D1917" s="352"/>
      <c r="E1917" s="353"/>
      <c r="F1917" s="353"/>
      <c r="G1917" s="354"/>
      <c r="H1917" s="355"/>
      <c r="I1917" s="356"/>
    </row>
    <row r="1918" spans="2:9" ht="16.5" thickBot="1">
      <c r="B1918" s="81"/>
      <c r="D1918" s="352"/>
      <c r="E1918" s="353"/>
      <c r="F1918" s="353"/>
      <c r="G1918" s="354"/>
      <c r="H1918" s="355"/>
      <c r="I1918" s="356"/>
    </row>
    <row r="1919" spans="2:9" ht="16.5" thickBot="1">
      <c r="B1919" s="81"/>
      <c r="D1919" s="352"/>
      <c r="E1919" s="353"/>
      <c r="F1919" s="353"/>
      <c r="G1919" s="354"/>
      <c r="H1919" s="355"/>
      <c r="I1919" s="356"/>
    </row>
    <row r="1920" spans="2:9" ht="16.5" thickBot="1">
      <c r="B1920" s="81"/>
      <c r="D1920" s="352"/>
      <c r="E1920" s="353"/>
      <c r="F1920" s="353"/>
      <c r="G1920" s="354"/>
      <c r="H1920" s="355"/>
      <c r="I1920" s="356"/>
    </row>
    <row r="1921" spans="2:9" ht="16.5" thickBot="1">
      <c r="B1921" s="81"/>
      <c r="D1921" s="352"/>
      <c r="E1921" s="353"/>
      <c r="F1921" s="353"/>
      <c r="G1921" s="354"/>
      <c r="H1921" s="355"/>
      <c r="I1921" s="356"/>
    </row>
    <row r="1922" spans="2:9" ht="16.5" thickBot="1">
      <c r="B1922" s="81"/>
      <c r="D1922" s="352"/>
      <c r="E1922" s="353"/>
      <c r="F1922" s="353"/>
      <c r="G1922" s="354"/>
      <c r="H1922" s="355"/>
      <c r="I1922" s="356"/>
    </row>
    <row r="1923" spans="2:9" ht="16.5" thickBot="1">
      <c r="B1923" s="81"/>
      <c r="D1923" s="352"/>
      <c r="E1923" s="353"/>
      <c r="F1923" s="353"/>
      <c r="G1923" s="354"/>
      <c r="H1923" s="355"/>
      <c r="I1923" s="356"/>
    </row>
    <row r="1924" spans="2:9" ht="16.5" thickBot="1">
      <c r="B1924" s="81"/>
      <c r="D1924" s="352"/>
      <c r="E1924" s="353"/>
      <c r="F1924" s="353"/>
      <c r="G1924" s="354"/>
      <c r="H1924" s="355"/>
      <c r="I1924" s="356"/>
    </row>
    <row r="1925" spans="2:9" ht="16.5" thickBot="1">
      <c r="B1925" s="81"/>
      <c r="D1925" s="352"/>
      <c r="E1925" s="353"/>
      <c r="F1925" s="353"/>
      <c r="G1925" s="354"/>
      <c r="H1925" s="355"/>
      <c r="I1925" s="356"/>
    </row>
    <row r="1926" spans="2:9" ht="16.5" thickBot="1">
      <c r="B1926" s="81"/>
      <c r="D1926" s="352"/>
      <c r="E1926" s="353"/>
      <c r="F1926" s="353"/>
      <c r="G1926" s="354"/>
      <c r="H1926" s="355"/>
      <c r="I1926" s="356"/>
    </row>
    <row r="1927" spans="2:9" ht="16.5" thickBot="1">
      <c r="B1927" s="81"/>
      <c r="D1927" s="352"/>
      <c r="E1927" s="353"/>
      <c r="F1927" s="353"/>
      <c r="G1927" s="354"/>
      <c r="H1927" s="355"/>
      <c r="I1927" s="356"/>
    </row>
    <row r="1928" spans="2:9" ht="16.5" thickBot="1">
      <c r="B1928" s="81"/>
      <c r="D1928" s="352"/>
      <c r="E1928" s="353"/>
      <c r="F1928" s="353"/>
      <c r="G1928" s="354"/>
      <c r="H1928" s="355"/>
      <c r="I1928" s="356"/>
    </row>
    <row r="1929" spans="2:9" ht="16.5" thickBot="1">
      <c r="B1929" s="81"/>
      <c r="D1929" s="352"/>
      <c r="E1929" s="353"/>
      <c r="F1929" s="353"/>
      <c r="G1929" s="354"/>
      <c r="H1929" s="355"/>
      <c r="I1929" s="356"/>
    </row>
    <row r="1930" spans="2:9" ht="16.5" thickBot="1">
      <c r="B1930" s="81"/>
      <c r="D1930" s="352"/>
      <c r="E1930" s="353"/>
      <c r="F1930" s="353"/>
      <c r="G1930" s="354"/>
      <c r="H1930" s="355"/>
      <c r="I1930" s="356"/>
    </row>
    <row r="1931" spans="2:9" ht="16.5" thickBot="1">
      <c r="B1931" s="81"/>
      <c r="D1931" s="352"/>
      <c r="E1931" s="353"/>
      <c r="F1931" s="353"/>
      <c r="G1931" s="354"/>
      <c r="H1931" s="355"/>
      <c r="I1931" s="356"/>
    </row>
    <row r="1932" spans="2:9" ht="16.5" thickBot="1">
      <c r="B1932" s="81"/>
      <c r="D1932" s="352"/>
      <c r="E1932" s="353"/>
      <c r="F1932" s="353"/>
      <c r="G1932" s="354"/>
      <c r="H1932" s="355"/>
      <c r="I1932" s="356"/>
    </row>
    <row r="1933" spans="2:9" ht="16.5" thickBot="1">
      <c r="B1933" s="81"/>
      <c r="D1933" s="352"/>
      <c r="E1933" s="353"/>
      <c r="F1933" s="353"/>
      <c r="G1933" s="354"/>
      <c r="H1933" s="355"/>
      <c r="I1933" s="356"/>
    </row>
    <row r="1934" spans="2:9" ht="16.5" thickBot="1">
      <c r="B1934" s="81"/>
      <c r="D1934" s="352"/>
      <c r="E1934" s="353"/>
      <c r="F1934" s="353"/>
      <c r="G1934" s="354"/>
      <c r="H1934" s="355"/>
      <c r="I1934" s="356"/>
    </row>
    <row r="1935" spans="2:9" ht="16.5" thickBot="1">
      <c r="B1935" s="81"/>
      <c r="D1935" s="352"/>
      <c r="E1935" s="353"/>
      <c r="F1935" s="353"/>
      <c r="G1935" s="354"/>
      <c r="H1935" s="355"/>
      <c r="I1935" s="356"/>
    </row>
    <row r="1936" spans="2:9" ht="16.5" thickBot="1">
      <c r="B1936" s="81"/>
      <c r="D1936" s="352"/>
      <c r="E1936" s="353"/>
      <c r="F1936" s="353"/>
      <c r="G1936" s="354"/>
      <c r="H1936" s="355"/>
      <c r="I1936" s="356"/>
    </row>
    <row r="1937" spans="2:9" ht="16.5" thickBot="1">
      <c r="B1937" s="81"/>
      <c r="D1937" s="352"/>
      <c r="E1937" s="353"/>
      <c r="F1937" s="353"/>
      <c r="G1937" s="354"/>
      <c r="H1937" s="355"/>
      <c r="I1937" s="356"/>
    </row>
    <row r="1938" spans="2:9" ht="16.5" thickBot="1">
      <c r="B1938" s="81"/>
      <c r="D1938" s="352"/>
      <c r="E1938" s="353"/>
      <c r="F1938" s="353"/>
      <c r="G1938" s="354"/>
      <c r="H1938" s="355"/>
      <c r="I1938" s="356"/>
    </row>
    <row r="1939" spans="2:9" ht="16.5" thickBot="1">
      <c r="B1939" s="81"/>
      <c r="D1939" s="352"/>
      <c r="E1939" s="353"/>
      <c r="F1939" s="353"/>
      <c r="G1939" s="354"/>
      <c r="H1939" s="355"/>
      <c r="I1939" s="356"/>
    </row>
    <row r="1940" spans="2:9" ht="16.5" thickBot="1">
      <c r="B1940" s="81"/>
      <c r="D1940" s="352"/>
      <c r="E1940" s="353"/>
      <c r="F1940" s="353"/>
      <c r="G1940" s="354"/>
      <c r="H1940" s="355"/>
      <c r="I1940" s="356"/>
    </row>
    <row r="1941" spans="2:9" ht="16.5" thickBot="1">
      <c r="B1941" s="81"/>
      <c r="D1941" s="352"/>
      <c r="E1941" s="353"/>
      <c r="F1941" s="353"/>
      <c r="G1941" s="354"/>
      <c r="H1941" s="355"/>
      <c r="I1941" s="356"/>
    </row>
    <row r="1942" spans="2:9" ht="16.5" thickBot="1">
      <c r="B1942" s="81"/>
      <c r="D1942" s="352"/>
      <c r="E1942" s="353"/>
      <c r="F1942" s="353"/>
      <c r="G1942" s="354"/>
      <c r="H1942" s="355"/>
      <c r="I1942" s="356"/>
    </row>
    <row r="1943" spans="2:9" ht="16.5" thickBot="1">
      <c r="B1943" s="81"/>
      <c r="D1943" s="352"/>
      <c r="E1943" s="353"/>
      <c r="F1943" s="353"/>
      <c r="G1943" s="354"/>
      <c r="H1943" s="355"/>
      <c r="I1943" s="356"/>
    </row>
    <row r="1944" spans="2:9" ht="16.5" thickBot="1">
      <c r="B1944" s="81"/>
      <c r="D1944" s="352"/>
      <c r="E1944" s="353"/>
      <c r="F1944" s="353"/>
      <c r="G1944" s="354"/>
      <c r="H1944" s="355"/>
      <c r="I1944" s="356"/>
    </row>
    <row r="1945" spans="2:9" ht="16.5" thickBot="1">
      <c r="B1945" s="81"/>
      <c r="D1945" s="352"/>
      <c r="E1945" s="353"/>
      <c r="F1945" s="353"/>
      <c r="G1945" s="354"/>
      <c r="H1945" s="355"/>
      <c r="I1945" s="356"/>
    </row>
    <row r="1946" spans="2:9" ht="16.5" thickBot="1">
      <c r="B1946" s="81"/>
      <c r="D1946" s="352"/>
      <c r="E1946" s="353"/>
      <c r="F1946" s="353"/>
      <c r="G1946" s="354"/>
      <c r="H1946" s="355"/>
      <c r="I1946" s="356"/>
    </row>
    <row r="1947" spans="2:9" ht="16.5" thickBot="1">
      <c r="B1947" s="81"/>
      <c r="D1947" s="352"/>
      <c r="E1947" s="353"/>
      <c r="F1947" s="353"/>
      <c r="G1947" s="354"/>
      <c r="H1947" s="355"/>
      <c r="I1947" s="356"/>
    </row>
    <row r="1948" spans="2:9" ht="16.5" thickBot="1">
      <c r="B1948" s="81"/>
      <c r="D1948" s="352"/>
      <c r="E1948" s="353"/>
      <c r="F1948" s="353"/>
      <c r="G1948" s="354"/>
      <c r="H1948" s="355"/>
      <c r="I1948" s="356"/>
    </row>
    <row r="1949" spans="2:9" ht="16.5" thickBot="1">
      <c r="B1949" s="81"/>
      <c r="D1949" s="352"/>
      <c r="E1949" s="353"/>
      <c r="F1949" s="353"/>
      <c r="G1949" s="354"/>
      <c r="H1949" s="355"/>
      <c r="I1949" s="356"/>
    </row>
    <row r="1950" spans="2:9" ht="16.5" thickBot="1">
      <c r="B1950" s="81"/>
      <c r="D1950" s="352"/>
      <c r="E1950" s="353"/>
      <c r="F1950" s="353"/>
      <c r="G1950" s="354"/>
      <c r="H1950" s="355"/>
      <c r="I1950" s="356"/>
    </row>
    <row r="1951" spans="2:9" ht="16.5" thickBot="1">
      <c r="B1951" s="81"/>
      <c r="D1951" s="352"/>
      <c r="E1951" s="353"/>
      <c r="F1951" s="353"/>
      <c r="G1951" s="354"/>
      <c r="H1951" s="355"/>
      <c r="I1951" s="356"/>
    </row>
    <row r="1952" spans="2:9" ht="16.5" thickBot="1">
      <c r="B1952" s="81"/>
      <c r="D1952" s="352"/>
      <c r="E1952" s="353"/>
      <c r="F1952" s="353"/>
      <c r="G1952" s="354"/>
      <c r="H1952" s="355"/>
      <c r="I1952" s="356"/>
    </row>
    <row r="1953" spans="2:9" ht="16.5" thickBot="1">
      <c r="B1953" s="81"/>
      <c r="D1953" s="352"/>
      <c r="E1953" s="353"/>
      <c r="F1953" s="353"/>
      <c r="G1953" s="354"/>
      <c r="H1953" s="355"/>
      <c r="I1953" s="356"/>
    </row>
    <row r="1954" spans="2:9" ht="16.5" thickBot="1">
      <c r="B1954" s="81"/>
      <c r="D1954" s="352"/>
      <c r="E1954" s="353"/>
      <c r="F1954" s="353"/>
      <c r="G1954" s="354"/>
      <c r="H1954" s="355"/>
      <c r="I1954" s="356"/>
    </row>
    <row r="1955" spans="2:9" ht="16.5" thickBot="1">
      <c r="B1955" s="81"/>
      <c r="D1955" s="352"/>
      <c r="E1955" s="353"/>
      <c r="F1955" s="353"/>
      <c r="G1955" s="354"/>
      <c r="H1955" s="355"/>
      <c r="I1955" s="356"/>
    </row>
    <row r="1956" spans="2:9" ht="16.5" thickBot="1">
      <c r="B1956" s="81"/>
      <c r="D1956" s="352"/>
      <c r="E1956" s="353"/>
      <c r="F1956" s="353"/>
      <c r="G1956" s="354"/>
      <c r="H1956" s="355"/>
      <c r="I1956" s="356"/>
    </row>
    <row r="1957" spans="2:9" ht="16.5" thickBot="1">
      <c r="B1957" s="81"/>
      <c r="D1957" s="352"/>
      <c r="E1957" s="353"/>
      <c r="F1957" s="353"/>
      <c r="G1957" s="354"/>
      <c r="H1957" s="355"/>
      <c r="I1957" s="356"/>
    </row>
    <row r="1958" spans="2:9" ht="16.5" thickBot="1">
      <c r="B1958" s="81"/>
      <c r="D1958" s="352"/>
      <c r="E1958" s="353"/>
      <c r="F1958" s="353"/>
      <c r="G1958" s="354"/>
      <c r="H1958" s="355"/>
      <c r="I1958" s="356"/>
    </row>
    <row r="1959" spans="2:9" ht="16.5" thickBot="1">
      <c r="B1959" s="81"/>
      <c r="D1959" s="352"/>
      <c r="E1959" s="353"/>
      <c r="F1959" s="353"/>
      <c r="G1959" s="354"/>
      <c r="H1959" s="355"/>
      <c r="I1959" s="356"/>
    </row>
    <row r="1960" spans="2:9" ht="16.5" thickBot="1">
      <c r="B1960" s="81"/>
      <c r="D1960" s="352"/>
      <c r="E1960" s="353"/>
      <c r="F1960" s="353"/>
      <c r="G1960" s="354"/>
      <c r="H1960" s="355"/>
      <c r="I1960" s="356"/>
    </row>
    <row r="1961" spans="2:9" ht="16.5" thickBot="1">
      <c r="B1961" s="81"/>
      <c r="D1961" s="352"/>
      <c r="E1961" s="353"/>
      <c r="F1961" s="353"/>
      <c r="G1961" s="354"/>
      <c r="H1961" s="355"/>
      <c r="I1961" s="356"/>
    </row>
    <row r="1962" spans="2:9" ht="16.5" thickBot="1">
      <c r="B1962" s="81"/>
      <c r="D1962" s="352"/>
      <c r="E1962" s="353"/>
      <c r="F1962" s="353"/>
      <c r="G1962" s="354"/>
      <c r="H1962" s="355"/>
      <c r="I1962" s="356"/>
    </row>
    <row r="1963" spans="2:9" ht="16.5" thickBot="1">
      <c r="B1963" s="81"/>
      <c r="D1963" s="352"/>
      <c r="E1963" s="353"/>
      <c r="F1963" s="353"/>
      <c r="G1963" s="354"/>
      <c r="H1963" s="355"/>
      <c r="I1963" s="356"/>
    </row>
    <row r="1964" spans="2:9" ht="16.5" thickBot="1">
      <c r="B1964" s="81"/>
      <c r="D1964" s="352"/>
      <c r="E1964" s="353"/>
      <c r="F1964" s="353"/>
      <c r="G1964" s="354"/>
      <c r="H1964" s="355"/>
      <c r="I1964" s="356"/>
    </row>
    <row r="1965" spans="2:9" ht="16.5" thickBot="1">
      <c r="B1965" s="81"/>
      <c r="D1965" s="352"/>
      <c r="E1965" s="353"/>
      <c r="F1965" s="353"/>
      <c r="G1965" s="354"/>
      <c r="H1965" s="355"/>
      <c r="I1965" s="356"/>
    </row>
    <row r="1966" spans="2:9" ht="16.5" thickBot="1">
      <c r="B1966" s="81"/>
      <c r="D1966" s="352"/>
      <c r="E1966" s="353"/>
      <c r="F1966" s="353"/>
      <c r="G1966" s="354"/>
      <c r="H1966" s="355"/>
      <c r="I1966" s="356"/>
    </row>
    <row r="1967" spans="2:9" ht="16.5" thickBot="1">
      <c r="B1967" s="81"/>
      <c r="D1967" s="352"/>
      <c r="E1967" s="353"/>
      <c r="F1967" s="353"/>
      <c r="G1967" s="354"/>
      <c r="H1967" s="355"/>
      <c r="I1967" s="356"/>
    </row>
    <row r="1968" spans="2:9" ht="16.5" thickBot="1">
      <c r="B1968" s="81"/>
      <c r="D1968" s="352"/>
      <c r="E1968" s="353"/>
      <c r="F1968" s="353"/>
      <c r="G1968" s="354"/>
      <c r="H1968" s="355"/>
      <c r="I1968" s="356"/>
    </row>
    <row r="1969" spans="2:9" ht="16.5" thickBot="1">
      <c r="B1969" s="81"/>
      <c r="D1969" s="352"/>
      <c r="E1969" s="353"/>
      <c r="F1969" s="353"/>
      <c r="G1969" s="354"/>
      <c r="H1969" s="355"/>
      <c r="I1969" s="356"/>
    </row>
    <row r="1970" spans="2:9" ht="16.5" thickBot="1">
      <c r="B1970" s="81"/>
      <c r="D1970" s="352"/>
      <c r="E1970" s="353"/>
      <c r="F1970" s="353"/>
      <c r="G1970" s="354"/>
      <c r="H1970" s="355"/>
      <c r="I1970" s="356"/>
    </row>
    <row r="1971" spans="2:9" ht="16.5" thickBot="1">
      <c r="B1971" s="81"/>
      <c r="D1971" s="352"/>
      <c r="E1971" s="353"/>
      <c r="F1971" s="353"/>
      <c r="G1971" s="354"/>
      <c r="H1971" s="355"/>
      <c r="I1971" s="356"/>
    </row>
    <row r="1972" spans="2:9" ht="16.5" thickBot="1">
      <c r="B1972" s="81"/>
      <c r="D1972" s="352"/>
      <c r="E1972" s="353"/>
      <c r="F1972" s="353"/>
      <c r="G1972" s="354"/>
      <c r="H1972" s="355"/>
      <c r="I1972" s="356"/>
    </row>
    <row r="1973" spans="2:9" ht="16.5" thickBot="1">
      <c r="B1973" s="81"/>
      <c r="D1973" s="352"/>
      <c r="E1973" s="353"/>
      <c r="F1973" s="353"/>
      <c r="G1973" s="354"/>
      <c r="H1973" s="355"/>
      <c r="I1973" s="356"/>
    </row>
    <row r="1974" spans="2:9" ht="16.5" thickBot="1">
      <c r="B1974" s="81"/>
      <c r="D1974" s="352"/>
      <c r="E1974" s="353"/>
      <c r="F1974" s="353"/>
      <c r="G1974" s="354"/>
      <c r="H1974" s="355"/>
      <c r="I1974" s="356"/>
    </row>
    <row r="1975" spans="2:9" ht="16.5" thickBot="1">
      <c r="B1975" s="81"/>
      <c r="D1975" s="352"/>
      <c r="E1975" s="353"/>
      <c r="F1975" s="353"/>
      <c r="G1975" s="354"/>
      <c r="H1975" s="355"/>
      <c r="I1975" s="356"/>
    </row>
    <row r="1976" spans="2:9" ht="16.5" thickBot="1">
      <c r="B1976" s="81"/>
      <c r="D1976" s="352"/>
      <c r="E1976" s="353"/>
      <c r="F1976" s="353"/>
      <c r="G1976" s="354"/>
      <c r="H1976" s="355"/>
      <c r="I1976" s="356"/>
    </row>
    <row r="1977" spans="2:9" ht="16.5" thickBot="1">
      <c r="B1977" s="81"/>
      <c r="D1977" s="352"/>
      <c r="E1977" s="353"/>
      <c r="F1977" s="353"/>
      <c r="G1977" s="354"/>
      <c r="H1977" s="355"/>
      <c r="I1977" s="356"/>
    </row>
    <row r="1978" spans="2:9" ht="16.5" thickBot="1">
      <c r="B1978" s="81"/>
      <c r="D1978" s="352"/>
      <c r="E1978" s="353"/>
      <c r="F1978" s="353"/>
      <c r="G1978" s="354"/>
      <c r="H1978" s="355"/>
      <c r="I1978" s="356"/>
    </row>
    <row r="1979" spans="2:9" ht="16.5" thickBot="1">
      <c r="B1979" s="81"/>
      <c r="D1979" s="352"/>
      <c r="E1979" s="353"/>
      <c r="F1979" s="353"/>
      <c r="G1979" s="354"/>
      <c r="H1979" s="355"/>
      <c r="I1979" s="356"/>
    </row>
    <row r="1980" spans="2:9" ht="16.5" thickBot="1">
      <c r="B1980" s="81"/>
      <c r="D1980" s="352"/>
      <c r="E1980" s="353"/>
      <c r="F1980" s="353"/>
      <c r="G1980" s="354"/>
      <c r="H1980" s="355"/>
      <c r="I1980" s="356"/>
    </row>
    <row r="1981" spans="2:9" ht="16.5" thickBot="1">
      <c r="B1981" s="81"/>
      <c r="D1981" s="352"/>
      <c r="E1981" s="353"/>
      <c r="F1981" s="353"/>
      <c r="G1981" s="354"/>
      <c r="H1981" s="355"/>
      <c r="I1981" s="356"/>
    </row>
    <row r="1982" spans="2:9" ht="16.5" thickBot="1">
      <c r="B1982" s="81"/>
      <c r="D1982" s="352"/>
      <c r="E1982" s="353"/>
      <c r="F1982" s="353"/>
      <c r="G1982" s="354"/>
      <c r="H1982" s="355"/>
      <c r="I1982" s="356"/>
    </row>
    <row r="1983" spans="2:9" ht="16.5" thickBot="1">
      <c r="B1983" s="81"/>
      <c r="D1983" s="352"/>
      <c r="E1983" s="353"/>
      <c r="F1983" s="353"/>
      <c r="G1983" s="354"/>
      <c r="H1983" s="355"/>
      <c r="I1983" s="356"/>
    </row>
    <row r="1984" spans="2:9" ht="16.5" thickBot="1">
      <c r="B1984" s="81"/>
      <c r="D1984" s="352"/>
      <c r="E1984" s="353"/>
      <c r="F1984" s="353"/>
      <c r="G1984" s="354"/>
      <c r="H1984" s="355"/>
      <c r="I1984" s="356"/>
    </row>
    <row r="1985" spans="2:9" ht="16.5" thickBot="1">
      <c r="B1985" s="81"/>
      <c r="D1985" s="352"/>
      <c r="E1985" s="353"/>
      <c r="F1985" s="353"/>
      <c r="G1985" s="354"/>
      <c r="H1985" s="355"/>
      <c r="I1985" s="356"/>
    </row>
    <row r="1986" spans="2:9" ht="16.5" thickBot="1">
      <c r="B1986" s="81"/>
      <c r="D1986" s="352"/>
      <c r="E1986" s="353"/>
      <c r="F1986" s="353"/>
      <c r="G1986" s="354"/>
      <c r="H1986" s="355"/>
      <c r="I1986" s="356"/>
    </row>
    <row r="1987" spans="2:9" ht="16.5" thickBot="1">
      <c r="B1987" s="81"/>
      <c r="D1987" s="352"/>
      <c r="E1987" s="353"/>
      <c r="F1987" s="353"/>
      <c r="G1987" s="354"/>
      <c r="H1987" s="355"/>
      <c r="I1987" s="356"/>
    </row>
    <row r="1988" spans="2:9" ht="16.5" thickBot="1">
      <c r="B1988" s="81"/>
      <c r="D1988" s="352"/>
      <c r="E1988" s="353"/>
      <c r="F1988" s="353"/>
      <c r="G1988" s="354"/>
      <c r="H1988" s="355"/>
      <c r="I1988" s="356"/>
    </row>
    <row r="1989" spans="2:9" ht="16.5" thickBot="1">
      <c r="B1989" s="81"/>
      <c r="D1989" s="352"/>
      <c r="E1989" s="353"/>
      <c r="F1989" s="353"/>
      <c r="G1989" s="354"/>
      <c r="H1989" s="355"/>
      <c r="I1989" s="356"/>
    </row>
    <row r="1990" spans="2:9" ht="16.5" thickBot="1">
      <c r="B1990" s="81"/>
      <c r="D1990" s="352"/>
      <c r="E1990" s="353"/>
      <c r="F1990" s="353"/>
      <c r="G1990" s="354"/>
      <c r="H1990" s="355"/>
      <c r="I1990" s="356"/>
    </row>
    <row r="1991" spans="2:9" ht="16.5" thickBot="1">
      <c r="B1991" s="81"/>
      <c r="D1991" s="352"/>
      <c r="E1991" s="353"/>
      <c r="F1991" s="353"/>
      <c r="G1991" s="354"/>
      <c r="H1991" s="355"/>
      <c r="I1991" s="356"/>
    </row>
    <row r="1992" spans="2:9" ht="16.5" thickBot="1">
      <c r="B1992" s="81"/>
      <c r="D1992" s="352"/>
      <c r="E1992" s="353"/>
      <c r="F1992" s="353"/>
      <c r="G1992" s="354"/>
      <c r="H1992" s="355"/>
      <c r="I1992" s="356"/>
    </row>
    <row r="1993" spans="2:9" ht="16.5" thickBot="1">
      <c r="B1993" s="81"/>
      <c r="D1993" s="352"/>
      <c r="E1993" s="353"/>
      <c r="F1993" s="353"/>
      <c r="G1993" s="354"/>
      <c r="H1993" s="355"/>
      <c r="I1993" s="356"/>
    </row>
    <row r="1994" spans="2:9" ht="16.5" thickBot="1">
      <c r="B1994" s="81"/>
      <c r="D1994" s="352"/>
      <c r="E1994" s="353"/>
      <c r="F1994" s="353"/>
      <c r="G1994" s="354"/>
      <c r="H1994" s="355"/>
      <c r="I1994" s="356"/>
    </row>
    <row r="1995" spans="2:9" ht="16.5" thickBot="1">
      <c r="B1995" s="81"/>
      <c r="D1995" s="352"/>
      <c r="E1995" s="353"/>
      <c r="F1995" s="353"/>
      <c r="G1995" s="354"/>
      <c r="H1995" s="355"/>
      <c r="I1995" s="356"/>
    </row>
    <row r="1996" spans="2:9" ht="16.5" thickBot="1">
      <c r="B1996" s="81"/>
      <c r="D1996" s="352"/>
      <c r="E1996" s="353"/>
      <c r="F1996" s="353"/>
      <c r="G1996" s="354"/>
      <c r="H1996" s="355"/>
      <c r="I1996" s="356"/>
    </row>
    <row r="1997" spans="2:9" ht="16.5" thickBot="1">
      <c r="B1997" s="81"/>
      <c r="D1997" s="352"/>
      <c r="E1997" s="353"/>
      <c r="F1997" s="353"/>
      <c r="G1997" s="354"/>
      <c r="H1997" s="355"/>
      <c r="I1997" s="356"/>
    </row>
    <row r="1998" spans="2:9" ht="16.5" thickBot="1">
      <c r="B1998" s="81"/>
      <c r="D1998" s="352"/>
      <c r="E1998" s="353"/>
      <c r="F1998" s="353"/>
      <c r="G1998" s="354"/>
      <c r="H1998" s="355"/>
      <c r="I1998" s="356"/>
    </row>
    <row r="1999" spans="2:9" ht="16.5" thickBot="1">
      <c r="B1999" s="81"/>
      <c r="D1999" s="352"/>
      <c r="E1999" s="353"/>
      <c r="F1999" s="353"/>
      <c r="G1999" s="354"/>
      <c r="H1999" s="355"/>
      <c r="I1999" s="356"/>
    </row>
    <row r="2000" spans="2:9" ht="16.5" thickBot="1">
      <c r="B2000" s="81"/>
      <c r="D2000" s="352"/>
      <c r="E2000" s="353"/>
      <c r="F2000" s="353"/>
      <c r="G2000" s="354"/>
      <c r="H2000" s="355"/>
      <c r="I2000" s="356"/>
    </row>
    <row r="2001" spans="2:9" ht="16.5" thickBot="1">
      <c r="B2001" s="81"/>
      <c r="D2001" s="352"/>
      <c r="E2001" s="353"/>
      <c r="F2001" s="353"/>
      <c r="G2001" s="354"/>
      <c r="H2001" s="355"/>
      <c r="I2001" s="356"/>
    </row>
    <row r="2002" spans="2:9" ht="16.5" thickBot="1">
      <c r="B2002" s="81"/>
      <c r="D2002" s="352"/>
      <c r="E2002" s="353"/>
      <c r="F2002" s="353"/>
      <c r="G2002" s="354"/>
      <c r="H2002" s="355"/>
      <c r="I2002" s="356"/>
    </row>
    <row r="2003" spans="2:9" ht="16.5" thickBot="1">
      <c r="B2003" s="81"/>
      <c r="D2003" s="352"/>
      <c r="E2003" s="353"/>
      <c r="F2003" s="353"/>
      <c r="G2003" s="354"/>
      <c r="H2003" s="355"/>
      <c r="I2003" s="356"/>
    </row>
    <row r="2004" spans="2:9" ht="16.5" thickBot="1">
      <c r="B2004" s="81"/>
      <c r="D2004" s="352"/>
      <c r="E2004" s="353"/>
      <c r="F2004" s="353"/>
      <c r="G2004" s="354"/>
      <c r="H2004" s="355"/>
      <c r="I2004" s="356"/>
    </row>
    <row r="2005" spans="2:9" ht="16.5" thickBot="1">
      <c r="B2005" s="81"/>
      <c r="D2005" s="352"/>
      <c r="E2005" s="353"/>
      <c r="F2005" s="353"/>
      <c r="G2005" s="354"/>
      <c r="H2005" s="355"/>
      <c r="I2005" s="356"/>
    </row>
    <row r="2006" spans="2:9" ht="16.5" thickBot="1">
      <c r="B2006" s="81"/>
      <c r="D2006" s="352"/>
      <c r="E2006" s="353"/>
      <c r="F2006" s="353"/>
      <c r="G2006" s="354"/>
      <c r="H2006" s="355"/>
      <c r="I2006" s="356"/>
    </row>
    <row r="2007" spans="2:9" ht="16.5" thickBot="1">
      <c r="B2007" s="81"/>
      <c r="D2007" s="352"/>
      <c r="E2007" s="353"/>
      <c r="F2007" s="353"/>
      <c r="G2007" s="354"/>
      <c r="H2007" s="355"/>
      <c r="I2007" s="356"/>
    </row>
    <row r="2008" spans="2:9" ht="16.5" thickBot="1">
      <c r="B2008" s="81"/>
      <c r="D2008" s="352"/>
      <c r="E2008" s="353"/>
      <c r="F2008" s="353"/>
      <c r="G2008" s="354"/>
      <c r="H2008" s="355"/>
      <c r="I2008" s="356"/>
    </row>
    <row r="2009" spans="2:9" ht="16.5" thickBot="1">
      <c r="B2009" s="81"/>
      <c r="D2009" s="352"/>
      <c r="E2009" s="353"/>
      <c r="F2009" s="353"/>
      <c r="G2009" s="354"/>
      <c r="H2009" s="355"/>
      <c r="I2009" s="356"/>
    </row>
    <row r="2010" spans="2:9" ht="16.5" thickBot="1">
      <c r="B2010" s="81"/>
      <c r="D2010" s="352"/>
      <c r="E2010" s="353"/>
      <c r="F2010" s="353"/>
      <c r="G2010" s="354"/>
      <c r="H2010" s="355"/>
      <c r="I2010" s="356"/>
    </row>
    <row r="2011" spans="2:9" ht="16.5" thickBot="1">
      <c r="B2011" s="81"/>
      <c r="D2011" s="352"/>
      <c r="E2011" s="353"/>
      <c r="F2011" s="353"/>
      <c r="G2011" s="354"/>
      <c r="H2011" s="355"/>
      <c r="I2011" s="356"/>
    </row>
    <row r="2012" spans="2:9" ht="16.5" thickBot="1">
      <c r="B2012" s="81"/>
      <c r="D2012" s="352"/>
      <c r="E2012" s="353"/>
      <c r="F2012" s="353"/>
      <c r="G2012" s="354"/>
      <c r="H2012" s="355"/>
      <c r="I2012" s="356"/>
    </row>
    <row r="2013" spans="2:9" ht="16.5" thickBot="1">
      <c r="B2013" s="81"/>
      <c r="D2013" s="352"/>
      <c r="E2013" s="353"/>
      <c r="F2013" s="353"/>
      <c r="G2013" s="354"/>
      <c r="H2013" s="355"/>
      <c r="I2013" s="356"/>
    </row>
    <row r="2014" spans="2:9" ht="16.5" thickBot="1">
      <c r="B2014" s="81"/>
      <c r="D2014" s="352"/>
      <c r="E2014" s="353"/>
      <c r="F2014" s="353"/>
      <c r="G2014" s="354"/>
      <c r="H2014" s="355"/>
      <c r="I2014" s="356"/>
    </row>
    <row r="2015" spans="2:9" ht="16.5" thickBot="1">
      <c r="B2015" s="81"/>
      <c r="D2015" s="352"/>
      <c r="E2015" s="353"/>
      <c r="F2015" s="353"/>
      <c r="G2015" s="354"/>
      <c r="H2015" s="355"/>
      <c r="I2015" s="356"/>
    </row>
    <row r="2016" spans="2:9" ht="16.5" thickBot="1">
      <c r="B2016" s="81"/>
      <c r="D2016" s="352"/>
      <c r="E2016" s="353"/>
      <c r="F2016" s="353"/>
      <c r="G2016" s="354"/>
      <c r="H2016" s="355"/>
      <c r="I2016" s="356"/>
    </row>
    <row r="2017" spans="2:9" ht="16.5" thickBot="1">
      <c r="B2017" s="81"/>
      <c r="D2017" s="352"/>
      <c r="E2017" s="353"/>
      <c r="F2017" s="353"/>
      <c r="G2017" s="354"/>
      <c r="H2017" s="355"/>
      <c r="I2017" s="356"/>
    </row>
    <row r="2018" spans="2:9" ht="16.5" thickBot="1">
      <c r="B2018" s="81"/>
      <c r="D2018" s="352"/>
      <c r="E2018" s="353"/>
      <c r="F2018" s="353"/>
      <c r="G2018" s="354"/>
      <c r="H2018" s="355"/>
      <c r="I2018" s="356"/>
    </row>
    <row r="2019" spans="2:9" ht="16.5" thickBot="1">
      <c r="B2019" s="81"/>
      <c r="D2019" s="352"/>
      <c r="E2019" s="353"/>
      <c r="F2019" s="353"/>
      <c r="G2019" s="354"/>
      <c r="H2019" s="355"/>
      <c r="I2019" s="356"/>
    </row>
    <row r="2020" spans="2:9" ht="16.5" thickBot="1">
      <c r="B2020" s="81"/>
      <c r="D2020" s="352"/>
      <c r="E2020" s="353"/>
      <c r="F2020" s="353"/>
      <c r="G2020" s="354"/>
      <c r="H2020" s="355"/>
      <c r="I2020" s="356"/>
    </row>
    <row r="2021" spans="2:9" ht="16.5" thickBot="1">
      <c r="B2021" s="81"/>
      <c r="D2021" s="352"/>
      <c r="E2021" s="353"/>
      <c r="F2021" s="353"/>
      <c r="G2021" s="354"/>
      <c r="H2021" s="355"/>
      <c r="I2021" s="356"/>
    </row>
    <row r="2022" spans="2:9" ht="16.5" thickBot="1">
      <c r="B2022" s="81"/>
      <c r="D2022" s="352"/>
      <c r="E2022" s="353"/>
      <c r="F2022" s="353"/>
      <c r="G2022" s="354"/>
      <c r="H2022" s="355"/>
      <c r="I2022" s="356"/>
    </row>
    <row r="2023" spans="2:9" ht="16.5" thickBot="1">
      <c r="B2023" s="81"/>
      <c r="D2023" s="352"/>
      <c r="E2023" s="353"/>
      <c r="F2023" s="353"/>
      <c r="G2023" s="354"/>
      <c r="H2023" s="355"/>
      <c r="I2023" s="356"/>
    </row>
    <row r="2024" spans="2:9" ht="16.5" thickBot="1">
      <c r="B2024" s="81"/>
      <c r="D2024" s="352"/>
      <c r="E2024" s="353"/>
      <c r="F2024" s="353"/>
      <c r="G2024" s="354"/>
      <c r="H2024" s="355"/>
      <c r="I2024" s="356"/>
    </row>
    <row r="2025" spans="2:9" ht="16.5" thickBot="1">
      <c r="B2025" s="81"/>
      <c r="D2025" s="352"/>
      <c r="E2025" s="353"/>
      <c r="F2025" s="353"/>
      <c r="G2025" s="354"/>
      <c r="H2025" s="355"/>
      <c r="I2025" s="356"/>
    </row>
    <row r="2026" spans="2:9" ht="16.5" thickBot="1">
      <c r="B2026" s="81"/>
      <c r="D2026" s="352"/>
      <c r="E2026" s="353"/>
      <c r="F2026" s="353"/>
      <c r="G2026" s="354"/>
      <c r="H2026" s="355"/>
      <c r="I2026" s="356"/>
    </row>
    <row r="2027" spans="2:9" ht="16.5" thickBot="1">
      <c r="B2027" s="81"/>
      <c r="D2027" s="352"/>
      <c r="E2027" s="353"/>
      <c r="F2027" s="353"/>
      <c r="G2027" s="354"/>
      <c r="H2027" s="355"/>
      <c r="I2027" s="356"/>
    </row>
    <row r="2028" spans="2:9" ht="16.5" thickBot="1">
      <c r="B2028" s="81"/>
      <c r="D2028" s="352"/>
      <c r="E2028" s="353"/>
      <c r="F2028" s="353"/>
      <c r="G2028" s="354"/>
      <c r="H2028" s="355"/>
      <c r="I2028" s="356"/>
    </row>
    <row r="2029" spans="2:9" ht="16.5" thickBot="1">
      <c r="B2029" s="81"/>
      <c r="D2029" s="352"/>
      <c r="E2029" s="353"/>
      <c r="F2029" s="353"/>
      <c r="G2029" s="354"/>
      <c r="H2029" s="355"/>
      <c r="I2029" s="356"/>
    </row>
    <row r="2030" spans="2:9" ht="16.5" thickBot="1">
      <c r="B2030" s="81"/>
      <c r="D2030" s="352"/>
      <c r="E2030" s="353"/>
      <c r="F2030" s="353"/>
      <c r="G2030" s="354"/>
      <c r="H2030" s="355"/>
      <c r="I2030" s="356"/>
    </row>
    <row r="2031" spans="2:9" ht="16.5" thickBot="1">
      <c r="B2031" s="81"/>
      <c r="D2031" s="352"/>
      <c r="E2031" s="353"/>
      <c r="F2031" s="353"/>
      <c r="G2031" s="354"/>
      <c r="H2031" s="355"/>
      <c r="I2031" s="356"/>
    </row>
    <row r="2032" spans="2:9" ht="16.5" thickBot="1">
      <c r="B2032" s="81"/>
      <c r="D2032" s="352"/>
      <c r="E2032" s="353"/>
      <c r="F2032" s="353"/>
      <c r="G2032" s="354"/>
      <c r="H2032" s="355"/>
      <c r="I2032" s="356"/>
    </row>
    <row r="2033" spans="2:9" ht="16.5" thickBot="1">
      <c r="B2033" s="81"/>
      <c r="D2033" s="352"/>
      <c r="E2033" s="353"/>
      <c r="F2033" s="353"/>
      <c r="G2033" s="354"/>
      <c r="H2033" s="355"/>
      <c r="I2033" s="356"/>
    </row>
    <row r="2034" spans="2:9" ht="16.5" thickBot="1">
      <c r="B2034" s="81"/>
      <c r="D2034" s="352"/>
      <c r="E2034" s="353"/>
      <c r="F2034" s="353"/>
      <c r="G2034" s="354"/>
      <c r="H2034" s="355"/>
      <c r="I2034" s="356"/>
    </row>
    <row r="2035" spans="2:9" ht="16.5" thickBot="1">
      <c r="B2035" s="81"/>
      <c r="D2035" s="352"/>
      <c r="E2035" s="353"/>
      <c r="F2035" s="353"/>
      <c r="G2035" s="354"/>
      <c r="H2035" s="355"/>
      <c r="I2035" s="356"/>
    </row>
    <row r="2036" spans="2:9" ht="16.5" thickBot="1">
      <c r="B2036" s="81"/>
      <c r="D2036" s="352"/>
      <c r="E2036" s="353"/>
      <c r="F2036" s="353"/>
      <c r="G2036" s="354"/>
      <c r="H2036" s="355"/>
      <c r="I2036" s="356"/>
    </row>
    <row r="2037" spans="2:9" ht="16.5" thickBot="1">
      <c r="B2037" s="81"/>
      <c r="D2037" s="352"/>
      <c r="E2037" s="353"/>
      <c r="F2037" s="353"/>
      <c r="G2037" s="354"/>
      <c r="H2037" s="355"/>
      <c r="I2037" s="356"/>
    </row>
    <row r="2038" spans="2:9" ht="16.5" thickBot="1">
      <c r="B2038" s="81"/>
      <c r="D2038" s="352"/>
      <c r="E2038" s="353"/>
      <c r="F2038" s="353"/>
      <c r="G2038" s="354"/>
      <c r="H2038" s="355"/>
      <c r="I2038" s="356"/>
    </row>
    <row r="2039" spans="2:9" ht="16.5" thickBot="1">
      <c r="B2039" s="81"/>
      <c r="D2039" s="352"/>
      <c r="E2039" s="353"/>
      <c r="F2039" s="353"/>
      <c r="G2039" s="354"/>
      <c r="H2039" s="355"/>
      <c r="I2039" s="356"/>
    </row>
    <row r="2040" spans="2:9" ht="16.5" thickBot="1">
      <c r="B2040" s="81"/>
      <c r="D2040" s="352"/>
      <c r="E2040" s="353"/>
      <c r="F2040" s="353"/>
      <c r="G2040" s="354"/>
      <c r="H2040" s="355"/>
      <c r="I2040" s="356"/>
    </row>
    <row r="2041" spans="2:9" ht="16.5" thickBot="1">
      <c r="B2041" s="81"/>
      <c r="D2041" s="352"/>
      <c r="E2041" s="353"/>
      <c r="F2041" s="353"/>
      <c r="G2041" s="354"/>
      <c r="H2041" s="355"/>
      <c r="I2041" s="356"/>
    </row>
    <row r="2042" spans="2:9" ht="16.5" thickBot="1">
      <c r="B2042" s="81"/>
      <c r="D2042" s="352"/>
      <c r="E2042" s="353"/>
      <c r="F2042" s="353"/>
      <c r="G2042" s="354"/>
      <c r="H2042" s="355"/>
      <c r="I2042" s="356"/>
    </row>
    <row r="2043" spans="2:9" ht="16.5" thickBot="1">
      <c r="B2043" s="81"/>
      <c r="D2043" s="352"/>
      <c r="E2043" s="353"/>
      <c r="F2043" s="353"/>
      <c r="G2043" s="354"/>
      <c r="H2043" s="355"/>
      <c r="I2043" s="356"/>
    </row>
    <row r="2044" spans="2:9" ht="16.5" thickBot="1">
      <c r="B2044" s="81"/>
      <c r="D2044" s="352"/>
      <c r="E2044" s="353"/>
      <c r="F2044" s="353"/>
      <c r="G2044" s="354"/>
      <c r="H2044" s="355"/>
      <c r="I2044" s="356"/>
    </row>
    <row r="2045" spans="2:9" ht="16.5" thickBot="1">
      <c r="B2045" s="81"/>
      <c r="D2045" s="352"/>
      <c r="E2045" s="353"/>
      <c r="F2045" s="353"/>
      <c r="G2045" s="354"/>
      <c r="H2045" s="355"/>
      <c r="I2045" s="356"/>
    </row>
    <row r="2046" spans="2:9" ht="16.5" thickBot="1">
      <c r="B2046" s="81"/>
      <c r="D2046" s="352"/>
      <c r="E2046" s="353"/>
      <c r="F2046" s="353"/>
      <c r="G2046" s="354"/>
      <c r="H2046" s="355"/>
      <c r="I2046" s="356"/>
    </row>
    <row r="2047" spans="2:9" ht="16.5" thickBot="1">
      <c r="B2047" s="81"/>
      <c r="D2047" s="352"/>
      <c r="E2047" s="353"/>
      <c r="F2047" s="353"/>
      <c r="G2047" s="354"/>
      <c r="H2047" s="355"/>
      <c r="I2047" s="356"/>
    </row>
    <row r="2048" spans="2:9" ht="16.5" thickBot="1">
      <c r="B2048" s="81"/>
      <c r="D2048" s="352"/>
      <c r="E2048" s="353"/>
      <c r="F2048" s="353"/>
      <c r="G2048" s="354"/>
      <c r="H2048" s="355"/>
      <c r="I2048" s="356"/>
    </row>
    <row r="2049" spans="2:9" ht="16.5" thickBot="1">
      <c r="B2049" s="81"/>
      <c r="D2049" s="352"/>
      <c r="E2049" s="353"/>
      <c r="F2049" s="353"/>
      <c r="G2049" s="354"/>
      <c r="H2049" s="355"/>
      <c r="I2049" s="356"/>
    </row>
    <row r="2050" spans="2:9" ht="16.5" thickBot="1">
      <c r="B2050" s="81"/>
      <c r="D2050" s="352"/>
      <c r="E2050" s="353"/>
      <c r="F2050" s="353"/>
      <c r="G2050" s="354"/>
      <c r="H2050" s="355"/>
      <c r="I2050" s="356"/>
    </row>
    <row r="2051" spans="2:9" ht="16.5" thickBot="1">
      <c r="B2051" s="81"/>
      <c r="D2051" s="352"/>
      <c r="E2051" s="353"/>
      <c r="F2051" s="353"/>
      <c r="G2051" s="354"/>
      <c r="H2051" s="355"/>
      <c r="I2051" s="356"/>
    </row>
    <row r="2052" spans="2:9" ht="16.5" thickBot="1">
      <c r="B2052" s="81"/>
      <c r="D2052" s="352"/>
      <c r="E2052" s="353"/>
      <c r="F2052" s="353"/>
      <c r="G2052" s="354"/>
      <c r="H2052" s="355"/>
      <c r="I2052" s="356"/>
    </row>
    <row r="2053" spans="2:9" ht="16.5" thickBot="1">
      <c r="B2053" s="81"/>
      <c r="D2053" s="352"/>
      <c r="E2053" s="353"/>
      <c r="F2053" s="353"/>
      <c r="G2053" s="354"/>
      <c r="H2053" s="355"/>
      <c r="I2053" s="356"/>
    </row>
    <row r="2054" spans="2:9" ht="16.5" thickBot="1">
      <c r="B2054" s="81"/>
      <c r="D2054" s="352"/>
      <c r="E2054" s="353"/>
      <c r="F2054" s="353"/>
      <c r="G2054" s="354"/>
      <c r="H2054" s="355"/>
      <c r="I2054" s="356"/>
    </row>
    <row r="2055" spans="2:9" ht="16.5" thickBot="1">
      <c r="B2055" s="81"/>
      <c r="D2055" s="352"/>
      <c r="E2055" s="353"/>
      <c r="F2055" s="353"/>
      <c r="G2055" s="354"/>
      <c r="H2055" s="355"/>
      <c r="I2055" s="356"/>
    </row>
    <row r="2056" spans="2:9" ht="16.5" thickBot="1">
      <c r="B2056" s="81"/>
      <c r="D2056" s="352"/>
      <c r="E2056" s="353"/>
      <c r="F2056" s="353"/>
      <c r="G2056" s="354"/>
      <c r="H2056" s="355"/>
      <c r="I2056" s="356"/>
    </row>
    <row r="2057" spans="2:9" ht="16.5" thickBot="1">
      <c r="B2057" s="81"/>
      <c r="D2057" s="352"/>
      <c r="E2057" s="353"/>
      <c r="F2057" s="353"/>
      <c r="G2057" s="354"/>
      <c r="H2057" s="355"/>
      <c r="I2057" s="356"/>
    </row>
    <row r="2058" spans="2:9" ht="16.5" thickBot="1">
      <c r="B2058" s="81"/>
      <c r="D2058" s="352"/>
      <c r="E2058" s="353"/>
      <c r="F2058" s="353"/>
      <c r="G2058" s="354"/>
      <c r="H2058" s="355"/>
      <c r="I2058" s="356"/>
    </row>
    <row r="2059" spans="2:9" ht="16.5" thickBot="1">
      <c r="B2059" s="81"/>
      <c r="D2059" s="352"/>
      <c r="E2059" s="353"/>
      <c r="F2059" s="353"/>
      <c r="G2059" s="354"/>
      <c r="H2059" s="355"/>
      <c r="I2059" s="356"/>
    </row>
    <row r="2060" spans="2:9" ht="16.5" thickBot="1">
      <c r="B2060" s="81"/>
      <c r="D2060" s="352"/>
      <c r="E2060" s="353"/>
      <c r="F2060" s="353"/>
      <c r="G2060" s="354"/>
      <c r="H2060" s="355"/>
      <c r="I2060" s="356"/>
    </row>
    <row r="2061" spans="2:9" ht="16.5" thickBot="1">
      <c r="B2061" s="81"/>
      <c r="D2061" s="352"/>
      <c r="E2061" s="353"/>
      <c r="F2061" s="353"/>
      <c r="G2061" s="354"/>
      <c r="H2061" s="355"/>
      <c r="I2061" s="356"/>
    </row>
    <row r="2062" spans="2:9" ht="16.5" thickBot="1">
      <c r="B2062" s="81"/>
      <c r="D2062" s="352"/>
      <c r="E2062" s="353"/>
      <c r="F2062" s="353"/>
      <c r="G2062" s="354"/>
      <c r="H2062" s="355"/>
      <c r="I2062" s="356"/>
    </row>
    <row r="2063" spans="2:9" ht="16.5" thickBot="1">
      <c r="B2063" s="81"/>
      <c r="D2063" s="352"/>
      <c r="E2063" s="353"/>
      <c r="F2063" s="353"/>
      <c r="G2063" s="354"/>
      <c r="H2063" s="355"/>
      <c r="I2063" s="356"/>
    </row>
    <row r="2064" spans="2:9" ht="16.5" thickBot="1">
      <c r="B2064" s="81"/>
      <c r="D2064" s="352"/>
      <c r="E2064" s="353"/>
      <c r="F2064" s="353"/>
      <c r="G2064" s="354"/>
      <c r="H2064" s="355"/>
      <c r="I2064" s="356"/>
    </row>
    <row r="2065" spans="2:9" ht="16.5" thickBot="1">
      <c r="B2065" s="81"/>
      <c r="D2065" s="352"/>
      <c r="E2065" s="353"/>
      <c r="F2065" s="353"/>
      <c r="G2065" s="354"/>
      <c r="H2065" s="355"/>
      <c r="I2065" s="356"/>
    </row>
    <row r="2066" spans="2:9" ht="16.5" thickBot="1">
      <c r="B2066" s="81"/>
      <c r="D2066" s="352"/>
      <c r="E2066" s="353"/>
      <c r="F2066" s="353"/>
      <c r="G2066" s="354"/>
      <c r="H2066" s="355"/>
      <c r="I2066" s="356"/>
    </row>
    <row r="2067" spans="2:9" ht="16.5" thickBot="1">
      <c r="B2067" s="81"/>
      <c r="D2067" s="352"/>
      <c r="E2067" s="353"/>
      <c r="F2067" s="353"/>
      <c r="G2067" s="354"/>
      <c r="H2067" s="355"/>
      <c r="I2067" s="356"/>
    </row>
    <row r="2068" spans="2:9" ht="16.5" thickBot="1">
      <c r="B2068" s="81"/>
      <c r="D2068" s="352"/>
      <c r="E2068" s="353"/>
      <c r="F2068" s="353"/>
      <c r="G2068" s="354"/>
      <c r="H2068" s="355"/>
      <c r="I2068" s="356"/>
    </row>
    <row r="2069" spans="2:9" ht="16.5" thickBot="1">
      <c r="B2069" s="81"/>
      <c r="D2069" s="352"/>
      <c r="E2069" s="353"/>
      <c r="F2069" s="353"/>
      <c r="G2069" s="354"/>
      <c r="H2069" s="355"/>
      <c r="I2069" s="356"/>
    </row>
    <row r="2070" spans="2:9" ht="16.5" thickBot="1">
      <c r="B2070" s="81"/>
      <c r="D2070" s="352"/>
      <c r="E2070" s="353"/>
      <c r="F2070" s="353"/>
      <c r="G2070" s="354"/>
      <c r="H2070" s="355"/>
      <c r="I2070" s="356"/>
    </row>
    <row r="2071" spans="2:9" ht="16.5" thickBot="1">
      <c r="B2071" s="81"/>
      <c r="D2071" s="352"/>
      <c r="E2071" s="353"/>
      <c r="F2071" s="353"/>
      <c r="G2071" s="354"/>
      <c r="H2071" s="355"/>
      <c r="I2071" s="356"/>
    </row>
    <row r="2072" spans="2:9" ht="16.5" thickBot="1">
      <c r="B2072" s="81"/>
      <c r="D2072" s="352"/>
      <c r="E2072" s="353"/>
      <c r="F2072" s="353"/>
      <c r="G2072" s="354"/>
      <c r="H2072" s="355"/>
      <c r="I2072" s="356"/>
    </row>
    <row r="2073" spans="2:9" ht="16.5" thickBot="1">
      <c r="B2073" s="81"/>
      <c r="D2073" s="352"/>
      <c r="E2073" s="353"/>
      <c r="F2073" s="353"/>
      <c r="G2073" s="354"/>
      <c r="H2073" s="355"/>
      <c r="I2073" s="356"/>
    </row>
    <row r="2074" spans="2:9" ht="16.5" thickBot="1">
      <c r="B2074" s="81"/>
      <c r="D2074" s="352"/>
      <c r="E2074" s="353"/>
      <c r="F2074" s="353"/>
      <c r="G2074" s="354"/>
      <c r="H2074" s="355"/>
      <c r="I2074" s="356"/>
    </row>
    <row r="2075" spans="2:9" ht="16.5" thickBot="1">
      <c r="B2075" s="81"/>
      <c r="D2075" s="352"/>
      <c r="E2075" s="353"/>
      <c r="F2075" s="353"/>
      <c r="G2075" s="354"/>
      <c r="H2075" s="355"/>
      <c r="I2075" s="356"/>
    </row>
    <row r="2076" spans="2:9" ht="16.5" thickBot="1">
      <c r="B2076" s="81"/>
      <c r="D2076" s="352"/>
      <c r="E2076" s="353"/>
      <c r="F2076" s="353"/>
      <c r="G2076" s="354"/>
      <c r="H2076" s="355"/>
      <c r="I2076" s="356"/>
    </row>
    <row r="2077" spans="2:9" ht="16.5" thickBot="1">
      <c r="B2077" s="81"/>
      <c r="D2077" s="352"/>
      <c r="E2077" s="353"/>
      <c r="F2077" s="353"/>
      <c r="G2077" s="354"/>
      <c r="H2077" s="355"/>
      <c r="I2077" s="356"/>
    </row>
    <row r="2078" spans="2:9" ht="16.5" thickBot="1">
      <c r="B2078" s="81"/>
      <c r="D2078" s="352"/>
      <c r="E2078" s="353"/>
      <c r="F2078" s="353"/>
      <c r="G2078" s="354"/>
      <c r="H2078" s="355"/>
      <c r="I2078" s="356"/>
    </row>
    <row r="2079" spans="2:9" ht="16.5" thickBot="1">
      <c r="B2079" s="81"/>
      <c r="D2079" s="352"/>
      <c r="E2079" s="353"/>
      <c r="F2079" s="353"/>
      <c r="G2079" s="354"/>
      <c r="H2079" s="355"/>
      <c r="I2079" s="356"/>
    </row>
    <row r="2080" spans="2:9" ht="16.5" thickBot="1">
      <c r="B2080" s="81"/>
      <c r="D2080" s="352"/>
      <c r="E2080" s="353"/>
      <c r="F2080" s="353"/>
      <c r="G2080" s="354"/>
      <c r="H2080" s="355"/>
      <c r="I2080" s="356"/>
    </row>
    <row r="2081" spans="2:9" ht="16.5" thickBot="1">
      <c r="B2081" s="81"/>
      <c r="D2081" s="352"/>
      <c r="E2081" s="353"/>
      <c r="F2081" s="353"/>
      <c r="G2081" s="354"/>
      <c r="H2081" s="355"/>
      <c r="I2081" s="356"/>
    </row>
    <row r="2082" spans="2:9" ht="16.5" thickBot="1">
      <c r="B2082" s="81"/>
      <c r="D2082" s="352"/>
      <c r="E2082" s="353"/>
      <c r="F2082" s="353"/>
      <c r="G2082" s="354"/>
      <c r="H2082" s="355"/>
      <c r="I2082" s="356"/>
    </row>
    <row r="2083" spans="2:9" ht="16.5" thickBot="1">
      <c r="B2083" s="81"/>
      <c r="D2083" s="352"/>
      <c r="E2083" s="353"/>
      <c r="F2083" s="353"/>
      <c r="G2083" s="354"/>
      <c r="H2083" s="355"/>
      <c r="I2083" s="356"/>
    </row>
    <row r="2084" spans="2:9" ht="16.5" thickBot="1">
      <c r="B2084" s="81"/>
      <c r="D2084" s="352"/>
      <c r="E2084" s="353"/>
      <c r="F2084" s="353"/>
      <c r="G2084" s="354"/>
      <c r="H2084" s="355"/>
      <c r="I2084" s="356"/>
    </row>
    <row r="2085" spans="2:9" ht="16.5" thickBot="1">
      <c r="B2085" s="81"/>
      <c r="D2085" s="352"/>
      <c r="E2085" s="353"/>
      <c r="F2085" s="353"/>
      <c r="G2085" s="354"/>
      <c r="H2085" s="355"/>
      <c r="I2085" s="356"/>
    </row>
    <row r="2086" spans="2:9" ht="16.5" thickBot="1">
      <c r="B2086" s="81"/>
      <c r="D2086" s="352"/>
      <c r="E2086" s="353"/>
      <c r="F2086" s="353"/>
      <c r="G2086" s="354"/>
      <c r="H2086" s="355"/>
      <c r="I2086" s="356"/>
    </row>
    <row r="2087" spans="2:9" ht="16.5" thickBot="1">
      <c r="B2087" s="81"/>
      <c r="D2087" s="352"/>
      <c r="E2087" s="353"/>
      <c r="F2087" s="353"/>
      <c r="G2087" s="354"/>
      <c r="H2087" s="355"/>
      <c r="I2087" s="356"/>
    </row>
    <row r="2088" spans="2:9" ht="16.5" thickBot="1">
      <c r="B2088" s="81"/>
      <c r="D2088" s="352"/>
      <c r="E2088" s="353"/>
      <c r="F2088" s="353"/>
      <c r="G2088" s="354"/>
      <c r="H2088" s="355"/>
      <c r="I2088" s="356"/>
    </row>
    <row r="2089" spans="2:9" ht="16.5" thickBot="1">
      <c r="B2089" s="81"/>
      <c r="D2089" s="352"/>
      <c r="E2089" s="353"/>
      <c r="F2089" s="353"/>
      <c r="G2089" s="354"/>
      <c r="H2089" s="355"/>
      <c r="I2089" s="356"/>
    </row>
    <row r="2090" spans="2:9" ht="16.5" thickBot="1">
      <c r="B2090" s="81"/>
      <c r="D2090" s="352"/>
      <c r="E2090" s="353"/>
      <c r="F2090" s="353"/>
      <c r="G2090" s="354"/>
      <c r="H2090" s="355"/>
      <c r="I2090" s="356"/>
    </row>
    <row r="2091" spans="2:9" ht="16.5" thickBot="1">
      <c r="B2091" s="81"/>
      <c r="D2091" s="352"/>
      <c r="E2091" s="353"/>
      <c r="F2091" s="353"/>
      <c r="G2091" s="354"/>
      <c r="H2091" s="355"/>
      <c r="I2091" s="356"/>
    </row>
    <row r="2092" spans="2:9" ht="16.5" thickBot="1">
      <c r="B2092" s="81"/>
      <c r="D2092" s="352"/>
      <c r="E2092" s="353"/>
      <c r="F2092" s="353"/>
      <c r="G2092" s="354"/>
      <c r="H2092" s="355"/>
      <c r="I2092" s="356"/>
    </row>
    <row r="2093" spans="2:9" ht="16.5" thickBot="1">
      <c r="B2093" s="81"/>
      <c r="D2093" s="352"/>
      <c r="E2093" s="353"/>
      <c r="F2093" s="353"/>
      <c r="G2093" s="354"/>
      <c r="H2093" s="355"/>
      <c r="I2093" s="356"/>
    </row>
    <row r="2094" spans="2:9" ht="16.5" thickBot="1">
      <c r="B2094" s="81"/>
      <c r="D2094" s="352"/>
      <c r="E2094" s="353"/>
      <c r="F2094" s="353"/>
      <c r="G2094" s="354"/>
      <c r="H2094" s="355"/>
      <c r="I2094" s="356"/>
    </row>
    <row r="2095" spans="2:9" ht="16.5" thickBot="1">
      <c r="B2095" s="81"/>
      <c r="D2095" s="352"/>
      <c r="E2095" s="353"/>
      <c r="F2095" s="353"/>
      <c r="G2095" s="354"/>
      <c r="H2095" s="355"/>
      <c r="I2095" s="356"/>
    </row>
    <row r="2096" spans="2:9" ht="16.5" thickBot="1">
      <c r="B2096" s="81"/>
      <c r="D2096" s="352"/>
      <c r="E2096" s="353"/>
      <c r="F2096" s="353"/>
      <c r="G2096" s="354"/>
      <c r="H2096" s="355"/>
      <c r="I2096" s="356"/>
    </row>
    <row r="2097" spans="2:9" ht="16.5" thickBot="1">
      <c r="B2097" s="81"/>
      <c r="D2097" s="352"/>
      <c r="E2097" s="353"/>
      <c r="F2097" s="353"/>
      <c r="G2097" s="354"/>
      <c r="H2097" s="355"/>
      <c r="I2097" s="356"/>
    </row>
    <row r="2098" spans="2:9" ht="16.5" thickBot="1">
      <c r="B2098" s="81"/>
      <c r="D2098" s="352"/>
      <c r="E2098" s="353"/>
      <c r="F2098" s="353"/>
      <c r="G2098" s="354"/>
      <c r="H2098" s="355"/>
      <c r="I2098" s="356"/>
    </row>
    <row r="2099" spans="2:9" ht="16.5" thickBot="1">
      <c r="B2099" s="81"/>
      <c r="D2099" s="352"/>
      <c r="E2099" s="353"/>
      <c r="F2099" s="353"/>
      <c r="G2099" s="354"/>
      <c r="H2099" s="355"/>
      <c r="I2099" s="356"/>
    </row>
    <row r="2100" spans="2:9" ht="16.5" thickBot="1">
      <c r="B2100" s="81"/>
      <c r="D2100" s="352"/>
      <c r="E2100" s="353"/>
      <c r="F2100" s="353"/>
      <c r="G2100" s="354"/>
      <c r="H2100" s="355"/>
      <c r="I2100" s="356"/>
    </row>
    <row r="2101" spans="2:9" ht="16.5" thickBot="1">
      <c r="B2101" s="81"/>
      <c r="D2101" s="352"/>
      <c r="E2101" s="353"/>
      <c r="F2101" s="353"/>
      <c r="G2101" s="354"/>
      <c r="H2101" s="355"/>
      <c r="I2101" s="356"/>
    </row>
    <row r="2102" spans="2:9" ht="16.5" thickBot="1">
      <c r="B2102" s="81"/>
      <c r="D2102" s="352"/>
      <c r="E2102" s="353"/>
      <c r="F2102" s="353"/>
      <c r="G2102" s="354"/>
      <c r="H2102" s="355"/>
      <c r="I2102" s="356"/>
    </row>
    <row r="2103" spans="2:9" ht="16.5" thickBot="1">
      <c r="B2103" s="81"/>
      <c r="D2103" s="352"/>
      <c r="E2103" s="353"/>
      <c r="F2103" s="353"/>
      <c r="G2103" s="354"/>
      <c r="H2103" s="355"/>
      <c r="I2103" s="356"/>
    </row>
    <row r="2104" spans="2:9" ht="16.5" thickBot="1">
      <c r="B2104" s="81"/>
      <c r="D2104" s="352"/>
      <c r="E2104" s="353"/>
      <c r="F2104" s="353"/>
      <c r="G2104" s="354"/>
      <c r="H2104" s="355"/>
      <c r="I2104" s="356"/>
    </row>
    <row r="2105" spans="2:9" ht="16.5" thickBot="1">
      <c r="B2105" s="81"/>
      <c r="D2105" s="352"/>
      <c r="E2105" s="353"/>
      <c r="F2105" s="353"/>
      <c r="G2105" s="354"/>
      <c r="H2105" s="355"/>
      <c r="I2105" s="356"/>
    </row>
    <row r="2106" spans="2:9" ht="16.5" thickBot="1">
      <c r="B2106" s="81"/>
      <c r="D2106" s="352"/>
      <c r="E2106" s="353"/>
      <c r="F2106" s="353"/>
      <c r="G2106" s="354"/>
      <c r="H2106" s="355"/>
      <c r="I2106" s="356"/>
    </row>
    <row r="2107" spans="2:9" ht="16.5" thickBot="1">
      <c r="B2107" s="81"/>
      <c r="D2107" s="352"/>
      <c r="E2107" s="353"/>
      <c r="F2107" s="353"/>
      <c r="G2107" s="354"/>
      <c r="H2107" s="355"/>
      <c r="I2107" s="356"/>
    </row>
    <row r="2108" spans="2:9" ht="16.5" thickBot="1">
      <c r="B2108" s="81"/>
      <c r="D2108" s="352"/>
      <c r="E2108" s="353"/>
      <c r="F2108" s="353"/>
      <c r="G2108" s="354"/>
      <c r="H2108" s="355"/>
      <c r="I2108" s="356"/>
    </row>
    <row r="2109" spans="2:9" ht="16.5" thickBot="1">
      <c r="B2109" s="81"/>
      <c r="D2109" s="352"/>
      <c r="E2109" s="353"/>
      <c r="F2109" s="353"/>
      <c r="G2109" s="354"/>
      <c r="H2109" s="355"/>
      <c r="I2109" s="356"/>
    </row>
    <row r="2110" spans="2:9" ht="16.5" thickBot="1">
      <c r="B2110" s="81"/>
      <c r="D2110" s="352"/>
      <c r="E2110" s="353"/>
      <c r="F2110" s="353"/>
      <c r="G2110" s="354"/>
      <c r="H2110" s="355"/>
      <c r="I2110" s="356"/>
    </row>
    <row r="2111" spans="2:9" ht="16.5" thickBot="1">
      <c r="B2111" s="81"/>
      <c r="D2111" s="352"/>
      <c r="E2111" s="353"/>
      <c r="F2111" s="353"/>
      <c r="G2111" s="354"/>
      <c r="H2111" s="355"/>
      <c r="I2111" s="356"/>
    </row>
    <row r="2112" spans="2:9" ht="16.5" thickBot="1">
      <c r="B2112" s="81"/>
      <c r="D2112" s="352"/>
      <c r="E2112" s="353"/>
      <c r="F2112" s="353"/>
      <c r="G2112" s="354"/>
      <c r="H2112" s="355"/>
      <c r="I2112" s="356"/>
    </row>
    <row r="2113" spans="2:9" ht="16.5" thickBot="1">
      <c r="B2113" s="81"/>
      <c r="D2113" s="352"/>
      <c r="E2113" s="353"/>
      <c r="F2113" s="353"/>
      <c r="G2113" s="354"/>
      <c r="H2113" s="355"/>
      <c r="I2113" s="356"/>
    </row>
    <row r="2114" spans="2:9" ht="16.5" thickBot="1">
      <c r="B2114" s="81"/>
      <c r="D2114" s="352"/>
      <c r="E2114" s="353"/>
      <c r="F2114" s="353"/>
      <c r="G2114" s="354"/>
      <c r="H2114" s="355"/>
      <c r="I2114" s="356"/>
    </row>
    <row r="2115" spans="2:9" ht="16.5" thickBot="1">
      <c r="B2115" s="81"/>
      <c r="D2115" s="352"/>
      <c r="E2115" s="353"/>
      <c r="F2115" s="353"/>
      <c r="G2115" s="354"/>
      <c r="H2115" s="355"/>
      <c r="I2115" s="356"/>
    </row>
    <row r="2116" spans="2:9" ht="16.5" thickBot="1">
      <c r="B2116" s="81"/>
      <c r="D2116" s="352"/>
      <c r="E2116" s="353"/>
      <c r="F2116" s="353"/>
      <c r="G2116" s="354"/>
      <c r="H2116" s="355"/>
      <c r="I2116" s="356"/>
    </row>
    <row r="2117" spans="2:9" ht="16.5" thickBot="1">
      <c r="B2117" s="81"/>
      <c r="D2117" s="352"/>
      <c r="E2117" s="353"/>
      <c r="F2117" s="353"/>
      <c r="G2117" s="354"/>
      <c r="H2117" s="355"/>
      <c r="I2117" s="356"/>
    </row>
    <row r="2118" spans="2:9" ht="16.5" thickBot="1">
      <c r="B2118" s="81"/>
      <c r="D2118" s="352"/>
      <c r="E2118" s="353"/>
      <c r="F2118" s="353"/>
      <c r="G2118" s="354"/>
      <c r="H2118" s="355"/>
      <c r="I2118" s="356"/>
    </row>
    <row r="2119" spans="2:9" ht="16.5" thickBot="1">
      <c r="B2119" s="81"/>
      <c r="D2119" s="352"/>
      <c r="E2119" s="353"/>
      <c r="F2119" s="353"/>
      <c r="G2119" s="354"/>
      <c r="H2119" s="355"/>
      <c r="I2119" s="356"/>
    </row>
    <row r="2120" spans="2:9" ht="16.5" thickBot="1">
      <c r="B2120" s="81"/>
      <c r="D2120" s="352"/>
      <c r="E2120" s="353"/>
      <c r="F2120" s="353"/>
      <c r="G2120" s="354"/>
      <c r="H2120" s="355"/>
      <c r="I2120" s="356"/>
    </row>
    <row r="2121" spans="2:9" ht="16.5" thickBot="1">
      <c r="B2121" s="81"/>
      <c r="D2121" s="352"/>
      <c r="E2121" s="353"/>
      <c r="F2121" s="353"/>
      <c r="G2121" s="354"/>
      <c r="H2121" s="355"/>
      <c r="I2121" s="356"/>
    </row>
    <row r="2122" spans="2:9" ht="16.5" thickBot="1">
      <c r="B2122" s="81"/>
      <c r="D2122" s="352"/>
      <c r="E2122" s="353"/>
      <c r="F2122" s="353"/>
      <c r="G2122" s="354"/>
      <c r="H2122" s="355"/>
      <c r="I2122" s="356"/>
    </row>
    <row r="2123" spans="2:9" ht="16.5" thickBot="1">
      <c r="B2123" s="81"/>
      <c r="D2123" s="352"/>
      <c r="E2123" s="353"/>
      <c r="F2123" s="353"/>
      <c r="G2123" s="354"/>
      <c r="H2123" s="355"/>
      <c r="I2123" s="356"/>
    </row>
    <row r="2124" spans="2:9" ht="16.5" thickBot="1">
      <c r="B2124" s="81"/>
      <c r="D2124" s="352"/>
      <c r="E2124" s="353"/>
      <c r="F2124" s="353"/>
      <c r="G2124" s="354"/>
      <c r="H2124" s="355"/>
      <c r="I2124" s="356"/>
    </row>
    <row r="2125" spans="2:9" ht="16.5" thickBot="1">
      <c r="B2125" s="81"/>
      <c r="D2125" s="352"/>
      <c r="E2125" s="353"/>
      <c r="F2125" s="353"/>
      <c r="G2125" s="354"/>
      <c r="H2125" s="355"/>
      <c r="I2125" s="356"/>
    </row>
    <row r="2126" spans="2:9" ht="16.5" thickBot="1">
      <c r="B2126" s="81"/>
      <c r="D2126" s="352"/>
      <c r="E2126" s="353"/>
      <c r="F2126" s="353"/>
      <c r="G2126" s="354"/>
      <c r="H2126" s="355"/>
      <c r="I2126" s="356"/>
    </row>
    <row r="2127" spans="2:9" ht="16.5" thickBot="1">
      <c r="B2127" s="81"/>
      <c r="D2127" s="352"/>
      <c r="E2127" s="353"/>
      <c r="F2127" s="353"/>
      <c r="G2127" s="354"/>
      <c r="H2127" s="355"/>
      <c r="I2127" s="356"/>
    </row>
    <row r="2128" spans="2:9" ht="16.5" thickBot="1">
      <c r="B2128" s="81"/>
      <c r="D2128" s="352"/>
      <c r="E2128" s="353"/>
      <c r="F2128" s="353"/>
      <c r="G2128" s="354"/>
      <c r="H2128" s="355"/>
      <c r="I2128" s="356"/>
    </row>
    <row r="2129" spans="2:9" ht="16.5" thickBot="1">
      <c r="B2129" s="81"/>
      <c r="D2129" s="352"/>
      <c r="E2129" s="353"/>
      <c r="F2129" s="353"/>
      <c r="G2129" s="354"/>
      <c r="H2129" s="355"/>
      <c r="I2129" s="356"/>
    </row>
    <row r="2130" spans="2:9" ht="16.5" thickBot="1">
      <c r="B2130" s="81"/>
      <c r="D2130" s="352"/>
      <c r="E2130" s="353"/>
      <c r="F2130" s="353"/>
      <c r="G2130" s="354"/>
      <c r="H2130" s="355"/>
      <c r="I2130" s="356"/>
    </row>
    <row r="2131" spans="2:9" ht="16.5" thickBot="1">
      <c r="B2131" s="81"/>
      <c r="D2131" s="352"/>
      <c r="E2131" s="353"/>
      <c r="F2131" s="353"/>
      <c r="G2131" s="354"/>
      <c r="H2131" s="355"/>
      <c r="I2131" s="356"/>
    </row>
    <row r="2132" spans="2:9" ht="16.5" thickBot="1">
      <c r="B2132" s="81"/>
      <c r="D2132" s="352"/>
      <c r="E2132" s="353"/>
      <c r="F2132" s="353"/>
      <c r="G2132" s="354"/>
      <c r="H2132" s="355"/>
      <c r="I2132" s="356"/>
    </row>
    <row r="2133" spans="2:9" ht="16.5" thickBot="1">
      <c r="B2133" s="81"/>
      <c r="D2133" s="352"/>
      <c r="E2133" s="353"/>
      <c r="F2133" s="353"/>
      <c r="G2133" s="354"/>
      <c r="H2133" s="355"/>
      <c r="I2133" s="356"/>
    </row>
    <row r="2134" spans="2:9" ht="16.5" thickBot="1">
      <c r="B2134" s="81"/>
      <c r="D2134" s="352"/>
      <c r="E2134" s="353"/>
      <c r="F2134" s="353"/>
      <c r="G2134" s="354"/>
      <c r="H2134" s="355"/>
      <c r="I2134" s="356"/>
    </row>
    <row r="2135" spans="2:9" ht="16.5" thickBot="1">
      <c r="B2135" s="81"/>
      <c r="D2135" s="352"/>
      <c r="E2135" s="353"/>
      <c r="F2135" s="353"/>
      <c r="G2135" s="354"/>
      <c r="H2135" s="355"/>
      <c r="I2135" s="356"/>
    </row>
    <row r="2136" spans="2:9" ht="16.5" thickBot="1">
      <c r="B2136" s="81"/>
      <c r="D2136" s="352"/>
      <c r="E2136" s="353"/>
      <c r="F2136" s="353"/>
      <c r="G2136" s="354"/>
      <c r="H2136" s="355"/>
      <c r="I2136" s="356"/>
    </row>
    <row r="2137" spans="2:9" ht="16.5" thickBot="1">
      <c r="B2137" s="81"/>
      <c r="D2137" s="352"/>
      <c r="E2137" s="353"/>
      <c r="F2137" s="353"/>
      <c r="G2137" s="354"/>
      <c r="H2137" s="355"/>
      <c r="I2137" s="356"/>
    </row>
    <row r="2138" spans="2:9" ht="16.5" thickBot="1">
      <c r="B2138" s="81"/>
      <c r="D2138" s="352"/>
      <c r="E2138" s="353"/>
      <c r="F2138" s="353"/>
      <c r="G2138" s="354"/>
      <c r="H2138" s="355"/>
      <c r="I2138" s="356"/>
    </row>
    <row r="2139" spans="2:9" ht="16.5" thickBot="1">
      <c r="B2139" s="81"/>
      <c r="D2139" s="352"/>
      <c r="E2139" s="353"/>
      <c r="F2139" s="353"/>
      <c r="G2139" s="354"/>
      <c r="H2139" s="355"/>
      <c r="I2139" s="356"/>
    </row>
    <row r="2140" spans="2:9" ht="16.5" thickBot="1">
      <c r="B2140" s="81"/>
      <c r="D2140" s="352"/>
      <c r="E2140" s="353"/>
      <c r="F2140" s="353"/>
      <c r="G2140" s="354"/>
      <c r="H2140" s="355"/>
      <c r="I2140" s="356"/>
    </row>
    <row r="2141" spans="2:9" ht="16.5" thickBot="1">
      <c r="B2141" s="81"/>
      <c r="D2141" s="352"/>
      <c r="E2141" s="353"/>
      <c r="F2141" s="353"/>
      <c r="G2141" s="354"/>
      <c r="H2141" s="355"/>
      <c r="I2141" s="356"/>
    </row>
    <row r="2142" spans="2:9" ht="16.5" thickBot="1">
      <c r="B2142" s="81"/>
      <c r="D2142" s="352"/>
      <c r="E2142" s="353"/>
      <c r="F2142" s="353"/>
      <c r="G2142" s="354"/>
      <c r="H2142" s="355"/>
      <c r="I2142" s="356"/>
    </row>
    <row r="2143" spans="2:9" ht="16.5" thickBot="1">
      <c r="B2143" s="81"/>
      <c r="D2143" s="352"/>
      <c r="E2143" s="353"/>
      <c r="F2143" s="353"/>
      <c r="G2143" s="354"/>
      <c r="H2143" s="355"/>
      <c r="I2143" s="356"/>
    </row>
    <row r="2144" spans="2:9" ht="16.5" thickBot="1">
      <c r="B2144" s="81"/>
      <c r="D2144" s="352"/>
      <c r="E2144" s="353"/>
      <c r="F2144" s="353"/>
      <c r="G2144" s="354"/>
      <c r="H2144" s="355"/>
      <c r="I2144" s="356"/>
    </row>
    <row r="2145" spans="2:9" ht="16.5" thickBot="1">
      <c r="B2145" s="81"/>
      <c r="D2145" s="352"/>
      <c r="E2145" s="353"/>
      <c r="F2145" s="353"/>
      <c r="G2145" s="354"/>
      <c r="H2145" s="355"/>
      <c r="I2145" s="356"/>
    </row>
    <row r="2146" spans="2:9" ht="16.5" thickBot="1">
      <c r="B2146" s="81"/>
      <c r="D2146" s="352"/>
      <c r="E2146" s="353"/>
      <c r="F2146" s="353"/>
      <c r="G2146" s="354"/>
      <c r="H2146" s="355"/>
      <c r="I2146" s="356"/>
    </row>
    <row r="2147" spans="2:9" ht="16.5" thickBot="1">
      <c r="B2147" s="81"/>
      <c r="D2147" s="352"/>
      <c r="E2147" s="353"/>
      <c r="F2147" s="353"/>
      <c r="G2147" s="354"/>
      <c r="H2147" s="355"/>
      <c r="I2147" s="356"/>
    </row>
    <row r="2148" spans="2:9" ht="16.5" thickBot="1">
      <c r="B2148" s="81"/>
      <c r="D2148" s="352"/>
      <c r="E2148" s="353"/>
      <c r="F2148" s="353"/>
      <c r="G2148" s="354"/>
      <c r="H2148" s="355"/>
      <c r="I2148" s="356"/>
    </row>
    <row r="2149" spans="2:9" ht="16.5" thickBot="1">
      <c r="B2149" s="81"/>
      <c r="D2149" s="352"/>
      <c r="E2149" s="353"/>
      <c r="F2149" s="353"/>
      <c r="G2149" s="354"/>
      <c r="H2149" s="355"/>
      <c r="I2149" s="356"/>
    </row>
    <row r="2150" spans="2:9" ht="16.5" thickBot="1">
      <c r="B2150" s="81"/>
      <c r="D2150" s="352"/>
      <c r="E2150" s="353"/>
      <c r="F2150" s="353"/>
      <c r="G2150" s="354"/>
      <c r="H2150" s="355"/>
      <c r="I2150" s="356"/>
    </row>
    <row r="2151" spans="2:9" ht="16.5" thickBot="1">
      <c r="B2151" s="81"/>
      <c r="D2151" s="352"/>
      <c r="E2151" s="353"/>
      <c r="F2151" s="353"/>
      <c r="G2151" s="354"/>
      <c r="H2151" s="355"/>
      <c r="I2151" s="356"/>
    </row>
    <row r="2152" spans="2:9" ht="16.5" thickBot="1">
      <c r="B2152" s="81"/>
      <c r="D2152" s="352"/>
      <c r="E2152" s="353"/>
      <c r="F2152" s="353"/>
      <c r="G2152" s="354"/>
      <c r="H2152" s="355"/>
      <c r="I2152" s="356"/>
    </row>
    <row r="2153" spans="2:9" ht="16.5" thickBot="1">
      <c r="B2153" s="81"/>
      <c r="D2153" s="352"/>
      <c r="E2153" s="353"/>
      <c r="F2153" s="353"/>
      <c r="G2153" s="354"/>
      <c r="H2153" s="355"/>
      <c r="I2153" s="356"/>
    </row>
    <row r="2154" spans="2:9" ht="16.5" thickBot="1">
      <c r="B2154" s="81"/>
      <c r="D2154" s="352"/>
      <c r="E2154" s="353"/>
      <c r="F2154" s="353"/>
      <c r="G2154" s="354"/>
      <c r="H2154" s="355"/>
      <c r="I2154" s="356"/>
    </row>
    <row r="2155" spans="2:9" ht="16.5" thickBot="1">
      <c r="B2155" s="81"/>
      <c r="D2155" s="352"/>
      <c r="E2155" s="353"/>
      <c r="F2155" s="353"/>
      <c r="G2155" s="354"/>
      <c r="H2155" s="355"/>
      <c r="I2155" s="356"/>
    </row>
    <row r="2156" spans="2:9" ht="16.5" thickBot="1">
      <c r="B2156" s="81"/>
      <c r="D2156" s="352"/>
      <c r="E2156" s="353"/>
      <c r="F2156" s="353"/>
      <c r="G2156" s="354"/>
      <c r="H2156" s="355"/>
      <c r="I2156" s="356"/>
    </row>
    <row r="2157" spans="2:9" ht="16.5" thickBot="1">
      <c r="B2157" s="81"/>
      <c r="D2157" s="352"/>
      <c r="E2157" s="353"/>
      <c r="F2157" s="353"/>
      <c r="G2157" s="354"/>
      <c r="H2157" s="355"/>
      <c r="I2157" s="356"/>
    </row>
    <row r="2158" spans="2:9" ht="16.5" thickBot="1">
      <c r="B2158" s="81"/>
      <c r="D2158" s="352"/>
      <c r="E2158" s="353"/>
      <c r="F2158" s="353"/>
      <c r="G2158" s="354"/>
      <c r="H2158" s="355"/>
      <c r="I2158" s="356"/>
    </row>
    <row r="2159" spans="2:9" ht="16.5" thickBot="1">
      <c r="B2159" s="81"/>
      <c r="D2159" s="352"/>
      <c r="E2159" s="353"/>
      <c r="F2159" s="353"/>
      <c r="G2159" s="354"/>
      <c r="H2159" s="355"/>
      <c r="I2159" s="356"/>
    </row>
    <row r="2160" spans="2:9" ht="16.5" thickBot="1">
      <c r="B2160" s="81"/>
      <c r="D2160" s="352"/>
      <c r="E2160" s="353"/>
      <c r="F2160" s="353"/>
      <c r="G2160" s="354"/>
      <c r="H2160" s="355"/>
      <c r="I2160" s="356"/>
    </row>
    <row r="2161" spans="2:9" ht="16.5" thickBot="1">
      <c r="B2161" s="81"/>
      <c r="D2161" s="352"/>
      <c r="E2161" s="353"/>
      <c r="F2161" s="353"/>
      <c r="G2161" s="354"/>
      <c r="H2161" s="355"/>
      <c r="I2161" s="356"/>
    </row>
    <row r="2162" spans="2:9" ht="16.5" thickBot="1">
      <c r="B2162" s="81"/>
      <c r="D2162" s="352"/>
      <c r="E2162" s="353"/>
      <c r="F2162" s="353"/>
      <c r="G2162" s="354"/>
      <c r="H2162" s="355"/>
      <c r="I2162" s="356"/>
    </row>
    <row r="2163" spans="2:9" ht="16.5" thickBot="1">
      <c r="B2163" s="81"/>
      <c r="D2163" s="352"/>
      <c r="E2163" s="353"/>
      <c r="F2163" s="353"/>
      <c r="G2163" s="354"/>
      <c r="H2163" s="355"/>
      <c r="I2163" s="356"/>
    </row>
    <row r="2164" spans="2:9" ht="16.5" thickBot="1">
      <c r="B2164" s="81"/>
      <c r="D2164" s="352"/>
      <c r="E2164" s="353"/>
      <c r="F2164" s="353"/>
      <c r="G2164" s="354"/>
      <c r="H2164" s="355"/>
      <c r="I2164" s="356"/>
    </row>
    <row r="2165" spans="2:9" ht="16.5" thickBot="1">
      <c r="B2165" s="81"/>
      <c r="D2165" s="352"/>
      <c r="E2165" s="353"/>
      <c r="F2165" s="353"/>
      <c r="G2165" s="354"/>
      <c r="H2165" s="355"/>
      <c r="I2165" s="356"/>
    </row>
    <row r="2166" spans="2:9" ht="16.5" thickBot="1">
      <c r="B2166" s="81"/>
      <c r="D2166" s="352"/>
      <c r="E2166" s="353"/>
      <c r="F2166" s="353"/>
      <c r="G2166" s="354"/>
      <c r="H2166" s="355"/>
      <c r="I2166" s="356"/>
    </row>
    <row r="2167" spans="2:9" ht="16.5" thickBot="1">
      <c r="B2167" s="81"/>
      <c r="D2167" s="352"/>
      <c r="E2167" s="353"/>
      <c r="F2167" s="353"/>
      <c r="G2167" s="354"/>
      <c r="H2167" s="355"/>
      <c r="I2167" s="356"/>
    </row>
    <row r="2168" spans="2:9" ht="16.5" thickBot="1">
      <c r="B2168" s="81"/>
      <c r="D2168" s="352"/>
      <c r="E2168" s="353"/>
      <c r="F2168" s="353"/>
      <c r="G2168" s="354"/>
      <c r="H2168" s="355"/>
      <c r="I2168" s="356"/>
    </row>
    <row r="2169" spans="2:9" ht="16.5" thickBot="1">
      <c r="B2169" s="81"/>
      <c r="D2169" s="352"/>
      <c r="E2169" s="353"/>
      <c r="F2169" s="353"/>
      <c r="G2169" s="354"/>
      <c r="H2169" s="355"/>
      <c r="I2169" s="356"/>
    </row>
    <row r="2170" spans="2:9" ht="16.5" thickBot="1">
      <c r="B2170" s="81"/>
      <c r="D2170" s="352"/>
      <c r="E2170" s="353"/>
      <c r="F2170" s="353"/>
      <c r="G2170" s="354"/>
      <c r="H2170" s="355"/>
      <c r="I2170" s="356"/>
    </row>
    <row r="2171" spans="2:9" ht="16.5" thickBot="1">
      <c r="B2171" s="81"/>
      <c r="D2171" s="352"/>
      <c r="E2171" s="353"/>
      <c r="F2171" s="353"/>
      <c r="G2171" s="354"/>
      <c r="H2171" s="355"/>
      <c r="I2171" s="356"/>
    </row>
    <row r="2172" spans="2:9" ht="16.5" thickBot="1">
      <c r="B2172" s="81"/>
      <c r="D2172" s="352"/>
      <c r="E2172" s="353"/>
      <c r="F2172" s="353"/>
      <c r="G2172" s="354"/>
      <c r="H2172" s="355"/>
      <c r="I2172" s="356"/>
    </row>
    <row r="2173" spans="2:9" ht="16.5" thickBot="1">
      <c r="B2173" s="81"/>
      <c r="D2173" s="352"/>
      <c r="E2173" s="353"/>
      <c r="F2173" s="353"/>
      <c r="G2173" s="354"/>
      <c r="H2173" s="355"/>
      <c r="I2173" s="356"/>
    </row>
    <row r="2174" spans="2:9" ht="16.5" thickBot="1">
      <c r="B2174" s="81"/>
      <c r="D2174" s="352"/>
      <c r="E2174" s="353"/>
      <c r="F2174" s="353"/>
      <c r="G2174" s="354"/>
      <c r="H2174" s="355"/>
      <c r="I2174" s="356"/>
    </row>
    <row r="2175" spans="2:9" ht="16.5" thickBot="1">
      <c r="B2175" s="81"/>
      <c r="D2175" s="352"/>
      <c r="E2175" s="353"/>
      <c r="F2175" s="353"/>
      <c r="G2175" s="354"/>
      <c r="H2175" s="355"/>
      <c r="I2175" s="356"/>
    </row>
    <row r="2176" spans="2:9" ht="16.5" thickBot="1">
      <c r="B2176" s="81"/>
      <c r="D2176" s="352"/>
      <c r="E2176" s="353"/>
      <c r="F2176" s="353"/>
      <c r="G2176" s="354"/>
      <c r="H2176" s="355"/>
      <c r="I2176" s="356"/>
    </row>
    <row r="2177" spans="2:9" ht="16.5" thickBot="1">
      <c r="B2177" s="81"/>
      <c r="D2177" s="352"/>
      <c r="E2177" s="353"/>
      <c r="F2177" s="353"/>
      <c r="G2177" s="354"/>
      <c r="H2177" s="355"/>
      <c r="I2177" s="356"/>
    </row>
    <row r="2178" spans="2:9" ht="16.5" thickBot="1">
      <c r="B2178" s="81"/>
      <c r="D2178" s="352"/>
      <c r="E2178" s="353"/>
      <c r="F2178" s="353"/>
      <c r="G2178" s="354"/>
      <c r="H2178" s="355"/>
      <c r="I2178" s="356"/>
    </row>
    <row r="2179" spans="2:9" ht="16.5" thickBot="1">
      <c r="B2179" s="81"/>
      <c r="D2179" s="352"/>
      <c r="E2179" s="353"/>
      <c r="F2179" s="353"/>
      <c r="G2179" s="354"/>
      <c r="H2179" s="355"/>
      <c r="I2179" s="356"/>
    </row>
    <row r="2180" spans="2:9" ht="16.5" thickBot="1">
      <c r="B2180" s="81"/>
      <c r="D2180" s="352"/>
      <c r="E2180" s="353"/>
      <c r="F2180" s="353"/>
      <c r="G2180" s="354"/>
      <c r="H2180" s="355"/>
      <c r="I2180" s="356"/>
    </row>
    <row r="2181" spans="2:9" ht="16.5" thickBot="1">
      <c r="B2181" s="81"/>
      <c r="D2181" s="352"/>
      <c r="E2181" s="353"/>
      <c r="F2181" s="353"/>
      <c r="G2181" s="354"/>
      <c r="H2181" s="355"/>
      <c r="I2181" s="356"/>
    </row>
    <row r="2182" spans="2:9" ht="16.5" thickBot="1">
      <c r="B2182" s="81"/>
      <c r="D2182" s="352"/>
      <c r="E2182" s="353"/>
      <c r="F2182" s="353"/>
      <c r="G2182" s="354"/>
      <c r="H2182" s="355"/>
      <c r="I2182" s="356"/>
    </row>
    <row r="2183" spans="2:9" ht="16.5" thickBot="1">
      <c r="B2183" s="81"/>
      <c r="D2183" s="352"/>
      <c r="E2183" s="353"/>
      <c r="F2183" s="353"/>
      <c r="G2183" s="354"/>
      <c r="H2183" s="355"/>
      <c r="I2183" s="356"/>
    </row>
    <row r="2184" spans="2:9" ht="16.5" thickBot="1">
      <c r="B2184" s="81"/>
      <c r="D2184" s="352"/>
      <c r="E2184" s="353"/>
      <c r="F2184" s="353"/>
      <c r="G2184" s="354"/>
      <c r="H2184" s="355"/>
      <c r="I2184" s="356"/>
    </row>
    <row r="2185" spans="2:9" ht="16.5" thickBot="1">
      <c r="B2185" s="81"/>
      <c r="D2185" s="352"/>
      <c r="E2185" s="353"/>
      <c r="F2185" s="353"/>
      <c r="G2185" s="354"/>
      <c r="H2185" s="355"/>
      <c r="I2185" s="356"/>
    </row>
    <row r="2186" spans="2:9" ht="16.5" thickBot="1">
      <c r="B2186" s="81"/>
      <c r="D2186" s="352"/>
      <c r="E2186" s="353"/>
      <c r="F2186" s="353"/>
      <c r="G2186" s="354"/>
      <c r="H2186" s="355"/>
      <c r="I2186" s="356"/>
    </row>
    <row r="2187" spans="2:9" ht="16.5" thickBot="1">
      <c r="B2187" s="81"/>
      <c r="D2187" s="352"/>
      <c r="E2187" s="353"/>
      <c r="F2187" s="353"/>
      <c r="G2187" s="354"/>
      <c r="H2187" s="355"/>
      <c r="I2187" s="356"/>
    </row>
    <row r="2188" spans="2:9" ht="16.5" thickBot="1">
      <c r="B2188" s="81"/>
      <c r="D2188" s="352"/>
      <c r="E2188" s="353"/>
      <c r="F2188" s="353"/>
      <c r="G2188" s="354"/>
      <c r="H2188" s="355"/>
      <c r="I2188" s="356"/>
    </row>
    <row r="2189" spans="2:9" ht="16.5" thickBot="1">
      <c r="B2189" s="81"/>
      <c r="D2189" s="352"/>
      <c r="E2189" s="353"/>
      <c r="F2189" s="353"/>
      <c r="G2189" s="354"/>
      <c r="H2189" s="355"/>
      <c r="I2189" s="356"/>
    </row>
    <row r="2190" spans="2:9" ht="16.5" thickBot="1">
      <c r="B2190" s="81"/>
      <c r="D2190" s="352"/>
      <c r="E2190" s="353"/>
      <c r="F2190" s="353"/>
      <c r="G2190" s="354"/>
      <c r="H2190" s="355"/>
      <c r="I2190" s="356"/>
    </row>
    <row r="2191" spans="2:9" ht="16.5" thickBot="1">
      <c r="B2191" s="81"/>
      <c r="D2191" s="352"/>
      <c r="E2191" s="353"/>
      <c r="F2191" s="353"/>
      <c r="G2191" s="354"/>
      <c r="H2191" s="355"/>
      <c r="I2191" s="356"/>
    </row>
    <row r="2192" spans="2:9" ht="16.5" thickBot="1">
      <c r="B2192" s="81"/>
      <c r="D2192" s="352"/>
      <c r="E2192" s="353"/>
      <c r="F2192" s="353"/>
      <c r="G2192" s="354"/>
      <c r="H2192" s="355"/>
      <c r="I2192" s="356"/>
    </row>
    <row r="2193" spans="2:9" ht="16.5" thickBot="1">
      <c r="B2193" s="81"/>
      <c r="D2193" s="352"/>
      <c r="E2193" s="353"/>
      <c r="F2193" s="353"/>
      <c r="G2193" s="354"/>
      <c r="H2193" s="355"/>
      <c r="I2193" s="356"/>
    </row>
    <row r="2194" spans="2:9" ht="16.5" thickBot="1">
      <c r="B2194" s="81"/>
      <c r="D2194" s="352"/>
      <c r="E2194" s="353"/>
      <c r="F2194" s="353"/>
      <c r="G2194" s="354"/>
      <c r="H2194" s="355"/>
      <c r="I2194" s="356"/>
    </row>
    <row r="2195" spans="2:9" ht="16.5" thickBot="1">
      <c r="B2195" s="81"/>
      <c r="D2195" s="352"/>
      <c r="E2195" s="353"/>
      <c r="F2195" s="353"/>
      <c r="G2195" s="354"/>
      <c r="H2195" s="355"/>
      <c r="I2195" s="356"/>
    </row>
    <row r="2196" spans="2:9" ht="16.5" thickBot="1">
      <c r="B2196" s="81"/>
      <c r="D2196" s="352"/>
      <c r="E2196" s="353"/>
      <c r="F2196" s="353"/>
      <c r="G2196" s="354"/>
      <c r="H2196" s="355"/>
      <c r="I2196" s="356"/>
    </row>
    <row r="2197" spans="2:9" ht="16.5" thickBot="1">
      <c r="B2197" s="81"/>
      <c r="D2197" s="352"/>
      <c r="E2197" s="353"/>
      <c r="F2197" s="353"/>
      <c r="G2197" s="354"/>
      <c r="H2197" s="355"/>
      <c r="I2197" s="356"/>
    </row>
    <row r="2198" spans="2:9" ht="16.5" thickBot="1">
      <c r="B2198" s="81"/>
      <c r="D2198" s="352"/>
      <c r="E2198" s="353"/>
      <c r="F2198" s="353"/>
      <c r="G2198" s="354"/>
      <c r="H2198" s="355"/>
      <c r="I2198" s="356"/>
    </row>
    <row r="2199" spans="2:9" ht="16.5" thickBot="1">
      <c r="B2199" s="81"/>
      <c r="D2199" s="352"/>
      <c r="E2199" s="353"/>
      <c r="F2199" s="353"/>
      <c r="G2199" s="354"/>
      <c r="H2199" s="355"/>
      <c r="I2199" s="356"/>
    </row>
    <row r="2200" spans="2:9" ht="16.5" thickBot="1">
      <c r="B2200" s="81"/>
      <c r="D2200" s="352"/>
      <c r="E2200" s="353"/>
      <c r="F2200" s="353"/>
      <c r="G2200" s="354"/>
      <c r="H2200" s="355"/>
      <c r="I2200" s="356"/>
    </row>
    <row r="2201" spans="2:9" ht="16.5" thickBot="1">
      <c r="B2201" s="81"/>
      <c r="D2201" s="352"/>
      <c r="E2201" s="353"/>
      <c r="F2201" s="353"/>
      <c r="G2201" s="354"/>
      <c r="H2201" s="355"/>
      <c r="I2201" s="356"/>
    </row>
    <row r="2202" spans="2:9" ht="16.5" thickBot="1">
      <c r="B2202" s="81"/>
      <c r="D2202" s="352"/>
      <c r="E2202" s="353"/>
      <c r="F2202" s="353"/>
      <c r="G2202" s="354"/>
      <c r="H2202" s="355"/>
      <c r="I2202" s="356"/>
    </row>
    <row r="2203" spans="2:9" ht="16.5" thickBot="1">
      <c r="B2203" s="81"/>
      <c r="D2203" s="352"/>
      <c r="E2203" s="353"/>
      <c r="F2203" s="353"/>
      <c r="G2203" s="354"/>
      <c r="H2203" s="355"/>
      <c r="I2203" s="356"/>
    </row>
    <row r="2204" spans="2:9" ht="16.5" thickBot="1">
      <c r="B2204" s="81"/>
      <c r="D2204" s="352"/>
      <c r="E2204" s="353"/>
      <c r="F2204" s="353"/>
      <c r="G2204" s="354"/>
      <c r="H2204" s="355"/>
      <c r="I2204" s="356"/>
    </row>
    <row r="2205" spans="2:9" ht="16.5" thickBot="1">
      <c r="B2205" s="81"/>
      <c r="D2205" s="352"/>
      <c r="E2205" s="353"/>
      <c r="F2205" s="353"/>
      <c r="G2205" s="354"/>
      <c r="H2205" s="355"/>
      <c r="I2205" s="356"/>
    </row>
    <row r="2206" spans="2:9" ht="16.5" thickBot="1">
      <c r="B2206" s="81"/>
      <c r="D2206" s="352"/>
      <c r="E2206" s="353"/>
      <c r="F2206" s="353"/>
      <c r="G2206" s="354"/>
      <c r="H2206" s="355"/>
      <c r="I2206" s="356"/>
    </row>
    <row r="2207" spans="2:9" ht="16.5" thickBot="1">
      <c r="B2207" s="81"/>
      <c r="D2207" s="352"/>
      <c r="E2207" s="353"/>
      <c r="F2207" s="353"/>
      <c r="G2207" s="354"/>
      <c r="H2207" s="355"/>
      <c r="I2207" s="356"/>
    </row>
    <row r="2208" spans="2:9" ht="16.5" thickBot="1">
      <c r="B2208" s="81"/>
      <c r="D2208" s="352"/>
      <c r="E2208" s="353"/>
      <c r="F2208" s="353"/>
      <c r="G2208" s="354"/>
      <c r="H2208" s="355"/>
      <c r="I2208" s="356"/>
    </row>
    <row r="2209" spans="2:9" ht="16.5" thickBot="1">
      <c r="B2209" s="81"/>
      <c r="D2209" s="352"/>
      <c r="E2209" s="353"/>
      <c r="F2209" s="353"/>
      <c r="G2209" s="354"/>
      <c r="H2209" s="355"/>
      <c r="I2209" s="356"/>
    </row>
    <row r="2210" spans="2:9" ht="16.5" thickBot="1">
      <c r="B2210" s="81"/>
      <c r="D2210" s="352"/>
      <c r="E2210" s="353"/>
      <c r="F2210" s="353"/>
      <c r="G2210" s="354"/>
      <c r="H2210" s="355"/>
      <c r="I2210" s="356"/>
    </row>
    <row r="2211" spans="2:9" ht="16.5" thickBot="1">
      <c r="B2211" s="81"/>
      <c r="D2211" s="352"/>
      <c r="E2211" s="353"/>
      <c r="F2211" s="353"/>
      <c r="G2211" s="354"/>
      <c r="H2211" s="355"/>
      <c r="I2211" s="356"/>
    </row>
    <row r="2212" spans="2:9" ht="16.5" thickBot="1">
      <c r="B2212" s="81"/>
      <c r="D2212" s="352"/>
      <c r="E2212" s="353"/>
      <c r="F2212" s="353"/>
      <c r="G2212" s="354"/>
      <c r="H2212" s="355"/>
      <c r="I2212" s="356"/>
    </row>
    <row r="2213" spans="2:9" ht="16.5" thickBot="1">
      <c r="B2213" s="81"/>
      <c r="D2213" s="352"/>
      <c r="E2213" s="353"/>
      <c r="F2213" s="353"/>
      <c r="G2213" s="354"/>
      <c r="H2213" s="355"/>
      <c r="I2213" s="356"/>
    </row>
    <row r="2214" spans="2:9" ht="16.5" thickBot="1">
      <c r="B2214" s="81"/>
      <c r="D2214" s="352"/>
      <c r="E2214" s="353"/>
      <c r="F2214" s="353"/>
      <c r="G2214" s="354"/>
      <c r="H2214" s="355"/>
      <c r="I2214" s="356"/>
    </row>
    <row r="2215" spans="2:9" ht="16.5" thickBot="1">
      <c r="B2215" s="81"/>
      <c r="D2215" s="352"/>
      <c r="E2215" s="353"/>
      <c r="F2215" s="353"/>
      <c r="G2215" s="354"/>
      <c r="H2215" s="355"/>
      <c r="I2215" s="356"/>
    </row>
    <row r="2216" spans="2:9" ht="16.5" thickBot="1">
      <c r="B2216" s="81"/>
      <c r="D2216" s="352"/>
      <c r="E2216" s="353"/>
      <c r="F2216" s="353"/>
      <c r="G2216" s="354"/>
      <c r="H2216" s="355"/>
      <c r="I2216" s="356"/>
    </row>
    <row r="2217" spans="2:9" ht="16.5" thickBot="1">
      <c r="B2217" s="81"/>
      <c r="D2217" s="352"/>
      <c r="E2217" s="353"/>
      <c r="F2217" s="353"/>
      <c r="G2217" s="354"/>
      <c r="H2217" s="355"/>
      <c r="I2217" s="356"/>
    </row>
    <row r="2218" spans="2:9" ht="16.5" thickBot="1">
      <c r="B2218" s="81"/>
      <c r="D2218" s="352"/>
      <c r="E2218" s="353"/>
      <c r="F2218" s="353"/>
      <c r="G2218" s="354"/>
      <c r="H2218" s="355"/>
      <c r="I2218" s="356"/>
    </row>
    <row r="2219" spans="2:9" ht="16.5" thickBot="1">
      <c r="B2219" s="81"/>
      <c r="D2219" s="352"/>
      <c r="E2219" s="353"/>
      <c r="F2219" s="353"/>
      <c r="G2219" s="354"/>
      <c r="H2219" s="355"/>
      <c r="I2219" s="356"/>
    </row>
    <row r="2220" spans="2:9" ht="16.5" thickBot="1">
      <c r="B2220" s="81"/>
      <c r="D2220" s="352"/>
      <c r="E2220" s="353"/>
      <c r="F2220" s="353"/>
      <c r="G2220" s="354"/>
      <c r="H2220" s="355"/>
      <c r="I2220" s="356"/>
    </row>
    <row r="2221" spans="2:9" ht="16.5" thickBot="1">
      <c r="B2221" s="81"/>
      <c r="D2221" s="352"/>
      <c r="E2221" s="353"/>
      <c r="F2221" s="353"/>
      <c r="G2221" s="354"/>
      <c r="H2221" s="355"/>
      <c r="I2221" s="356"/>
    </row>
    <row r="2222" spans="2:9" ht="16.5" thickBot="1">
      <c r="B2222" s="81"/>
      <c r="D2222" s="352"/>
      <c r="E2222" s="353"/>
      <c r="F2222" s="353"/>
      <c r="G2222" s="354"/>
      <c r="H2222" s="355"/>
      <c r="I2222" s="356"/>
    </row>
    <row r="2223" spans="2:9" ht="16.5" thickBot="1">
      <c r="B2223" s="81"/>
      <c r="D2223" s="352"/>
      <c r="E2223" s="353"/>
      <c r="F2223" s="353"/>
      <c r="G2223" s="354"/>
      <c r="H2223" s="355"/>
      <c r="I2223" s="356"/>
    </row>
    <row r="2224" spans="2:9" ht="16.5" thickBot="1">
      <c r="B2224" s="81"/>
      <c r="D2224" s="352"/>
      <c r="E2224" s="353"/>
      <c r="F2224" s="353"/>
      <c r="G2224" s="354"/>
      <c r="H2224" s="355"/>
      <c r="I2224" s="356"/>
    </row>
    <row r="2225" spans="2:9" ht="16.5" thickBot="1">
      <c r="B2225" s="81"/>
      <c r="D2225" s="352"/>
      <c r="E2225" s="353"/>
      <c r="F2225" s="353"/>
      <c r="G2225" s="354"/>
      <c r="H2225" s="355"/>
      <c r="I2225" s="356"/>
    </row>
    <row r="2226" spans="2:9" ht="16.5" thickBot="1">
      <c r="B2226" s="81"/>
      <c r="D2226" s="352"/>
      <c r="E2226" s="353"/>
      <c r="F2226" s="353"/>
      <c r="G2226" s="354"/>
      <c r="H2226" s="355"/>
      <c r="I2226" s="356"/>
    </row>
    <row r="2227" spans="2:9" ht="16.5" thickBot="1">
      <c r="B2227" s="81"/>
      <c r="D2227" s="352"/>
      <c r="E2227" s="353"/>
      <c r="F2227" s="353"/>
      <c r="G2227" s="354"/>
      <c r="H2227" s="355"/>
      <c r="I2227" s="356"/>
    </row>
    <row r="2228" spans="2:9" ht="16.5" thickBot="1">
      <c r="B2228" s="81"/>
      <c r="D2228" s="352"/>
      <c r="E2228" s="353"/>
      <c r="F2228" s="353"/>
      <c r="G2228" s="354"/>
      <c r="H2228" s="355"/>
      <c r="I2228" s="356"/>
    </row>
    <row r="2229" spans="2:9" ht="16.5" thickBot="1">
      <c r="B2229" s="81"/>
      <c r="D2229" s="352"/>
      <c r="E2229" s="353"/>
      <c r="F2229" s="353"/>
      <c r="G2229" s="354"/>
      <c r="H2229" s="355"/>
      <c r="I2229" s="356"/>
    </row>
    <row r="2230" spans="2:9" ht="16.5" thickBot="1">
      <c r="B2230" s="81"/>
      <c r="D2230" s="352"/>
      <c r="E2230" s="353"/>
      <c r="F2230" s="353"/>
      <c r="G2230" s="354"/>
      <c r="H2230" s="355"/>
      <c r="I2230" s="356"/>
    </row>
    <row r="2231" spans="2:9" ht="16.5" thickBot="1">
      <c r="B2231" s="81"/>
      <c r="D2231" s="352"/>
      <c r="E2231" s="353"/>
      <c r="F2231" s="353"/>
      <c r="G2231" s="354"/>
      <c r="H2231" s="355"/>
      <c r="I2231" s="356"/>
    </row>
    <row r="2232" spans="2:9" ht="16.5" thickBot="1">
      <c r="B2232" s="81"/>
      <c r="D2232" s="352"/>
      <c r="E2232" s="353"/>
      <c r="F2232" s="353"/>
      <c r="G2232" s="354"/>
      <c r="H2232" s="355"/>
      <c r="I2232" s="356"/>
    </row>
    <row r="2233" spans="2:9" ht="16.5" thickBot="1">
      <c r="B2233" s="81"/>
      <c r="D2233" s="352"/>
      <c r="E2233" s="353"/>
      <c r="F2233" s="353"/>
      <c r="G2233" s="354"/>
      <c r="H2233" s="355"/>
      <c r="I2233" s="356"/>
    </row>
    <row r="2234" spans="2:9" ht="16.5" thickBot="1">
      <c r="B2234" s="81"/>
      <c r="D2234" s="352"/>
      <c r="E2234" s="353"/>
      <c r="F2234" s="353"/>
      <c r="G2234" s="354"/>
      <c r="H2234" s="355"/>
      <c r="I2234" s="356"/>
    </row>
    <row r="2235" spans="2:9" ht="16.5" thickBot="1">
      <c r="B2235" s="81"/>
      <c r="D2235" s="352"/>
      <c r="E2235" s="353"/>
      <c r="F2235" s="353"/>
      <c r="G2235" s="354"/>
      <c r="H2235" s="355"/>
      <c r="I2235" s="356"/>
    </row>
    <row r="2236" spans="2:9" ht="16.5" thickBot="1">
      <c r="B2236" s="81"/>
      <c r="D2236" s="352"/>
      <c r="E2236" s="353"/>
      <c r="F2236" s="353"/>
      <c r="G2236" s="354"/>
      <c r="H2236" s="355"/>
      <c r="I2236" s="356"/>
    </row>
    <row r="2237" spans="2:9" ht="16.5" thickBot="1">
      <c r="B2237" s="81"/>
      <c r="D2237" s="352"/>
      <c r="E2237" s="353"/>
      <c r="F2237" s="353"/>
      <c r="G2237" s="354"/>
      <c r="H2237" s="355"/>
      <c r="I2237" s="356"/>
    </row>
    <row r="2238" spans="2:9" ht="16.5" thickBot="1">
      <c r="B2238" s="81"/>
      <c r="D2238" s="352"/>
      <c r="E2238" s="353"/>
      <c r="F2238" s="353"/>
      <c r="G2238" s="354"/>
      <c r="H2238" s="355"/>
      <c r="I2238" s="356"/>
    </row>
    <row r="2239" spans="2:9" ht="16.5" thickBot="1">
      <c r="B2239" s="81"/>
      <c r="D2239" s="352"/>
      <c r="E2239" s="353"/>
      <c r="F2239" s="353"/>
      <c r="G2239" s="354"/>
      <c r="H2239" s="355"/>
      <c r="I2239" s="356"/>
    </row>
    <row r="2240" spans="2:9" ht="16.5" thickBot="1">
      <c r="B2240" s="81"/>
      <c r="D2240" s="352"/>
      <c r="E2240" s="353"/>
      <c r="F2240" s="353"/>
      <c r="G2240" s="354"/>
      <c r="H2240" s="355"/>
      <c r="I2240" s="356"/>
    </row>
    <row r="2241" spans="2:9" ht="16.5" thickBot="1">
      <c r="B2241" s="81"/>
      <c r="D2241" s="352"/>
      <c r="E2241" s="353"/>
      <c r="F2241" s="353"/>
      <c r="G2241" s="354"/>
      <c r="H2241" s="355"/>
      <c r="I2241" s="356"/>
    </row>
    <row r="2242" spans="2:9" ht="16.5" thickBot="1">
      <c r="B2242" s="81"/>
      <c r="D2242" s="352"/>
      <c r="E2242" s="353"/>
      <c r="F2242" s="353"/>
      <c r="G2242" s="354"/>
      <c r="H2242" s="355"/>
      <c r="I2242" s="356"/>
    </row>
    <row r="2243" spans="2:9" ht="16.5" thickBot="1">
      <c r="B2243" s="81"/>
      <c r="D2243" s="352"/>
      <c r="E2243" s="353"/>
      <c r="F2243" s="353"/>
      <c r="G2243" s="354"/>
      <c r="H2243" s="355"/>
      <c r="I2243" s="356"/>
    </row>
    <row r="2244" spans="2:9" ht="16.5" thickBot="1">
      <c r="B2244" s="81"/>
      <c r="D2244" s="352"/>
      <c r="E2244" s="353"/>
      <c r="F2244" s="353"/>
      <c r="G2244" s="354"/>
      <c r="H2244" s="355"/>
      <c r="I2244" s="356"/>
    </row>
    <row r="2245" spans="2:9" ht="16.5" thickBot="1">
      <c r="B2245" s="81"/>
      <c r="D2245" s="352"/>
      <c r="E2245" s="353"/>
      <c r="F2245" s="353"/>
      <c r="G2245" s="354"/>
      <c r="H2245" s="355"/>
      <c r="I2245" s="356"/>
    </row>
    <row r="2246" spans="2:9" ht="16.5" thickBot="1">
      <c r="B2246" s="81"/>
      <c r="D2246" s="352"/>
      <c r="E2246" s="353"/>
      <c r="F2246" s="353"/>
      <c r="G2246" s="354"/>
      <c r="H2246" s="355"/>
      <c r="I2246" s="356"/>
    </row>
    <row r="2247" spans="2:9" ht="16.5" thickBot="1">
      <c r="B2247" s="81"/>
      <c r="D2247" s="352"/>
      <c r="E2247" s="353"/>
      <c r="F2247" s="353"/>
      <c r="G2247" s="354"/>
      <c r="H2247" s="355"/>
      <c r="I2247" s="356"/>
    </row>
    <row r="2248" spans="2:9" ht="16.5" thickBot="1">
      <c r="B2248" s="81"/>
      <c r="D2248" s="352"/>
      <c r="E2248" s="353"/>
      <c r="F2248" s="353"/>
      <c r="G2248" s="354"/>
      <c r="H2248" s="355"/>
      <c r="I2248" s="356"/>
    </row>
    <row r="2249" spans="2:9" ht="16.5" thickBot="1">
      <c r="B2249" s="81"/>
      <c r="D2249" s="352"/>
      <c r="E2249" s="353"/>
      <c r="F2249" s="353"/>
      <c r="G2249" s="354"/>
      <c r="H2249" s="355"/>
      <c r="I2249" s="356"/>
    </row>
    <row r="2250" spans="2:9" ht="16.5" thickBot="1">
      <c r="B2250" s="81"/>
      <c r="D2250" s="352"/>
      <c r="E2250" s="353"/>
      <c r="F2250" s="353"/>
      <c r="G2250" s="354"/>
      <c r="H2250" s="355"/>
      <c r="I2250" s="356"/>
    </row>
    <row r="2251" spans="2:9" ht="16.5" thickBot="1">
      <c r="B2251" s="81"/>
      <c r="D2251" s="352"/>
      <c r="E2251" s="353"/>
      <c r="F2251" s="353"/>
      <c r="G2251" s="354"/>
      <c r="H2251" s="355"/>
      <c r="I2251" s="356"/>
    </row>
    <row r="2252" spans="2:9" ht="16.5" thickBot="1">
      <c r="B2252" s="81"/>
      <c r="D2252" s="352"/>
      <c r="E2252" s="353"/>
      <c r="F2252" s="353"/>
      <c r="G2252" s="354"/>
      <c r="H2252" s="355"/>
      <c r="I2252" s="356"/>
    </row>
    <row r="2253" spans="2:9" ht="16.5" thickBot="1">
      <c r="B2253" s="81"/>
      <c r="D2253" s="352"/>
      <c r="E2253" s="353"/>
      <c r="F2253" s="353"/>
      <c r="G2253" s="354"/>
      <c r="H2253" s="355"/>
      <c r="I2253" s="356"/>
    </row>
    <row r="2254" spans="2:9" ht="16.5" thickBot="1">
      <c r="B2254" s="81"/>
      <c r="D2254" s="352"/>
      <c r="E2254" s="353"/>
      <c r="F2254" s="353"/>
      <c r="G2254" s="354"/>
      <c r="H2254" s="355"/>
      <c r="I2254" s="356"/>
    </row>
    <row r="2255" spans="2:9" ht="16.5" thickBot="1">
      <c r="B2255" s="81"/>
      <c r="D2255" s="352"/>
      <c r="E2255" s="353"/>
      <c r="F2255" s="353"/>
      <c r="G2255" s="354"/>
      <c r="H2255" s="355"/>
      <c r="I2255" s="356"/>
    </row>
    <row r="2256" spans="2:9" ht="16.5" thickBot="1">
      <c r="B2256" s="81"/>
      <c r="D2256" s="352"/>
      <c r="E2256" s="353"/>
      <c r="F2256" s="353"/>
      <c r="G2256" s="354"/>
      <c r="H2256" s="355"/>
      <c r="I2256" s="356"/>
    </row>
    <row r="2257" spans="2:9" ht="16.5" thickBot="1">
      <c r="B2257" s="81"/>
      <c r="D2257" s="352"/>
      <c r="E2257" s="353"/>
      <c r="F2257" s="353"/>
      <c r="G2257" s="354"/>
      <c r="H2257" s="355"/>
      <c r="I2257" s="356"/>
    </row>
    <row r="2258" spans="2:9" ht="16.5" thickBot="1">
      <c r="B2258" s="81"/>
      <c r="D2258" s="352"/>
      <c r="E2258" s="353"/>
      <c r="F2258" s="353"/>
      <c r="G2258" s="354"/>
      <c r="H2258" s="355"/>
      <c r="I2258" s="356"/>
    </row>
    <row r="2259" spans="2:9" ht="16.5" thickBot="1">
      <c r="B2259" s="81"/>
      <c r="D2259" s="352"/>
      <c r="E2259" s="353"/>
      <c r="F2259" s="353"/>
      <c r="G2259" s="354"/>
      <c r="H2259" s="355"/>
      <c r="I2259" s="356"/>
    </row>
    <row r="2260" spans="2:9" ht="16.5" thickBot="1">
      <c r="B2260" s="81"/>
      <c r="D2260" s="352"/>
      <c r="E2260" s="353"/>
      <c r="F2260" s="353"/>
      <c r="G2260" s="354"/>
      <c r="H2260" s="355"/>
      <c r="I2260" s="356"/>
    </row>
    <row r="2261" spans="2:9" ht="16.5" thickBot="1">
      <c r="B2261" s="81"/>
      <c r="D2261" s="352"/>
      <c r="E2261" s="353"/>
      <c r="F2261" s="353"/>
      <c r="G2261" s="354"/>
      <c r="H2261" s="355"/>
      <c r="I2261" s="356"/>
    </row>
    <row r="2262" spans="2:9" ht="16.5" thickBot="1">
      <c r="B2262" s="81"/>
      <c r="D2262" s="352"/>
      <c r="E2262" s="353"/>
      <c r="F2262" s="353"/>
      <c r="G2262" s="354"/>
      <c r="H2262" s="355"/>
      <c r="I2262" s="356"/>
    </row>
    <row r="2263" spans="2:9" ht="16.5" thickBot="1">
      <c r="B2263" s="81"/>
      <c r="D2263" s="352"/>
      <c r="E2263" s="353"/>
      <c r="F2263" s="353"/>
      <c r="G2263" s="354"/>
      <c r="H2263" s="355"/>
      <c r="I2263" s="356"/>
    </row>
    <row r="2264" spans="2:9" ht="16.5" thickBot="1">
      <c r="B2264" s="81"/>
      <c r="D2264" s="352"/>
      <c r="E2264" s="353"/>
      <c r="F2264" s="353"/>
      <c r="G2264" s="354"/>
      <c r="H2264" s="355"/>
      <c r="I2264" s="356"/>
    </row>
    <row r="2265" spans="2:9" ht="16.5" thickBot="1">
      <c r="B2265" s="81"/>
      <c r="D2265" s="352"/>
      <c r="E2265" s="353"/>
      <c r="F2265" s="353"/>
      <c r="G2265" s="354"/>
      <c r="H2265" s="355"/>
      <c r="I2265" s="356"/>
    </row>
    <row r="2266" spans="2:9" ht="16.5" thickBot="1">
      <c r="B2266" s="81"/>
      <c r="D2266" s="352"/>
      <c r="E2266" s="353"/>
      <c r="F2266" s="353"/>
      <c r="G2266" s="354"/>
      <c r="H2266" s="355"/>
      <c r="I2266" s="356"/>
    </row>
    <row r="2267" spans="2:9" ht="16.5" thickBot="1">
      <c r="B2267" s="81"/>
      <c r="D2267" s="352"/>
      <c r="E2267" s="353"/>
      <c r="F2267" s="353"/>
      <c r="G2267" s="354"/>
      <c r="H2267" s="355"/>
      <c r="I2267" s="356"/>
    </row>
    <row r="2268" spans="2:9" ht="16.5" thickBot="1">
      <c r="B2268" s="81"/>
      <c r="D2268" s="352"/>
      <c r="E2268" s="353"/>
      <c r="F2268" s="353"/>
      <c r="G2268" s="354"/>
      <c r="H2268" s="355"/>
      <c r="I2268" s="356"/>
    </row>
    <row r="2269" spans="2:9" ht="16.5" thickBot="1">
      <c r="B2269" s="81"/>
      <c r="D2269" s="352"/>
      <c r="E2269" s="353"/>
      <c r="F2269" s="353"/>
      <c r="G2269" s="354"/>
      <c r="H2269" s="355"/>
      <c r="I2269" s="356"/>
    </row>
    <row r="2270" spans="2:9" ht="16.5" thickBot="1">
      <c r="B2270" s="81"/>
      <c r="D2270" s="352"/>
      <c r="E2270" s="353"/>
      <c r="F2270" s="353"/>
      <c r="G2270" s="354"/>
      <c r="H2270" s="355"/>
      <c r="I2270" s="356"/>
    </row>
    <row r="2271" spans="2:9" ht="16.5" thickBot="1">
      <c r="B2271" s="81"/>
      <c r="D2271" s="352"/>
      <c r="E2271" s="353"/>
      <c r="F2271" s="353"/>
      <c r="G2271" s="354"/>
      <c r="H2271" s="355"/>
      <c r="I2271" s="356"/>
    </row>
    <row r="2272" spans="2:9" ht="16.5" thickBot="1">
      <c r="B2272" s="81"/>
      <c r="D2272" s="352"/>
      <c r="E2272" s="353"/>
      <c r="F2272" s="353"/>
      <c r="G2272" s="354"/>
      <c r="H2272" s="355"/>
      <c r="I2272" s="356"/>
    </row>
    <row r="2273" spans="2:9" ht="16.5" thickBot="1">
      <c r="B2273" s="81"/>
      <c r="D2273" s="352"/>
      <c r="E2273" s="353"/>
      <c r="F2273" s="353"/>
      <c r="G2273" s="354"/>
      <c r="H2273" s="355"/>
      <c r="I2273" s="356"/>
    </row>
    <row r="2274" spans="2:9" ht="16.5" thickBot="1">
      <c r="B2274" s="81"/>
      <c r="D2274" s="352"/>
      <c r="E2274" s="353"/>
      <c r="F2274" s="353"/>
      <c r="G2274" s="354"/>
      <c r="H2274" s="355"/>
      <c r="I2274" s="356"/>
    </row>
    <row r="2275" spans="2:9" ht="16.5" thickBot="1">
      <c r="B2275" s="81"/>
      <c r="D2275" s="352"/>
      <c r="E2275" s="353"/>
      <c r="F2275" s="353"/>
      <c r="G2275" s="354"/>
      <c r="H2275" s="355"/>
      <c r="I2275" s="356"/>
    </row>
    <row r="2276" spans="2:9" ht="16.5" thickBot="1">
      <c r="B2276" s="81"/>
      <c r="D2276" s="352"/>
      <c r="E2276" s="353"/>
      <c r="F2276" s="353"/>
      <c r="G2276" s="354"/>
      <c r="H2276" s="355"/>
      <c r="I2276" s="356"/>
    </row>
    <row r="2277" spans="2:9" ht="16.5" thickBot="1">
      <c r="B2277" s="81"/>
      <c r="D2277" s="352"/>
      <c r="E2277" s="353"/>
      <c r="F2277" s="353"/>
      <c r="G2277" s="354"/>
      <c r="H2277" s="355"/>
      <c r="I2277" s="356"/>
    </row>
    <row r="2278" spans="2:9" ht="16.5" thickBot="1">
      <c r="B2278" s="81"/>
      <c r="D2278" s="352"/>
      <c r="E2278" s="353"/>
      <c r="F2278" s="353"/>
      <c r="G2278" s="354"/>
      <c r="H2278" s="355"/>
      <c r="I2278" s="356"/>
    </row>
    <row r="2279" spans="2:9" ht="16.5" thickBot="1">
      <c r="B2279" s="81"/>
      <c r="D2279" s="352"/>
      <c r="E2279" s="353"/>
      <c r="F2279" s="353"/>
      <c r="G2279" s="354"/>
      <c r="H2279" s="355"/>
      <c r="I2279" s="356"/>
    </row>
    <row r="2280" spans="2:9" ht="16.5" thickBot="1">
      <c r="B2280" s="81"/>
      <c r="D2280" s="352"/>
      <c r="E2280" s="353"/>
      <c r="F2280" s="353"/>
      <c r="G2280" s="354"/>
      <c r="H2280" s="355"/>
      <c r="I2280" s="356"/>
    </row>
    <row r="2281" spans="2:9" ht="16.5" thickBot="1">
      <c r="B2281" s="81"/>
      <c r="D2281" s="352"/>
      <c r="E2281" s="353"/>
      <c r="F2281" s="353"/>
      <c r="G2281" s="354"/>
      <c r="H2281" s="355"/>
      <c r="I2281" s="356"/>
    </row>
    <row r="2282" spans="2:9" ht="16.5" thickBot="1">
      <c r="B2282" s="81"/>
      <c r="D2282" s="352"/>
      <c r="E2282" s="353"/>
      <c r="F2282" s="353"/>
      <c r="G2282" s="354"/>
      <c r="H2282" s="355"/>
      <c r="I2282" s="356"/>
    </row>
    <row r="2283" spans="2:9" ht="16.5" thickBot="1">
      <c r="B2283" s="81"/>
      <c r="D2283" s="352"/>
      <c r="E2283" s="353"/>
      <c r="F2283" s="353"/>
      <c r="G2283" s="354"/>
      <c r="H2283" s="355"/>
      <c r="I2283" s="356"/>
    </row>
    <row r="2284" spans="2:9" ht="16.5" thickBot="1">
      <c r="B2284" s="81"/>
      <c r="D2284" s="352"/>
      <c r="E2284" s="353"/>
      <c r="F2284" s="353"/>
      <c r="G2284" s="354"/>
      <c r="H2284" s="355"/>
      <c r="I2284" s="356"/>
    </row>
    <row r="2285" spans="2:9" ht="16.5" thickBot="1">
      <c r="B2285" s="81"/>
      <c r="D2285" s="352"/>
      <c r="E2285" s="353"/>
      <c r="F2285" s="353"/>
      <c r="G2285" s="354"/>
      <c r="H2285" s="355"/>
      <c r="I2285" s="356"/>
    </row>
    <row r="2286" spans="2:9" ht="16.5" thickBot="1">
      <c r="B2286" s="81"/>
      <c r="D2286" s="352"/>
      <c r="E2286" s="353"/>
      <c r="F2286" s="353"/>
      <c r="G2286" s="354"/>
      <c r="H2286" s="355"/>
      <c r="I2286" s="356"/>
    </row>
    <row r="2287" spans="2:9" ht="16.5" thickBot="1">
      <c r="B2287" s="81"/>
      <c r="D2287" s="352"/>
      <c r="E2287" s="353"/>
      <c r="F2287" s="353"/>
      <c r="G2287" s="354"/>
      <c r="H2287" s="355"/>
      <c r="I2287" s="356"/>
    </row>
    <row r="2288" spans="2:9" ht="16.5" thickBot="1">
      <c r="B2288" s="81"/>
      <c r="D2288" s="352"/>
      <c r="E2288" s="353"/>
      <c r="F2288" s="353"/>
      <c r="G2288" s="354"/>
      <c r="H2288" s="355"/>
      <c r="I2288" s="356"/>
    </row>
    <row r="2289" spans="2:9" ht="16.5" thickBot="1">
      <c r="B2289" s="81"/>
      <c r="D2289" s="352"/>
      <c r="E2289" s="353"/>
      <c r="F2289" s="353"/>
      <c r="G2289" s="354"/>
      <c r="H2289" s="355"/>
      <c r="I2289" s="356"/>
    </row>
    <row r="2290" spans="2:9" ht="16.5" thickBot="1">
      <c r="B2290" s="81"/>
      <c r="D2290" s="352"/>
      <c r="E2290" s="353"/>
      <c r="F2290" s="353"/>
      <c r="G2290" s="354"/>
      <c r="H2290" s="355"/>
      <c r="I2290" s="356"/>
    </row>
    <row r="2291" spans="2:9" ht="16.5" thickBot="1">
      <c r="B2291" s="81"/>
      <c r="D2291" s="352"/>
      <c r="E2291" s="353"/>
      <c r="F2291" s="353"/>
      <c r="G2291" s="354"/>
      <c r="H2291" s="355"/>
      <c r="I2291" s="356"/>
    </row>
    <row r="2292" spans="2:9" ht="16.5" thickBot="1">
      <c r="B2292" s="81"/>
      <c r="D2292" s="352"/>
      <c r="E2292" s="353"/>
      <c r="F2292" s="353"/>
      <c r="G2292" s="354"/>
      <c r="H2292" s="355"/>
      <c r="I2292" s="356"/>
    </row>
    <row r="2293" spans="2:9" ht="16.5" thickBot="1">
      <c r="B2293" s="81"/>
      <c r="D2293" s="352"/>
      <c r="E2293" s="353"/>
      <c r="F2293" s="353"/>
      <c r="G2293" s="354"/>
      <c r="H2293" s="355"/>
      <c r="I2293" s="356"/>
    </row>
    <row r="2294" spans="2:9" ht="16.5" thickBot="1">
      <c r="B2294" s="81"/>
      <c r="D2294" s="352"/>
      <c r="E2294" s="353"/>
      <c r="F2294" s="353"/>
      <c r="G2294" s="354"/>
      <c r="H2294" s="355"/>
      <c r="I2294" s="356"/>
    </row>
    <row r="2295" spans="2:9" ht="16.5" thickBot="1">
      <c r="B2295" s="81"/>
      <c r="D2295" s="352"/>
      <c r="E2295" s="353"/>
      <c r="F2295" s="353"/>
      <c r="G2295" s="354"/>
      <c r="H2295" s="355"/>
      <c r="I2295" s="356"/>
    </row>
    <row r="2296" spans="2:9" ht="16.5" thickBot="1">
      <c r="B2296" s="81"/>
      <c r="D2296" s="352"/>
      <c r="E2296" s="353"/>
      <c r="F2296" s="353"/>
      <c r="G2296" s="354"/>
      <c r="H2296" s="355"/>
      <c r="I2296" s="356"/>
    </row>
    <row r="2297" spans="2:9" ht="16.5" thickBot="1">
      <c r="B2297" s="81"/>
      <c r="D2297" s="352"/>
      <c r="E2297" s="353"/>
      <c r="F2297" s="353"/>
      <c r="G2297" s="354"/>
      <c r="H2297" s="355"/>
      <c r="I2297" s="356"/>
    </row>
    <row r="2298" spans="2:9" ht="16.5" thickBot="1">
      <c r="B2298" s="81"/>
      <c r="D2298" s="352"/>
      <c r="E2298" s="353"/>
      <c r="F2298" s="353"/>
      <c r="G2298" s="354"/>
      <c r="H2298" s="355"/>
      <c r="I2298" s="356"/>
    </row>
    <row r="2299" spans="2:9" ht="16.5" thickBot="1">
      <c r="B2299" s="81"/>
      <c r="D2299" s="352"/>
      <c r="E2299" s="353"/>
      <c r="F2299" s="353"/>
      <c r="G2299" s="354"/>
      <c r="H2299" s="355"/>
      <c r="I2299" s="356"/>
    </row>
    <row r="2300" spans="2:9" ht="16.5" thickBot="1">
      <c r="B2300" s="81"/>
      <c r="D2300" s="352"/>
      <c r="E2300" s="353"/>
      <c r="F2300" s="353"/>
      <c r="G2300" s="354"/>
      <c r="H2300" s="355"/>
      <c r="I2300" s="356"/>
    </row>
    <row r="2301" spans="2:9" ht="16.5" thickBot="1">
      <c r="B2301" s="81"/>
      <c r="D2301" s="352"/>
      <c r="E2301" s="353"/>
      <c r="F2301" s="353"/>
      <c r="G2301" s="354"/>
      <c r="H2301" s="355"/>
      <c r="I2301" s="356"/>
    </row>
    <row r="2302" spans="2:9" ht="16.5" thickBot="1">
      <c r="B2302" s="81"/>
      <c r="D2302" s="352"/>
      <c r="E2302" s="353"/>
      <c r="F2302" s="353"/>
      <c r="G2302" s="354"/>
      <c r="H2302" s="355"/>
      <c r="I2302" s="356"/>
    </row>
    <row r="2303" spans="2:9" ht="16.5" thickBot="1">
      <c r="B2303" s="81"/>
      <c r="D2303" s="352"/>
      <c r="E2303" s="353"/>
      <c r="F2303" s="353"/>
      <c r="G2303" s="354"/>
      <c r="H2303" s="355"/>
      <c r="I2303" s="356"/>
    </row>
    <row r="2304" spans="2:9" ht="16.5" thickBot="1">
      <c r="B2304" s="81"/>
      <c r="D2304" s="352"/>
      <c r="E2304" s="353"/>
      <c r="F2304" s="353"/>
      <c r="G2304" s="354"/>
      <c r="H2304" s="355"/>
      <c r="I2304" s="356"/>
    </row>
    <row r="2305" spans="2:9" ht="16.5" thickBot="1">
      <c r="B2305" s="81"/>
      <c r="D2305" s="352"/>
      <c r="E2305" s="353"/>
      <c r="F2305" s="353"/>
      <c r="G2305" s="354"/>
      <c r="H2305" s="355"/>
      <c r="I2305" s="356"/>
    </row>
    <row r="2306" spans="2:9" ht="16.5" thickBot="1">
      <c r="B2306" s="81"/>
      <c r="D2306" s="352"/>
      <c r="E2306" s="353"/>
      <c r="F2306" s="353"/>
      <c r="G2306" s="354"/>
      <c r="H2306" s="355"/>
      <c r="I2306" s="356"/>
    </row>
    <row r="2307" spans="2:9" ht="16.5" thickBot="1">
      <c r="B2307" s="81"/>
      <c r="D2307" s="352"/>
      <c r="E2307" s="353"/>
      <c r="F2307" s="353"/>
      <c r="G2307" s="354"/>
      <c r="H2307" s="355"/>
      <c r="I2307" s="356"/>
    </row>
    <row r="2308" spans="2:9" ht="16.5" thickBot="1">
      <c r="B2308" s="81"/>
      <c r="D2308" s="352"/>
      <c r="E2308" s="353"/>
      <c r="F2308" s="353"/>
      <c r="G2308" s="354"/>
      <c r="H2308" s="355"/>
      <c r="I2308" s="356"/>
    </row>
    <row r="2309" spans="2:9" ht="16.5" thickBot="1">
      <c r="B2309" s="81"/>
      <c r="D2309" s="352"/>
      <c r="E2309" s="353"/>
      <c r="F2309" s="353"/>
      <c r="G2309" s="354"/>
      <c r="H2309" s="355"/>
      <c r="I2309" s="356"/>
    </row>
    <row r="2310" spans="2:9" ht="16.5" thickBot="1">
      <c r="B2310" s="81"/>
      <c r="D2310" s="352"/>
      <c r="E2310" s="353"/>
      <c r="F2310" s="353"/>
      <c r="G2310" s="354"/>
      <c r="H2310" s="355"/>
      <c r="I2310" s="356"/>
    </row>
    <row r="2311" spans="2:9" ht="16.5" thickBot="1">
      <c r="B2311" s="81"/>
      <c r="D2311" s="352"/>
      <c r="E2311" s="353"/>
      <c r="F2311" s="353"/>
      <c r="G2311" s="354"/>
      <c r="H2311" s="355"/>
      <c r="I2311" s="356"/>
    </row>
    <row r="2312" spans="2:9" ht="16.5" thickBot="1">
      <c r="B2312" s="81"/>
      <c r="D2312" s="352"/>
      <c r="E2312" s="353"/>
      <c r="F2312" s="353"/>
      <c r="G2312" s="354"/>
      <c r="H2312" s="355"/>
      <c r="I2312" s="356"/>
    </row>
    <row r="2313" spans="2:9" ht="16.5" thickBot="1">
      <c r="B2313" s="81"/>
      <c r="D2313" s="352"/>
      <c r="E2313" s="353"/>
      <c r="F2313" s="353"/>
      <c r="G2313" s="354"/>
      <c r="H2313" s="355"/>
      <c r="I2313" s="356"/>
    </row>
    <row r="2314" spans="2:9" ht="16.5" thickBot="1">
      <c r="B2314" s="81"/>
      <c r="D2314" s="352"/>
      <c r="E2314" s="353"/>
      <c r="F2314" s="353"/>
      <c r="G2314" s="354"/>
      <c r="H2314" s="355"/>
      <c r="I2314" s="356"/>
    </row>
    <row r="2315" spans="2:9" ht="16.5" thickBot="1">
      <c r="B2315" s="81"/>
      <c r="D2315" s="352"/>
      <c r="E2315" s="353"/>
      <c r="F2315" s="353"/>
      <c r="G2315" s="354"/>
      <c r="H2315" s="355"/>
      <c r="I2315" s="356"/>
    </row>
    <row r="2316" spans="2:9" ht="16.5" thickBot="1">
      <c r="B2316" s="81"/>
      <c r="D2316" s="352"/>
      <c r="E2316" s="353"/>
      <c r="F2316" s="353"/>
      <c r="G2316" s="354"/>
      <c r="H2316" s="355"/>
      <c r="I2316" s="356"/>
    </row>
    <row r="2317" spans="2:9" ht="16.5" thickBot="1">
      <c r="B2317" s="81"/>
      <c r="D2317" s="352"/>
      <c r="E2317" s="353"/>
      <c r="F2317" s="353"/>
      <c r="G2317" s="354"/>
      <c r="H2317" s="355"/>
      <c r="I2317" s="356"/>
    </row>
    <row r="2318" spans="2:9" ht="16.5" thickBot="1">
      <c r="B2318" s="81"/>
      <c r="D2318" s="352"/>
      <c r="E2318" s="353"/>
      <c r="F2318" s="353"/>
      <c r="G2318" s="354"/>
      <c r="H2318" s="355"/>
      <c r="I2318" s="356"/>
    </row>
    <row r="2319" spans="2:9" ht="16.5" thickBot="1">
      <c r="B2319" s="81"/>
      <c r="D2319" s="352"/>
      <c r="E2319" s="353"/>
      <c r="F2319" s="353"/>
      <c r="G2319" s="354"/>
      <c r="H2319" s="355"/>
      <c r="I2319" s="356"/>
    </row>
    <row r="2320" spans="2:9" ht="16.5" thickBot="1">
      <c r="B2320" s="81"/>
      <c r="D2320" s="352"/>
      <c r="E2320" s="353"/>
      <c r="F2320" s="353"/>
      <c r="G2320" s="354"/>
      <c r="H2320" s="355"/>
      <c r="I2320" s="356"/>
    </row>
    <row r="2321" spans="2:9" ht="16.5" thickBot="1">
      <c r="B2321" s="81"/>
      <c r="D2321" s="352"/>
      <c r="E2321" s="353"/>
      <c r="F2321" s="353"/>
      <c r="G2321" s="354"/>
      <c r="H2321" s="355"/>
      <c r="I2321" s="356"/>
    </row>
    <row r="2322" spans="2:9" ht="16.5" thickBot="1">
      <c r="B2322" s="81"/>
      <c r="D2322" s="352"/>
      <c r="E2322" s="353"/>
      <c r="F2322" s="353"/>
      <c r="G2322" s="354"/>
      <c r="H2322" s="355"/>
      <c r="I2322" s="356"/>
    </row>
    <row r="2323" spans="2:9" ht="16.5" thickBot="1">
      <c r="B2323" s="81"/>
      <c r="D2323" s="352"/>
      <c r="E2323" s="353"/>
      <c r="F2323" s="353"/>
      <c r="G2323" s="354"/>
      <c r="H2323" s="355"/>
      <c r="I2323" s="356"/>
    </row>
    <row r="2324" spans="2:9" ht="16.5" thickBot="1">
      <c r="B2324" s="81"/>
      <c r="D2324" s="352"/>
      <c r="E2324" s="353"/>
      <c r="F2324" s="353"/>
      <c r="G2324" s="354"/>
      <c r="H2324" s="355"/>
      <c r="I2324" s="356"/>
    </row>
    <row r="2325" spans="2:9" ht="16.5" thickBot="1">
      <c r="B2325" s="81"/>
      <c r="D2325" s="352"/>
      <c r="E2325" s="353"/>
      <c r="F2325" s="353"/>
      <c r="G2325" s="354"/>
      <c r="H2325" s="355"/>
      <c r="I2325" s="356"/>
    </row>
    <row r="2326" spans="2:9" ht="16.5" thickBot="1">
      <c r="B2326" s="81"/>
      <c r="D2326" s="352"/>
      <c r="E2326" s="353"/>
      <c r="F2326" s="353"/>
      <c r="G2326" s="354"/>
      <c r="H2326" s="355"/>
      <c r="I2326" s="356"/>
    </row>
    <row r="2327" spans="2:9" ht="16.5" thickBot="1">
      <c r="B2327" s="81"/>
      <c r="D2327" s="352"/>
      <c r="E2327" s="353"/>
      <c r="F2327" s="353"/>
      <c r="G2327" s="354"/>
      <c r="H2327" s="355"/>
      <c r="I2327" s="356"/>
    </row>
    <row r="2328" spans="2:9" ht="16.5" thickBot="1">
      <c r="B2328" s="81"/>
      <c r="D2328" s="352"/>
      <c r="E2328" s="353"/>
      <c r="F2328" s="353"/>
      <c r="G2328" s="354"/>
      <c r="H2328" s="355"/>
      <c r="I2328" s="356"/>
    </row>
    <row r="2329" spans="2:9" ht="16.5" thickBot="1">
      <c r="B2329" s="81"/>
      <c r="D2329" s="352"/>
      <c r="E2329" s="353"/>
      <c r="F2329" s="353"/>
      <c r="G2329" s="354"/>
      <c r="H2329" s="355"/>
      <c r="I2329" s="356"/>
    </row>
    <row r="2330" spans="2:9" ht="16.5" thickBot="1">
      <c r="B2330" s="81"/>
      <c r="D2330" s="352"/>
      <c r="E2330" s="353"/>
      <c r="F2330" s="353"/>
      <c r="G2330" s="354"/>
      <c r="H2330" s="355"/>
      <c r="I2330" s="356"/>
    </row>
    <row r="2331" spans="2:9" ht="16.5" thickBot="1">
      <c r="B2331" s="81"/>
      <c r="D2331" s="352"/>
      <c r="E2331" s="353"/>
      <c r="F2331" s="353"/>
      <c r="G2331" s="354"/>
      <c r="H2331" s="355"/>
      <c r="I2331" s="356"/>
    </row>
    <row r="2332" spans="2:9" ht="16.5" thickBot="1">
      <c r="B2332" s="81"/>
      <c r="D2332" s="352"/>
      <c r="E2332" s="353"/>
      <c r="F2332" s="353"/>
      <c r="G2332" s="354"/>
      <c r="H2332" s="355"/>
      <c r="I2332" s="356"/>
    </row>
    <row r="2333" spans="2:9" ht="16.5" thickBot="1">
      <c r="B2333" s="81"/>
      <c r="D2333" s="352"/>
      <c r="E2333" s="353"/>
      <c r="F2333" s="353"/>
      <c r="G2333" s="354"/>
      <c r="H2333" s="355"/>
      <c r="I2333" s="356"/>
    </row>
    <row r="2334" spans="2:9" ht="16.5" thickBot="1">
      <c r="B2334" s="81"/>
      <c r="D2334" s="352"/>
      <c r="E2334" s="353"/>
      <c r="F2334" s="353"/>
      <c r="G2334" s="354"/>
      <c r="H2334" s="355"/>
      <c r="I2334" s="356"/>
    </row>
    <row r="2335" spans="2:9" ht="16.5" thickBot="1">
      <c r="B2335" s="81"/>
      <c r="D2335" s="352"/>
      <c r="E2335" s="353"/>
      <c r="F2335" s="353"/>
      <c r="G2335" s="354"/>
      <c r="H2335" s="355"/>
      <c r="I2335" s="356"/>
    </row>
    <row r="2336" spans="2:9" ht="16.5" thickBot="1">
      <c r="B2336" s="81"/>
      <c r="D2336" s="352"/>
      <c r="E2336" s="353"/>
      <c r="F2336" s="353"/>
      <c r="G2336" s="354"/>
      <c r="H2336" s="355"/>
      <c r="I2336" s="356"/>
    </row>
    <row r="2337" spans="2:9" ht="16.5" thickBot="1">
      <c r="B2337" s="81"/>
      <c r="D2337" s="352"/>
      <c r="E2337" s="353"/>
      <c r="F2337" s="353"/>
      <c r="G2337" s="354"/>
      <c r="H2337" s="355"/>
      <c r="I2337" s="356"/>
    </row>
    <row r="2338" spans="2:9" ht="16.5" thickBot="1">
      <c r="B2338" s="81"/>
      <c r="D2338" s="352"/>
      <c r="E2338" s="353"/>
      <c r="F2338" s="353"/>
      <c r="G2338" s="354"/>
      <c r="H2338" s="355"/>
      <c r="I2338" s="356"/>
    </row>
    <row r="2339" spans="2:9" ht="16.5" thickBot="1">
      <c r="B2339" s="81"/>
      <c r="D2339" s="352"/>
      <c r="E2339" s="353"/>
      <c r="F2339" s="353"/>
      <c r="G2339" s="354"/>
      <c r="H2339" s="355"/>
      <c r="I2339" s="356"/>
    </row>
    <row r="2340" spans="2:9" ht="16.5" thickBot="1">
      <c r="B2340" s="81"/>
      <c r="D2340" s="352"/>
      <c r="E2340" s="353"/>
      <c r="F2340" s="353"/>
      <c r="G2340" s="354"/>
      <c r="H2340" s="355"/>
      <c r="I2340" s="356"/>
    </row>
    <row r="2341" spans="2:9" ht="16.5" thickBot="1">
      <c r="B2341" s="81"/>
      <c r="D2341" s="352"/>
      <c r="E2341" s="353"/>
      <c r="F2341" s="353"/>
      <c r="G2341" s="354"/>
      <c r="H2341" s="355"/>
      <c r="I2341" s="356"/>
    </row>
    <row r="2342" spans="2:9" ht="16.5" thickBot="1">
      <c r="B2342" s="81"/>
      <c r="D2342" s="352"/>
      <c r="E2342" s="353"/>
      <c r="F2342" s="353"/>
      <c r="G2342" s="354"/>
      <c r="H2342" s="355"/>
      <c r="I2342" s="356"/>
    </row>
    <row r="2343" spans="2:9" ht="16.5" thickBot="1">
      <c r="B2343" s="81"/>
      <c r="D2343" s="352"/>
      <c r="E2343" s="353"/>
      <c r="F2343" s="353"/>
      <c r="G2343" s="354"/>
      <c r="H2343" s="355"/>
      <c r="I2343" s="356"/>
    </row>
    <row r="2344" spans="2:9" ht="16.5" thickBot="1">
      <c r="B2344" s="81"/>
      <c r="D2344" s="352"/>
      <c r="E2344" s="353"/>
      <c r="F2344" s="353"/>
      <c r="G2344" s="354"/>
      <c r="H2344" s="355"/>
      <c r="I2344" s="356"/>
    </row>
    <row r="2345" spans="2:9" ht="16.5" thickBot="1">
      <c r="B2345" s="81"/>
      <c r="D2345" s="352"/>
      <c r="E2345" s="353"/>
      <c r="F2345" s="353"/>
      <c r="G2345" s="354"/>
      <c r="H2345" s="355"/>
      <c r="I2345" s="356"/>
    </row>
    <row r="2346" spans="2:9" ht="16.5" thickBot="1">
      <c r="B2346" s="81"/>
      <c r="D2346" s="352"/>
      <c r="E2346" s="353"/>
      <c r="F2346" s="353"/>
      <c r="G2346" s="354"/>
      <c r="H2346" s="355"/>
      <c r="I2346" s="356"/>
    </row>
    <row r="2347" spans="2:9" ht="16.5" thickBot="1">
      <c r="B2347" s="81"/>
      <c r="D2347" s="352"/>
      <c r="E2347" s="353"/>
      <c r="F2347" s="353"/>
      <c r="G2347" s="354"/>
      <c r="H2347" s="355"/>
      <c r="I2347" s="356"/>
    </row>
    <row r="2348" spans="2:9" ht="16.5" thickBot="1">
      <c r="B2348" s="81"/>
      <c r="D2348" s="352"/>
      <c r="E2348" s="353"/>
      <c r="F2348" s="353"/>
      <c r="G2348" s="354"/>
      <c r="H2348" s="355"/>
      <c r="I2348" s="356"/>
    </row>
    <row r="2349" spans="2:9" ht="16.5" thickBot="1">
      <c r="B2349" s="81"/>
      <c r="D2349" s="352"/>
      <c r="E2349" s="353"/>
      <c r="F2349" s="353"/>
      <c r="G2349" s="354"/>
      <c r="H2349" s="355"/>
      <c r="I2349" s="356"/>
    </row>
    <row r="2350" spans="2:9" ht="16.5" thickBot="1">
      <c r="B2350" s="81"/>
      <c r="D2350" s="352"/>
      <c r="E2350" s="353"/>
      <c r="F2350" s="353"/>
      <c r="G2350" s="354"/>
      <c r="H2350" s="355"/>
      <c r="I2350" s="356"/>
    </row>
    <row r="2351" spans="2:9" ht="16.5" thickBot="1">
      <c r="B2351" s="81"/>
      <c r="D2351" s="352"/>
      <c r="E2351" s="353"/>
      <c r="F2351" s="353"/>
      <c r="G2351" s="354"/>
      <c r="H2351" s="355"/>
      <c r="I2351" s="356"/>
    </row>
    <row r="2352" spans="2:9" ht="16.5" thickBot="1">
      <c r="B2352" s="81"/>
      <c r="D2352" s="352"/>
      <c r="E2352" s="353"/>
      <c r="F2352" s="353"/>
      <c r="G2352" s="354"/>
      <c r="H2352" s="355"/>
      <c r="I2352" s="356"/>
    </row>
    <row r="2353" spans="2:9" ht="16.5" thickBot="1">
      <c r="B2353" s="81"/>
      <c r="D2353" s="352"/>
      <c r="E2353" s="353"/>
      <c r="F2353" s="353"/>
      <c r="G2353" s="354"/>
      <c r="H2353" s="355"/>
      <c r="I2353" s="356"/>
    </row>
    <row r="2354" spans="2:9" ht="16.5" thickBot="1">
      <c r="B2354" s="81"/>
      <c r="D2354" s="352"/>
      <c r="E2354" s="353"/>
      <c r="F2354" s="353"/>
      <c r="G2354" s="354"/>
      <c r="H2354" s="355"/>
      <c r="I2354" s="356"/>
    </row>
    <row r="2355" spans="2:9" ht="16.5" thickBot="1">
      <c r="B2355" s="81"/>
      <c r="D2355" s="352"/>
      <c r="E2355" s="353"/>
      <c r="F2355" s="353"/>
      <c r="G2355" s="354"/>
      <c r="H2355" s="355"/>
      <c r="I2355" s="356"/>
    </row>
    <row r="2356" spans="2:9" ht="16.5" thickBot="1">
      <c r="B2356" s="81"/>
      <c r="D2356" s="352"/>
      <c r="E2356" s="353"/>
      <c r="F2356" s="353"/>
      <c r="G2356" s="354"/>
      <c r="H2356" s="355"/>
      <c r="I2356" s="356"/>
    </row>
    <row r="2357" spans="2:9" ht="16.5" thickBot="1">
      <c r="B2357" s="81"/>
      <c r="D2357" s="352"/>
      <c r="E2357" s="353"/>
      <c r="F2357" s="353"/>
      <c r="G2357" s="354"/>
      <c r="H2357" s="355"/>
      <c r="I2357" s="356"/>
    </row>
    <row r="2358" spans="2:9" ht="16.5" thickBot="1">
      <c r="B2358" s="81"/>
      <c r="D2358" s="352"/>
      <c r="E2358" s="353"/>
      <c r="F2358" s="353"/>
      <c r="G2358" s="354"/>
      <c r="H2358" s="355"/>
      <c r="I2358" s="356"/>
    </row>
    <row r="2359" spans="2:9" ht="16.5" thickBot="1">
      <c r="B2359" s="81"/>
      <c r="D2359" s="352"/>
      <c r="E2359" s="353"/>
      <c r="F2359" s="353"/>
      <c r="G2359" s="354"/>
      <c r="H2359" s="355"/>
      <c r="I2359" s="356"/>
    </row>
    <row r="2360" spans="2:9" ht="16.5" thickBot="1">
      <c r="B2360" s="81"/>
      <c r="D2360" s="352"/>
      <c r="E2360" s="353"/>
      <c r="F2360" s="353"/>
      <c r="G2360" s="354"/>
      <c r="H2360" s="355"/>
      <c r="I2360" s="356"/>
    </row>
    <row r="2361" spans="2:9" ht="16.5" thickBot="1">
      <c r="B2361" s="81"/>
      <c r="D2361" s="352"/>
      <c r="E2361" s="353"/>
      <c r="F2361" s="353"/>
      <c r="G2361" s="354"/>
      <c r="H2361" s="355"/>
      <c r="I2361" s="356"/>
    </row>
    <row r="2362" spans="2:9" ht="16.5" thickBot="1">
      <c r="B2362" s="81"/>
      <c r="D2362" s="352"/>
      <c r="E2362" s="353"/>
      <c r="F2362" s="353"/>
      <c r="G2362" s="354"/>
      <c r="H2362" s="355"/>
      <c r="I2362" s="356"/>
    </row>
    <row r="2363" spans="2:9" ht="16.5" thickBot="1">
      <c r="B2363" s="81"/>
      <c r="D2363" s="352"/>
      <c r="E2363" s="353"/>
      <c r="F2363" s="353"/>
      <c r="G2363" s="354"/>
      <c r="H2363" s="355"/>
      <c r="I2363" s="356"/>
    </row>
    <row r="2364" spans="2:9" ht="16.5" thickBot="1">
      <c r="B2364" s="81"/>
      <c r="D2364" s="352"/>
      <c r="E2364" s="353"/>
      <c r="F2364" s="353"/>
      <c r="G2364" s="354"/>
      <c r="H2364" s="355"/>
      <c r="I2364" s="356"/>
    </row>
    <row r="2365" spans="2:9" ht="16.5" thickBot="1">
      <c r="B2365" s="81"/>
      <c r="D2365" s="352"/>
      <c r="E2365" s="353"/>
      <c r="F2365" s="353"/>
      <c r="G2365" s="354"/>
      <c r="H2365" s="355"/>
      <c r="I2365" s="356"/>
    </row>
    <row r="2366" spans="2:9" ht="16.5" thickBot="1">
      <c r="B2366" s="81"/>
      <c r="D2366" s="352"/>
      <c r="E2366" s="353"/>
      <c r="F2366" s="353"/>
      <c r="G2366" s="354"/>
      <c r="H2366" s="355"/>
      <c r="I2366" s="356"/>
    </row>
    <row r="2367" spans="2:9" ht="16.5" thickBot="1">
      <c r="B2367" s="81"/>
      <c r="D2367" s="352"/>
      <c r="E2367" s="353"/>
      <c r="F2367" s="353"/>
      <c r="G2367" s="354"/>
      <c r="H2367" s="355"/>
      <c r="I2367" s="356"/>
    </row>
    <row r="2368" spans="2:9" ht="16.5" thickBot="1">
      <c r="B2368" s="81"/>
      <c r="D2368" s="352"/>
      <c r="E2368" s="353"/>
      <c r="F2368" s="353"/>
      <c r="G2368" s="354"/>
      <c r="H2368" s="355"/>
      <c r="I2368" s="356"/>
    </row>
    <row r="2369" spans="2:9" ht="16.5" thickBot="1">
      <c r="B2369" s="81"/>
      <c r="D2369" s="352"/>
      <c r="E2369" s="353"/>
      <c r="F2369" s="353"/>
      <c r="G2369" s="354"/>
      <c r="H2369" s="355"/>
      <c r="I2369" s="356"/>
    </row>
    <row r="2370" spans="2:9" ht="16.5" thickBot="1">
      <c r="B2370" s="81"/>
      <c r="D2370" s="352"/>
      <c r="E2370" s="353"/>
      <c r="F2370" s="353"/>
      <c r="G2370" s="354"/>
      <c r="H2370" s="355"/>
      <c r="I2370" s="356"/>
    </row>
    <row r="2371" spans="2:9" ht="16.5" thickBot="1">
      <c r="B2371" s="81"/>
      <c r="D2371" s="352"/>
      <c r="E2371" s="353"/>
      <c r="F2371" s="353"/>
      <c r="G2371" s="354"/>
      <c r="H2371" s="355"/>
      <c r="I2371" s="356"/>
    </row>
    <row r="2372" spans="2:9" ht="16.5" thickBot="1">
      <c r="B2372" s="81"/>
      <c r="D2372" s="352"/>
      <c r="E2372" s="353"/>
      <c r="F2372" s="353"/>
      <c r="G2372" s="354"/>
      <c r="H2372" s="355"/>
      <c r="I2372" s="356"/>
    </row>
    <row r="2373" spans="2:9" ht="16.5" thickBot="1">
      <c r="B2373" s="81"/>
      <c r="D2373" s="352"/>
      <c r="E2373" s="353"/>
      <c r="F2373" s="353"/>
      <c r="G2373" s="354"/>
      <c r="H2373" s="355"/>
      <c r="I2373" s="356"/>
    </row>
    <row r="2374" spans="2:9" ht="16.5" thickBot="1">
      <c r="B2374" s="81"/>
      <c r="D2374" s="352"/>
      <c r="E2374" s="353"/>
      <c r="F2374" s="353"/>
      <c r="G2374" s="354"/>
      <c r="H2374" s="355"/>
      <c r="I2374" s="356"/>
    </row>
    <row r="2375" spans="2:9" ht="16.5" thickBot="1">
      <c r="B2375" s="81"/>
      <c r="D2375" s="352"/>
      <c r="E2375" s="353"/>
      <c r="F2375" s="353"/>
      <c r="G2375" s="354"/>
      <c r="H2375" s="355"/>
      <c r="I2375" s="356"/>
    </row>
    <row r="2376" spans="2:9" ht="16.5" thickBot="1">
      <c r="B2376" s="81"/>
      <c r="D2376" s="352"/>
      <c r="E2376" s="353"/>
      <c r="F2376" s="353"/>
      <c r="G2376" s="354"/>
      <c r="H2376" s="355"/>
      <c r="I2376" s="356"/>
    </row>
    <row r="2377" spans="2:9" ht="16.5" thickBot="1">
      <c r="B2377" s="81"/>
      <c r="D2377" s="352"/>
      <c r="E2377" s="353"/>
      <c r="F2377" s="353"/>
      <c r="G2377" s="354"/>
      <c r="H2377" s="355"/>
      <c r="I2377" s="356"/>
    </row>
    <row r="2378" spans="2:9" ht="16.5" thickBot="1">
      <c r="B2378" s="81"/>
      <c r="D2378" s="352"/>
      <c r="E2378" s="353"/>
      <c r="F2378" s="353"/>
      <c r="G2378" s="354"/>
      <c r="H2378" s="355"/>
      <c r="I2378" s="356"/>
    </row>
    <row r="2379" spans="2:9" ht="16.5" thickBot="1">
      <c r="B2379" s="81"/>
      <c r="D2379" s="352"/>
      <c r="E2379" s="353"/>
      <c r="F2379" s="353"/>
      <c r="G2379" s="354"/>
      <c r="H2379" s="355"/>
      <c r="I2379" s="356"/>
    </row>
    <row r="2380" spans="2:9" ht="16.5" thickBot="1">
      <c r="B2380" s="81"/>
      <c r="D2380" s="352"/>
      <c r="E2380" s="353"/>
      <c r="F2380" s="353"/>
      <c r="G2380" s="354"/>
      <c r="H2380" s="355"/>
      <c r="I2380" s="356"/>
    </row>
    <row r="2381" spans="2:9" ht="16.5" thickBot="1">
      <c r="B2381" s="81"/>
      <c r="D2381" s="352"/>
      <c r="E2381" s="353"/>
      <c r="F2381" s="353"/>
      <c r="G2381" s="354"/>
      <c r="H2381" s="355"/>
      <c r="I2381" s="356"/>
    </row>
    <row r="2382" spans="2:9" ht="16.5" thickBot="1">
      <c r="B2382" s="81"/>
      <c r="D2382" s="352"/>
      <c r="E2382" s="353"/>
      <c r="F2382" s="353"/>
      <c r="G2382" s="354"/>
      <c r="H2382" s="355"/>
      <c r="I2382" s="356"/>
    </row>
    <row r="2383" spans="2:9" ht="16.5" thickBot="1">
      <c r="B2383" s="81"/>
      <c r="D2383" s="352"/>
      <c r="E2383" s="353"/>
      <c r="F2383" s="353"/>
      <c r="G2383" s="354"/>
      <c r="H2383" s="355"/>
      <c r="I2383" s="356"/>
    </row>
    <row r="2384" spans="2:9" ht="16.5" thickBot="1">
      <c r="B2384" s="81"/>
      <c r="D2384" s="352"/>
      <c r="E2384" s="353"/>
      <c r="F2384" s="353"/>
      <c r="G2384" s="354"/>
      <c r="H2384" s="355"/>
      <c r="I2384" s="356"/>
    </row>
    <row r="2385" spans="2:9" ht="16.5" thickBot="1">
      <c r="B2385" s="81"/>
      <c r="D2385" s="352"/>
      <c r="E2385" s="353"/>
      <c r="F2385" s="353"/>
      <c r="G2385" s="354"/>
      <c r="H2385" s="355"/>
      <c r="I2385" s="356"/>
    </row>
    <row r="2386" spans="2:9" ht="16.5" thickBot="1">
      <c r="B2386" s="81"/>
      <c r="D2386" s="352"/>
      <c r="E2386" s="353"/>
      <c r="F2386" s="353"/>
      <c r="G2386" s="354"/>
      <c r="H2386" s="355"/>
      <c r="I2386" s="356"/>
    </row>
    <row r="2387" spans="2:9" ht="16.5" thickBot="1">
      <c r="B2387" s="81"/>
      <c r="D2387" s="352"/>
      <c r="E2387" s="353"/>
      <c r="F2387" s="353"/>
      <c r="G2387" s="354"/>
      <c r="H2387" s="355"/>
      <c r="I2387" s="356"/>
    </row>
    <row r="2388" spans="2:9" ht="16.5" thickBot="1">
      <c r="B2388" s="81"/>
      <c r="D2388" s="352"/>
      <c r="E2388" s="353"/>
      <c r="F2388" s="353"/>
      <c r="G2388" s="354"/>
      <c r="H2388" s="355"/>
      <c r="I2388" s="356"/>
    </row>
    <row r="2389" spans="2:9" ht="16.5" thickBot="1">
      <c r="B2389" s="81"/>
      <c r="D2389" s="352"/>
      <c r="E2389" s="353"/>
      <c r="F2389" s="353"/>
      <c r="G2389" s="354"/>
      <c r="H2389" s="355"/>
      <c r="I2389" s="356"/>
    </row>
    <row r="2390" spans="2:9" ht="16.5" thickBot="1">
      <c r="B2390" s="81"/>
      <c r="D2390" s="352"/>
      <c r="E2390" s="353"/>
      <c r="F2390" s="353"/>
      <c r="G2390" s="354"/>
      <c r="H2390" s="355"/>
      <c r="I2390" s="356"/>
    </row>
    <row r="2391" spans="2:9" ht="16.5" thickBot="1">
      <c r="B2391" s="81"/>
      <c r="D2391" s="352"/>
      <c r="E2391" s="353"/>
      <c r="F2391" s="353"/>
      <c r="G2391" s="354"/>
      <c r="H2391" s="355"/>
      <c r="I2391" s="356"/>
    </row>
    <row r="2392" spans="2:9" ht="16.5" thickBot="1">
      <c r="B2392" s="81"/>
      <c r="D2392" s="352"/>
      <c r="E2392" s="353"/>
      <c r="F2392" s="353"/>
      <c r="G2392" s="354"/>
      <c r="H2392" s="355"/>
      <c r="I2392" s="356"/>
    </row>
    <row r="2393" spans="2:9" ht="16.5" thickBot="1">
      <c r="B2393" s="81"/>
      <c r="D2393" s="352"/>
      <c r="E2393" s="353"/>
      <c r="F2393" s="353"/>
      <c r="G2393" s="354"/>
      <c r="H2393" s="355"/>
      <c r="I2393" s="356"/>
    </row>
    <row r="2394" spans="2:9" ht="16.5" thickBot="1">
      <c r="B2394" s="81"/>
      <c r="D2394" s="352"/>
      <c r="E2394" s="353"/>
      <c r="F2394" s="353"/>
      <c r="G2394" s="354"/>
      <c r="H2394" s="355"/>
      <c r="I2394" s="356"/>
    </row>
    <row r="2395" spans="2:9" ht="16.5" thickBot="1">
      <c r="B2395" s="81"/>
      <c r="D2395" s="352"/>
      <c r="E2395" s="353"/>
      <c r="F2395" s="353"/>
      <c r="G2395" s="354"/>
      <c r="H2395" s="355"/>
      <c r="I2395" s="356"/>
    </row>
    <row r="2396" spans="2:9" ht="16.5" thickBot="1">
      <c r="B2396" s="81"/>
      <c r="D2396" s="352"/>
      <c r="E2396" s="353"/>
      <c r="F2396" s="353"/>
      <c r="G2396" s="354"/>
      <c r="H2396" s="355"/>
      <c r="I2396" s="356"/>
    </row>
    <row r="2397" spans="2:9" ht="16.5" thickBot="1">
      <c r="B2397" s="81"/>
      <c r="D2397" s="352"/>
      <c r="E2397" s="353"/>
      <c r="F2397" s="353"/>
      <c r="G2397" s="354"/>
      <c r="H2397" s="355"/>
      <c r="I2397" s="356"/>
    </row>
    <row r="2398" spans="2:9" ht="16.5" thickBot="1">
      <c r="B2398" s="81"/>
      <c r="D2398" s="352"/>
      <c r="E2398" s="353"/>
      <c r="F2398" s="353"/>
      <c r="G2398" s="354"/>
      <c r="H2398" s="355"/>
      <c r="I2398" s="356"/>
    </row>
    <row r="2399" spans="2:9" ht="16.5" thickBot="1">
      <c r="B2399" s="81"/>
      <c r="D2399" s="352"/>
      <c r="E2399" s="353"/>
      <c r="F2399" s="353"/>
      <c r="G2399" s="354"/>
      <c r="H2399" s="355"/>
      <c r="I2399" s="356"/>
    </row>
    <row r="2400" spans="2:9" ht="16.5" thickBot="1">
      <c r="B2400" s="81"/>
      <c r="D2400" s="352"/>
      <c r="E2400" s="353"/>
      <c r="F2400" s="353"/>
      <c r="G2400" s="354"/>
      <c r="H2400" s="355"/>
      <c r="I2400" s="356"/>
    </row>
    <row r="2401" spans="2:9" ht="16.5" thickBot="1">
      <c r="B2401" s="81"/>
      <c r="D2401" s="352"/>
      <c r="E2401" s="353"/>
      <c r="F2401" s="353"/>
      <c r="G2401" s="354"/>
      <c r="H2401" s="355"/>
      <c r="I2401" s="356"/>
    </row>
    <row r="2402" spans="2:9" ht="16.5" thickBot="1">
      <c r="B2402" s="81"/>
      <c r="D2402" s="352"/>
      <c r="E2402" s="353"/>
      <c r="F2402" s="353"/>
      <c r="G2402" s="354"/>
      <c r="H2402" s="355"/>
      <c r="I2402" s="356"/>
    </row>
    <row r="2403" spans="2:9" ht="16.5" thickBot="1">
      <c r="B2403" s="81"/>
      <c r="D2403" s="352"/>
      <c r="E2403" s="353"/>
      <c r="F2403" s="353"/>
      <c r="G2403" s="354"/>
      <c r="H2403" s="355"/>
      <c r="I2403" s="356"/>
    </row>
    <row r="2404" spans="2:9" ht="16.5" thickBot="1">
      <c r="B2404" s="81"/>
      <c r="D2404" s="352"/>
      <c r="E2404" s="353"/>
      <c r="F2404" s="353"/>
      <c r="G2404" s="354"/>
      <c r="H2404" s="355"/>
      <c r="I2404" s="356"/>
    </row>
    <row r="2405" spans="2:9" ht="16.5" thickBot="1">
      <c r="B2405" s="81"/>
      <c r="D2405" s="352"/>
      <c r="E2405" s="353"/>
      <c r="F2405" s="353"/>
      <c r="G2405" s="354"/>
      <c r="H2405" s="355"/>
      <c r="I2405" s="356"/>
    </row>
    <row r="2406" spans="2:9" ht="16.5" thickBot="1">
      <c r="B2406" s="81"/>
      <c r="D2406" s="352"/>
      <c r="E2406" s="353"/>
      <c r="F2406" s="353"/>
      <c r="G2406" s="354"/>
      <c r="H2406" s="355"/>
      <c r="I2406" s="356"/>
    </row>
    <row r="2407" spans="2:9" ht="16.5" thickBot="1">
      <c r="B2407" s="81"/>
      <c r="D2407" s="352"/>
      <c r="E2407" s="353"/>
      <c r="F2407" s="353"/>
      <c r="G2407" s="354"/>
      <c r="H2407" s="355"/>
      <c r="I2407" s="356"/>
    </row>
    <row r="2408" spans="2:9" ht="16.5" thickBot="1">
      <c r="B2408" s="81"/>
      <c r="D2408" s="352"/>
      <c r="E2408" s="353"/>
      <c r="F2408" s="353"/>
      <c r="G2408" s="354"/>
      <c r="H2408" s="355"/>
      <c r="I2408" s="356"/>
    </row>
    <row r="2409" spans="2:9" ht="16.5" thickBot="1">
      <c r="B2409" s="81"/>
      <c r="D2409" s="352"/>
      <c r="E2409" s="353"/>
      <c r="F2409" s="353"/>
      <c r="G2409" s="354"/>
      <c r="H2409" s="355"/>
      <c r="I2409" s="356"/>
    </row>
    <row r="2410" spans="2:9" ht="16.5" thickBot="1">
      <c r="B2410" s="81"/>
      <c r="D2410" s="352"/>
      <c r="E2410" s="353"/>
      <c r="F2410" s="353"/>
      <c r="G2410" s="354"/>
      <c r="H2410" s="355"/>
      <c r="I2410" s="356"/>
    </row>
    <row r="2411" spans="2:9" ht="16.5" thickBot="1">
      <c r="B2411" s="81"/>
      <c r="D2411" s="352"/>
      <c r="E2411" s="353"/>
      <c r="F2411" s="353"/>
      <c r="G2411" s="354"/>
      <c r="H2411" s="355"/>
      <c r="I2411" s="356"/>
    </row>
    <row r="2412" spans="2:9" ht="16.5" thickBot="1">
      <c r="B2412" s="81"/>
      <c r="D2412" s="352"/>
      <c r="E2412" s="353"/>
      <c r="F2412" s="353"/>
      <c r="G2412" s="354"/>
      <c r="H2412" s="355"/>
      <c r="I2412" s="356"/>
    </row>
    <row r="2413" spans="2:9" ht="16.5" thickBot="1">
      <c r="B2413" s="81"/>
      <c r="D2413" s="352"/>
      <c r="E2413" s="353"/>
      <c r="F2413" s="353"/>
      <c r="G2413" s="354"/>
      <c r="H2413" s="355"/>
      <c r="I2413" s="356"/>
    </row>
    <row r="2414" spans="2:9" ht="16.5" thickBot="1">
      <c r="B2414" s="81"/>
      <c r="D2414" s="352"/>
      <c r="E2414" s="353"/>
      <c r="F2414" s="353"/>
      <c r="G2414" s="354"/>
      <c r="H2414" s="355"/>
      <c r="I2414" s="356"/>
    </row>
    <row r="2415" spans="2:9" ht="16.5" thickBot="1">
      <c r="B2415" s="81"/>
      <c r="D2415" s="352"/>
      <c r="E2415" s="353"/>
      <c r="F2415" s="353"/>
      <c r="G2415" s="354"/>
      <c r="H2415" s="355"/>
      <c r="I2415" s="356"/>
    </row>
    <row r="2416" spans="2:9" ht="16.5" thickBot="1">
      <c r="B2416" s="81"/>
      <c r="D2416" s="352"/>
      <c r="E2416" s="353"/>
      <c r="F2416" s="353"/>
      <c r="G2416" s="354"/>
      <c r="H2416" s="355"/>
      <c r="I2416" s="356"/>
    </row>
    <row r="2417" spans="2:9" ht="16.5" thickBot="1">
      <c r="B2417" s="81"/>
      <c r="D2417" s="352"/>
      <c r="E2417" s="353"/>
      <c r="F2417" s="353"/>
      <c r="G2417" s="354"/>
      <c r="H2417" s="355"/>
      <c r="I2417" s="356"/>
    </row>
    <row r="2418" spans="2:9" ht="16.5" thickBot="1">
      <c r="B2418" s="81"/>
      <c r="D2418" s="352"/>
      <c r="E2418" s="353"/>
      <c r="F2418" s="353"/>
      <c r="G2418" s="354"/>
      <c r="H2418" s="355"/>
      <c r="I2418" s="356"/>
    </row>
    <row r="2419" spans="2:9" ht="16.5" thickBot="1">
      <c r="B2419" s="81"/>
      <c r="D2419" s="352"/>
      <c r="E2419" s="353"/>
      <c r="F2419" s="353"/>
      <c r="G2419" s="354"/>
      <c r="H2419" s="355"/>
      <c r="I2419" s="356"/>
    </row>
    <row r="2420" spans="2:9" ht="16.5" thickBot="1">
      <c r="B2420" s="81"/>
      <c r="D2420" s="352"/>
      <c r="E2420" s="353"/>
      <c r="F2420" s="353"/>
      <c r="G2420" s="354"/>
      <c r="H2420" s="355"/>
      <c r="I2420" s="356"/>
    </row>
    <row r="2421" spans="2:9" ht="16.5" thickBot="1">
      <c r="B2421" s="81"/>
      <c r="D2421" s="352"/>
      <c r="E2421" s="353"/>
      <c r="F2421" s="353"/>
      <c r="G2421" s="354"/>
      <c r="H2421" s="355"/>
      <c r="I2421" s="356"/>
    </row>
    <row r="2422" spans="2:9" ht="16.5" thickBot="1">
      <c r="B2422" s="81"/>
      <c r="D2422" s="352"/>
      <c r="E2422" s="353"/>
      <c r="F2422" s="353"/>
      <c r="G2422" s="354"/>
      <c r="H2422" s="355"/>
      <c r="I2422" s="356"/>
    </row>
    <row r="2423" spans="2:9" ht="16.5" thickBot="1">
      <c r="B2423" s="81"/>
      <c r="D2423" s="352"/>
      <c r="E2423" s="353"/>
      <c r="F2423" s="353"/>
      <c r="G2423" s="354"/>
      <c r="H2423" s="355"/>
      <c r="I2423" s="356"/>
    </row>
    <row r="2424" spans="2:9" ht="16.5" thickBot="1">
      <c r="B2424" s="81"/>
      <c r="D2424" s="352"/>
      <c r="E2424" s="353"/>
      <c r="F2424" s="353"/>
      <c r="G2424" s="354"/>
      <c r="H2424" s="355"/>
      <c r="I2424" s="356"/>
    </row>
    <row r="2425" spans="2:9" ht="16.5" thickBot="1">
      <c r="B2425" s="81"/>
      <c r="D2425" s="352"/>
      <c r="E2425" s="353"/>
      <c r="F2425" s="353"/>
      <c r="G2425" s="354"/>
      <c r="H2425" s="355"/>
      <c r="I2425" s="356"/>
    </row>
    <row r="2426" spans="2:9" ht="16.5" thickBot="1">
      <c r="B2426" s="81"/>
      <c r="D2426" s="352"/>
      <c r="E2426" s="353"/>
      <c r="F2426" s="353"/>
      <c r="G2426" s="354"/>
      <c r="H2426" s="355"/>
      <c r="I2426" s="356"/>
    </row>
    <row r="2427" spans="2:9" ht="16.5" thickBot="1">
      <c r="B2427" s="81"/>
      <c r="D2427" s="352"/>
      <c r="E2427" s="353"/>
      <c r="F2427" s="353"/>
      <c r="G2427" s="354"/>
      <c r="H2427" s="355"/>
      <c r="I2427" s="356"/>
    </row>
    <row r="2428" spans="2:9" ht="16.5" thickBot="1">
      <c r="B2428" s="81"/>
      <c r="D2428" s="352"/>
      <c r="E2428" s="353"/>
      <c r="F2428" s="353"/>
      <c r="G2428" s="354"/>
      <c r="H2428" s="355"/>
      <c r="I2428" s="356"/>
    </row>
    <row r="2429" spans="2:9" ht="16.5" thickBot="1">
      <c r="B2429" s="81"/>
      <c r="D2429" s="352"/>
      <c r="E2429" s="353"/>
      <c r="F2429" s="353"/>
      <c r="G2429" s="354"/>
      <c r="H2429" s="355"/>
      <c r="I2429" s="356"/>
    </row>
    <row r="2430" spans="2:9" ht="16.5" thickBot="1">
      <c r="B2430" s="81"/>
      <c r="D2430" s="352"/>
      <c r="E2430" s="353"/>
      <c r="F2430" s="353"/>
      <c r="G2430" s="354"/>
      <c r="H2430" s="355"/>
      <c r="I2430" s="356"/>
    </row>
    <row r="2431" spans="2:9" ht="16.5" thickBot="1">
      <c r="B2431" s="81"/>
      <c r="D2431" s="352"/>
      <c r="E2431" s="353"/>
      <c r="F2431" s="353"/>
      <c r="G2431" s="354"/>
      <c r="H2431" s="355"/>
      <c r="I2431" s="356"/>
    </row>
    <row r="2432" spans="2:9" ht="16.5" thickBot="1">
      <c r="B2432" s="81"/>
      <c r="D2432" s="352"/>
      <c r="E2432" s="353"/>
      <c r="F2432" s="353"/>
      <c r="G2432" s="354"/>
      <c r="H2432" s="355"/>
      <c r="I2432" s="356"/>
    </row>
    <row r="2433" spans="2:9" ht="16.5" thickBot="1">
      <c r="B2433" s="81"/>
      <c r="D2433" s="352"/>
      <c r="E2433" s="353"/>
      <c r="F2433" s="353"/>
      <c r="G2433" s="354"/>
      <c r="H2433" s="355"/>
      <c r="I2433" s="356"/>
    </row>
    <row r="2434" spans="2:9" ht="16.5" thickBot="1">
      <c r="B2434" s="81"/>
      <c r="D2434" s="352"/>
      <c r="E2434" s="353"/>
      <c r="F2434" s="353"/>
      <c r="G2434" s="354"/>
      <c r="H2434" s="355"/>
      <c r="I2434" s="356"/>
    </row>
    <row r="2435" spans="2:9" ht="16.5" thickBot="1">
      <c r="B2435" s="81"/>
      <c r="D2435" s="352"/>
      <c r="E2435" s="353"/>
      <c r="F2435" s="353"/>
      <c r="G2435" s="354"/>
      <c r="H2435" s="355"/>
      <c r="I2435" s="356"/>
    </row>
    <row r="2436" spans="2:9" ht="16.5" thickBot="1">
      <c r="B2436" s="81"/>
      <c r="D2436" s="352"/>
      <c r="E2436" s="353"/>
      <c r="F2436" s="353"/>
      <c r="G2436" s="354"/>
      <c r="H2436" s="355"/>
      <c r="I2436" s="356"/>
    </row>
    <row r="2437" spans="2:9" ht="16.5" thickBot="1">
      <c r="B2437" s="81"/>
      <c r="D2437" s="352"/>
      <c r="E2437" s="353"/>
      <c r="F2437" s="353"/>
      <c r="G2437" s="354"/>
      <c r="H2437" s="355"/>
      <c r="I2437" s="356"/>
    </row>
    <row r="2438" spans="2:9" ht="16.5" thickBot="1">
      <c r="B2438" s="81"/>
      <c r="D2438" s="352"/>
      <c r="E2438" s="353"/>
      <c r="F2438" s="353"/>
      <c r="G2438" s="354"/>
      <c r="H2438" s="355"/>
      <c r="I2438" s="356"/>
    </row>
    <row r="2439" spans="2:9" ht="16.5" thickBot="1">
      <c r="B2439" s="81"/>
      <c r="D2439" s="352"/>
      <c r="E2439" s="353"/>
      <c r="F2439" s="353"/>
      <c r="G2439" s="354"/>
      <c r="H2439" s="355"/>
      <c r="I2439" s="356"/>
    </row>
    <row r="2440" spans="2:9" ht="16.5" thickBot="1">
      <c r="B2440" s="81"/>
      <c r="D2440" s="352"/>
      <c r="E2440" s="353"/>
      <c r="F2440" s="353"/>
      <c r="G2440" s="354"/>
      <c r="H2440" s="355"/>
      <c r="I2440" s="356"/>
    </row>
    <row r="2441" spans="2:9" ht="16.5" thickBot="1">
      <c r="B2441" s="81"/>
      <c r="D2441" s="352"/>
      <c r="E2441" s="353"/>
      <c r="F2441" s="353"/>
      <c r="G2441" s="354"/>
      <c r="H2441" s="355"/>
      <c r="I2441" s="356"/>
    </row>
    <row r="2442" spans="2:9" ht="16.5" thickBot="1">
      <c r="B2442" s="81"/>
      <c r="D2442" s="352"/>
      <c r="E2442" s="353"/>
      <c r="F2442" s="353"/>
      <c r="G2442" s="354"/>
      <c r="H2442" s="355"/>
      <c r="I2442" s="356"/>
    </row>
    <row r="2443" spans="2:9" ht="16.5" thickBot="1">
      <c r="B2443" s="81"/>
      <c r="D2443" s="352"/>
      <c r="E2443" s="353"/>
      <c r="F2443" s="353"/>
      <c r="G2443" s="354"/>
      <c r="H2443" s="355"/>
      <c r="I2443" s="356"/>
    </row>
    <row r="2444" spans="2:9" ht="16.5" thickBot="1">
      <c r="B2444" s="81"/>
      <c r="D2444" s="352"/>
      <c r="E2444" s="353"/>
      <c r="F2444" s="353"/>
      <c r="G2444" s="354"/>
      <c r="H2444" s="355"/>
      <c r="I2444" s="356"/>
    </row>
    <row r="2445" spans="2:9" ht="16.5" thickBot="1">
      <c r="B2445" s="81"/>
      <c r="D2445" s="352"/>
      <c r="E2445" s="353"/>
      <c r="F2445" s="353"/>
      <c r="G2445" s="354"/>
      <c r="H2445" s="355"/>
      <c r="I2445" s="356"/>
    </row>
    <row r="2446" spans="2:9" ht="16.5" thickBot="1">
      <c r="B2446" s="81"/>
      <c r="D2446" s="352"/>
      <c r="E2446" s="353"/>
      <c r="F2446" s="353"/>
      <c r="G2446" s="354"/>
      <c r="H2446" s="355"/>
      <c r="I2446" s="356"/>
    </row>
    <row r="2447" spans="2:9" ht="16.5" thickBot="1">
      <c r="B2447" s="81"/>
      <c r="D2447" s="352"/>
      <c r="E2447" s="353"/>
      <c r="F2447" s="353"/>
      <c r="G2447" s="354"/>
      <c r="H2447" s="355"/>
      <c r="I2447" s="356"/>
    </row>
    <row r="2448" spans="2:9" ht="16.5" thickBot="1">
      <c r="B2448" s="81"/>
      <c r="D2448" s="352"/>
      <c r="E2448" s="353"/>
      <c r="F2448" s="353"/>
      <c r="G2448" s="354"/>
      <c r="H2448" s="355"/>
      <c r="I2448" s="356"/>
    </row>
    <row r="2449" spans="2:9" ht="16.5" thickBot="1">
      <c r="B2449" s="81"/>
      <c r="D2449" s="352"/>
      <c r="E2449" s="353"/>
      <c r="F2449" s="353"/>
      <c r="G2449" s="354"/>
      <c r="H2449" s="355"/>
      <c r="I2449" s="356"/>
    </row>
    <row r="2450" spans="2:9" ht="16.5" thickBot="1">
      <c r="B2450" s="81"/>
      <c r="D2450" s="352"/>
      <c r="E2450" s="353"/>
      <c r="F2450" s="353"/>
      <c r="G2450" s="354"/>
      <c r="H2450" s="355"/>
      <c r="I2450" s="356"/>
    </row>
    <row r="2451" spans="2:9" ht="16.5" thickBot="1">
      <c r="B2451" s="81"/>
      <c r="D2451" s="352"/>
      <c r="E2451" s="353"/>
      <c r="F2451" s="353"/>
      <c r="G2451" s="354"/>
      <c r="H2451" s="355"/>
      <c r="I2451" s="356"/>
    </row>
    <row r="2452" spans="2:9" ht="16.5" thickBot="1">
      <c r="B2452" s="81"/>
      <c r="D2452" s="352"/>
      <c r="E2452" s="353"/>
      <c r="F2452" s="353"/>
      <c r="G2452" s="354"/>
      <c r="H2452" s="355"/>
      <c r="I2452" s="356"/>
    </row>
    <row r="2453" spans="2:9" ht="16.5" thickBot="1">
      <c r="B2453" s="81"/>
      <c r="D2453" s="352"/>
      <c r="E2453" s="353"/>
      <c r="F2453" s="353"/>
      <c r="G2453" s="354"/>
      <c r="H2453" s="355"/>
      <c r="I2453" s="356"/>
    </row>
    <row r="2454" spans="2:9" ht="16.5" thickBot="1">
      <c r="B2454" s="81"/>
      <c r="D2454" s="352"/>
      <c r="E2454" s="353"/>
      <c r="F2454" s="353"/>
      <c r="G2454" s="354"/>
      <c r="H2454" s="355"/>
      <c r="I2454" s="356"/>
    </row>
    <row r="2455" spans="2:9" ht="16.5" thickBot="1">
      <c r="B2455" s="81"/>
      <c r="D2455" s="352"/>
      <c r="E2455" s="353"/>
      <c r="F2455" s="353"/>
      <c r="G2455" s="354"/>
      <c r="H2455" s="355"/>
      <c r="I2455" s="356"/>
    </row>
    <row r="2456" spans="2:9" ht="16.5" thickBot="1">
      <c r="B2456" s="81"/>
      <c r="D2456" s="352"/>
      <c r="E2456" s="353"/>
      <c r="F2456" s="353"/>
      <c r="G2456" s="354"/>
      <c r="H2456" s="355"/>
      <c r="I2456" s="356"/>
    </row>
    <row r="2457" spans="2:9" ht="16.5" thickBot="1">
      <c r="B2457" s="81"/>
      <c r="D2457" s="352"/>
      <c r="E2457" s="353"/>
      <c r="F2457" s="353"/>
      <c r="G2457" s="354"/>
      <c r="H2457" s="355"/>
      <c r="I2457" s="356"/>
    </row>
    <row r="2458" spans="2:9" ht="16.5" thickBot="1">
      <c r="B2458" s="81"/>
      <c r="D2458" s="352"/>
      <c r="E2458" s="353"/>
      <c r="F2458" s="353"/>
      <c r="G2458" s="354"/>
      <c r="H2458" s="355"/>
      <c r="I2458" s="356"/>
    </row>
    <row r="2459" spans="2:9" ht="16.5" thickBot="1">
      <c r="B2459" s="81"/>
      <c r="D2459" s="352"/>
      <c r="E2459" s="353"/>
      <c r="F2459" s="353"/>
      <c r="G2459" s="354"/>
      <c r="H2459" s="355"/>
      <c r="I2459" s="356"/>
    </row>
    <row r="2460" spans="2:9" ht="16.5" thickBot="1">
      <c r="B2460" s="81"/>
      <c r="D2460" s="352"/>
      <c r="E2460" s="353"/>
      <c r="F2460" s="353"/>
      <c r="G2460" s="354"/>
      <c r="H2460" s="355"/>
      <c r="I2460" s="356"/>
    </row>
    <row r="2461" spans="2:9" ht="16.5" thickBot="1">
      <c r="B2461" s="81"/>
      <c r="D2461" s="352"/>
      <c r="E2461" s="353"/>
      <c r="F2461" s="353"/>
      <c r="G2461" s="354"/>
      <c r="H2461" s="355"/>
      <c r="I2461" s="356"/>
    </row>
    <row r="2462" spans="2:9" ht="16.5" thickBot="1">
      <c r="B2462" s="81"/>
      <c r="D2462" s="352"/>
      <c r="E2462" s="353"/>
      <c r="F2462" s="353"/>
      <c r="G2462" s="354"/>
      <c r="H2462" s="355"/>
      <c r="I2462" s="356"/>
    </row>
    <row r="2463" spans="2:9" ht="16.5" thickBot="1">
      <c r="B2463" s="81"/>
      <c r="D2463" s="352"/>
      <c r="E2463" s="353"/>
      <c r="F2463" s="353"/>
      <c r="G2463" s="354"/>
      <c r="H2463" s="355"/>
      <c r="I2463" s="356"/>
    </row>
    <row r="2464" spans="2:9" ht="16.5" thickBot="1">
      <c r="B2464" s="81"/>
      <c r="D2464" s="352"/>
      <c r="E2464" s="353"/>
      <c r="F2464" s="353"/>
      <c r="G2464" s="354"/>
      <c r="H2464" s="355"/>
      <c r="I2464" s="356"/>
    </row>
    <row r="2465" spans="2:9" ht="16.5" thickBot="1">
      <c r="B2465" s="81"/>
      <c r="D2465" s="352"/>
      <c r="E2465" s="353"/>
      <c r="F2465" s="353"/>
      <c r="G2465" s="354"/>
      <c r="H2465" s="355"/>
      <c r="I2465" s="356"/>
    </row>
    <row r="2466" spans="2:9" ht="16.5" thickBot="1">
      <c r="B2466" s="81"/>
      <c r="D2466" s="352"/>
      <c r="E2466" s="353"/>
      <c r="F2466" s="353"/>
      <c r="G2466" s="354"/>
      <c r="H2466" s="355"/>
      <c r="I2466" s="356"/>
    </row>
    <row r="2467" spans="2:9" ht="16.5" thickBot="1">
      <c r="B2467" s="81"/>
      <c r="D2467" s="352"/>
      <c r="E2467" s="353"/>
      <c r="F2467" s="353"/>
      <c r="G2467" s="354"/>
      <c r="H2467" s="355"/>
      <c r="I2467" s="356"/>
    </row>
    <row r="2468" spans="2:9" ht="16.5" thickBot="1">
      <c r="B2468" s="81"/>
      <c r="D2468" s="352"/>
      <c r="E2468" s="353"/>
      <c r="F2468" s="353"/>
      <c r="G2468" s="354"/>
      <c r="H2468" s="355"/>
      <c r="I2468" s="356"/>
    </row>
    <row r="2469" spans="2:9" ht="16.5" thickBot="1">
      <c r="B2469" s="81"/>
      <c r="D2469" s="352"/>
      <c r="E2469" s="353"/>
      <c r="F2469" s="353"/>
      <c r="G2469" s="354"/>
      <c r="H2469" s="355"/>
      <c r="I2469" s="356"/>
    </row>
    <row r="2470" spans="2:9" ht="16.5" thickBot="1">
      <c r="B2470" s="81"/>
      <c r="D2470" s="352"/>
      <c r="E2470" s="353"/>
      <c r="F2470" s="353"/>
      <c r="G2470" s="354"/>
      <c r="H2470" s="355"/>
      <c r="I2470" s="356"/>
    </row>
    <row r="2471" spans="2:9" ht="16.5" thickBot="1">
      <c r="B2471" s="81"/>
      <c r="D2471" s="352"/>
      <c r="E2471" s="353"/>
      <c r="F2471" s="353"/>
      <c r="G2471" s="354"/>
      <c r="H2471" s="355"/>
      <c r="I2471" s="356"/>
    </row>
    <row r="2472" spans="2:9" ht="16.5" thickBot="1">
      <c r="B2472" s="81"/>
      <c r="D2472" s="352"/>
      <c r="E2472" s="353"/>
      <c r="F2472" s="353"/>
      <c r="G2472" s="354"/>
      <c r="H2472" s="355"/>
      <c r="I2472" s="356"/>
    </row>
    <row r="2473" spans="2:9" ht="16.5" thickBot="1">
      <c r="B2473" s="81"/>
      <c r="D2473" s="352"/>
      <c r="E2473" s="353"/>
      <c r="F2473" s="353"/>
      <c r="G2473" s="354"/>
      <c r="H2473" s="355"/>
      <c r="I2473" s="356"/>
    </row>
    <row r="2474" spans="2:9" ht="16.5" thickBot="1">
      <c r="B2474" s="81"/>
      <c r="D2474" s="352"/>
      <c r="E2474" s="353"/>
      <c r="F2474" s="353"/>
      <c r="G2474" s="354"/>
      <c r="H2474" s="355"/>
      <c r="I2474" s="356"/>
    </row>
    <row r="2475" spans="2:9" ht="16.5" thickBot="1">
      <c r="B2475" s="81"/>
      <c r="D2475" s="352"/>
      <c r="E2475" s="353"/>
      <c r="F2475" s="353"/>
      <c r="G2475" s="354"/>
      <c r="H2475" s="355"/>
      <c r="I2475" s="356"/>
    </row>
    <row r="2476" spans="2:9" ht="16.5" thickBot="1">
      <c r="B2476" s="81"/>
      <c r="D2476" s="352"/>
      <c r="E2476" s="353"/>
      <c r="F2476" s="353"/>
      <c r="G2476" s="354"/>
      <c r="H2476" s="355"/>
      <c r="I2476" s="356"/>
    </row>
    <row r="2477" spans="2:9" ht="16.5" thickBot="1">
      <c r="B2477" s="81"/>
      <c r="D2477" s="352"/>
      <c r="E2477" s="353"/>
      <c r="F2477" s="353"/>
      <c r="G2477" s="354"/>
      <c r="H2477" s="355"/>
      <c r="I2477" s="356"/>
    </row>
    <row r="2478" spans="2:9" ht="16.5" thickBot="1">
      <c r="B2478" s="81"/>
      <c r="D2478" s="352"/>
      <c r="E2478" s="353"/>
      <c r="F2478" s="353"/>
      <c r="G2478" s="354"/>
      <c r="H2478" s="355"/>
      <c r="I2478" s="356"/>
    </row>
    <row r="2479" spans="2:9" ht="16.5" thickBot="1">
      <c r="B2479" s="81"/>
      <c r="D2479" s="352"/>
      <c r="E2479" s="353"/>
      <c r="F2479" s="353"/>
      <c r="G2479" s="354"/>
      <c r="H2479" s="355"/>
      <c r="I2479" s="356"/>
    </row>
    <row r="2480" spans="2:9" ht="16.5" thickBot="1">
      <c r="B2480" s="81"/>
      <c r="D2480" s="352"/>
      <c r="E2480" s="353"/>
      <c r="F2480" s="353"/>
      <c r="G2480" s="354"/>
      <c r="H2480" s="355"/>
      <c r="I2480" s="356"/>
    </row>
    <row r="2481" spans="2:9" ht="16.5" thickBot="1">
      <c r="B2481" s="81"/>
      <c r="D2481" s="352"/>
      <c r="E2481" s="353"/>
      <c r="F2481" s="353"/>
      <c r="G2481" s="354"/>
      <c r="H2481" s="355"/>
      <c r="I2481" s="356"/>
    </row>
    <row r="2482" spans="2:9" ht="16.5" thickBot="1">
      <c r="B2482" s="81"/>
      <c r="D2482" s="352"/>
      <c r="E2482" s="353"/>
      <c r="F2482" s="353"/>
      <c r="G2482" s="354"/>
      <c r="H2482" s="355"/>
      <c r="I2482" s="356"/>
    </row>
    <row r="2483" spans="2:9" ht="16.5" thickBot="1">
      <c r="B2483" s="81"/>
      <c r="D2483" s="352"/>
      <c r="E2483" s="353"/>
      <c r="F2483" s="353"/>
      <c r="G2483" s="354"/>
      <c r="H2483" s="355"/>
      <c r="I2483" s="356"/>
    </row>
    <row r="2484" spans="2:9" ht="16.5" thickBot="1">
      <c r="B2484" s="81"/>
      <c r="D2484" s="352"/>
      <c r="E2484" s="353"/>
      <c r="F2484" s="353"/>
      <c r="G2484" s="354"/>
      <c r="H2484" s="355"/>
      <c r="I2484" s="356"/>
    </row>
    <row r="2485" spans="2:9" ht="16.5" thickBot="1">
      <c r="B2485" s="81"/>
      <c r="D2485" s="352"/>
      <c r="E2485" s="353"/>
      <c r="F2485" s="353"/>
      <c r="G2485" s="354"/>
      <c r="H2485" s="355"/>
      <c r="I2485" s="356"/>
    </row>
    <row r="2486" spans="2:9" ht="16.5" thickBot="1">
      <c r="B2486" s="81"/>
      <c r="D2486" s="352"/>
      <c r="E2486" s="353"/>
      <c r="F2486" s="353"/>
      <c r="G2486" s="354"/>
      <c r="H2486" s="355"/>
      <c r="I2486" s="356"/>
    </row>
    <row r="2487" spans="2:9" ht="16.5" thickBot="1">
      <c r="B2487" s="81"/>
      <c r="D2487" s="352"/>
      <c r="E2487" s="353"/>
      <c r="F2487" s="353"/>
      <c r="G2487" s="354"/>
      <c r="H2487" s="355"/>
      <c r="I2487" s="356"/>
    </row>
    <row r="2488" spans="2:9" ht="16.5" thickBot="1">
      <c r="B2488" s="81"/>
      <c r="D2488" s="352"/>
      <c r="E2488" s="353"/>
      <c r="F2488" s="353"/>
      <c r="G2488" s="354"/>
      <c r="H2488" s="355"/>
      <c r="I2488" s="356"/>
    </row>
    <row r="2489" spans="2:9" ht="16.5" thickBot="1">
      <c r="B2489" s="81"/>
      <c r="D2489" s="352"/>
      <c r="E2489" s="353"/>
      <c r="F2489" s="353"/>
      <c r="G2489" s="354"/>
      <c r="H2489" s="355"/>
      <c r="I2489" s="356"/>
    </row>
    <row r="2490" spans="2:9" ht="16.5" thickBot="1">
      <c r="B2490" s="81"/>
      <c r="D2490" s="352"/>
      <c r="E2490" s="353"/>
      <c r="F2490" s="353"/>
      <c r="G2490" s="354"/>
      <c r="H2490" s="355"/>
      <c r="I2490" s="356"/>
    </row>
    <row r="2491" spans="2:9" ht="16.5" thickBot="1">
      <c r="B2491" s="81"/>
      <c r="D2491" s="352"/>
      <c r="E2491" s="353"/>
      <c r="F2491" s="353"/>
      <c r="G2491" s="354"/>
      <c r="H2491" s="355"/>
      <c r="I2491" s="356"/>
    </row>
    <row r="2492" spans="2:9" ht="16.5" thickBot="1">
      <c r="B2492" s="81"/>
      <c r="D2492" s="352"/>
      <c r="E2492" s="353"/>
      <c r="F2492" s="353"/>
      <c r="G2492" s="354"/>
      <c r="H2492" s="355"/>
      <c r="I2492" s="356"/>
    </row>
    <row r="2493" spans="2:9" ht="16.5" thickBot="1">
      <c r="B2493" s="81"/>
      <c r="D2493" s="352"/>
      <c r="E2493" s="353"/>
      <c r="F2493" s="353"/>
      <c r="G2493" s="354"/>
      <c r="H2493" s="355"/>
      <c r="I2493" s="356"/>
    </row>
    <row r="2494" spans="2:9" ht="16.5" thickBot="1">
      <c r="B2494" s="81"/>
      <c r="D2494" s="352"/>
      <c r="E2494" s="353"/>
      <c r="F2494" s="353"/>
      <c r="G2494" s="354"/>
      <c r="H2494" s="355"/>
      <c r="I2494" s="356"/>
    </row>
    <row r="2495" spans="2:9" ht="16.5" thickBot="1">
      <c r="B2495" s="81"/>
      <c r="D2495" s="352"/>
      <c r="E2495" s="353"/>
      <c r="F2495" s="353"/>
      <c r="G2495" s="354"/>
      <c r="H2495" s="355"/>
      <c r="I2495" s="356"/>
    </row>
    <row r="2496" spans="2:9" ht="16.5" thickBot="1">
      <c r="B2496" s="81"/>
      <c r="D2496" s="352"/>
      <c r="E2496" s="353"/>
      <c r="F2496" s="353"/>
      <c r="G2496" s="354"/>
      <c r="H2496" s="355"/>
      <c r="I2496" s="356"/>
    </row>
    <row r="2497" spans="2:9" ht="16.5" thickBot="1">
      <c r="B2497" s="81"/>
      <c r="D2497" s="352"/>
      <c r="E2497" s="353"/>
      <c r="F2497" s="353"/>
      <c r="G2497" s="354"/>
      <c r="H2497" s="355"/>
      <c r="I2497" s="356"/>
    </row>
    <row r="2498" spans="2:9" ht="16.5" thickBot="1">
      <c r="B2498" s="81"/>
      <c r="D2498" s="352"/>
      <c r="E2498" s="353"/>
      <c r="F2498" s="353"/>
      <c r="G2498" s="354"/>
      <c r="H2498" s="355"/>
      <c r="I2498" s="356"/>
    </row>
    <row r="2499" spans="2:9" ht="16.5" thickBot="1">
      <c r="B2499" s="81"/>
      <c r="D2499" s="352"/>
      <c r="E2499" s="353"/>
      <c r="F2499" s="353"/>
      <c r="G2499" s="354"/>
      <c r="H2499" s="355"/>
      <c r="I2499" s="356"/>
    </row>
    <row r="2500" spans="2:9" ht="16.5" thickBot="1">
      <c r="B2500" s="81"/>
      <c r="D2500" s="352"/>
      <c r="E2500" s="353"/>
      <c r="F2500" s="353"/>
      <c r="G2500" s="354"/>
      <c r="H2500" s="355"/>
      <c r="I2500" s="356"/>
    </row>
    <row r="2501" spans="2:9" ht="16.5" thickBot="1">
      <c r="B2501" s="81"/>
      <c r="D2501" s="352"/>
      <c r="E2501" s="353"/>
      <c r="F2501" s="353"/>
      <c r="G2501" s="354"/>
      <c r="H2501" s="355"/>
      <c r="I2501" s="356"/>
    </row>
    <row r="2502" spans="2:9" ht="16.5" thickBot="1">
      <c r="B2502" s="81"/>
      <c r="D2502" s="352"/>
      <c r="E2502" s="353"/>
      <c r="F2502" s="353"/>
      <c r="G2502" s="354"/>
      <c r="H2502" s="355"/>
      <c r="I2502" s="356"/>
    </row>
    <row r="2503" spans="2:9" ht="16.5" thickBot="1">
      <c r="B2503" s="81"/>
      <c r="D2503" s="352"/>
      <c r="E2503" s="353"/>
      <c r="F2503" s="353"/>
      <c r="G2503" s="354"/>
      <c r="H2503" s="355"/>
      <c r="I2503" s="356"/>
    </row>
    <row r="2504" spans="2:9" ht="16.5" thickBot="1">
      <c r="B2504" s="81"/>
      <c r="D2504" s="352"/>
      <c r="E2504" s="353"/>
      <c r="F2504" s="353"/>
      <c r="G2504" s="354"/>
      <c r="H2504" s="355"/>
      <c r="I2504" s="356"/>
    </row>
    <row r="2505" spans="2:9" ht="16.5" thickBot="1">
      <c r="B2505" s="81"/>
      <c r="D2505" s="352"/>
      <c r="E2505" s="353"/>
      <c r="F2505" s="353"/>
      <c r="G2505" s="354"/>
      <c r="H2505" s="355"/>
      <c r="I2505" s="356"/>
    </row>
    <row r="2506" spans="2:9" ht="16.5" thickBot="1">
      <c r="B2506" s="81"/>
      <c r="D2506" s="352"/>
      <c r="E2506" s="353"/>
      <c r="F2506" s="353"/>
      <c r="G2506" s="354"/>
      <c r="H2506" s="355"/>
      <c r="I2506" s="356"/>
    </row>
    <row r="2507" spans="2:9" ht="16.5" thickBot="1">
      <c r="B2507" s="81"/>
      <c r="D2507" s="352"/>
      <c r="E2507" s="353"/>
      <c r="F2507" s="353"/>
      <c r="G2507" s="354"/>
      <c r="H2507" s="355"/>
      <c r="I2507" s="356"/>
    </row>
    <row r="2508" spans="2:9" ht="16.5" thickBot="1">
      <c r="B2508" s="81"/>
      <c r="D2508" s="352"/>
      <c r="E2508" s="353"/>
      <c r="F2508" s="353"/>
      <c r="G2508" s="354"/>
      <c r="H2508" s="355"/>
      <c r="I2508" s="356"/>
    </row>
    <row r="2509" spans="2:9" ht="16.5" thickBot="1">
      <c r="B2509" s="81"/>
      <c r="D2509" s="352"/>
      <c r="E2509" s="353"/>
      <c r="F2509" s="353"/>
      <c r="G2509" s="354"/>
      <c r="H2509" s="355"/>
      <c r="I2509" s="356"/>
    </row>
    <row r="2510" spans="2:9" ht="16.5" thickBot="1">
      <c r="B2510" s="81"/>
      <c r="D2510" s="352"/>
      <c r="E2510" s="353"/>
      <c r="F2510" s="353"/>
      <c r="G2510" s="354"/>
      <c r="H2510" s="355"/>
      <c r="I2510" s="356"/>
    </row>
    <row r="2511" spans="2:9" ht="16.5" thickBot="1">
      <c r="B2511" s="81"/>
      <c r="D2511" s="352"/>
      <c r="E2511" s="353"/>
      <c r="F2511" s="353"/>
      <c r="G2511" s="354"/>
      <c r="H2511" s="355"/>
      <c r="I2511" s="356"/>
    </row>
    <row r="2512" spans="2:9" ht="16.5" thickBot="1">
      <c r="B2512" s="81"/>
      <c r="D2512" s="352"/>
      <c r="E2512" s="353"/>
      <c r="F2512" s="353"/>
      <c r="G2512" s="354"/>
      <c r="H2512" s="355"/>
      <c r="I2512" s="356"/>
    </row>
    <row r="2513" spans="2:9" ht="16.5" thickBot="1">
      <c r="B2513" s="81"/>
      <c r="D2513" s="352"/>
      <c r="E2513" s="353"/>
      <c r="F2513" s="353"/>
      <c r="G2513" s="354"/>
      <c r="H2513" s="355"/>
      <c r="I2513" s="356"/>
    </row>
    <row r="2514" spans="2:9" ht="16.5" thickBot="1">
      <c r="B2514" s="81"/>
      <c r="D2514" s="352"/>
      <c r="E2514" s="353"/>
      <c r="F2514" s="353"/>
      <c r="G2514" s="354"/>
      <c r="H2514" s="355"/>
      <c r="I2514" s="356"/>
    </row>
    <row r="2515" spans="2:9" ht="16.5" thickBot="1">
      <c r="B2515" s="81"/>
      <c r="D2515" s="352"/>
      <c r="E2515" s="353"/>
      <c r="F2515" s="353"/>
      <c r="G2515" s="354"/>
      <c r="H2515" s="355"/>
      <c r="I2515" s="356"/>
    </row>
    <row r="2516" spans="2:9" ht="16.5" thickBot="1">
      <c r="B2516" s="81"/>
      <c r="D2516" s="352"/>
      <c r="E2516" s="353"/>
      <c r="F2516" s="353"/>
      <c r="G2516" s="354"/>
      <c r="H2516" s="355"/>
      <c r="I2516" s="356"/>
    </row>
    <row r="2517" spans="2:9" ht="16.5" thickBot="1">
      <c r="B2517" s="81"/>
      <c r="D2517" s="352"/>
      <c r="E2517" s="353"/>
      <c r="F2517" s="353"/>
      <c r="G2517" s="354"/>
      <c r="H2517" s="355"/>
      <c r="I2517" s="356"/>
    </row>
    <row r="2518" spans="2:9" ht="16.5" thickBot="1">
      <c r="B2518" s="81"/>
      <c r="D2518" s="352"/>
      <c r="E2518" s="353"/>
      <c r="F2518" s="353"/>
      <c r="G2518" s="354"/>
      <c r="H2518" s="355"/>
      <c r="I2518" s="356"/>
    </row>
    <row r="2519" spans="2:9" ht="16.5" thickBot="1">
      <c r="B2519" s="81"/>
      <c r="D2519" s="352"/>
      <c r="E2519" s="353"/>
      <c r="F2519" s="353"/>
      <c r="G2519" s="354"/>
      <c r="H2519" s="355"/>
      <c r="I2519" s="356"/>
    </row>
    <row r="2520" spans="2:9" ht="16.5" thickBot="1">
      <c r="B2520" s="81"/>
      <c r="D2520" s="352"/>
      <c r="E2520" s="353"/>
      <c r="F2520" s="353"/>
      <c r="G2520" s="354"/>
      <c r="H2520" s="355"/>
      <c r="I2520" s="356"/>
    </row>
    <row r="2521" spans="2:9" ht="16.5" thickBot="1">
      <c r="B2521" s="81"/>
      <c r="D2521" s="352"/>
      <c r="E2521" s="353"/>
      <c r="F2521" s="353"/>
      <c r="G2521" s="354"/>
      <c r="H2521" s="355"/>
      <c r="I2521" s="356"/>
    </row>
    <row r="2522" spans="2:9" ht="16.5" thickBot="1">
      <c r="B2522" s="81"/>
      <c r="D2522" s="352"/>
      <c r="E2522" s="353"/>
      <c r="F2522" s="353"/>
      <c r="G2522" s="354"/>
      <c r="H2522" s="355"/>
      <c r="I2522" s="356"/>
    </row>
    <row r="2523" spans="2:9" ht="16.5" thickBot="1">
      <c r="B2523" s="81"/>
      <c r="D2523" s="352"/>
      <c r="E2523" s="353"/>
      <c r="F2523" s="353"/>
      <c r="G2523" s="354"/>
      <c r="H2523" s="355"/>
      <c r="I2523" s="356"/>
    </row>
    <row r="2524" spans="2:9" ht="16.5" thickBot="1">
      <c r="B2524" s="81"/>
      <c r="D2524" s="352"/>
      <c r="E2524" s="353"/>
      <c r="F2524" s="353"/>
      <c r="G2524" s="354"/>
      <c r="H2524" s="355"/>
      <c r="I2524" s="356"/>
    </row>
    <row r="2525" spans="2:9" ht="16.5" thickBot="1">
      <c r="B2525" s="81"/>
      <c r="D2525" s="352"/>
      <c r="E2525" s="353"/>
      <c r="F2525" s="353"/>
      <c r="G2525" s="354"/>
      <c r="H2525" s="355"/>
      <c r="I2525" s="356"/>
    </row>
    <row r="2526" spans="2:9" ht="16.5" thickBot="1">
      <c r="B2526" s="81"/>
      <c r="D2526" s="352"/>
      <c r="E2526" s="353"/>
      <c r="F2526" s="353"/>
      <c r="G2526" s="354"/>
      <c r="H2526" s="355"/>
      <c r="I2526" s="356"/>
    </row>
    <row r="2527" spans="2:9" ht="16.5" thickBot="1">
      <c r="B2527" s="81"/>
      <c r="D2527" s="352"/>
      <c r="E2527" s="353"/>
      <c r="F2527" s="353"/>
      <c r="G2527" s="354"/>
      <c r="H2527" s="355"/>
      <c r="I2527" s="356"/>
    </row>
    <row r="2528" spans="2:9" ht="16.5" thickBot="1">
      <c r="B2528" s="81"/>
      <c r="D2528" s="352"/>
      <c r="E2528" s="353"/>
      <c r="F2528" s="353"/>
      <c r="G2528" s="354"/>
      <c r="H2528" s="355"/>
      <c r="I2528" s="356"/>
    </row>
    <row r="2529" spans="2:9" ht="16.5" thickBot="1">
      <c r="B2529" s="81"/>
      <c r="D2529" s="352"/>
      <c r="E2529" s="353"/>
      <c r="F2529" s="353"/>
      <c r="G2529" s="354"/>
      <c r="H2529" s="355"/>
      <c r="I2529" s="356"/>
    </row>
    <row r="2530" spans="2:9" ht="16.5" thickBot="1">
      <c r="B2530" s="81"/>
      <c r="D2530" s="352"/>
      <c r="E2530" s="353"/>
      <c r="F2530" s="353"/>
      <c r="G2530" s="354"/>
      <c r="H2530" s="355"/>
      <c r="I2530" s="356"/>
    </row>
    <row r="2531" spans="2:9" ht="16.5" thickBot="1">
      <c r="B2531" s="81"/>
      <c r="D2531" s="352"/>
      <c r="E2531" s="353"/>
      <c r="F2531" s="353"/>
      <c r="G2531" s="354"/>
      <c r="H2531" s="355"/>
      <c r="I2531" s="356"/>
    </row>
    <row r="2532" spans="2:9" ht="16.5" thickBot="1">
      <c r="B2532" s="81"/>
      <c r="D2532" s="352"/>
      <c r="E2532" s="353"/>
      <c r="F2532" s="353"/>
      <c r="G2532" s="354"/>
      <c r="H2532" s="355"/>
      <c r="I2532" s="356"/>
    </row>
    <row r="2533" spans="2:9" ht="16.5" thickBot="1">
      <c r="B2533" s="81"/>
      <c r="D2533" s="352"/>
      <c r="E2533" s="353"/>
      <c r="F2533" s="353"/>
      <c r="G2533" s="354"/>
      <c r="H2533" s="355"/>
      <c r="I2533" s="356"/>
    </row>
    <row r="2534" spans="2:9" ht="16.5" thickBot="1">
      <c r="B2534" s="81"/>
      <c r="D2534" s="352"/>
      <c r="E2534" s="353"/>
      <c r="F2534" s="353"/>
      <c r="G2534" s="354"/>
      <c r="H2534" s="355"/>
      <c r="I2534" s="356"/>
    </row>
    <row r="2535" spans="2:9" ht="16.5" thickBot="1">
      <c r="B2535" s="81"/>
      <c r="D2535" s="352"/>
      <c r="E2535" s="353"/>
      <c r="F2535" s="353"/>
      <c r="G2535" s="354"/>
      <c r="H2535" s="355"/>
      <c r="I2535" s="356"/>
    </row>
    <row r="2536" spans="2:9" ht="16.5" thickBot="1">
      <c r="B2536" s="81"/>
      <c r="D2536" s="352"/>
      <c r="E2536" s="353"/>
      <c r="F2536" s="353"/>
      <c r="G2536" s="354"/>
      <c r="H2536" s="355"/>
      <c r="I2536" s="356"/>
    </row>
    <row r="2537" spans="2:9" ht="16.5" thickBot="1">
      <c r="B2537" s="81"/>
      <c r="D2537" s="352"/>
      <c r="E2537" s="353"/>
      <c r="F2537" s="353"/>
      <c r="G2537" s="354"/>
      <c r="H2537" s="355"/>
      <c r="I2537" s="356"/>
    </row>
    <row r="2538" spans="2:9" ht="16.5" thickBot="1">
      <c r="B2538" s="81"/>
      <c r="D2538" s="352"/>
      <c r="E2538" s="353"/>
      <c r="F2538" s="353"/>
      <c r="G2538" s="354"/>
      <c r="H2538" s="355"/>
      <c r="I2538" s="356"/>
    </row>
    <row r="2539" spans="2:9" ht="16.5" thickBot="1">
      <c r="B2539" s="81"/>
      <c r="D2539" s="352"/>
      <c r="E2539" s="353"/>
      <c r="F2539" s="353"/>
      <c r="G2539" s="354"/>
      <c r="H2539" s="355"/>
      <c r="I2539" s="356"/>
    </row>
    <row r="2540" spans="2:9" ht="16.5" thickBot="1">
      <c r="B2540" s="81"/>
      <c r="D2540" s="352"/>
      <c r="E2540" s="353"/>
      <c r="F2540" s="353"/>
      <c r="G2540" s="354"/>
      <c r="H2540" s="355"/>
      <c r="I2540" s="356"/>
    </row>
    <row r="2541" spans="2:9" ht="16.5" thickBot="1">
      <c r="B2541" s="81"/>
      <c r="D2541" s="352"/>
      <c r="E2541" s="353"/>
      <c r="F2541" s="353"/>
      <c r="G2541" s="354"/>
      <c r="H2541" s="355"/>
      <c r="I2541" s="356"/>
    </row>
    <row r="2542" spans="2:9" ht="16.5" thickBot="1">
      <c r="B2542" s="81"/>
      <c r="D2542" s="352"/>
      <c r="E2542" s="353"/>
      <c r="F2542" s="353"/>
      <c r="G2542" s="354"/>
      <c r="H2542" s="355"/>
      <c r="I2542" s="356"/>
    </row>
    <row r="2543" spans="2:9" ht="16.5" thickBot="1">
      <c r="B2543" s="81"/>
      <c r="D2543" s="352"/>
      <c r="E2543" s="353"/>
      <c r="F2543" s="353"/>
      <c r="G2543" s="354"/>
      <c r="H2543" s="355"/>
      <c r="I2543" s="356"/>
    </row>
    <row r="2544" spans="2:9" ht="16.5" thickBot="1">
      <c r="B2544" s="81"/>
      <c r="D2544" s="352"/>
      <c r="E2544" s="353"/>
      <c r="F2544" s="353"/>
      <c r="G2544" s="354"/>
      <c r="H2544" s="355"/>
      <c r="I2544" s="356"/>
    </row>
    <row r="2545" spans="2:9" ht="16.5" thickBot="1">
      <c r="B2545" s="81"/>
      <c r="D2545" s="352"/>
      <c r="E2545" s="353"/>
      <c r="F2545" s="353"/>
      <c r="G2545" s="354"/>
      <c r="H2545" s="355"/>
      <c r="I2545" s="356"/>
    </row>
    <row r="2546" spans="2:9" ht="16.5" thickBot="1">
      <c r="B2546" s="81"/>
      <c r="D2546" s="352"/>
      <c r="E2546" s="353"/>
      <c r="F2546" s="353"/>
      <c r="G2546" s="354"/>
      <c r="H2546" s="355"/>
      <c r="I2546" s="356"/>
    </row>
    <row r="2547" spans="2:9" ht="16.5" thickBot="1">
      <c r="B2547" s="81"/>
      <c r="D2547" s="352"/>
      <c r="E2547" s="353"/>
      <c r="F2547" s="353"/>
      <c r="G2547" s="354"/>
      <c r="H2547" s="355"/>
      <c r="I2547" s="356"/>
    </row>
    <row r="2548" spans="2:9" ht="16.5" thickBot="1">
      <c r="B2548" s="81"/>
      <c r="D2548" s="352"/>
      <c r="E2548" s="353"/>
      <c r="F2548" s="353"/>
      <c r="G2548" s="354"/>
      <c r="H2548" s="355"/>
      <c r="I2548" s="356"/>
    </row>
    <row r="2549" spans="2:9" ht="16.5" thickBot="1">
      <c r="B2549" s="81"/>
      <c r="D2549" s="352"/>
      <c r="E2549" s="353"/>
      <c r="F2549" s="353"/>
      <c r="G2549" s="354"/>
      <c r="H2549" s="355"/>
      <c r="I2549" s="356"/>
    </row>
    <row r="2550" spans="2:9" ht="16.5" thickBot="1">
      <c r="B2550" s="81"/>
      <c r="D2550" s="352"/>
      <c r="E2550" s="353"/>
      <c r="F2550" s="353"/>
      <c r="G2550" s="354"/>
      <c r="H2550" s="355"/>
      <c r="I2550" s="356"/>
    </row>
    <row r="2551" spans="2:9" ht="16.5" thickBot="1">
      <c r="B2551" s="81"/>
      <c r="D2551" s="352"/>
      <c r="E2551" s="353"/>
      <c r="F2551" s="353"/>
      <c r="G2551" s="354"/>
      <c r="H2551" s="355"/>
      <c r="I2551" s="356"/>
    </row>
    <row r="2552" spans="2:9" ht="16.5" thickBot="1">
      <c r="B2552" s="81"/>
      <c r="D2552" s="352"/>
      <c r="E2552" s="353"/>
      <c r="F2552" s="353"/>
      <c r="G2552" s="354"/>
      <c r="H2552" s="355"/>
      <c r="I2552" s="356"/>
    </row>
    <row r="2553" spans="2:9" ht="16.5" thickBot="1">
      <c r="B2553" s="81"/>
      <c r="D2553" s="352"/>
      <c r="E2553" s="353"/>
      <c r="F2553" s="353"/>
      <c r="G2553" s="354"/>
      <c r="H2553" s="355"/>
      <c r="I2553" s="356"/>
    </row>
    <row r="2554" spans="2:9" ht="16.5" thickBot="1">
      <c r="B2554" s="81"/>
      <c r="D2554" s="352"/>
      <c r="E2554" s="353"/>
      <c r="F2554" s="353"/>
      <c r="G2554" s="354"/>
      <c r="H2554" s="355"/>
      <c r="I2554" s="356"/>
    </row>
    <row r="2555" spans="2:9" ht="16.5" thickBot="1">
      <c r="B2555" s="81"/>
      <c r="D2555" s="352"/>
      <c r="E2555" s="353"/>
      <c r="F2555" s="353"/>
      <c r="G2555" s="354"/>
      <c r="H2555" s="355"/>
      <c r="I2555" s="356"/>
    </row>
    <row r="2556" spans="2:9" ht="16.5" thickBot="1">
      <c r="B2556" s="81"/>
      <c r="D2556" s="352"/>
      <c r="E2556" s="353"/>
      <c r="F2556" s="353"/>
      <c r="G2556" s="354"/>
      <c r="H2556" s="355"/>
      <c r="I2556" s="356"/>
    </row>
    <row r="2557" spans="2:9" ht="16.5" thickBot="1">
      <c r="B2557" s="81"/>
      <c r="D2557" s="352"/>
      <c r="E2557" s="353"/>
      <c r="F2557" s="353"/>
      <c r="G2557" s="354"/>
      <c r="H2557" s="355"/>
      <c r="I2557" s="356"/>
    </row>
    <row r="2558" spans="2:9" ht="16.5" thickBot="1">
      <c r="B2558" s="81"/>
      <c r="D2558" s="352"/>
      <c r="E2558" s="353"/>
      <c r="F2558" s="353"/>
      <c r="G2558" s="354"/>
      <c r="H2558" s="355"/>
      <c r="I2558" s="356"/>
    </row>
    <row r="2559" spans="2:9" ht="16.5" thickBot="1">
      <c r="B2559" s="81"/>
      <c r="D2559" s="352"/>
      <c r="E2559" s="353"/>
      <c r="F2559" s="353"/>
      <c r="G2559" s="354"/>
      <c r="H2559" s="355"/>
      <c r="I2559" s="356"/>
    </row>
    <row r="2560" spans="2:9" ht="16.5" thickBot="1">
      <c r="B2560" s="81"/>
      <c r="D2560" s="352"/>
      <c r="E2560" s="353"/>
      <c r="F2560" s="353"/>
      <c r="G2560" s="354"/>
      <c r="H2560" s="355"/>
      <c r="I2560" s="356"/>
    </row>
    <row r="2561" spans="2:9" ht="16.5" thickBot="1">
      <c r="B2561" s="81"/>
      <c r="D2561" s="352"/>
      <c r="E2561" s="353"/>
      <c r="F2561" s="353"/>
      <c r="G2561" s="354"/>
      <c r="H2561" s="355"/>
      <c r="I2561" s="356"/>
    </row>
    <row r="2562" spans="2:9" ht="16.5" thickBot="1">
      <c r="B2562" s="81"/>
      <c r="D2562" s="352"/>
      <c r="E2562" s="353"/>
      <c r="F2562" s="353"/>
      <c r="G2562" s="354"/>
      <c r="H2562" s="355"/>
      <c r="I2562" s="356"/>
    </row>
    <row r="2563" spans="2:9" ht="16.5" thickBot="1">
      <c r="B2563" s="81"/>
      <c r="D2563" s="352"/>
      <c r="E2563" s="353"/>
      <c r="F2563" s="353"/>
      <c r="G2563" s="354"/>
      <c r="H2563" s="355"/>
      <c r="I2563" s="356"/>
    </row>
    <row r="2564" spans="2:9" ht="16.5" thickBot="1">
      <c r="B2564" s="81"/>
      <c r="D2564" s="352"/>
      <c r="E2564" s="353"/>
      <c r="F2564" s="353"/>
      <c r="G2564" s="354"/>
      <c r="H2564" s="355"/>
      <c r="I2564" s="356"/>
    </row>
    <row r="2565" spans="2:9" ht="16.5" thickBot="1">
      <c r="B2565" s="81"/>
      <c r="D2565" s="352"/>
      <c r="E2565" s="353"/>
      <c r="F2565" s="353"/>
      <c r="G2565" s="354"/>
      <c r="H2565" s="355"/>
      <c r="I2565" s="356"/>
    </row>
    <row r="2566" spans="2:9" ht="16.5" thickBot="1">
      <c r="B2566" s="81"/>
      <c r="D2566" s="352"/>
      <c r="E2566" s="353"/>
      <c r="F2566" s="353"/>
      <c r="G2566" s="354"/>
      <c r="H2566" s="355"/>
      <c r="I2566" s="356"/>
    </row>
    <row r="2567" spans="2:9" ht="16.5" thickBot="1">
      <c r="B2567" s="81"/>
      <c r="D2567" s="352"/>
      <c r="E2567" s="353"/>
      <c r="F2567" s="353"/>
      <c r="G2567" s="354"/>
      <c r="H2567" s="355"/>
      <c r="I2567" s="356"/>
    </row>
    <row r="2568" spans="2:9" ht="16.5" thickBot="1">
      <c r="B2568" s="81"/>
      <c r="D2568" s="352"/>
      <c r="E2568" s="353"/>
      <c r="F2568" s="353"/>
      <c r="G2568" s="354"/>
      <c r="H2568" s="355"/>
      <c r="I2568" s="356"/>
    </row>
    <row r="2569" spans="2:9" ht="16.5" thickBot="1">
      <c r="B2569" s="81"/>
      <c r="D2569" s="352"/>
      <c r="E2569" s="353"/>
      <c r="F2569" s="353"/>
      <c r="G2569" s="354"/>
      <c r="H2569" s="355"/>
      <c r="I2569" s="356"/>
    </row>
    <row r="2570" spans="2:9" ht="16.5" thickBot="1">
      <c r="B2570" s="81"/>
      <c r="D2570" s="352"/>
      <c r="E2570" s="353"/>
      <c r="F2570" s="353"/>
      <c r="G2570" s="354"/>
      <c r="H2570" s="355"/>
      <c r="I2570" s="356"/>
    </row>
    <row r="2571" spans="2:9" ht="16.5" thickBot="1">
      <c r="B2571" s="81"/>
      <c r="D2571" s="352"/>
      <c r="E2571" s="353"/>
      <c r="F2571" s="353"/>
      <c r="G2571" s="354"/>
      <c r="H2571" s="355"/>
      <c r="I2571" s="356"/>
    </row>
    <row r="2572" spans="2:9" ht="16.5" thickBot="1">
      <c r="B2572" s="81"/>
      <c r="D2572" s="352"/>
      <c r="E2572" s="353"/>
      <c r="F2572" s="353"/>
      <c r="G2572" s="354"/>
      <c r="H2572" s="355"/>
      <c r="I2572" s="356"/>
    </row>
    <row r="2573" spans="2:9" ht="16.5" thickBot="1">
      <c r="B2573" s="81"/>
      <c r="D2573" s="352"/>
      <c r="E2573" s="353"/>
      <c r="F2573" s="353"/>
      <c r="G2573" s="354"/>
      <c r="H2573" s="355"/>
      <c r="I2573" s="356"/>
    </row>
    <row r="2574" spans="2:9" ht="16.5" thickBot="1">
      <c r="B2574" s="81"/>
      <c r="D2574" s="352"/>
      <c r="E2574" s="353"/>
      <c r="F2574" s="353"/>
      <c r="G2574" s="354"/>
      <c r="H2574" s="355"/>
      <c r="I2574" s="356"/>
    </row>
    <row r="2575" spans="2:9" ht="16.5" thickBot="1">
      <c r="B2575" s="81"/>
      <c r="D2575" s="352"/>
      <c r="E2575" s="353"/>
      <c r="F2575" s="353"/>
      <c r="G2575" s="354"/>
      <c r="H2575" s="355"/>
      <c r="I2575" s="356"/>
    </row>
    <row r="2576" spans="2:9" ht="16.5" thickBot="1">
      <c r="B2576" s="81"/>
      <c r="D2576" s="352"/>
      <c r="E2576" s="353"/>
      <c r="F2576" s="353"/>
      <c r="G2576" s="354"/>
      <c r="H2576" s="355"/>
      <c r="I2576" s="356"/>
    </row>
    <row r="2577" spans="2:9" ht="16.5" thickBot="1">
      <c r="B2577" s="81"/>
      <c r="D2577" s="352"/>
      <c r="E2577" s="353"/>
      <c r="F2577" s="353"/>
      <c r="G2577" s="354"/>
      <c r="H2577" s="355"/>
      <c r="I2577" s="356"/>
    </row>
    <row r="2578" spans="2:9" ht="16.5" thickBot="1">
      <c r="B2578" s="81"/>
      <c r="D2578" s="352"/>
      <c r="E2578" s="353"/>
      <c r="F2578" s="353"/>
      <c r="G2578" s="354"/>
      <c r="H2578" s="355"/>
      <c r="I2578" s="356"/>
    </row>
    <row r="2579" spans="2:9" ht="16.5" thickBot="1">
      <c r="B2579" s="81"/>
      <c r="D2579" s="352"/>
      <c r="E2579" s="353"/>
      <c r="F2579" s="353"/>
      <c r="G2579" s="354"/>
      <c r="H2579" s="355"/>
      <c r="I2579" s="356"/>
    </row>
    <row r="2580" spans="2:9" ht="16.5" thickBot="1">
      <c r="B2580" s="81"/>
      <c r="D2580" s="352"/>
      <c r="E2580" s="353"/>
      <c r="F2580" s="353"/>
      <c r="G2580" s="354"/>
      <c r="H2580" s="355"/>
      <c r="I2580" s="356"/>
    </row>
    <row r="2581" spans="2:9" ht="16.5" thickBot="1">
      <c r="B2581" s="81"/>
      <c r="D2581" s="352"/>
      <c r="E2581" s="353"/>
      <c r="F2581" s="353"/>
      <c r="G2581" s="354"/>
      <c r="H2581" s="355"/>
      <c r="I2581" s="356"/>
    </row>
    <row r="2582" spans="2:9" ht="16.5" thickBot="1">
      <c r="B2582" s="81"/>
      <c r="D2582" s="352"/>
      <c r="E2582" s="353"/>
      <c r="F2582" s="353"/>
      <c r="G2582" s="354"/>
      <c r="H2582" s="355"/>
      <c r="I2582" s="356"/>
    </row>
    <row r="2583" spans="2:9" ht="16.5" thickBot="1">
      <c r="B2583" s="81"/>
      <c r="D2583" s="352"/>
      <c r="E2583" s="353"/>
      <c r="F2583" s="353"/>
      <c r="G2583" s="354"/>
      <c r="H2583" s="355"/>
      <c r="I2583" s="356"/>
    </row>
    <row r="2584" spans="2:9" ht="16.5" thickBot="1">
      <c r="B2584" s="81"/>
      <c r="D2584" s="352"/>
      <c r="E2584" s="353"/>
      <c r="F2584" s="353"/>
      <c r="G2584" s="354"/>
      <c r="H2584" s="355"/>
      <c r="I2584" s="356"/>
    </row>
    <row r="2585" spans="2:9" ht="16.5" thickBot="1">
      <c r="B2585" s="81"/>
      <c r="D2585" s="352"/>
      <c r="E2585" s="353"/>
      <c r="F2585" s="353"/>
      <c r="G2585" s="354"/>
      <c r="H2585" s="355"/>
      <c r="I2585" s="356"/>
    </row>
    <row r="2586" spans="2:9" ht="16.5" thickBot="1">
      <c r="B2586" s="81"/>
      <c r="D2586" s="352"/>
      <c r="E2586" s="353"/>
      <c r="F2586" s="353"/>
      <c r="G2586" s="354"/>
      <c r="H2586" s="355"/>
      <c r="I2586" s="356"/>
    </row>
    <row r="2587" spans="2:9" ht="16.5" thickBot="1">
      <c r="B2587" s="81"/>
      <c r="D2587" s="352"/>
      <c r="E2587" s="353"/>
      <c r="F2587" s="353"/>
      <c r="G2587" s="354"/>
      <c r="H2587" s="355"/>
      <c r="I2587" s="356"/>
    </row>
    <row r="2588" spans="2:9" ht="16.5" thickBot="1">
      <c r="B2588" s="81"/>
      <c r="D2588" s="352"/>
      <c r="E2588" s="353"/>
      <c r="F2588" s="353"/>
      <c r="G2588" s="354"/>
      <c r="H2588" s="355"/>
      <c r="I2588" s="356"/>
    </row>
    <row r="2589" spans="2:9" ht="16.5" thickBot="1">
      <c r="B2589" s="81"/>
      <c r="D2589" s="352"/>
      <c r="E2589" s="353"/>
      <c r="F2589" s="353"/>
      <c r="G2589" s="354"/>
      <c r="H2589" s="355"/>
      <c r="I2589" s="356"/>
    </row>
    <row r="2590" spans="2:9" ht="16.5" thickBot="1">
      <c r="B2590" s="81"/>
      <c r="D2590" s="352"/>
      <c r="E2590" s="353"/>
      <c r="F2590" s="353"/>
      <c r="G2590" s="354"/>
      <c r="H2590" s="355"/>
      <c r="I2590" s="356"/>
    </row>
    <row r="2591" spans="2:9" ht="16.5" thickBot="1">
      <c r="B2591" s="81"/>
      <c r="D2591" s="352"/>
      <c r="E2591" s="353"/>
      <c r="F2591" s="353"/>
      <c r="G2591" s="354"/>
      <c r="H2591" s="355"/>
      <c r="I2591" s="356"/>
    </row>
    <row r="2592" spans="2:9" ht="16.5" thickBot="1">
      <c r="B2592" s="81"/>
      <c r="D2592" s="352"/>
      <c r="E2592" s="353"/>
      <c r="F2592" s="353"/>
      <c r="G2592" s="354"/>
      <c r="H2592" s="355"/>
      <c r="I2592" s="356"/>
    </row>
    <row r="2593" spans="2:9" ht="16.5" thickBot="1">
      <c r="B2593" s="81"/>
      <c r="D2593" s="352"/>
      <c r="E2593" s="353"/>
      <c r="F2593" s="353"/>
      <c r="G2593" s="354"/>
      <c r="H2593" s="355"/>
      <c r="I2593" s="356"/>
    </row>
    <row r="2594" spans="2:9" ht="16.5" thickBot="1">
      <c r="B2594" s="81"/>
      <c r="D2594" s="352"/>
      <c r="E2594" s="353"/>
      <c r="F2594" s="353"/>
      <c r="G2594" s="354"/>
      <c r="H2594" s="355"/>
      <c r="I2594" s="356"/>
    </row>
    <row r="2595" spans="2:9" ht="16.5" thickBot="1">
      <c r="B2595" s="81"/>
      <c r="D2595" s="352"/>
      <c r="E2595" s="353"/>
      <c r="F2595" s="353"/>
      <c r="G2595" s="354"/>
      <c r="H2595" s="355"/>
      <c r="I2595" s="356"/>
    </row>
    <row r="2596" spans="2:9" ht="16.5" thickBot="1">
      <c r="B2596" s="81"/>
      <c r="D2596" s="352"/>
      <c r="E2596" s="353"/>
      <c r="F2596" s="353"/>
      <c r="G2596" s="354"/>
      <c r="H2596" s="355"/>
      <c r="I2596" s="356"/>
    </row>
    <row r="2597" spans="2:9" ht="16.5" thickBot="1">
      <c r="B2597" s="81"/>
      <c r="D2597" s="352"/>
      <c r="E2597" s="353"/>
      <c r="F2597" s="353"/>
      <c r="G2597" s="354"/>
      <c r="H2597" s="355"/>
      <c r="I2597" s="356"/>
    </row>
    <row r="2598" spans="2:9" ht="16.5" thickBot="1">
      <c r="B2598" s="81"/>
      <c r="D2598" s="352"/>
      <c r="E2598" s="353"/>
      <c r="F2598" s="353"/>
      <c r="G2598" s="354"/>
      <c r="H2598" s="355"/>
      <c r="I2598" s="356"/>
    </row>
    <row r="2599" spans="2:9" ht="16.5" thickBot="1">
      <c r="B2599" s="81"/>
      <c r="D2599" s="352"/>
      <c r="E2599" s="353"/>
      <c r="F2599" s="353"/>
      <c r="G2599" s="354"/>
      <c r="H2599" s="355"/>
      <c r="I2599" s="356"/>
    </row>
    <row r="2600" spans="2:9" ht="16.5" thickBot="1">
      <c r="B2600" s="81"/>
      <c r="D2600" s="352"/>
      <c r="E2600" s="353"/>
      <c r="F2600" s="353"/>
      <c r="G2600" s="354"/>
      <c r="H2600" s="355"/>
      <c r="I2600" s="356"/>
    </row>
    <row r="2601" spans="2:9" ht="16.5" thickBot="1">
      <c r="B2601" s="81"/>
      <c r="D2601" s="352"/>
      <c r="E2601" s="353"/>
      <c r="F2601" s="353"/>
      <c r="G2601" s="354"/>
      <c r="H2601" s="355"/>
      <c r="I2601" s="356"/>
    </row>
    <row r="2602" spans="2:9" ht="16.5" thickBot="1">
      <c r="B2602" s="81"/>
      <c r="D2602" s="352"/>
      <c r="E2602" s="353"/>
      <c r="F2602" s="353"/>
      <c r="G2602" s="354"/>
      <c r="H2602" s="355"/>
      <c r="I2602" s="356"/>
    </row>
    <row r="2603" spans="2:9" ht="16.5" thickBot="1">
      <c r="B2603" s="81"/>
      <c r="D2603" s="352"/>
      <c r="E2603" s="353"/>
      <c r="F2603" s="353"/>
      <c r="G2603" s="354"/>
      <c r="H2603" s="355"/>
      <c r="I2603" s="356"/>
    </row>
    <row r="2604" spans="2:9" ht="16.5" thickBot="1">
      <c r="B2604" s="81"/>
      <c r="D2604" s="352"/>
      <c r="E2604" s="353"/>
      <c r="F2604" s="353"/>
      <c r="G2604" s="354"/>
      <c r="H2604" s="355"/>
      <c r="I2604" s="356"/>
    </row>
    <row r="2605" spans="2:9" ht="16.5" thickBot="1">
      <c r="B2605" s="81"/>
      <c r="D2605" s="352"/>
      <c r="E2605" s="353"/>
      <c r="F2605" s="353"/>
      <c r="G2605" s="354"/>
      <c r="H2605" s="355"/>
      <c r="I2605" s="356"/>
    </row>
    <row r="2606" spans="2:9" ht="16.5" thickBot="1">
      <c r="B2606" s="81"/>
      <c r="D2606" s="352"/>
      <c r="E2606" s="353"/>
      <c r="F2606" s="353"/>
      <c r="G2606" s="354"/>
      <c r="H2606" s="355"/>
      <c r="I2606" s="356"/>
    </row>
    <row r="2607" spans="2:9" ht="16.5" thickBot="1">
      <c r="B2607" s="81"/>
      <c r="D2607" s="352"/>
      <c r="E2607" s="353"/>
      <c r="F2607" s="353"/>
      <c r="G2607" s="354"/>
      <c r="H2607" s="355"/>
      <c r="I2607" s="356"/>
    </row>
    <row r="2608" spans="2:9" ht="16.5" thickBot="1">
      <c r="B2608" s="81"/>
      <c r="D2608" s="352"/>
      <c r="E2608" s="353"/>
      <c r="F2608" s="353"/>
      <c r="G2608" s="354"/>
      <c r="H2608" s="355"/>
      <c r="I2608" s="356"/>
    </row>
    <row r="2609" spans="2:9" ht="16.5" thickBot="1">
      <c r="B2609" s="81"/>
      <c r="D2609" s="352"/>
      <c r="E2609" s="353"/>
      <c r="F2609" s="353"/>
      <c r="G2609" s="354"/>
      <c r="H2609" s="355"/>
      <c r="I2609" s="356"/>
    </row>
    <row r="2610" spans="2:9" ht="16.5" thickBot="1">
      <c r="B2610" s="81"/>
      <c r="D2610" s="352"/>
      <c r="E2610" s="353"/>
      <c r="F2610" s="353"/>
      <c r="G2610" s="354"/>
      <c r="H2610" s="355"/>
      <c r="I2610" s="356"/>
    </row>
    <row r="2611" spans="2:9" ht="16.5" thickBot="1">
      <c r="B2611" s="81"/>
      <c r="D2611" s="352"/>
      <c r="E2611" s="353"/>
      <c r="F2611" s="353"/>
      <c r="G2611" s="354"/>
      <c r="H2611" s="355"/>
      <c r="I2611" s="356"/>
    </row>
    <row r="2612" spans="2:9" ht="16.5" thickBot="1">
      <c r="B2612" s="81"/>
      <c r="D2612" s="352"/>
      <c r="E2612" s="353"/>
      <c r="F2612" s="353"/>
      <c r="G2612" s="354"/>
      <c r="H2612" s="355"/>
      <c r="I2612" s="356"/>
    </row>
    <row r="2613" spans="2:9" ht="16.5" thickBot="1">
      <c r="B2613" s="81"/>
      <c r="D2613" s="352"/>
      <c r="E2613" s="353"/>
      <c r="F2613" s="353"/>
      <c r="G2613" s="354"/>
      <c r="H2613" s="355"/>
      <c r="I2613" s="356"/>
    </row>
    <row r="2614" spans="2:9" ht="16.5" thickBot="1">
      <c r="B2614" s="81"/>
      <c r="D2614" s="352"/>
      <c r="E2614" s="353"/>
      <c r="F2614" s="353"/>
      <c r="G2614" s="354"/>
      <c r="H2614" s="355"/>
      <c r="I2614" s="356"/>
    </row>
    <row r="2615" spans="2:9" ht="16.5" thickBot="1">
      <c r="B2615" s="81"/>
      <c r="D2615" s="352"/>
      <c r="E2615" s="353"/>
      <c r="F2615" s="353"/>
      <c r="G2615" s="354"/>
      <c r="H2615" s="355"/>
      <c r="I2615" s="356"/>
    </row>
    <row r="2616" spans="2:9" ht="16.5" thickBot="1">
      <c r="B2616" s="81"/>
      <c r="D2616" s="352"/>
      <c r="E2616" s="353"/>
      <c r="F2616" s="353"/>
      <c r="G2616" s="354"/>
      <c r="H2616" s="355"/>
      <c r="I2616" s="356"/>
    </row>
    <row r="2617" spans="2:9" ht="16.5" thickBot="1">
      <c r="B2617" s="81"/>
      <c r="D2617" s="352"/>
      <c r="E2617" s="353"/>
      <c r="F2617" s="353"/>
      <c r="G2617" s="354"/>
      <c r="H2617" s="355"/>
      <c r="I2617" s="356"/>
    </row>
    <row r="2618" spans="2:9" ht="16.5" thickBot="1">
      <c r="B2618" s="81"/>
      <c r="D2618" s="352"/>
      <c r="E2618" s="353"/>
      <c r="F2618" s="353"/>
      <c r="G2618" s="354"/>
      <c r="H2618" s="355"/>
      <c r="I2618" s="356"/>
    </row>
    <row r="2619" spans="2:9" ht="16.5" thickBot="1">
      <c r="B2619" s="81"/>
      <c r="D2619" s="352"/>
      <c r="E2619" s="353"/>
      <c r="F2619" s="353"/>
      <c r="G2619" s="354"/>
      <c r="H2619" s="355"/>
      <c r="I2619" s="356"/>
    </row>
    <row r="2620" spans="2:9" ht="16.5" thickBot="1">
      <c r="B2620" s="81"/>
      <c r="D2620" s="352"/>
      <c r="E2620" s="353"/>
      <c r="F2620" s="353"/>
      <c r="G2620" s="354"/>
      <c r="H2620" s="355"/>
      <c r="I2620" s="356"/>
    </row>
    <row r="2621" spans="2:9" ht="16.5" thickBot="1">
      <c r="B2621" s="81"/>
      <c r="D2621" s="352"/>
      <c r="E2621" s="353"/>
      <c r="F2621" s="353"/>
      <c r="G2621" s="354"/>
      <c r="H2621" s="355"/>
      <c r="I2621" s="356"/>
    </row>
    <row r="2622" spans="2:9" ht="16.5" thickBot="1">
      <c r="B2622" s="81"/>
      <c r="D2622" s="352"/>
      <c r="E2622" s="353"/>
      <c r="F2622" s="353"/>
      <c r="G2622" s="354"/>
      <c r="H2622" s="355"/>
      <c r="I2622" s="356"/>
    </row>
    <row r="2623" spans="2:9" ht="16.5" thickBot="1">
      <c r="B2623" s="81"/>
      <c r="D2623" s="352"/>
      <c r="E2623" s="353"/>
      <c r="F2623" s="353"/>
      <c r="G2623" s="354"/>
      <c r="H2623" s="355"/>
      <c r="I2623" s="356"/>
    </row>
    <row r="2624" spans="2:9" ht="16.5" thickBot="1">
      <c r="B2624" s="81"/>
      <c r="D2624" s="352"/>
      <c r="E2624" s="353"/>
      <c r="F2624" s="353"/>
      <c r="G2624" s="354"/>
      <c r="H2624" s="355"/>
      <c r="I2624" s="356"/>
    </row>
    <row r="2625" spans="2:9" ht="16.5" thickBot="1">
      <c r="B2625" s="81"/>
      <c r="D2625" s="352"/>
      <c r="E2625" s="353"/>
      <c r="F2625" s="353"/>
      <c r="G2625" s="354"/>
      <c r="H2625" s="355"/>
      <c r="I2625" s="356"/>
    </row>
    <row r="2626" spans="2:9" ht="16.5" thickBot="1">
      <c r="B2626" s="81"/>
      <c r="D2626" s="352"/>
      <c r="E2626" s="353"/>
      <c r="F2626" s="353"/>
      <c r="G2626" s="354"/>
      <c r="H2626" s="355"/>
      <c r="I2626" s="356"/>
    </row>
    <row r="2627" spans="2:9" ht="16.5" thickBot="1">
      <c r="B2627" s="81"/>
      <c r="D2627" s="352"/>
      <c r="E2627" s="353"/>
      <c r="F2627" s="353"/>
      <c r="G2627" s="354"/>
      <c r="H2627" s="355"/>
      <c r="I2627" s="356"/>
    </row>
    <row r="2628" spans="2:9" ht="16.5" thickBot="1">
      <c r="B2628" s="81"/>
      <c r="D2628" s="352"/>
      <c r="E2628" s="353"/>
      <c r="F2628" s="353"/>
      <c r="G2628" s="354"/>
      <c r="H2628" s="355"/>
      <c r="I2628" s="356"/>
    </row>
    <row r="2629" spans="2:9" ht="16.5" thickBot="1">
      <c r="B2629" s="81"/>
      <c r="D2629" s="352"/>
      <c r="E2629" s="353"/>
      <c r="F2629" s="353"/>
      <c r="G2629" s="354"/>
      <c r="H2629" s="355"/>
      <c r="I2629" s="356"/>
    </row>
    <row r="2630" spans="2:9" ht="16.5" thickBot="1">
      <c r="B2630" s="81"/>
      <c r="D2630" s="352"/>
      <c r="E2630" s="353"/>
      <c r="F2630" s="353"/>
      <c r="G2630" s="354"/>
      <c r="H2630" s="355"/>
      <c r="I2630" s="356"/>
    </row>
    <row r="2631" spans="2:9" ht="16.5" thickBot="1">
      <c r="B2631" s="81"/>
      <c r="D2631" s="352"/>
      <c r="E2631" s="353"/>
      <c r="F2631" s="353"/>
      <c r="G2631" s="354"/>
      <c r="H2631" s="355"/>
      <c r="I2631" s="356"/>
    </row>
    <row r="2632" spans="2:9" ht="16.5" thickBot="1">
      <c r="B2632" s="81"/>
      <c r="D2632" s="352"/>
      <c r="E2632" s="353"/>
      <c r="F2632" s="353"/>
      <c r="G2632" s="354"/>
      <c r="H2632" s="355"/>
      <c r="I2632" s="356"/>
    </row>
    <row r="2633" spans="2:9" ht="16.5" thickBot="1">
      <c r="B2633" s="81"/>
      <c r="D2633" s="352"/>
      <c r="E2633" s="353"/>
      <c r="F2633" s="353"/>
      <c r="G2633" s="354"/>
      <c r="H2633" s="355"/>
      <c r="I2633" s="356"/>
    </row>
    <row r="2634" spans="2:9" ht="16.5" thickBot="1">
      <c r="B2634" s="81"/>
      <c r="D2634" s="352"/>
      <c r="E2634" s="353"/>
      <c r="F2634" s="353"/>
      <c r="G2634" s="354"/>
      <c r="H2634" s="355"/>
      <c r="I2634" s="356"/>
    </row>
    <row r="2635" spans="2:9" ht="16.5" thickBot="1">
      <c r="B2635" s="81"/>
      <c r="D2635" s="352"/>
      <c r="E2635" s="353"/>
      <c r="F2635" s="353"/>
      <c r="G2635" s="354"/>
      <c r="H2635" s="355"/>
      <c r="I2635" s="356"/>
    </row>
    <row r="2636" spans="2:9" ht="16.5" thickBot="1">
      <c r="B2636" s="81"/>
      <c r="D2636" s="352"/>
      <c r="E2636" s="353"/>
      <c r="F2636" s="353"/>
      <c r="G2636" s="354"/>
      <c r="H2636" s="355"/>
      <c r="I2636" s="356"/>
    </row>
    <row r="2637" spans="2:9" ht="16.5" thickBot="1">
      <c r="B2637" s="81"/>
      <c r="D2637" s="352"/>
      <c r="E2637" s="353"/>
      <c r="F2637" s="353"/>
      <c r="G2637" s="354"/>
      <c r="H2637" s="355"/>
      <c r="I2637" s="356"/>
    </row>
    <row r="2638" spans="2:9" ht="16.5" thickBot="1">
      <c r="B2638" s="81"/>
      <c r="D2638" s="352"/>
      <c r="E2638" s="353"/>
      <c r="F2638" s="353"/>
      <c r="G2638" s="354"/>
      <c r="H2638" s="355"/>
      <c r="I2638" s="356"/>
    </row>
    <row r="2639" spans="2:9" ht="16.5" thickBot="1">
      <c r="B2639" s="81"/>
      <c r="D2639" s="352"/>
      <c r="E2639" s="353"/>
      <c r="F2639" s="353"/>
      <c r="G2639" s="354"/>
      <c r="H2639" s="355"/>
      <c r="I2639" s="356"/>
    </row>
    <row r="2640" spans="2:9" ht="16.5" thickBot="1">
      <c r="B2640" s="81"/>
      <c r="D2640" s="352"/>
      <c r="E2640" s="353"/>
      <c r="F2640" s="353"/>
      <c r="G2640" s="354"/>
      <c r="H2640" s="355"/>
      <c r="I2640" s="356"/>
    </row>
    <row r="2641" spans="2:9" ht="16.5" thickBot="1">
      <c r="B2641" s="81"/>
      <c r="D2641" s="352"/>
      <c r="E2641" s="353"/>
      <c r="F2641" s="353"/>
      <c r="G2641" s="354"/>
      <c r="H2641" s="355"/>
      <c r="I2641" s="356"/>
    </row>
    <row r="2642" spans="2:9" ht="16.5" thickBot="1">
      <c r="B2642" s="81"/>
      <c r="D2642" s="352"/>
      <c r="E2642" s="353"/>
      <c r="F2642" s="353"/>
      <c r="G2642" s="354"/>
      <c r="H2642" s="355"/>
      <c r="I2642" s="356"/>
    </row>
    <row r="2643" spans="2:9" ht="16.5" thickBot="1">
      <c r="B2643" s="81"/>
      <c r="D2643" s="352"/>
      <c r="E2643" s="353"/>
      <c r="F2643" s="353"/>
      <c r="G2643" s="354"/>
      <c r="H2643" s="355"/>
      <c r="I2643" s="356"/>
    </row>
    <row r="2644" spans="2:9" ht="16.5" thickBot="1">
      <c r="B2644" s="81"/>
      <c r="D2644" s="352"/>
      <c r="E2644" s="353"/>
      <c r="F2644" s="353"/>
      <c r="G2644" s="354"/>
      <c r="H2644" s="355"/>
      <c r="I2644" s="356"/>
    </row>
    <row r="2645" spans="2:9" ht="16.5" thickBot="1">
      <c r="B2645" s="81"/>
      <c r="D2645" s="352"/>
      <c r="E2645" s="353"/>
      <c r="F2645" s="353"/>
      <c r="G2645" s="354"/>
      <c r="H2645" s="355"/>
      <c r="I2645" s="356"/>
    </row>
    <row r="2646" spans="2:9" ht="16.5" thickBot="1">
      <c r="B2646" s="81"/>
      <c r="D2646" s="352"/>
      <c r="E2646" s="353"/>
      <c r="F2646" s="353"/>
      <c r="G2646" s="354"/>
      <c r="H2646" s="355"/>
      <c r="I2646" s="356"/>
    </row>
    <row r="2647" spans="2:9" ht="16.5" thickBot="1">
      <c r="B2647" s="81"/>
      <c r="D2647" s="352"/>
      <c r="E2647" s="353"/>
      <c r="F2647" s="353"/>
      <c r="G2647" s="354"/>
      <c r="H2647" s="355"/>
      <c r="I2647" s="356"/>
    </row>
    <row r="2648" spans="2:9" ht="16.5" thickBot="1">
      <c r="B2648" s="81"/>
      <c r="D2648" s="352"/>
      <c r="E2648" s="353"/>
      <c r="F2648" s="353"/>
      <c r="G2648" s="354"/>
      <c r="H2648" s="355"/>
      <c r="I2648" s="356"/>
    </row>
    <row r="2649" spans="2:9" ht="16.5" thickBot="1">
      <c r="B2649" s="81"/>
      <c r="D2649" s="352"/>
      <c r="E2649" s="353"/>
      <c r="F2649" s="353"/>
      <c r="G2649" s="354"/>
      <c r="H2649" s="355"/>
      <c r="I2649" s="356"/>
    </row>
    <row r="2650" spans="2:9" ht="16.5" thickBot="1">
      <c r="B2650" s="81"/>
      <c r="D2650" s="352"/>
      <c r="E2650" s="353"/>
      <c r="F2650" s="353"/>
      <c r="G2650" s="354"/>
      <c r="H2650" s="355"/>
      <c r="I2650" s="356"/>
    </row>
    <row r="2651" spans="2:9" ht="16.5" thickBot="1">
      <c r="B2651" s="81"/>
      <c r="D2651" s="352"/>
      <c r="E2651" s="353"/>
      <c r="F2651" s="353"/>
      <c r="G2651" s="354"/>
      <c r="H2651" s="355"/>
      <c r="I2651" s="356"/>
    </row>
    <row r="2652" spans="2:9" ht="16.5" thickBot="1">
      <c r="B2652" s="81"/>
      <c r="D2652" s="352"/>
      <c r="E2652" s="353"/>
      <c r="F2652" s="353"/>
      <c r="G2652" s="354"/>
      <c r="H2652" s="355"/>
      <c r="I2652" s="356"/>
    </row>
    <row r="2653" spans="2:9" ht="16.5" thickBot="1">
      <c r="B2653" s="81"/>
      <c r="D2653" s="352"/>
      <c r="E2653" s="353"/>
      <c r="F2653" s="353"/>
      <c r="G2653" s="354"/>
      <c r="H2653" s="355"/>
      <c r="I2653" s="356"/>
    </row>
    <row r="2654" spans="2:9" ht="16.5" thickBot="1">
      <c r="B2654" s="81"/>
      <c r="D2654" s="352"/>
      <c r="E2654" s="353"/>
      <c r="F2654" s="353"/>
      <c r="G2654" s="354"/>
      <c r="H2654" s="355"/>
      <c r="I2654" s="356"/>
    </row>
    <row r="2655" spans="2:9" ht="16.5" thickBot="1">
      <c r="B2655" s="81"/>
      <c r="D2655" s="352"/>
      <c r="E2655" s="353"/>
      <c r="F2655" s="353"/>
      <c r="G2655" s="354"/>
      <c r="H2655" s="355"/>
      <c r="I2655" s="356"/>
    </row>
    <row r="2656" spans="2:9" ht="16.5" thickBot="1">
      <c r="B2656" s="81"/>
      <c r="D2656" s="352"/>
      <c r="E2656" s="353"/>
      <c r="F2656" s="353"/>
      <c r="G2656" s="354"/>
      <c r="H2656" s="355"/>
      <c r="I2656" s="356"/>
    </row>
    <row r="2657" spans="2:9" ht="16.5" thickBot="1">
      <c r="B2657" s="81"/>
      <c r="D2657" s="352"/>
      <c r="E2657" s="353"/>
      <c r="F2657" s="353"/>
      <c r="G2657" s="354"/>
      <c r="H2657" s="355"/>
      <c r="I2657" s="356"/>
    </row>
    <row r="2658" spans="2:9" ht="16.5" thickBot="1">
      <c r="B2658" s="81"/>
      <c r="D2658" s="352"/>
      <c r="E2658" s="353"/>
      <c r="F2658" s="353"/>
      <c r="G2658" s="354"/>
      <c r="H2658" s="355"/>
      <c r="I2658" s="356"/>
    </row>
    <row r="2659" spans="2:9" ht="16.5" thickBot="1">
      <c r="B2659" s="81"/>
      <c r="D2659" s="352"/>
      <c r="E2659" s="353"/>
      <c r="F2659" s="353"/>
      <c r="G2659" s="354"/>
      <c r="H2659" s="355"/>
      <c r="I2659" s="356"/>
    </row>
    <row r="2660" spans="2:9" ht="16.5" thickBot="1">
      <c r="B2660" s="81"/>
      <c r="D2660" s="352"/>
      <c r="E2660" s="353"/>
      <c r="F2660" s="353"/>
      <c r="G2660" s="354"/>
      <c r="H2660" s="355"/>
      <c r="I2660" s="356"/>
    </row>
    <row r="2661" spans="2:9" ht="16.5" thickBot="1">
      <c r="B2661" s="81"/>
      <c r="D2661" s="352"/>
      <c r="E2661" s="353"/>
      <c r="F2661" s="353"/>
      <c r="G2661" s="354"/>
      <c r="H2661" s="355"/>
      <c r="I2661" s="356"/>
    </row>
    <row r="2662" spans="2:9" ht="16.5" thickBot="1">
      <c r="B2662" s="81"/>
      <c r="D2662" s="352"/>
      <c r="E2662" s="353"/>
      <c r="F2662" s="353"/>
      <c r="G2662" s="354"/>
      <c r="H2662" s="355"/>
      <c r="I2662" s="356"/>
    </row>
    <row r="2663" spans="2:9" ht="16.5" thickBot="1">
      <c r="B2663" s="81"/>
      <c r="D2663" s="352"/>
      <c r="E2663" s="353"/>
      <c r="F2663" s="353"/>
      <c r="G2663" s="354"/>
      <c r="H2663" s="355"/>
      <c r="I2663" s="356"/>
    </row>
    <row r="2664" spans="2:9" ht="16.5" thickBot="1">
      <c r="B2664" s="81"/>
      <c r="D2664" s="352"/>
      <c r="E2664" s="353"/>
      <c r="F2664" s="353"/>
      <c r="G2664" s="354"/>
      <c r="H2664" s="355"/>
      <c r="I2664" s="356"/>
    </row>
    <row r="2665" spans="2:9" ht="16.5" thickBot="1">
      <c r="B2665" s="81"/>
      <c r="D2665" s="352"/>
      <c r="E2665" s="353"/>
      <c r="F2665" s="353"/>
      <c r="G2665" s="354"/>
      <c r="H2665" s="355"/>
      <c r="I2665" s="356"/>
    </row>
    <row r="2666" spans="2:9" ht="16.5" thickBot="1">
      <c r="B2666" s="81"/>
      <c r="D2666" s="352"/>
      <c r="E2666" s="353"/>
      <c r="F2666" s="353"/>
      <c r="G2666" s="354"/>
      <c r="H2666" s="355"/>
      <c r="I2666" s="356"/>
    </row>
    <row r="2667" spans="2:9" ht="16.5" thickBot="1">
      <c r="B2667" s="81"/>
      <c r="D2667" s="352"/>
      <c r="E2667" s="353"/>
      <c r="F2667" s="353"/>
      <c r="G2667" s="354"/>
      <c r="H2667" s="355"/>
      <c r="I2667" s="356"/>
    </row>
    <row r="2668" spans="2:9" ht="16.5" thickBot="1">
      <c r="B2668" s="81"/>
      <c r="D2668" s="352"/>
      <c r="E2668" s="353"/>
      <c r="F2668" s="353"/>
      <c r="G2668" s="354"/>
      <c r="H2668" s="355"/>
      <c r="I2668" s="356"/>
    </row>
    <row r="2669" spans="2:9" ht="16.5" thickBot="1">
      <c r="B2669" s="81"/>
      <c r="D2669" s="352"/>
      <c r="E2669" s="353"/>
      <c r="F2669" s="353"/>
      <c r="G2669" s="354"/>
      <c r="H2669" s="355"/>
      <c r="I2669" s="356"/>
    </row>
    <row r="2670" spans="2:9" ht="16.5" thickBot="1">
      <c r="B2670" s="81"/>
      <c r="D2670" s="352"/>
      <c r="E2670" s="353"/>
      <c r="F2670" s="353"/>
      <c r="G2670" s="354"/>
      <c r="H2670" s="355"/>
      <c r="I2670" s="356"/>
    </row>
    <row r="2671" spans="2:9" ht="16.5" thickBot="1">
      <c r="B2671" s="81"/>
      <c r="D2671" s="352"/>
      <c r="E2671" s="353"/>
      <c r="F2671" s="353"/>
      <c r="G2671" s="354"/>
      <c r="H2671" s="355"/>
      <c r="I2671" s="356"/>
    </row>
    <row r="2672" spans="2:9" ht="16.5" thickBot="1">
      <c r="B2672" s="81"/>
      <c r="D2672" s="352"/>
      <c r="E2672" s="353"/>
      <c r="F2672" s="353"/>
      <c r="G2672" s="354"/>
      <c r="H2672" s="355"/>
      <c r="I2672" s="356"/>
    </row>
    <row r="2673" spans="2:9" ht="16.5" thickBot="1">
      <c r="B2673" s="81"/>
      <c r="D2673" s="352"/>
      <c r="E2673" s="353"/>
      <c r="F2673" s="353"/>
      <c r="G2673" s="354"/>
      <c r="H2673" s="355"/>
      <c r="I2673" s="356"/>
    </row>
    <row r="2674" spans="2:9" ht="16.5" thickBot="1">
      <c r="B2674" s="81"/>
      <c r="D2674" s="352"/>
      <c r="E2674" s="353"/>
      <c r="F2674" s="353"/>
      <c r="G2674" s="354"/>
      <c r="H2674" s="355"/>
      <c r="I2674" s="356"/>
    </row>
    <row r="2675" spans="2:9" ht="16.5" thickBot="1">
      <c r="B2675" s="81"/>
      <c r="D2675" s="352"/>
      <c r="E2675" s="353"/>
      <c r="F2675" s="353"/>
      <c r="G2675" s="354"/>
      <c r="H2675" s="355"/>
      <c r="I2675" s="356"/>
    </row>
    <row r="2676" spans="2:9" ht="16.5" thickBot="1">
      <c r="B2676" s="81"/>
      <c r="D2676" s="352"/>
      <c r="E2676" s="353"/>
      <c r="F2676" s="353"/>
      <c r="G2676" s="354"/>
      <c r="H2676" s="355"/>
      <c r="I2676" s="356"/>
    </row>
    <row r="2677" spans="2:9" ht="16.5" thickBot="1">
      <c r="B2677" s="81"/>
      <c r="D2677" s="352"/>
      <c r="E2677" s="353"/>
      <c r="F2677" s="353"/>
      <c r="G2677" s="354"/>
      <c r="H2677" s="355"/>
      <c r="I2677" s="356"/>
    </row>
    <row r="2678" spans="2:9" ht="16.5" thickBot="1">
      <c r="B2678" s="81"/>
      <c r="D2678" s="352"/>
      <c r="E2678" s="353"/>
      <c r="F2678" s="353"/>
      <c r="G2678" s="354"/>
      <c r="H2678" s="355"/>
      <c r="I2678" s="356"/>
    </row>
    <row r="2679" spans="2:9" ht="16.5" thickBot="1">
      <c r="B2679" s="81"/>
      <c r="D2679" s="352"/>
      <c r="E2679" s="353"/>
      <c r="F2679" s="353"/>
      <c r="G2679" s="354"/>
      <c r="H2679" s="355"/>
      <c r="I2679" s="356"/>
    </row>
    <row r="2680" spans="2:9" ht="16.5" thickBot="1">
      <c r="B2680" s="81"/>
      <c r="D2680" s="352"/>
      <c r="E2680" s="353"/>
      <c r="F2680" s="353"/>
      <c r="G2680" s="354"/>
      <c r="H2680" s="355"/>
      <c r="I2680" s="356"/>
    </row>
    <row r="2681" spans="2:9" ht="16.5" thickBot="1">
      <c r="B2681" s="81"/>
      <c r="D2681" s="352"/>
      <c r="E2681" s="353"/>
      <c r="F2681" s="353"/>
      <c r="G2681" s="354"/>
      <c r="H2681" s="355"/>
      <c r="I2681" s="356"/>
    </row>
    <row r="2682" spans="2:9" ht="16.5" thickBot="1">
      <c r="B2682" s="81"/>
      <c r="D2682" s="352"/>
      <c r="E2682" s="353"/>
      <c r="F2682" s="353"/>
      <c r="G2682" s="354"/>
      <c r="H2682" s="355"/>
      <c r="I2682" s="356"/>
    </row>
    <row r="2683" spans="2:9" ht="16.5" thickBot="1">
      <c r="B2683" s="81"/>
      <c r="D2683" s="352"/>
      <c r="E2683" s="353"/>
      <c r="F2683" s="353"/>
      <c r="G2683" s="354"/>
      <c r="H2683" s="355"/>
      <c r="I2683" s="356"/>
    </row>
    <row r="2684" spans="2:9" ht="16.5" thickBot="1">
      <c r="B2684" s="81"/>
      <c r="D2684" s="352"/>
      <c r="E2684" s="353"/>
      <c r="F2684" s="353"/>
      <c r="G2684" s="354"/>
      <c r="H2684" s="355"/>
      <c r="I2684" s="356"/>
    </row>
    <row r="2685" spans="2:9" ht="16.5" thickBot="1">
      <c r="B2685" s="81"/>
      <c r="D2685" s="352"/>
      <c r="E2685" s="353"/>
      <c r="F2685" s="353"/>
      <c r="G2685" s="354"/>
      <c r="H2685" s="355"/>
      <c r="I2685" s="356"/>
    </row>
    <row r="2686" spans="2:9" ht="16.5" thickBot="1">
      <c r="B2686" s="81"/>
      <c r="D2686" s="352"/>
      <c r="E2686" s="353"/>
      <c r="F2686" s="353"/>
      <c r="G2686" s="354"/>
      <c r="H2686" s="355"/>
      <c r="I2686" s="356"/>
    </row>
    <row r="2687" spans="2:9" ht="16.5" thickBot="1">
      <c r="B2687" s="81"/>
      <c r="D2687" s="352"/>
      <c r="E2687" s="353"/>
      <c r="F2687" s="353"/>
      <c r="G2687" s="354"/>
      <c r="H2687" s="355"/>
      <c r="I2687" s="356"/>
    </row>
    <row r="2688" spans="2:9" ht="16.5" thickBot="1">
      <c r="B2688" s="81"/>
      <c r="D2688" s="352"/>
      <c r="E2688" s="353"/>
      <c r="F2688" s="353"/>
      <c r="G2688" s="354"/>
      <c r="H2688" s="355"/>
      <c r="I2688" s="356"/>
    </row>
    <row r="2689" spans="2:9" ht="16.5" thickBot="1">
      <c r="B2689" s="81"/>
      <c r="D2689" s="352"/>
      <c r="E2689" s="353"/>
      <c r="F2689" s="353"/>
      <c r="G2689" s="354"/>
      <c r="H2689" s="355"/>
      <c r="I2689" s="356"/>
    </row>
    <row r="2690" spans="2:9" ht="16.5" thickBot="1">
      <c r="B2690" s="81"/>
      <c r="D2690" s="352"/>
      <c r="E2690" s="353"/>
      <c r="F2690" s="353"/>
      <c r="G2690" s="354"/>
      <c r="H2690" s="355"/>
      <c r="I2690" s="356"/>
    </row>
    <row r="2691" spans="2:9" ht="16.5" thickBot="1">
      <c r="B2691" s="81"/>
      <c r="D2691" s="352"/>
      <c r="E2691" s="353"/>
      <c r="F2691" s="353"/>
      <c r="G2691" s="354"/>
      <c r="H2691" s="355"/>
      <c r="I2691" s="356"/>
    </row>
    <row r="2692" spans="2:9" ht="16.5" thickBot="1">
      <c r="B2692" s="81"/>
      <c r="D2692" s="352"/>
      <c r="E2692" s="353"/>
      <c r="F2692" s="353"/>
      <c r="G2692" s="354"/>
      <c r="H2692" s="355"/>
      <c r="I2692" s="356"/>
    </row>
    <row r="2693" spans="2:9" ht="16.5" thickBot="1">
      <c r="B2693" s="81"/>
      <c r="D2693" s="352"/>
      <c r="E2693" s="353"/>
      <c r="F2693" s="353"/>
      <c r="G2693" s="354"/>
      <c r="H2693" s="355"/>
      <c r="I2693" s="356"/>
    </row>
    <row r="2694" spans="2:9" ht="16.5" thickBot="1">
      <c r="B2694" s="81"/>
      <c r="D2694" s="352"/>
      <c r="E2694" s="353"/>
      <c r="F2694" s="353"/>
      <c r="G2694" s="354"/>
      <c r="H2694" s="355"/>
      <c r="I2694" s="356"/>
    </row>
    <row r="2695" spans="2:9" ht="16.5" thickBot="1">
      <c r="B2695" s="81"/>
      <c r="D2695" s="352"/>
      <c r="E2695" s="353"/>
      <c r="F2695" s="353"/>
      <c r="G2695" s="354"/>
      <c r="H2695" s="355"/>
      <c r="I2695" s="356"/>
    </row>
    <row r="2696" spans="2:9" ht="16.5" thickBot="1">
      <c r="B2696" s="81"/>
      <c r="D2696" s="352"/>
      <c r="E2696" s="353"/>
      <c r="F2696" s="353"/>
      <c r="G2696" s="354"/>
      <c r="H2696" s="355"/>
      <c r="I2696" s="356"/>
    </row>
    <row r="2697" spans="2:9" ht="16.5" thickBot="1">
      <c r="B2697" s="81"/>
      <c r="D2697" s="352"/>
      <c r="E2697" s="353"/>
      <c r="F2697" s="353"/>
      <c r="G2697" s="354"/>
      <c r="H2697" s="355"/>
      <c r="I2697" s="356"/>
    </row>
    <row r="2698" spans="2:9" ht="16.5" thickBot="1">
      <c r="B2698" s="81"/>
      <c r="D2698" s="352"/>
      <c r="E2698" s="353"/>
      <c r="F2698" s="353"/>
      <c r="G2698" s="354"/>
      <c r="H2698" s="355"/>
      <c r="I2698" s="356"/>
    </row>
    <row r="2699" spans="2:9" ht="16.5" thickBot="1">
      <c r="B2699" s="81"/>
      <c r="D2699" s="352"/>
      <c r="E2699" s="353"/>
      <c r="F2699" s="353"/>
      <c r="G2699" s="354"/>
      <c r="H2699" s="355"/>
      <c r="I2699" s="356"/>
    </row>
    <row r="2700" spans="2:9" ht="16.5" thickBot="1">
      <c r="B2700" s="81"/>
      <c r="D2700" s="352"/>
      <c r="E2700" s="353"/>
      <c r="F2700" s="353"/>
      <c r="G2700" s="354"/>
      <c r="H2700" s="355"/>
      <c r="I2700" s="356"/>
    </row>
    <row r="2701" spans="2:9" ht="16.5" thickBot="1">
      <c r="B2701" s="81"/>
      <c r="D2701" s="352"/>
      <c r="E2701" s="353"/>
      <c r="F2701" s="353"/>
      <c r="G2701" s="354"/>
      <c r="H2701" s="355"/>
      <c r="I2701" s="356"/>
    </row>
    <row r="2702" spans="2:9" ht="16.5" thickBot="1">
      <c r="B2702" s="81"/>
      <c r="D2702" s="352"/>
      <c r="E2702" s="353"/>
      <c r="F2702" s="353"/>
      <c r="G2702" s="354"/>
      <c r="H2702" s="355"/>
      <c r="I2702" s="356"/>
    </row>
    <row r="2703" spans="2:9" ht="16.5" thickBot="1">
      <c r="B2703" s="81"/>
      <c r="D2703" s="352"/>
      <c r="E2703" s="353"/>
      <c r="F2703" s="353"/>
      <c r="G2703" s="354"/>
      <c r="H2703" s="355"/>
      <c r="I2703" s="356"/>
    </row>
    <row r="2704" spans="2:9" ht="16.5" thickBot="1">
      <c r="B2704" s="81"/>
      <c r="D2704" s="352"/>
      <c r="E2704" s="353"/>
      <c r="F2704" s="353"/>
      <c r="G2704" s="354"/>
      <c r="H2704" s="355"/>
      <c r="I2704" s="356"/>
    </row>
    <row r="2705" spans="2:9" ht="16.5" thickBot="1">
      <c r="B2705" s="81"/>
      <c r="D2705" s="352"/>
      <c r="E2705" s="353"/>
      <c r="F2705" s="353"/>
      <c r="G2705" s="354"/>
      <c r="H2705" s="355"/>
      <c r="I2705" s="356"/>
    </row>
    <row r="2706" spans="2:9" ht="16.5" thickBot="1">
      <c r="B2706" s="81"/>
      <c r="D2706" s="352"/>
      <c r="E2706" s="353"/>
      <c r="F2706" s="353"/>
      <c r="G2706" s="354"/>
      <c r="H2706" s="355"/>
      <c r="I2706" s="356"/>
    </row>
    <row r="2707" spans="2:9" ht="16.5" thickBot="1">
      <c r="B2707" s="81"/>
      <c r="D2707" s="352"/>
      <c r="E2707" s="353"/>
      <c r="F2707" s="353"/>
      <c r="G2707" s="354"/>
      <c r="H2707" s="355"/>
      <c r="I2707" s="356"/>
    </row>
    <row r="2708" spans="2:9" ht="16.5" thickBot="1">
      <c r="B2708" s="81"/>
      <c r="D2708" s="352"/>
      <c r="E2708" s="353"/>
      <c r="F2708" s="353"/>
      <c r="G2708" s="354"/>
      <c r="H2708" s="355"/>
      <c r="I2708" s="356"/>
    </row>
    <row r="2709" spans="2:9" ht="16.5" thickBot="1">
      <c r="B2709" s="81"/>
      <c r="D2709" s="352"/>
      <c r="E2709" s="353"/>
      <c r="F2709" s="353"/>
      <c r="G2709" s="354"/>
      <c r="H2709" s="355"/>
      <c r="I2709" s="356"/>
    </row>
    <row r="2710" spans="2:9" ht="16.5" thickBot="1">
      <c r="B2710" s="81"/>
      <c r="D2710" s="352"/>
      <c r="E2710" s="353"/>
      <c r="F2710" s="353"/>
      <c r="G2710" s="354"/>
      <c r="H2710" s="355"/>
      <c r="I2710" s="356"/>
    </row>
    <row r="2711" spans="2:9" ht="16.5" thickBot="1">
      <c r="B2711" s="81"/>
      <c r="D2711" s="352"/>
      <c r="E2711" s="353"/>
      <c r="F2711" s="353"/>
      <c r="G2711" s="354"/>
      <c r="H2711" s="355"/>
      <c r="I2711" s="356"/>
    </row>
    <row r="2712" spans="2:9" ht="16.5" thickBot="1">
      <c r="B2712" s="81"/>
      <c r="D2712" s="352"/>
      <c r="E2712" s="353"/>
      <c r="F2712" s="353"/>
      <c r="G2712" s="354"/>
      <c r="H2712" s="355"/>
      <c r="I2712" s="356"/>
    </row>
    <row r="2713" spans="2:9" ht="16.5" thickBot="1">
      <c r="B2713" s="81"/>
      <c r="D2713" s="352"/>
      <c r="E2713" s="353"/>
      <c r="F2713" s="353"/>
      <c r="G2713" s="354"/>
      <c r="H2713" s="355"/>
      <c r="I2713" s="356"/>
    </row>
    <row r="2714" spans="2:9" ht="16.5" thickBot="1">
      <c r="B2714" s="81"/>
      <c r="D2714" s="352"/>
      <c r="E2714" s="353"/>
      <c r="F2714" s="353"/>
      <c r="G2714" s="354"/>
      <c r="H2714" s="355"/>
      <c r="I2714" s="356"/>
    </row>
    <row r="2715" spans="2:9" ht="16.5" thickBot="1">
      <c r="B2715" s="81"/>
      <c r="D2715" s="352"/>
      <c r="E2715" s="353"/>
      <c r="F2715" s="353"/>
      <c r="G2715" s="354"/>
      <c r="H2715" s="355"/>
      <c r="I2715" s="356"/>
    </row>
    <row r="2716" spans="2:9" ht="16.5" thickBot="1">
      <c r="B2716" s="81"/>
      <c r="D2716" s="352"/>
      <c r="E2716" s="353"/>
      <c r="F2716" s="353"/>
      <c r="G2716" s="354"/>
      <c r="H2716" s="355"/>
      <c r="I2716" s="356"/>
    </row>
    <row r="2717" spans="2:9" ht="16.5" thickBot="1">
      <c r="B2717" s="81"/>
      <c r="D2717" s="352"/>
      <c r="E2717" s="353"/>
      <c r="F2717" s="353"/>
      <c r="G2717" s="354"/>
      <c r="H2717" s="355"/>
      <c r="I2717" s="356"/>
    </row>
    <row r="2718" spans="2:9" ht="16.5" thickBot="1">
      <c r="B2718" s="81"/>
      <c r="D2718" s="352"/>
      <c r="E2718" s="353"/>
      <c r="F2718" s="353"/>
      <c r="G2718" s="354"/>
      <c r="H2718" s="355"/>
      <c r="I2718" s="356"/>
    </row>
    <row r="2719" spans="2:9" ht="16.5" thickBot="1">
      <c r="B2719" s="81"/>
      <c r="D2719" s="352"/>
      <c r="E2719" s="353"/>
      <c r="F2719" s="353"/>
      <c r="G2719" s="354"/>
      <c r="H2719" s="355"/>
      <c r="I2719" s="356"/>
    </row>
    <row r="2720" spans="2:9" ht="16.5" thickBot="1">
      <c r="B2720" s="81"/>
      <c r="D2720" s="352"/>
      <c r="E2720" s="353"/>
      <c r="F2720" s="353"/>
      <c r="G2720" s="354"/>
      <c r="H2720" s="355"/>
      <c r="I2720" s="356"/>
    </row>
    <row r="2721" spans="2:9" ht="16.5" thickBot="1">
      <c r="B2721" s="81"/>
      <c r="D2721" s="352"/>
      <c r="E2721" s="353"/>
      <c r="F2721" s="353"/>
      <c r="G2721" s="354"/>
      <c r="H2721" s="355"/>
      <c r="I2721" s="356"/>
    </row>
    <row r="2722" spans="2:9" ht="16.5" thickBot="1">
      <c r="B2722" s="81"/>
      <c r="D2722" s="352"/>
      <c r="E2722" s="353"/>
      <c r="F2722" s="353"/>
      <c r="G2722" s="354"/>
      <c r="H2722" s="355"/>
      <c r="I2722" s="356"/>
    </row>
    <row r="2723" spans="2:9" ht="16.5" thickBot="1">
      <c r="B2723" s="81"/>
      <c r="D2723" s="352"/>
      <c r="E2723" s="353"/>
      <c r="F2723" s="353"/>
      <c r="G2723" s="354"/>
      <c r="H2723" s="355"/>
      <c r="I2723" s="356"/>
    </row>
    <row r="2724" spans="2:9" ht="16.5" thickBot="1">
      <c r="B2724" s="81"/>
      <c r="D2724" s="352"/>
      <c r="E2724" s="353"/>
      <c r="F2724" s="353"/>
      <c r="G2724" s="354"/>
      <c r="H2724" s="355"/>
      <c r="I2724" s="356"/>
    </row>
    <row r="2725" spans="2:9" ht="16.5" thickBot="1">
      <c r="B2725" s="81"/>
      <c r="D2725" s="352"/>
      <c r="E2725" s="353"/>
      <c r="F2725" s="353"/>
      <c r="G2725" s="354"/>
      <c r="H2725" s="355"/>
      <c r="I2725" s="356"/>
    </row>
    <row r="2726" spans="2:9" ht="16.5" thickBot="1">
      <c r="B2726" s="81"/>
      <c r="D2726" s="352"/>
      <c r="E2726" s="353"/>
      <c r="F2726" s="353"/>
      <c r="G2726" s="354"/>
      <c r="H2726" s="355"/>
      <c r="I2726" s="356"/>
    </row>
    <row r="2727" spans="2:9" ht="16.5" thickBot="1">
      <c r="B2727" s="81"/>
      <c r="D2727" s="352"/>
      <c r="E2727" s="353"/>
      <c r="F2727" s="353"/>
      <c r="G2727" s="354"/>
      <c r="H2727" s="355"/>
      <c r="I2727" s="356"/>
    </row>
    <row r="2728" spans="2:9" ht="16.5" thickBot="1">
      <c r="B2728" s="81"/>
      <c r="D2728" s="352"/>
      <c r="E2728" s="353"/>
      <c r="F2728" s="353"/>
      <c r="G2728" s="354"/>
      <c r="H2728" s="355"/>
      <c r="I2728" s="356"/>
    </row>
    <row r="2729" spans="2:9" ht="16.5" thickBot="1">
      <c r="B2729" s="81"/>
      <c r="D2729" s="352"/>
      <c r="E2729" s="353"/>
      <c r="F2729" s="353"/>
      <c r="G2729" s="354"/>
      <c r="H2729" s="355"/>
      <c r="I2729" s="356"/>
    </row>
    <row r="2730" spans="2:9" ht="16.5" thickBot="1">
      <c r="B2730" s="81"/>
      <c r="D2730" s="352"/>
      <c r="E2730" s="353"/>
      <c r="F2730" s="353"/>
      <c r="G2730" s="354"/>
      <c r="H2730" s="355"/>
      <c r="I2730" s="356"/>
    </row>
    <row r="2731" spans="2:9" ht="16.5" thickBot="1">
      <c r="B2731" s="81"/>
      <c r="D2731" s="352"/>
      <c r="E2731" s="353"/>
      <c r="F2731" s="353"/>
      <c r="G2731" s="354"/>
      <c r="H2731" s="355"/>
      <c r="I2731" s="356"/>
    </row>
    <row r="2732" spans="2:9" ht="16.5" thickBot="1">
      <c r="B2732" s="81"/>
      <c r="D2732" s="352"/>
      <c r="E2732" s="353"/>
      <c r="F2732" s="353"/>
      <c r="G2732" s="354"/>
      <c r="H2732" s="355"/>
      <c r="I2732" s="356"/>
    </row>
    <row r="2733" spans="2:9" ht="16.5" thickBot="1">
      <c r="B2733" s="81"/>
      <c r="D2733" s="352"/>
      <c r="E2733" s="353"/>
      <c r="F2733" s="353"/>
      <c r="G2733" s="354"/>
      <c r="H2733" s="355"/>
      <c r="I2733" s="356"/>
    </row>
    <row r="2734" spans="2:9" ht="16.5" thickBot="1">
      <c r="B2734" s="81"/>
      <c r="D2734" s="352"/>
      <c r="E2734" s="353"/>
      <c r="F2734" s="353"/>
      <c r="G2734" s="354"/>
      <c r="H2734" s="355"/>
      <c r="I2734" s="356"/>
    </row>
    <row r="2735" spans="2:9" ht="16.5" thickBot="1">
      <c r="B2735" s="81"/>
      <c r="D2735" s="352"/>
      <c r="E2735" s="353"/>
      <c r="F2735" s="353"/>
      <c r="G2735" s="354"/>
      <c r="H2735" s="355"/>
      <c r="I2735" s="356"/>
    </row>
    <row r="2736" spans="2:9" ht="16.5" thickBot="1">
      <c r="B2736" s="81"/>
      <c r="D2736" s="352"/>
      <c r="E2736" s="353"/>
      <c r="F2736" s="353"/>
      <c r="G2736" s="354"/>
      <c r="H2736" s="355"/>
      <c r="I2736" s="356"/>
    </row>
    <row r="2737" spans="2:9" ht="16.5" thickBot="1">
      <c r="B2737" s="81"/>
      <c r="D2737" s="352"/>
      <c r="E2737" s="353"/>
      <c r="F2737" s="353"/>
      <c r="G2737" s="354"/>
      <c r="H2737" s="355"/>
      <c r="I2737" s="356"/>
    </row>
    <row r="2738" spans="2:9" ht="16.5" thickBot="1">
      <c r="B2738" s="81"/>
      <c r="D2738" s="352"/>
      <c r="E2738" s="353"/>
      <c r="F2738" s="353"/>
      <c r="G2738" s="354"/>
      <c r="H2738" s="355"/>
      <c r="I2738" s="356"/>
    </row>
    <row r="2739" spans="2:9" ht="16.5" thickBot="1">
      <c r="B2739" s="81"/>
      <c r="D2739" s="352"/>
      <c r="E2739" s="353"/>
      <c r="F2739" s="353"/>
      <c r="G2739" s="354"/>
      <c r="H2739" s="355"/>
      <c r="I2739" s="356"/>
    </row>
    <row r="2740" spans="2:9" ht="16.5" thickBot="1">
      <c r="B2740" s="81"/>
      <c r="D2740" s="352"/>
      <c r="E2740" s="353"/>
      <c r="F2740" s="353"/>
      <c r="G2740" s="354"/>
      <c r="H2740" s="355"/>
      <c r="I2740" s="356"/>
    </row>
    <row r="2741" spans="2:9" ht="16.5" thickBot="1">
      <c r="B2741" s="81"/>
      <c r="D2741" s="352"/>
      <c r="E2741" s="353"/>
      <c r="F2741" s="353"/>
      <c r="G2741" s="354"/>
      <c r="H2741" s="355"/>
      <c r="I2741" s="356"/>
    </row>
    <row r="2742" spans="2:9" ht="16.5" thickBot="1">
      <c r="B2742" s="81"/>
      <c r="D2742" s="352"/>
      <c r="E2742" s="353"/>
      <c r="F2742" s="353"/>
      <c r="G2742" s="354"/>
      <c r="H2742" s="355"/>
      <c r="I2742" s="356"/>
    </row>
    <row r="2743" spans="2:9" ht="16.5" thickBot="1">
      <c r="B2743" s="81"/>
      <c r="D2743" s="352"/>
      <c r="E2743" s="353"/>
      <c r="F2743" s="353"/>
      <c r="G2743" s="354"/>
      <c r="H2743" s="355"/>
      <c r="I2743" s="356"/>
    </row>
    <row r="2744" spans="2:9" ht="16.5" thickBot="1">
      <c r="B2744" s="81"/>
      <c r="D2744" s="352"/>
      <c r="E2744" s="353"/>
      <c r="F2744" s="353"/>
      <c r="G2744" s="354"/>
      <c r="H2744" s="355"/>
      <c r="I2744" s="356"/>
    </row>
    <row r="2745" spans="2:9" ht="16.5" thickBot="1">
      <c r="B2745" s="81"/>
      <c r="D2745" s="352"/>
      <c r="E2745" s="353"/>
      <c r="F2745" s="353"/>
      <c r="G2745" s="354"/>
      <c r="H2745" s="355"/>
      <c r="I2745" s="356"/>
    </row>
    <row r="2746" spans="2:9" ht="16.5" thickBot="1">
      <c r="B2746" s="81"/>
      <c r="D2746" s="352"/>
      <c r="E2746" s="353"/>
      <c r="F2746" s="353"/>
      <c r="G2746" s="354"/>
      <c r="H2746" s="355"/>
      <c r="I2746" s="356"/>
    </row>
    <row r="2747" spans="2:9" ht="16.5" thickBot="1">
      <c r="B2747" s="81"/>
      <c r="D2747" s="352"/>
      <c r="E2747" s="353"/>
      <c r="F2747" s="353"/>
      <c r="G2747" s="354"/>
      <c r="H2747" s="355"/>
      <c r="I2747" s="356"/>
    </row>
    <row r="2748" spans="2:9" ht="16.5" thickBot="1">
      <c r="B2748" s="81"/>
      <c r="D2748" s="352"/>
      <c r="E2748" s="353"/>
      <c r="F2748" s="353"/>
      <c r="G2748" s="354"/>
      <c r="H2748" s="355"/>
      <c r="I2748" s="356"/>
    </row>
    <row r="2749" spans="2:9" ht="16.5" thickBot="1">
      <c r="B2749" s="81"/>
      <c r="D2749" s="352"/>
      <c r="E2749" s="353"/>
      <c r="F2749" s="353"/>
      <c r="G2749" s="354"/>
      <c r="H2749" s="355"/>
      <c r="I2749" s="356"/>
    </row>
    <row r="2750" spans="2:9" ht="16.5" thickBot="1">
      <c r="B2750" s="81"/>
      <c r="D2750" s="352"/>
      <c r="E2750" s="353"/>
      <c r="F2750" s="353"/>
      <c r="G2750" s="354"/>
      <c r="H2750" s="355"/>
      <c r="I2750" s="356"/>
    </row>
    <row r="2751" spans="2:9" ht="16.5" thickBot="1">
      <c r="B2751" s="81"/>
      <c r="D2751" s="352"/>
      <c r="E2751" s="353"/>
      <c r="F2751" s="353"/>
      <c r="G2751" s="354"/>
      <c r="H2751" s="355"/>
      <c r="I2751" s="356"/>
    </row>
    <row r="2752" spans="2:9" ht="16.5" thickBot="1">
      <c r="B2752" s="81"/>
      <c r="D2752" s="352"/>
      <c r="E2752" s="353"/>
      <c r="F2752" s="353"/>
      <c r="G2752" s="354"/>
      <c r="H2752" s="355"/>
      <c r="I2752" s="356"/>
    </row>
    <row r="2753" spans="2:9" ht="16.5" thickBot="1">
      <c r="B2753" s="81"/>
      <c r="D2753" s="352"/>
      <c r="E2753" s="353"/>
      <c r="F2753" s="353"/>
      <c r="G2753" s="354"/>
      <c r="H2753" s="355"/>
      <c r="I2753" s="356"/>
    </row>
    <row r="2754" spans="2:9" ht="16.5" thickBot="1">
      <c r="B2754" s="81"/>
      <c r="D2754" s="352"/>
      <c r="E2754" s="353"/>
      <c r="F2754" s="353"/>
      <c r="G2754" s="354"/>
      <c r="H2754" s="355"/>
      <c r="I2754" s="356"/>
    </row>
    <row r="2755" spans="2:9" ht="16.5" thickBot="1">
      <c r="B2755" s="81"/>
      <c r="D2755" s="352"/>
      <c r="E2755" s="353"/>
      <c r="F2755" s="353"/>
      <c r="G2755" s="354"/>
      <c r="H2755" s="355"/>
      <c r="I2755" s="356"/>
    </row>
    <row r="2756" spans="2:9" ht="16.5" thickBot="1">
      <c r="B2756" s="81"/>
      <c r="D2756" s="352"/>
      <c r="E2756" s="353"/>
      <c r="F2756" s="353"/>
      <c r="G2756" s="354"/>
      <c r="H2756" s="355"/>
      <c r="I2756" s="356"/>
    </row>
    <row r="2757" spans="2:9" ht="16.5" thickBot="1">
      <c r="B2757" s="81"/>
      <c r="D2757" s="352"/>
      <c r="E2757" s="353"/>
      <c r="F2757" s="353"/>
      <c r="G2757" s="354"/>
      <c r="H2757" s="355"/>
      <c r="I2757" s="356"/>
    </row>
    <row r="2758" spans="2:9" ht="16.5" thickBot="1">
      <c r="B2758" s="81"/>
      <c r="D2758" s="352"/>
      <c r="E2758" s="353"/>
      <c r="F2758" s="353"/>
      <c r="G2758" s="354"/>
      <c r="H2758" s="355"/>
      <c r="I2758" s="356"/>
    </row>
    <row r="2759" spans="2:9" ht="16.5" thickBot="1">
      <c r="B2759" s="81"/>
      <c r="D2759" s="352"/>
      <c r="E2759" s="353"/>
      <c r="F2759" s="353"/>
      <c r="G2759" s="354"/>
      <c r="H2759" s="355"/>
      <c r="I2759" s="356"/>
    </row>
    <row r="2760" spans="2:9" ht="16.5" thickBot="1">
      <c r="B2760" s="81"/>
      <c r="D2760" s="352"/>
      <c r="E2760" s="353"/>
      <c r="F2760" s="353"/>
      <c r="G2760" s="354"/>
      <c r="H2760" s="355"/>
      <c r="I2760" s="356"/>
    </row>
    <row r="2761" spans="2:9" ht="16.5" thickBot="1">
      <c r="B2761" s="81"/>
      <c r="D2761" s="352"/>
      <c r="E2761" s="353"/>
      <c r="F2761" s="353"/>
      <c r="G2761" s="354"/>
      <c r="H2761" s="355"/>
      <c r="I2761" s="356"/>
    </row>
    <row r="2762" spans="2:9" ht="16.5" thickBot="1">
      <c r="B2762" s="81"/>
      <c r="D2762" s="352"/>
      <c r="E2762" s="353"/>
      <c r="F2762" s="353"/>
      <c r="G2762" s="354"/>
      <c r="H2762" s="355"/>
      <c r="I2762" s="356"/>
    </row>
    <row r="2763" spans="2:9" ht="16.5" thickBot="1">
      <c r="B2763" s="81"/>
      <c r="D2763" s="352"/>
      <c r="E2763" s="353"/>
      <c r="F2763" s="353"/>
      <c r="G2763" s="354"/>
      <c r="H2763" s="355"/>
      <c r="I2763" s="356"/>
    </row>
    <row r="2764" spans="2:9" ht="16.5" thickBot="1">
      <c r="B2764" s="81"/>
      <c r="D2764" s="352"/>
      <c r="E2764" s="353"/>
      <c r="F2764" s="353"/>
      <c r="G2764" s="354"/>
      <c r="H2764" s="355"/>
      <c r="I2764" s="356"/>
    </row>
    <row r="2765" spans="2:9" ht="16.5" thickBot="1">
      <c r="B2765" s="81"/>
      <c r="D2765" s="352"/>
      <c r="E2765" s="353"/>
      <c r="F2765" s="353"/>
      <c r="G2765" s="354"/>
      <c r="H2765" s="355"/>
      <c r="I2765" s="356"/>
    </row>
    <row r="2766" spans="2:9" ht="16.5" thickBot="1">
      <c r="B2766" s="81"/>
      <c r="D2766" s="352"/>
      <c r="E2766" s="353"/>
      <c r="F2766" s="353"/>
      <c r="G2766" s="354"/>
      <c r="H2766" s="355"/>
      <c r="I2766" s="356"/>
    </row>
    <row r="2767" spans="2:9" ht="16.5" thickBot="1">
      <c r="B2767" s="81"/>
      <c r="D2767" s="352"/>
      <c r="E2767" s="353"/>
      <c r="F2767" s="353"/>
      <c r="G2767" s="354"/>
      <c r="H2767" s="355"/>
      <c r="I2767" s="356"/>
    </row>
    <row r="2768" spans="2:9" ht="16.5" thickBot="1">
      <c r="B2768" s="81"/>
      <c r="D2768" s="352"/>
      <c r="E2768" s="353"/>
      <c r="F2768" s="353"/>
      <c r="G2768" s="354"/>
      <c r="H2768" s="355"/>
      <c r="I2768" s="356"/>
    </row>
    <row r="2769" spans="2:9" ht="16.5" thickBot="1">
      <c r="B2769" s="81"/>
      <c r="D2769" s="352"/>
      <c r="E2769" s="353"/>
      <c r="F2769" s="353"/>
      <c r="G2769" s="354"/>
      <c r="H2769" s="355"/>
      <c r="I2769" s="356"/>
    </row>
    <row r="2770" spans="2:9" ht="16.5" thickBot="1">
      <c r="B2770" s="81"/>
      <c r="D2770" s="352"/>
      <c r="E2770" s="353"/>
      <c r="F2770" s="353"/>
      <c r="G2770" s="354"/>
      <c r="H2770" s="355"/>
      <c r="I2770" s="356"/>
    </row>
    <row r="2771" spans="2:9" ht="16.5" thickBot="1">
      <c r="B2771" s="81"/>
      <c r="D2771" s="352"/>
      <c r="E2771" s="353"/>
      <c r="F2771" s="353"/>
      <c r="G2771" s="354"/>
      <c r="H2771" s="355"/>
      <c r="I2771" s="356"/>
    </row>
    <row r="2772" spans="2:9" ht="16.5" thickBot="1">
      <c r="B2772" s="81"/>
      <c r="D2772" s="352"/>
      <c r="E2772" s="353"/>
      <c r="F2772" s="353"/>
      <c r="G2772" s="354"/>
      <c r="H2772" s="355"/>
      <c r="I2772" s="356"/>
    </row>
    <row r="2773" spans="2:9" ht="16.5" thickBot="1">
      <c r="B2773" s="81"/>
      <c r="D2773" s="352"/>
      <c r="E2773" s="353"/>
      <c r="F2773" s="353"/>
      <c r="G2773" s="354"/>
      <c r="H2773" s="355"/>
      <c r="I2773" s="356"/>
    </row>
    <row r="2774" spans="2:9" ht="16.5" thickBot="1">
      <c r="B2774" s="81"/>
      <c r="D2774" s="352"/>
      <c r="E2774" s="353"/>
      <c r="F2774" s="353"/>
      <c r="G2774" s="354"/>
      <c r="H2774" s="355"/>
      <c r="I2774" s="356"/>
    </row>
    <row r="2775" spans="2:9" ht="16.5" thickBot="1">
      <c r="B2775" s="81"/>
      <c r="D2775" s="352"/>
      <c r="E2775" s="353"/>
      <c r="F2775" s="353"/>
      <c r="G2775" s="354"/>
      <c r="H2775" s="355"/>
      <c r="I2775" s="356"/>
    </row>
    <row r="2776" spans="2:9" ht="16.5" thickBot="1">
      <c r="B2776" s="81"/>
      <c r="D2776" s="352"/>
      <c r="E2776" s="353"/>
      <c r="F2776" s="353"/>
      <c r="G2776" s="354"/>
      <c r="H2776" s="355"/>
      <c r="I2776" s="356"/>
    </row>
    <row r="2777" spans="2:9" ht="16.5" thickBot="1">
      <c r="B2777" s="81"/>
      <c r="D2777" s="352"/>
      <c r="E2777" s="353"/>
      <c r="F2777" s="353"/>
      <c r="G2777" s="354"/>
      <c r="H2777" s="355"/>
      <c r="I2777" s="356"/>
    </row>
    <row r="2778" spans="2:9" ht="16.5" thickBot="1">
      <c r="B2778" s="81"/>
      <c r="D2778" s="352"/>
      <c r="E2778" s="353"/>
      <c r="F2778" s="353"/>
      <c r="G2778" s="354"/>
      <c r="H2778" s="355"/>
      <c r="I2778" s="356"/>
    </row>
    <row r="2779" spans="2:9" ht="16.5" thickBot="1">
      <c r="B2779" s="81"/>
      <c r="D2779" s="352"/>
      <c r="E2779" s="353"/>
      <c r="F2779" s="353"/>
      <c r="G2779" s="354"/>
      <c r="H2779" s="355"/>
      <c r="I2779" s="356"/>
    </row>
    <row r="2780" spans="2:9" ht="16.5" thickBot="1">
      <c r="B2780" s="81"/>
      <c r="D2780" s="352"/>
      <c r="E2780" s="353"/>
      <c r="F2780" s="353"/>
      <c r="G2780" s="354"/>
      <c r="H2780" s="355"/>
      <c r="I2780" s="356"/>
    </row>
    <row r="2781" spans="2:9" ht="16.5" thickBot="1">
      <c r="B2781" s="81"/>
      <c r="D2781" s="352"/>
      <c r="E2781" s="353"/>
      <c r="F2781" s="353"/>
      <c r="G2781" s="354"/>
      <c r="H2781" s="355"/>
      <c r="I2781" s="356"/>
    </row>
    <row r="2782" spans="2:9" ht="16.5" thickBot="1">
      <c r="B2782" s="81"/>
      <c r="D2782" s="352"/>
      <c r="E2782" s="353"/>
      <c r="F2782" s="353"/>
      <c r="G2782" s="354"/>
      <c r="H2782" s="355"/>
      <c r="I2782" s="356"/>
    </row>
    <row r="2783" spans="2:9" ht="16.5" thickBot="1">
      <c r="B2783" s="81"/>
      <c r="D2783" s="352"/>
      <c r="E2783" s="353"/>
      <c r="F2783" s="353"/>
      <c r="G2783" s="354"/>
      <c r="H2783" s="355"/>
      <c r="I2783" s="356"/>
    </row>
    <row r="2784" spans="2:9" ht="16.5" thickBot="1">
      <c r="B2784" s="81"/>
      <c r="D2784" s="352"/>
      <c r="E2784" s="353"/>
      <c r="F2784" s="353"/>
      <c r="G2784" s="354"/>
      <c r="H2784" s="355"/>
      <c r="I2784" s="356"/>
    </row>
    <row r="2785" spans="2:9" ht="16.5" thickBot="1">
      <c r="B2785" s="81"/>
      <c r="D2785" s="352"/>
      <c r="E2785" s="353"/>
      <c r="F2785" s="353"/>
      <c r="G2785" s="354"/>
      <c r="H2785" s="355"/>
      <c r="I2785" s="356"/>
    </row>
    <row r="2786" spans="2:9" ht="16.5" thickBot="1">
      <c r="B2786" s="81"/>
      <c r="D2786" s="352"/>
      <c r="E2786" s="353"/>
      <c r="F2786" s="353"/>
      <c r="G2786" s="354"/>
      <c r="H2786" s="355"/>
      <c r="I2786" s="356"/>
    </row>
    <row r="2787" spans="2:9" ht="16.5" thickBot="1">
      <c r="B2787" s="81"/>
      <c r="D2787" s="352"/>
      <c r="E2787" s="353"/>
      <c r="F2787" s="353"/>
      <c r="G2787" s="354"/>
      <c r="H2787" s="355"/>
      <c r="I2787" s="356"/>
    </row>
    <row r="2788" spans="2:9" ht="16.5" thickBot="1">
      <c r="B2788" s="81"/>
      <c r="D2788" s="352"/>
      <c r="E2788" s="353"/>
      <c r="F2788" s="353"/>
      <c r="G2788" s="354"/>
      <c r="H2788" s="355"/>
      <c r="I2788" s="356"/>
    </row>
    <row r="2789" spans="2:9" ht="16.5" thickBot="1">
      <c r="B2789" s="81"/>
      <c r="D2789" s="352"/>
      <c r="E2789" s="353"/>
      <c r="F2789" s="353"/>
      <c r="G2789" s="354"/>
      <c r="H2789" s="355"/>
      <c r="I2789" s="356"/>
    </row>
    <row r="2790" spans="2:9" ht="16.5" thickBot="1">
      <c r="B2790" s="81"/>
      <c r="D2790" s="352"/>
      <c r="E2790" s="353"/>
      <c r="F2790" s="353"/>
      <c r="G2790" s="354"/>
      <c r="H2790" s="355"/>
      <c r="I2790" s="356"/>
    </row>
    <row r="2791" spans="2:9" ht="16.5" thickBot="1">
      <c r="B2791" s="81"/>
      <c r="D2791" s="352"/>
      <c r="E2791" s="353"/>
      <c r="F2791" s="353"/>
      <c r="G2791" s="354"/>
      <c r="H2791" s="355"/>
      <c r="I2791" s="356"/>
    </row>
    <row r="2792" spans="2:9" ht="16.5" thickBot="1">
      <c r="B2792" s="81"/>
      <c r="D2792" s="352"/>
      <c r="E2792" s="353"/>
      <c r="F2792" s="353"/>
      <c r="G2792" s="354"/>
      <c r="H2792" s="355"/>
      <c r="I2792" s="356"/>
    </row>
    <row r="2793" spans="2:9" ht="16.5" thickBot="1">
      <c r="B2793" s="81"/>
      <c r="D2793" s="352"/>
      <c r="E2793" s="353"/>
      <c r="F2793" s="353"/>
      <c r="G2793" s="354"/>
      <c r="H2793" s="355"/>
      <c r="I2793" s="356"/>
    </row>
    <row r="2794" spans="2:9" ht="16.5" thickBot="1">
      <c r="B2794" s="81"/>
      <c r="D2794" s="352"/>
      <c r="E2794" s="353"/>
      <c r="F2794" s="353"/>
      <c r="G2794" s="354"/>
      <c r="H2794" s="355"/>
      <c r="I2794" s="356"/>
    </row>
    <row r="2795" spans="2:9" ht="16.5" thickBot="1">
      <c r="B2795" s="81"/>
      <c r="D2795" s="352"/>
      <c r="E2795" s="353"/>
      <c r="F2795" s="353"/>
      <c r="G2795" s="354"/>
      <c r="H2795" s="355"/>
      <c r="I2795" s="356"/>
    </row>
    <row r="2796" spans="2:9" ht="16.5" thickBot="1">
      <c r="B2796" s="81"/>
      <c r="D2796" s="352"/>
      <c r="E2796" s="353"/>
      <c r="F2796" s="353"/>
      <c r="G2796" s="354"/>
      <c r="H2796" s="355"/>
      <c r="I2796" s="356"/>
    </row>
    <row r="2797" spans="2:9" ht="16.5" thickBot="1">
      <c r="B2797" s="81"/>
      <c r="D2797" s="352"/>
      <c r="E2797" s="353"/>
      <c r="F2797" s="353"/>
      <c r="G2797" s="354"/>
      <c r="H2797" s="355"/>
      <c r="I2797" s="356"/>
    </row>
    <row r="2798" spans="2:9" ht="16.5" thickBot="1">
      <c r="B2798" s="81"/>
      <c r="D2798" s="352"/>
      <c r="E2798" s="353"/>
      <c r="F2798" s="353"/>
      <c r="G2798" s="354"/>
      <c r="H2798" s="355"/>
      <c r="I2798" s="356"/>
    </row>
    <row r="2799" spans="2:9" ht="16.5" thickBot="1">
      <c r="B2799" s="81"/>
      <c r="D2799" s="352"/>
      <c r="E2799" s="353"/>
      <c r="F2799" s="353"/>
      <c r="G2799" s="354"/>
      <c r="H2799" s="355"/>
      <c r="I2799" s="356"/>
    </row>
    <row r="2800" spans="2:9" ht="16.5" thickBot="1">
      <c r="B2800" s="81"/>
      <c r="D2800" s="352"/>
      <c r="E2800" s="353"/>
      <c r="F2800" s="353"/>
      <c r="G2800" s="354"/>
      <c r="H2800" s="355"/>
      <c r="I2800" s="356"/>
    </row>
    <row r="2801" spans="2:9" ht="16.5" thickBot="1">
      <c r="B2801" s="81"/>
      <c r="D2801" s="352"/>
      <c r="E2801" s="353"/>
      <c r="F2801" s="353"/>
      <c r="G2801" s="354"/>
      <c r="H2801" s="355"/>
      <c r="I2801" s="356"/>
    </row>
    <row r="2802" spans="2:9" ht="16.5" thickBot="1">
      <c r="B2802" s="81"/>
      <c r="D2802" s="352"/>
      <c r="E2802" s="353"/>
      <c r="F2802" s="353"/>
      <c r="G2802" s="354"/>
      <c r="H2802" s="355"/>
      <c r="I2802" s="356"/>
    </row>
    <row r="2803" spans="2:9" ht="16.5" thickBot="1">
      <c r="B2803" s="81"/>
      <c r="D2803" s="352"/>
      <c r="E2803" s="353"/>
      <c r="F2803" s="353"/>
      <c r="G2803" s="354"/>
      <c r="H2803" s="355"/>
      <c r="I2803" s="356"/>
    </row>
    <row r="2804" spans="2:9" ht="16.5" thickBot="1">
      <c r="B2804" s="81"/>
      <c r="D2804" s="352"/>
      <c r="E2804" s="353"/>
      <c r="F2804" s="353"/>
      <c r="G2804" s="354"/>
      <c r="H2804" s="355"/>
      <c r="I2804" s="356"/>
    </row>
    <row r="2805" spans="2:9" ht="16.5" thickBot="1">
      <c r="B2805" s="81"/>
      <c r="D2805" s="352"/>
      <c r="E2805" s="353"/>
      <c r="F2805" s="353"/>
      <c r="G2805" s="354"/>
      <c r="H2805" s="355"/>
      <c r="I2805" s="356"/>
    </row>
    <row r="2806" spans="2:9" ht="16.5" thickBot="1">
      <c r="B2806" s="81"/>
      <c r="D2806" s="352"/>
      <c r="E2806" s="353"/>
      <c r="F2806" s="353"/>
      <c r="G2806" s="354"/>
      <c r="H2806" s="355"/>
      <c r="I2806" s="356"/>
    </row>
    <row r="2807" spans="2:9" ht="16.5" thickBot="1">
      <c r="B2807" s="81"/>
      <c r="D2807" s="352"/>
      <c r="E2807" s="353"/>
      <c r="F2807" s="353"/>
      <c r="G2807" s="354"/>
      <c r="H2807" s="355"/>
      <c r="I2807" s="356"/>
    </row>
    <row r="2808" spans="2:9" ht="16.5" thickBot="1">
      <c r="B2808" s="81"/>
      <c r="D2808" s="352"/>
      <c r="E2808" s="353"/>
      <c r="F2808" s="353"/>
      <c r="G2808" s="354"/>
      <c r="H2808" s="355"/>
      <c r="I2808" s="356"/>
    </row>
    <row r="2809" spans="2:9" ht="16.5" thickBot="1">
      <c r="B2809" s="81"/>
      <c r="D2809" s="352"/>
      <c r="E2809" s="353"/>
      <c r="F2809" s="353"/>
      <c r="G2809" s="354"/>
      <c r="H2809" s="355"/>
      <c r="I2809" s="356"/>
    </row>
    <row r="2810" spans="2:9" ht="16.5" thickBot="1">
      <c r="B2810" s="81"/>
      <c r="D2810" s="352"/>
      <c r="E2810" s="353"/>
      <c r="F2810" s="353"/>
      <c r="G2810" s="354"/>
      <c r="H2810" s="355"/>
      <c r="I2810" s="356"/>
    </row>
    <row r="2811" spans="2:9" ht="16.5" thickBot="1">
      <c r="B2811" s="81"/>
      <c r="D2811" s="352"/>
      <c r="E2811" s="353"/>
      <c r="F2811" s="353"/>
      <c r="G2811" s="354"/>
      <c r="H2811" s="355"/>
      <c r="I2811" s="356"/>
    </row>
    <row r="2812" spans="2:9" ht="16.5" thickBot="1">
      <c r="B2812" s="81"/>
      <c r="D2812" s="352"/>
      <c r="E2812" s="353"/>
      <c r="F2812" s="353"/>
      <c r="G2812" s="354"/>
      <c r="H2812" s="355"/>
      <c r="I2812" s="356"/>
    </row>
    <row r="2813" spans="2:9" ht="16.5" thickBot="1">
      <c r="B2813" s="81"/>
      <c r="D2813" s="352"/>
      <c r="E2813" s="353"/>
      <c r="F2813" s="353"/>
      <c r="G2813" s="354"/>
      <c r="H2813" s="355"/>
      <c r="I2813" s="356"/>
    </row>
    <row r="2814" spans="2:9" ht="16.5" thickBot="1">
      <c r="B2814" s="81"/>
      <c r="D2814" s="352"/>
      <c r="E2814" s="353"/>
      <c r="F2814" s="353"/>
      <c r="G2814" s="354"/>
      <c r="H2814" s="355"/>
      <c r="I2814" s="356"/>
    </row>
    <row r="2815" spans="2:9" ht="16.5" thickBot="1">
      <c r="B2815" s="81"/>
      <c r="D2815" s="352"/>
      <c r="E2815" s="353"/>
      <c r="F2815" s="353"/>
      <c r="G2815" s="354"/>
      <c r="H2815" s="355"/>
      <c r="I2815" s="356"/>
    </row>
    <row r="2816" spans="2:9" ht="16.5" thickBot="1">
      <c r="B2816" s="81"/>
      <c r="D2816" s="352"/>
      <c r="E2816" s="353"/>
      <c r="F2816" s="353"/>
      <c r="G2816" s="354"/>
      <c r="H2816" s="355"/>
      <c r="I2816" s="356"/>
    </row>
    <row r="2817" spans="2:9" ht="16.5" thickBot="1">
      <c r="B2817" s="81"/>
      <c r="D2817" s="352"/>
      <c r="E2817" s="353"/>
      <c r="F2817" s="353"/>
      <c r="G2817" s="354"/>
      <c r="H2817" s="355"/>
      <c r="I2817" s="356"/>
    </row>
    <row r="2818" spans="2:9" ht="16.5" thickBot="1">
      <c r="B2818" s="81"/>
      <c r="D2818" s="352"/>
      <c r="E2818" s="353"/>
      <c r="F2818" s="353"/>
      <c r="G2818" s="354"/>
      <c r="H2818" s="355"/>
      <c r="I2818" s="356"/>
    </row>
    <row r="2819" spans="2:9" ht="16.5" thickBot="1">
      <c r="B2819" s="81"/>
      <c r="D2819" s="352"/>
      <c r="E2819" s="353"/>
      <c r="F2819" s="353"/>
      <c r="G2819" s="354"/>
      <c r="H2819" s="355"/>
      <c r="I2819" s="356"/>
    </row>
    <row r="2820" spans="2:9" ht="16.5" thickBot="1">
      <c r="B2820" s="81"/>
      <c r="D2820" s="352"/>
      <c r="E2820" s="353"/>
      <c r="F2820" s="353"/>
      <c r="G2820" s="354"/>
      <c r="H2820" s="355"/>
      <c r="I2820" s="356"/>
    </row>
    <row r="2821" spans="2:9" ht="16.5" thickBot="1">
      <c r="B2821" s="81"/>
      <c r="D2821" s="352"/>
      <c r="E2821" s="353"/>
      <c r="F2821" s="353"/>
      <c r="G2821" s="354"/>
      <c r="H2821" s="355"/>
      <c r="I2821" s="356"/>
    </row>
    <row r="2822" spans="2:9" ht="16.5" thickBot="1">
      <c r="B2822" s="81"/>
      <c r="D2822" s="352"/>
      <c r="E2822" s="353"/>
      <c r="F2822" s="353"/>
      <c r="G2822" s="354"/>
      <c r="H2822" s="355"/>
      <c r="I2822" s="356"/>
    </row>
    <row r="2823" spans="2:9" ht="16.5" thickBot="1">
      <c r="B2823" s="81"/>
      <c r="D2823" s="352"/>
      <c r="E2823" s="353"/>
      <c r="F2823" s="353"/>
      <c r="G2823" s="354"/>
      <c r="H2823" s="355"/>
      <c r="I2823" s="356"/>
    </row>
    <row r="2824" spans="2:9" ht="16.5" thickBot="1">
      <c r="B2824" s="81"/>
      <c r="D2824" s="352"/>
      <c r="E2824" s="353"/>
      <c r="F2824" s="353"/>
      <c r="G2824" s="354"/>
      <c r="H2824" s="355"/>
      <c r="I2824" s="356"/>
    </row>
    <row r="2825" spans="2:9" ht="16.5" thickBot="1">
      <c r="B2825" s="81"/>
      <c r="D2825" s="352"/>
      <c r="E2825" s="353"/>
      <c r="F2825" s="353"/>
      <c r="G2825" s="354"/>
      <c r="H2825" s="355"/>
      <c r="I2825" s="356"/>
    </row>
    <row r="2826" spans="2:9" ht="16.5" thickBot="1">
      <c r="B2826" s="81"/>
      <c r="D2826" s="352"/>
      <c r="E2826" s="353"/>
      <c r="F2826" s="353"/>
      <c r="G2826" s="354"/>
      <c r="H2826" s="355"/>
      <c r="I2826" s="356"/>
    </row>
    <row r="2827" spans="2:9" ht="16.5" thickBot="1">
      <c r="B2827" s="81"/>
      <c r="D2827" s="352"/>
      <c r="E2827" s="353"/>
      <c r="F2827" s="353"/>
      <c r="G2827" s="354"/>
      <c r="H2827" s="355"/>
      <c r="I2827" s="356"/>
    </row>
    <row r="2828" spans="2:9" ht="16.5" thickBot="1">
      <c r="B2828" s="81"/>
      <c r="D2828" s="352"/>
      <c r="E2828" s="353"/>
      <c r="F2828" s="353"/>
      <c r="G2828" s="354"/>
      <c r="H2828" s="355"/>
      <c r="I2828" s="356"/>
    </row>
    <row r="2829" spans="2:9" ht="16.5" thickBot="1">
      <c r="B2829" s="81"/>
      <c r="D2829" s="352"/>
      <c r="E2829" s="353"/>
      <c r="F2829" s="353"/>
      <c r="G2829" s="354"/>
      <c r="H2829" s="355"/>
      <c r="I2829" s="356"/>
    </row>
    <row r="2830" spans="2:9" ht="16.5" thickBot="1">
      <c r="B2830" s="81"/>
      <c r="D2830" s="352"/>
      <c r="E2830" s="353"/>
      <c r="F2830" s="353"/>
      <c r="G2830" s="354"/>
      <c r="H2830" s="355"/>
      <c r="I2830" s="356"/>
    </row>
    <row r="2831" spans="2:9" ht="16.5" thickBot="1">
      <c r="B2831" s="81"/>
      <c r="D2831" s="352"/>
      <c r="E2831" s="353"/>
      <c r="F2831" s="353"/>
      <c r="G2831" s="354"/>
      <c r="H2831" s="355"/>
      <c r="I2831" s="356"/>
    </row>
    <row r="2832" spans="2:9" ht="16.5" thickBot="1">
      <c r="B2832" s="81"/>
      <c r="D2832" s="352"/>
      <c r="E2832" s="353"/>
      <c r="F2832" s="353"/>
      <c r="G2832" s="354"/>
      <c r="H2832" s="355"/>
      <c r="I2832" s="356"/>
    </row>
    <row r="2833" spans="2:9" ht="16.5" thickBot="1">
      <c r="B2833" s="81"/>
      <c r="D2833" s="352"/>
      <c r="E2833" s="353"/>
      <c r="F2833" s="353"/>
      <c r="G2833" s="354"/>
      <c r="H2833" s="355"/>
      <c r="I2833" s="356"/>
    </row>
    <row r="2834" spans="2:9" ht="16.5" thickBot="1">
      <c r="B2834" s="81"/>
      <c r="D2834" s="352"/>
      <c r="E2834" s="353"/>
      <c r="F2834" s="353"/>
      <c r="G2834" s="354"/>
      <c r="H2834" s="355"/>
      <c r="I2834" s="356"/>
    </row>
    <row r="2835" spans="2:9" ht="16.5" thickBot="1">
      <c r="B2835" s="81"/>
      <c r="D2835" s="352"/>
      <c r="E2835" s="353"/>
      <c r="F2835" s="353"/>
      <c r="G2835" s="354"/>
      <c r="H2835" s="355"/>
      <c r="I2835" s="356"/>
    </row>
    <row r="2836" spans="2:9" ht="16.5" thickBot="1">
      <c r="B2836" s="81"/>
      <c r="D2836" s="352"/>
      <c r="E2836" s="353"/>
      <c r="F2836" s="353"/>
      <c r="G2836" s="354"/>
      <c r="H2836" s="355"/>
      <c r="I2836" s="356"/>
    </row>
    <row r="2837" spans="2:9" ht="16.5" thickBot="1">
      <c r="B2837" s="81"/>
      <c r="D2837" s="352"/>
      <c r="E2837" s="353"/>
      <c r="F2837" s="353"/>
      <c r="G2837" s="354"/>
      <c r="H2837" s="355"/>
      <c r="I2837" s="356"/>
    </row>
    <row r="2838" spans="2:9" ht="16.5" thickBot="1">
      <c r="B2838" s="81"/>
      <c r="D2838" s="352"/>
      <c r="E2838" s="353"/>
      <c r="F2838" s="353"/>
      <c r="G2838" s="354"/>
      <c r="H2838" s="355"/>
      <c r="I2838" s="356"/>
    </row>
    <row r="2839" spans="2:9" ht="16.5" thickBot="1">
      <c r="B2839" s="81"/>
      <c r="D2839" s="352"/>
      <c r="E2839" s="353"/>
      <c r="F2839" s="353"/>
      <c r="G2839" s="354"/>
      <c r="H2839" s="355"/>
      <c r="I2839" s="356"/>
    </row>
    <row r="2840" spans="2:9" ht="16.5" thickBot="1">
      <c r="B2840" s="81"/>
      <c r="D2840" s="352"/>
      <c r="E2840" s="353"/>
      <c r="F2840" s="353"/>
      <c r="G2840" s="354"/>
      <c r="H2840" s="355"/>
      <c r="I2840" s="356"/>
    </row>
    <row r="2841" spans="2:9" ht="16.5" thickBot="1">
      <c r="B2841" s="81"/>
      <c r="D2841" s="352"/>
      <c r="E2841" s="353"/>
      <c r="F2841" s="353"/>
      <c r="G2841" s="354"/>
      <c r="H2841" s="355"/>
      <c r="I2841" s="356"/>
    </row>
    <row r="2842" spans="2:9" ht="16.5" thickBot="1">
      <c r="B2842" s="81"/>
      <c r="D2842" s="352"/>
      <c r="E2842" s="353"/>
      <c r="F2842" s="353"/>
      <c r="G2842" s="354"/>
      <c r="H2842" s="355"/>
      <c r="I2842" s="356"/>
    </row>
    <row r="2843" spans="2:9" ht="16.5" thickBot="1">
      <c r="B2843" s="81"/>
      <c r="D2843" s="352"/>
      <c r="E2843" s="353"/>
      <c r="F2843" s="353"/>
      <c r="G2843" s="354"/>
      <c r="H2843" s="355"/>
      <c r="I2843" s="356"/>
    </row>
    <row r="2844" spans="2:9" ht="16.5" thickBot="1">
      <c r="B2844" s="81"/>
      <c r="D2844" s="352"/>
      <c r="E2844" s="353"/>
      <c r="F2844" s="353"/>
      <c r="G2844" s="354"/>
      <c r="H2844" s="355"/>
      <c r="I2844" s="356"/>
    </row>
    <row r="2845" spans="2:9" ht="16.5" thickBot="1">
      <c r="B2845" s="81"/>
      <c r="D2845" s="352"/>
      <c r="E2845" s="353"/>
      <c r="F2845" s="353"/>
      <c r="G2845" s="354"/>
      <c r="H2845" s="355"/>
      <c r="I2845" s="356"/>
    </row>
    <row r="2846" spans="2:9" ht="16.5" thickBot="1">
      <c r="B2846" s="81"/>
      <c r="D2846" s="352"/>
      <c r="E2846" s="353"/>
      <c r="F2846" s="353"/>
      <c r="G2846" s="354"/>
      <c r="H2846" s="355"/>
      <c r="I2846" s="356"/>
    </row>
    <row r="2847" spans="2:9" ht="16.5" thickBot="1">
      <c r="B2847" s="81"/>
      <c r="D2847" s="352"/>
      <c r="E2847" s="353"/>
      <c r="F2847" s="353"/>
      <c r="G2847" s="354"/>
      <c r="H2847" s="355"/>
      <c r="I2847" s="356"/>
    </row>
    <row r="2848" spans="2:9" ht="16.5" thickBot="1">
      <c r="B2848" s="81"/>
      <c r="D2848" s="352"/>
      <c r="E2848" s="353"/>
      <c r="F2848" s="353"/>
      <c r="G2848" s="354"/>
      <c r="H2848" s="355"/>
      <c r="I2848" s="356"/>
    </row>
    <row r="2849" spans="2:9" ht="16.5" thickBot="1">
      <c r="B2849" s="81"/>
      <c r="D2849" s="352"/>
      <c r="E2849" s="353"/>
      <c r="F2849" s="353"/>
      <c r="G2849" s="354"/>
      <c r="H2849" s="355"/>
      <c r="I2849" s="356"/>
    </row>
    <row r="2850" spans="2:9" ht="16.5" thickBot="1">
      <c r="B2850" s="81"/>
      <c r="D2850" s="352"/>
      <c r="E2850" s="353"/>
      <c r="F2850" s="353"/>
      <c r="G2850" s="354"/>
      <c r="H2850" s="355"/>
      <c r="I2850" s="356"/>
    </row>
    <row r="2851" spans="2:9" ht="16.5" thickBot="1">
      <c r="B2851" s="81"/>
      <c r="D2851" s="352"/>
      <c r="E2851" s="353"/>
      <c r="F2851" s="353"/>
      <c r="G2851" s="354"/>
      <c r="H2851" s="355"/>
      <c r="I2851" s="356"/>
    </row>
    <row r="2852" spans="2:9" ht="16.5" thickBot="1">
      <c r="B2852" s="81"/>
      <c r="D2852" s="352"/>
      <c r="E2852" s="353"/>
      <c r="F2852" s="353"/>
      <c r="G2852" s="354"/>
      <c r="H2852" s="355"/>
      <c r="I2852" s="356"/>
    </row>
    <row r="2853" spans="2:9" ht="16.5" thickBot="1">
      <c r="B2853" s="81"/>
      <c r="D2853" s="352"/>
      <c r="E2853" s="353"/>
      <c r="F2853" s="353"/>
      <c r="G2853" s="354"/>
      <c r="H2853" s="355"/>
      <c r="I2853" s="356"/>
    </row>
    <row r="2854" spans="2:9" ht="16.5" thickBot="1">
      <c r="B2854" s="81"/>
      <c r="D2854" s="352"/>
      <c r="E2854" s="353"/>
      <c r="F2854" s="353"/>
      <c r="G2854" s="354"/>
      <c r="H2854" s="355"/>
      <c r="I2854" s="356"/>
    </row>
    <row r="2855" spans="2:9" ht="16.5" thickBot="1">
      <c r="B2855" s="81"/>
      <c r="D2855" s="352"/>
      <c r="E2855" s="353"/>
      <c r="F2855" s="353"/>
      <c r="G2855" s="354"/>
      <c r="H2855" s="355"/>
      <c r="I2855" s="356"/>
    </row>
    <row r="2856" spans="2:9" ht="16.5" thickBot="1">
      <c r="B2856" s="81"/>
      <c r="D2856" s="352"/>
      <c r="E2856" s="353"/>
      <c r="F2856" s="353"/>
      <c r="G2856" s="354"/>
      <c r="H2856" s="355"/>
      <c r="I2856" s="356"/>
    </row>
    <row r="2857" spans="2:9" ht="16.5" thickBot="1">
      <c r="B2857" s="81"/>
      <c r="D2857" s="352"/>
      <c r="E2857" s="353"/>
      <c r="F2857" s="353"/>
      <c r="G2857" s="354"/>
      <c r="H2857" s="355"/>
      <c r="I2857" s="356"/>
    </row>
    <row r="2858" spans="2:9" ht="16.5" thickBot="1">
      <c r="B2858" s="81"/>
      <c r="D2858" s="352"/>
      <c r="E2858" s="353"/>
      <c r="F2858" s="353"/>
      <c r="G2858" s="354"/>
      <c r="H2858" s="355"/>
      <c r="I2858" s="356"/>
    </row>
    <row r="2859" spans="2:9" ht="16.5" thickBot="1">
      <c r="B2859" s="81"/>
      <c r="D2859" s="352"/>
      <c r="E2859" s="353"/>
      <c r="F2859" s="353"/>
      <c r="G2859" s="354"/>
      <c r="H2859" s="355"/>
      <c r="I2859" s="356"/>
    </row>
    <row r="2860" spans="2:9" ht="16.5" thickBot="1">
      <c r="B2860" s="81"/>
      <c r="D2860" s="352"/>
      <c r="E2860" s="353"/>
      <c r="F2860" s="353"/>
      <c r="G2860" s="354"/>
      <c r="H2860" s="355"/>
      <c r="I2860" s="356"/>
    </row>
    <row r="2861" spans="2:9" ht="16.5" thickBot="1">
      <c r="B2861" s="81"/>
      <c r="D2861" s="352"/>
      <c r="E2861" s="353"/>
      <c r="F2861" s="353"/>
      <c r="G2861" s="354"/>
      <c r="H2861" s="355"/>
      <c r="I2861" s="356"/>
    </row>
    <row r="2862" spans="2:9" ht="16.5" thickBot="1">
      <c r="B2862" s="81"/>
      <c r="D2862" s="352"/>
      <c r="E2862" s="353"/>
      <c r="F2862" s="353"/>
      <c r="G2862" s="354"/>
      <c r="H2862" s="355"/>
      <c r="I2862" s="356"/>
    </row>
    <row r="2863" spans="2:9" ht="16.5" thickBot="1">
      <c r="B2863" s="81"/>
      <c r="D2863" s="352"/>
      <c r="E2863" s="353"/>
      <c r="F2863" s="353"/>
      <c r="G2863" s="354"/>
      <c r="H2863" s="355"/>
      <c r="I2863" s="356"/>
    </row>
    <row r="2864" spans="2:9" ht="16.5" thickBot="1">
      <c r="B2864" s="81"/>
      <c r="D2864" s="352"/>
      <c r="E2864" s="353"/>
      <c r="F2864" s="353"/>
      <c r="G2864" s="354"/>
      <c r="H2864" s="355"/>
      <c r="I2864" s="356"/>
    </row>
    <row r="2865" spans="2:9" ht="16.5" thickBot="1">
      <c r="B2865" s="81"/>
      <c r="D2865" s="352"/>
      <c r="E2865" s="353"/>
      <c r="F2865" s="353"/>
      <c r="G2865" s="354"/>
      <c r="H2865" s="355"/>
      <c r="I2865" s="356"/>
    </row>
    <row r="2866" spans="2:9" ht="16.5" thickBot="1">
      <c r="B2866" s="81"/>
      <c r="D2866" s="352"/>
      <c r="E2866" s="353"/>
      <c r="F2866" s="353"/>
      <c r="G2866" s="354"/>
      <c r="H2866" s="355"/>
      <c r="I2866" s="356"/>
    </row>
    <row r="2867" spans="2:9" ht="16.5" thickBot="1">
      <c r="B2867" s="81"/>
      <c r="D2867" s="352"/>
      <c r="E2867" s="353"/>
      <c r="F2867" s="353"/>
      <c r="G2867" s="354"/>
      <c r="H2867" s="355"/>
      <c r="I2867" s="356"/>
    </row>
    <row r="2868" spans="2:9" ht="16.5" thickBot="1">
      <c r="B2868" s="81"/>
      <c r="D2868" s="352"/>
      <c r="E2868" s="353"/>
      <c r="F2868" s="353"/>
      <c r="G2868" s="354"/>
      <c r="H2868" s="355"/>
      <c r="I2868" s="356"/>
    </row>
    <row r="2869" spans="2:9" ht="16.5" thickBot="1">
      <c r="B2869" s="81"/>
      <c r="D2869" s="352"/>
      <c r="E2869" s="353"/>
      <c r="F2869" s="353"/>
      <c r="G2869" s="354"/>
      <c r="H2869" s="355"/>
      <c r="I2869" s="356"/>
    </row>
    <row r="2870" spans="2:9" ht="16.5" thickBot="1">
      <c r="B2870" s="81"/>
      <c r="D2870" s="352"/>
      <c r="E2870" s="353"/>
      <c r="F2870" s="353"/>
      <c r="G2870" s="354"/>
      <c r="H2870" s="355"/>
      <c r="I2870" s="356"/>
    </row>
    <row r="2871" spans="2:9" ht="16.5" thickBot="1">
      <c r="B2871" s="81"/>
      <c r="D2871" s="352"/>
      <c r="E2871" s="353"/>
      <c r="F2871" s="353"/>
      <c r="G2871" s="354"/>
      <c r="H2871" s="355"/>
      <c r="I2871" s="356"/>
    </row>
    <row r="2872" spans="2:9" ht="16.5" thickBot="1">
      <c r="B2872" s="81"/>
      <c r="D2872" s="352"/>
      <c r="E2872" s="353"/>
      <c r="F2872" s="353"/>
      <c r="G2872" s="354"/>
      <c r="H2872" s="355"/>
      <c r="I2872" s="356"/>
    </row>
    <row r="2873" spans="2:9" ht="16.5" thickBot="1">
      <c r="B2873" s="81"/>
      <c r="D2873" s="352"/>
      <c r="E2873" s="353"/>
      <c r="F2873" s="353"/>
      <c r="G2873" s="354"/>
      <c r="H2873" s="355"/>
      <c r="I2873" s="356"/>
    </row>
    <row r="2874" spans="2:9" ht="16.5" thickBot="1">
      <c r="B2874" s="81"/>
      <c r="D2874" s="352"/>
      <c r="E2874" s="353"/>
      <c r="F2874" s="353"/>
      <c r="G2874" s="354"/>
      <c r="H2874" s="355"/>
      <c r="I2874" s="356"/>
    </row>
    <row r="2875" spans="2:9" ht="16.5" thickBot="1">
      <c r="B2875" s="81"/>
      <c r="D2875" s="352"/>
      <c r="E2875" s="353"/>
      <c r="F2875" s="353"/>
      <c r="G2875" s="354"/>
      <c r="H2875" s="355"/>
      <c r="I2875" s="356"/>
    </row>
    <row r="2876" spans="2:9" ht="16.5" thickBot="1">
      <c r="B2876" s="81"/>
      <c r="D2876" s="352"/>
      <c r="E2876" s="353"/>
      <c r="F2876" s="353"/>
      <c r="G2876" s="354"/>
      <c r="H2876" s="355"/>
      <c r="I2876" s="356"/>
    </row>
    <row r="2877" spans="2:9" ht="16.5" thickBot="1">
      <c r="B2877" s="81"/>
      <c r="D2877" s="352"/>
      <c r="E2877" s="353"/>
      <c r="F2877" s="353"/>
      <c r="G2877" s="354"/>
      <c r="H2877" s="355"/>
      <c r="I2877" s="356"/>
    </row>
    <row r="2878" spans="2:9" ht="16.5" thickBot="1">
      <c r="B2878" s="81"/>
      <c r="D2878" s="352"/>
      <c r="E2878" s="353"/>
      <c r="F2878" s="353"/>
      <c r="G2878" s="354"/>
      <c r="H2878" s="355"/>
      <c r="I2878" s="356"/>
    </row>
    <row r="2879" spans="2:9" ht="16.5" thickBot="1">
      <c r="B2879" s="81"/>
      <c r="D2879" s="352"/>
      <c r="E2879" s="353"/>
      <c r="F2879" s="353"/>
      <c r="G2879" s="354"/>
      <c r="H2879" s="355"/>
      <c r="I2879" s="356"/>
    </row>
    <row r="2880" spans="2:9" ht="16.5" thickBot="1">
      <c r="B2880" s="81"/>
      <c r="D2880" s="352"/>
      <c r="E2880" s="353"/>
      <c r="F2880" s="353"/>
      <c r="G2880" s="354"/>
      <c r="H2880" s="355"/>
      <c r="I2880" s="356"/>
    </row>
    <row r="2881" spans="2:9" ht="16.5" thickBot="1">
      <c r="B2881" s="81"/>
      <c r="D2881" s="352"/>
      <c r="E2881" s="353"/>
      <c r="F2881" s="353"/>
      <c r="G2881" s="354"/>
      <c r="H2881" s="355"/>
      <c r="I2881" s="356"/>
    </row>
    <row r="2882" spans="2:9" ht="16.5" thickBot="1">
      <c r="B2882" s="81"/>
      <c r="D2882" s="352"/>
      <c r="E2882" s="353"/>
      <c r="F2882" s="353"/>
      <c r="G2882" s="354"/>
      <c r="H2882" s="355"/>
      <c r="I2882" s="356"/>
    </row>
    <row r="2883" spans="2:9" ht="16.5" thickBot="1">
      <c r="B2883" s="81"/>
      <c r="D2883" s="352"/>
      <c r="E2883" s="353"/>
      <c r="F2883" s="353"/>
      <c r="G2883" s="354"/>
      <c r="H2883" s="355"/>
      <c r="I2883" s="356"/>
    </row>
    <row r="2884" spans="2:9" ht="16.5" thickBot="1">
      <c r="B2884" s="81"/>
      <c r="D2884" s="352"/>
      <c r="E2884" s="353"/>
      <c r="F2884" s="353"/>
      <c r="G2884" s="354"/>
      <c r="H2884" s="355"/>
      <c r="I2884" s="356"/>
    </row>
    <row r="2885" spans="2:9" ht="16.5" thickBot="1">
      <c r="B2885" s="81"/>
      <c r="D2885" s="352"/>
      <c r="E2885" s="353"/>
      <c r="F2885" s="353"/>
      <c r="G2885" s="354"/>
      <c r="H2885" s="355"/>
      <c r="I2885" s="356"/>
    </row>
    <row r="2886" spans="2:9" ht="16.5" thickBot="1">
      <c r="B2886" s="81"/>
      <c r="D2886" s="352"/>
      <c r="E2886" s="353"/>
      <c r="F2886" s="353"/>
      <c r="G2886" s="354"/>
      <c r="H2886" s="355"/>
      <c r="I2886" s="356"/>
    </row>
    <row r="2887" spans="2:9" ht="16.5" thickBot="1">
      <c r="B2887" s="81"/>
      <c r="D2887" s="352"/>
      <c r="E2887" s="353"/>
      <c r="F2887" s="353"/>
      <c r="G2887" s="354"/>
      <c r="H2887" s="355"/>
      <c r="I2887" s="356"/>
    </row>
    <row r="2888" spans="2:9" ht="16.5" thickBot="1">
      <c r="B2888" s="81"/>
      <c r="D2888" s="352"/>
      <c r="E2888" s="353"/>
      <c r="F2888" s="353"/>
      <c r="G2888" s="354"/>
      <c r="H2888" s="355"/>
      <c r="I2888" s="356"/>
    </row>
    <row r="2889" spans="2:9" ht="16.5" thickBot="1">
      <c r="B2889" s="81"/>
      <c r="D2889" s="352"/>
      <c r="E2889" s="353"/>
      <c r="F2889" s="353"/>
      <c r="G2889" s="354"/>
      <c r="H2889" s="355"/>
      <c r="I2889" s="356"/>
    </row>
    <row r="2890" spans="2:9" ht="16.5" thickBot="1">
      <c r="B2890" s="81"/>
      <c r="D2890" s="352"/>
      <c r="E2890" s="353"/>
      <c r="F2890" s="353"/>
      <c r="G2890" s="354"/>
      <c r="H2890" s="355"/>
      <c r="I2890" s="356"/>
    </row>
    <row r="2891" spans="2:9" ht="16.5" thickBot="1">
      <c r="B2891" s="81"/>
      <c r="D2891" s="352"/>
      <c r="E2891" s="353"/>
      <c r="F2891" s="353"/>
      <c r="G2891" s="354"/>
      <c r="H2891" s="355"/>
      <c r="I2891" s="356"/>
    </row>
    <row r="2892" spans="2:9" ht="16.5" thickBot="1">
      <c r="B2892" s="81"/>
      <c r="D2892" s="352"/>
      <c r="E2892" s="353"/>
      <c r="F2892" s="353"/>
      <c r="G2892" s="354"/>
      <c r="H2892" s="355"/>
      <c r="I2892" s="356"/>
    </row>
    <row r="2893" spans="2:9" ht="16.5" thickBot="1">
      <c r="B2893" s="81"/>
      <c r="D2893" s="352"/>
      <c r="E2893" s="353"/>
      <c r="F2893" s="353"/>
      <c r="G2893" s="354"/>
      <c r="H2893" s="355"/>
      <c r="I2893" s="356"/>
    </row>
    <row r="2894" spans="2:9" ht="16.5" thickBot="1">
      <c r="B2894" s="81"/>
      <c r="D2894" s="352"/>
      <c r="E2894" s="353"/>
      <c r="F2894" s="353"/>
      <c r="G2894" s="354"/>
      <c r="H2894" s="355"/>
      <c r="I2894" s="356"/>
    </row>
    <row r="2895" spans="2:9" ht="16.5" thickBot="1">
      <c r="B2895" s="81"/>
      <c r="D2895" s="352"/>
      <c r="E2895" s="353"/>
      <c r="F2895" s="353"/>
      <c r="G2895" s="354"/>
      <c r="H2895" s="355"/>
      <c r="I2895" s="356"/>
    </row>
    <row r="2896" spans="2:9" ht="16.5" thickBot="1">
      <c r="B2896" s="81"/>
      <c r="D2896" s="352"/>
      <c r="E2896" s="353"/>
      <c r="F2896" s="353"/>
      <c r="G2896" s="354"/>
      <c r="H2896" s="355"/>
      <c r="I2896" s="356"/>
    </row>
    <row r="2897" spans="2:9" ht="16.5" thickBot="1">
      <c r="B2897" s="81"/>
      <c r="D2897" s="352"/>
      <c r="E2897" s="353"/>
      <c r="F2897" s="353"/>
      <c r="G2897" s="354"/>
      <c r="H2897" s="355"/>
      <c r="I2897" s="356"/>
    </row>
    <row r="2898" spans="2:9" ht="16.5" thickBot="1">
      <c r="B2898" s="81"/>
      <c r="D2898" s="352"/>
      <c r="E2898" s="353"/>
      <c r="F2898" s="353"/>
      <c r="G2898" s="354"/>
      <c r="H2898" s="355"/>
      <c r="I2898" s="356"/>
    </row>
    <row r="2899" spans="2:9" ht="16.5" thickBot="1">
      <c r="B2899" s="81"/>
      <c r="D2899" s="352"/>
      <c r="E2899" s="353"/>
      <c r="F2899" s="353"/>
      <c r="G2899" s="354"/>
      <c r="H2899" s="355"/>
      <c r="I2899" s="356"/>
    </row>
    <row r="2900" spans="2:9" ht="16.5" thickBot="1">
      <c r="B2900" s="81"/>
      <c r="D2900" s="352"/>
      <c r="E2900" s="353"/>
      <c r="F2900" s="353"/>
      <c r="G2900" s="354"/>
      <c r="H2900" s="355"/>
      <c r="I2900" s="356"/>
    </row>
    <row r="2901" spans="2:9" ht="16.5" thickBot="1">
      <c r="B2901" s="81"/>
      <c r="D2901" s="352"/>
      <c r="E2901" s="353"/>
      <c r="F2901" s="353"/>
      <c r="G2901" s="354"/>
      <c r="H2901" s="355"/>
      <c r="I2901" s="356"/>
    </row>
    <row r="2902" spans="2:9" ht="16.5" thickBot="1">
      <c r="B2902" s="81"/>
      <c r="D2902" s="352"/>
      <c r="E2902" s="353"/>
      <c r="F2902" s="353"/>
      <c r="G2902" s="354"/>
      <c r="H2902" s="355"/>
      <c r="I2902" s="356"/>
    </row>
    <row r="2903" spans="2:9" ht="16.5" thickBot="1">
      <c r="B2903" s="81"/>
      <c r="D2903" s="352"/>
      <c r="E2903" s="353"/>
      <c r="F2903" s="353"/>
      <c r="G2903" s="354"/>
      <c r="H2903" s="355"/>
      <c r="I2903" s="356"/>
    </row>
    <row r="2904" spans="2:9" ht="16.5" thickBot="1">
      <c r="B2904" s="81"/>
      <c r="D2904" s="352"/>
      <c r="E2904" s="353"/>
      <c r="F2904" s="353"/>
      <c r="G2904" s="354"/>
      <c r="H2904" s="355"/>
      <c r="I2904" s="356"/>
    </row>
    <row r="2905" spans="2:9" ht="16.5" thickBot="1">
      <c r="B2905" s="81"/>
      <c r="D2905" s="352"/>
      <c r="E2905" s="353"/>
      <c r="F2905" s="353"/>
      <c r="G2905" s="354"/>
      <c r="H2905" s="355"/>
      <c r="I2905" s="356"/>
    </row>
    <row r="2906" spans="2:9" ht="16.5" thickBot="1">
      <c r="B2906" s="81"/>
      <c r="D2906" s="352"/>
      <c r="E2906" s="353"/>
      <c r="F2906" s="353"/>
      <c r="G2906" s="354"/>
      <c r="H2906" s="355"/>
      <c r="I2906" s="356"/>
    </row>
    <row r="2907" spans="2:9" ht="16.5" thickBot="1">
      <c r="B2907" s="81"/>
      <c r="D2907" s="352"/>
      <c r="E2907" s="353"/>
      <c r="F2907" s="353"/>
      <c r="G2907" s="354"/>
      <c r="H2907" s="355"/>
      <c r="I2907" s="356"/>
    </row>
    <row r="2908" spans="2:9" ht="16.5" thickBot="1">
      <c r="B2908" s="81"/>
      <c r="D2908" s="352"/>
      <c r="E2908" s="353"/>
      <c r="F2908" s="353"/>
      <c r="G2908" s="354"/>
      <c r="H2908" s="355"/>
      <c r="I2908" s="356"/>
    </row>
    <row r="2909" spans="2:9" ht="16.5" thickBot="1">
      <c r="B2909" s="81"/>
      <c r="D2909" s="352"/>
      <c r="E2909" s="353"/>
      <c r="F2909" s="353"/>
      <c r="G2909" s="354"/>
      <c r="H2909" s="355"/>
      <c r="I2909" s="356"/>
    </row>
    <row r="2910" spans="2:9" ht="16.5" thickBot="1">
      <c r="B2910" s="81"/>
      <c r="D2910" s="352"/>
      <c r="E2910" s="353"/>
      <c r="F2910" s="353"/>
      <c r="G2910" s="354"/>
      <c r="H2910" s="355"/>
      <c r="I2910" s="356"/>
    </row>
    <row r="2911" spans="2:9" ht="16.5" thickBot="1">
      <c r="B2911" s="81"/>
      <c r="D2911" s="352"/>
      <c r="E2911" s="353"/>
      <c r="F2911" s="353"/>
      <c r="G2911" s="354"/>
      <c r="H2911" s="355"/>
      <c r="I2911" s="356"/>
    </row>
    <row r="2912" spans="2:9" ht="16.5" thickBot="1">
      <c r="B2912" s="81"/>
      <c r="D2912" s="352"/>
      <c r="E2912" s="353"/>
      <c r="F2912" s="353"/>
      <c r="G2912" s="354"/>
      <c r="H2912" s="355"/>
      <c r="I2912" s="356"/>
    </row>
    <row r="2913" spans="2:9" ht="16.5" thickBot="1">
      <c r="B2913" s="81"/>
      <c r="D2913" s="352"/>
      <c r="E2913" s="353"/>
      <c r="F2913" s="353"/>
      <c r="G2913" s="354"/>
      <c r="H2913" s="355"/>
      <c r="I2913" s="356"/>
    </row>
    <row r="2914" spans="2:9" ht="16.5" thickBot="1">
      <c r="B2914" s="81"/>
      <c r="D2914" s="352"/>
      <c r="E2914" s="353"/>
      <c r="F2914" s="353"/>
      <c r="G2914" s="354"/>
      <c r="H2914" s="355"/>
      <c r="I2914" s="356"/>
    </row>
    <row r="2915" spans="2:9" ht="16.5" thickBot="1">
      <c r="B2915" s="81"/>
      <c r="D2915" s="352"/>
      <c r="E2915" s="353"/>
      <c r="F2915" s="353"/>
      <c r="G2915" s="354"/>
      <c r="H2915" s="355"/>
      <c r="I2915" s="356"/>
    </row>
    <row r="2916" spans="2:9" ht="16.5" thickBot="1">
      <c r="B2916" s="81"/>
      <c r="D2916" s="352"/>
      <c r="E2916" s="353"/>
      <c r="F2916" s="353"/>
      <c r="G2916" s="354"/>
      <c r="H2916" s="355"/>
      <c r="I2916" s="356"/>
    </row>
    <row r="2917" spans="2:9" ht="16.5" thickBot="1">
      <c r="B2917" s="81"/>
      <c r="D2917" s="352"/>
      <c r="E2917" s="353"/>
      <c r="F2917" s="353"/>
      <c r="G2917" s="354"/>
      <c r="H2917" s="355"/>
      <c r="I2917" s="356"/>
    </row>
    <row r="2918" spans="2:9" ht="16.5" thickBot="1">
      <c r="B2918" s="81"/>
      <c r="D2918" s="352"/>
      <c r="E2918" s="353"/>
      <c r="F2918" s="353"/>
      <c r="G2918" s="354"/>
      <c r="H2918" s="355"/>
      <c r="I2918" s="356"/>
    </row>
    <row r="2919" spans="2:9" ht="16.5" thickBot="1">
      <c r="B2919" s="81"/>
      <c r="D2919" s="352"/>
      <c r="E2919" s="353"/>
      <c r="F2919" s="353"/>
      <c r="G2919" s="354"/>
      <c r="H2919" s="355"/>
      <c r="I2919" s="356"/>
    </row>
    <row r="2920" spans="2:9" ht="16.5" thickBot="1">
      <c r="B2920" s="81"/>
      <c r="D2920" s="352"/>
      <c r="E2920" s="353"/>
      <c r="F2920" s="353"/>
      <c r="G2920" s="354"/>
      <c r="H2920" s="355"/>
      <c r="I2920" s="356"/>
    </row>
    <row r="2921" spans="2:9" ht="16.5" thickBot="1">
      <c r="B2921" s="81"/>
      <c r="D2921" s="352"/>
      <c r="E2921" s="353"/>
      <c r="F2921" s="353"/>
      <c r="G2921" s="354"/>
      <c r="H2921" s="355"/>
      <c r="I2921" s="356"/>
    </row>
    <row r="2922" spans="2:9" ht="16.5" thickBot="1">
      <c r="B2922" s="81"/>
      <c r="D2922" s="352"/>
      <c r="E2922" s="353"/>
      <c r="F2922" s="353"/>
      <c r="G2922" s="354"/>
      <c r="H2922" s="355"/>
      <c r="I2922" s="356"/>
    </row>
    <row r="2923" spans="2:9" ht="16.5" thickBot="1">
      <c r="B2923" s="81"/>
      <c r="D2923" s="352"/>
      <c r="E2923" s="353"/>
      <c r="F2923" s="353"/>
      <c r="G2923" s="354"/>
      <c r="H2923" s="355"/>
      <c r="I2923" s="356"/>
    </row>
    <row r="2924" spans="2:9" ht="16.5" thickBot="1">
      <c r="B2924" s="81"/>
      <c r="D2924" s="352"/>
      <c r="E2924" s="353"/>
      <c r="F2924" s="353"/>
      <c r="G2924" s="354"/>
      <c r="H2924" s="355"/>
      <c r="I2924" s="356"/>
    </row>
    <row r="2925" spans="2:9" ht="16.5" thickBot="1">
      <c r="B2925" s="81"/>
      <c r="D2925" s="352"/>
      <c r="E2925" s="353"/>
      <c r="F2925" s="353"/>
      <c r="G2925" s="354"/>
      <c r="H2925" s="355"/>
      <c r="I2925" s="356"/>
    </row>
    <row r="2926" spans="2:9" ht="16.5" thickBot="1">
      <c r="B2926" s="81"/>
      <c r="D2926" s="352"/>
      <c r="E2926" s="353"/>
      <c r="F2926" s="353"/>
      <c r="G2926" s="354"/>
      <c r="H2926" s="355"/>
      <c r="I2926" s="356"/>
    </row>
    <row r="2927" spans="2:9" ht="16.5" thickBot="1">
      <c r="B2927" s="81"/>
      <c r="D2927" s="352"/>
      <c r="E2927" s="353"/>
      <c r="F2927" s="353"/>
      <c r="G2927" s="354"/>
      <c r="H2927" s="355"/>
      <c r="I2927" s="356"/>
    </row>
    <row r="2928" spans="2:9" ht="16.5" thickBot="1">
      <c r="B2928" s="81"/>
      <c r="D2928" s="352"/>
      <c r="E2928" s="353"/>
      <c r="F2928" s="353"/>
      <c r="G2928" s="354"/>
      <c r="H2928" s="355"/>
      <c r="I2928" s="356"/>
    </row>
    <row r="2929" spans="2:9" ht="16.5" thickBot="1">
      <c r="B2929" s="81"/>
      <c r="D2929" s="352"/>
      <c r="E2929" s="353"/>
      <c r="F2929" s="353"/>
      <c r="G2929" s="354"/>
      <c r="H2929" s="355"/>
      <c r="I2929" s="356"/>
    </row>
    <row r="2930" spans="2:9" ht="16.5" thickBot="1">
      <c r="B2930" s="81"/>
      <c r="D2930" s="352"/>
      <c r="E2930" s="353"/>
      <c r="F2930" s="353"/>
      <c r="G2930" s="354"/>
      <c r="H2930" s="355"/>
      <c r="I2930" s="356"/>
    </row>
    <row r="2931" spans="2:9" ht="16.5" thickBot="1">
      <c r="B2931" s="81"/>
      <c r="D2931" s="352"/>
      <c r="E2931" s="353"/>
      <c r="F2931" s="353"/>
      <c r="G2931" s="354"/>
      <c r="H2931" s="355"/>
      <c r="I2931" s="356"/>
    </row>
    <row r="2932" spans="2:9" ht="16.5" thickBot="1">
      <c r="B2932" s="81"/>
      <c r="D2932" s="352"/>
      <c r="E2932" s="353"/>
      <c r="F2932" s="353"/>
      <c r="G2932" s="354"/>
      <c r="H2932" s="355"/>
      <c r="I2932" s="356"/>
    </row>
    <row r="2933" spans="2:9" ht="16.5" thickBot="1">
      <c r="B2933" s="81"/>
      <c r="D2933" s="352"/>
      <c r="E2933" s="353"/>
      <c r="F2933" s="353"/>
      <c r="G2933" s="354"/>
      <c r="H2933" s="355"/>
      <c r="I2933" s="356"/>
    </row>
    <row r="2934" spans="2:9" ht="16.5" thickBot="1">
      <c r="B2934" s="81"/>
      <c r="D2934" s="352"/>
      <c r="E2934" s="353"/>
      <c r="F2934" s="353"/>
      <c r="G2934" s="354"/>
      <c r="H2934" s="355"/>
      <c r="I2934" s="356"/>
    </row>
    <row r="2935" spans="2:9" ht="16.5" thickBot="1">
      <c r="B2935" s="81"/>
      <c r="D2935" s="352"/>
      <c r="E2935" s="353"/>
      <c r="F2935" s="353"/>
      <c r="G2935" s="354"/>
      <c r="H2935" s="355"/>
      <c r="I2935" s="356"/>
    </row>
    <row r="2936" spans="2:9" ht="16.5" thickBot="1">
      <c r="B2936" s="81"/>
      <c r="D2936" s="352"/>
      <c r="E2936" s="353"/>
      <c r="F2936" s="353"/>
      <c r="G2936" s="354"/>
      <c r="H2936" s="355"/>
      <c r="I2936" s="356"/>
    </row>
    <row r="2937" spans="2:9" ht="16.5" thickBot="1">
      <c r="B2937" s="81"/>
      <c r="D2937" s="352"/>
      <c r="E2937" s="353"/>
      <c r="F2937" s="353"/>
      <c r="G2937" s="354"/>
      <c r="H2937" s="355"/>
      <c r="I2937" s="356"/>
    </row>
    <row r="2938" spans="2:9" ht="16.5" thickBot="1">
      <c r="B2938" s="81"/>
      <c r="D2938" s="352"/>
      <c r="E2938" s="353"/>
      <c r="F2938" s="353"/>
      <c r="G2938" s="354"/>
      <c r="H2938" s="355"/>
      <c r="I2938" s="356"/>
    </row>
    <row r="2939" spans="2:9" ht="16.5" thickBot="1">
      <c r="B2939" s="81"/>
      <c r="D2939" s="352"/>
      <c r="E2939" s="353"/>
      <c r="F2939" s="353"/>
      <c r="G2939" s="354"/>
      <c r="H2939" s="355"/>
      <c r="I2939" s="356"/>
    </row>
    <row r="2940" spans="2:9" ht="16.5" thickBot="1">
      <c r="B2940" s="81"/>
      <c r="D2940" s="352"/>
      <c r="E2940" s="353"/>
      <c r="F2940" s="353"/>
      <c r="G2940" s="354"/>
      <c r="H2940" s="355"/>
      <c r="I2940" s="356"/>
    </row>
    <row r="2941" spans="2:9" ht="16.5" thickBot="1">
      <c r="B2941" s="81"/>
      <c r="D2941" s="352"/>
      <c r="E2941" s="353"/>
      <c r="F2941" s="353"/>
      <c r="G2941" s="354"/>
      <c r="H2941" s="355"/>
      <c r="I2941" s="356"/>
    </row>
    <row r="2942" spans="2:9" ht="16.5" thickBot="1">
      <c r="B2942" s="81"/>
      <c r="D2942" s="352"/>
      <c r="E2942" s="353"/>
      <c r="F2942" s="353"/>
      <c r="G2942" s="354"/>
      <c r="H2942" s="355"/>
      <c r="I2942" s="356"/>
    </row>
    <row r="2943" spans="2:9" ht="16.5" thickBot="1">
      <c r="B2943" s="81"/>
      <c r="D2943" s="352"/>
      <c r="E2943" s="353"/>
      <c r="F2943" s="353"/>
      <c r="G2943" s="354"/>
      <c r="H2943" s="355"/>
      <c r="I2943" s="356"/>
    </row>
    <row r="2944" spans="2:9" ht="16.5" thickBot="1">
      <c r="B2944" s="81"/>
      <c r="D2944" s="352"/>
      <c r="E2944" s="353"/>
      <c r="F2944" s="353"/>
      <c r="G2944" s="354"/>
      <c r="H2944" s="355"/>
      <c r="I2944" s="356"/>
    </row>
    <row r="2945" spans="2:9" ht="16.5" thickBot="1">
      <c r="B2945" s="81"/>
      <c r="D2945" s="352"/>
      <c r="E2945" s="353"/>
      <c r="F2945" s="353"/>
      <c r="G2945" s="354"/>
      <c r="H2945" s="355"/>
      <c r="I2945" s="356"/>
    </row>
    <row r="2946" spans="2:9" ht="16.5" thickBot="1">
      <c r="B2946" s="81"/>
      <c r="D2946" s="352"/>
      <c r="E2946" s="353"/>
      <c r="F2946" s="353"/>
      <c r="G2946" s="354"/>
      <c r="H2946" s="355"/>
      <c r="I2946" s="356"/>
    </row>
    <row r="2947" spans="2:9" ht="16.5" thickBot="1">
      <c r="B2947" s="81"/>
      <c r="D2947" s="352"/>
      <c r="E2947" s="353"/>
      <c r="F2947" s="353"/>
      <c r="G2947" s="354"/>
      <c r="H2947" s="355"/>
      <c r="I2947" s="356"/>
    </row>
    <row r="2948" spans="2:9" ht="16.5" thickBot="1">
      <c r="B2948" s="81"/>
      <c r="D2948" s="352"/>
      <c r="E2948" s="353"/>
      <c r="F2948" s="353"/>
      <c r="G2948" s="354"/>
      <c r="H2948" s="355"/>
      <c r="I2948" s="356"/>
    </row>
    <row r="2949" spans="2:9" ht="16.5" thickBot="1">
      <c r="B2949" s="81"/>
      <c r="D2949" s="352"/>
      <c r="E2949" s="353"/>
      <c r="F2949" s="353"/>
      <c r="G2949" s="354"/>
      <c r="H2949" s="355"/>
      <c r="I2949" s="356"/>
    </row>
    <row r="2950" spans="2:9" ht="16.5" thickBot="1">
      <c r="B2950" s="81"/>
      <c r="D2950" s="352"/>
      <c r="E2950" s="353"/>
      <c r="F2950" s="353"/>
      <c r="G2950" s="354"/>
      <c r="H2950" s="355"/>
      <c r="I2950" s="356"/>
    </row>
    <row r="2951" spans="2:9" ht="16.5" thickBot="1">
      <c r="B2951" s="81"/>
      <c r="D2951" s="352"/>
      <c r="E2951" s="353"/>
      <c r="F2951" s="353"/>
      <c r="G2951" s="354"/>
      <c r="H2951" s="355"/>
      <c r="I2951" s="356"/>
    </row>
    <row r="2952" spans="2:9" ht="16.5" thickBot="1">
      <c r="B2952" s="81"/>
      <c r="D2952" s="352"/>
      <c r="E2952" s="353"/>
      <c r="F2952" s="353"/>
      <c r="G2952" s="354"/>
      <c r="H2952" s="355"/>
      <c r="I2952" s="356"/>
    </row>
    <row r="2953" spans="2:9" ht="16.5" thickBot="1">
      <c r="B2953" s="81"/>
      <c r="D2953" s="352"/>
      <c r="E2953" s="353"/>
      <c r="F2953" s="353"/>
      <c r="G2953" s="354"/>
      <c r="H2953" s="355"/>
      <c r="I2953" s="356"/>
    </row>
    <row r="2954" spans="2:9" ht="16.5" thickBot="1">
      <c r="B2954" s="81"/>
      <c r="D2954" s="352"/>
      <c r="E2954" s="353"/>
      <c r="F2954" s="353"/>
      <c r="G2954" s="354"/>
      <c r="H2954" s="355"/>
      <c r="I2954" s="356"/>
    </row>
    <row r="2955" spans="2:9" ht="16.5" thickBot="1">
      <c r="B2955" s="81"/>
      <c r="D2955" s="352"/>
      <c r="E2955" s="353"/>
      <c r="F2955" s="353"/>
      <c r="G2955" s="354"/>
      <c r="H2955" s="355"/>
      <c r="I2955" s="356"/>
    </row>
    <row r="2956" spans="2:9" ht="16.5" thickBot="1">
      <c r="B2956" s="81"/>
      <c r="D2956" s="352"/>
      <c r="E2956" s="353"/>
      <c r="F2956" s="353"/>
      <c r="G2956" s="354"/>
      <c r="H2956" s="355"/>
      <c r="I2956" s="356"/>
    </row>
    <row r="2957" spans="2:9" ht="16.5" thickBot="1">
      <c r="B2957" s="81"/>
      <c r="D2957" s="352"/>
      <c r="E2957" s="353"/>
      <c r="F2957" s="353"/>
      <c r="G2957" s="354"/>
      <c r="H2957" s="355"/>
      <c r="I2957" s="356"/>
    </row>
    <row r="2958" spans="2:9" ht="16.5" thickBot="1">
      <c r="B2958" s="81"/>
      <c r="D2958" s="352"/>
      <c r="E2958" s="353"/>
      <c r="F2958" s="353"/>
      <c r="G2958" s="354"/>
      <c r="H2958" s="355"/>
      <c r="I2958" s="356"/>
    </row>
    <row r="2959" spans="2:9" ht="16.5" thickBot="1">
      <c r="B2959" s="81"/>
      <c r="D2959" s="352"/>
      <c r="E2959" s="353"/>
      <c r="F2959" s="353"/>
      <c r="G2959" s="354"/>
      <c r="H2959" s="355"/>
      <c r="I2959" s="356"/>
    </row>
    <row r="2960" spans="2:9" ht="16.5" thickBot="1">
      <c r="B2960" s="81"/>
      <c r="D2960" s="352"/>
      <c r="E2960" s="353"/>
      <c r="F2960" s="353"/>
      <c r="G2960" s="354"/>
      <c r="H2960" s="355"/>
      <c r="I2960" s="356"/>
    </row>
    <row r="2961" spans="2:9" ht="16.5" thickBot="1">
      <c r="B2961" s="81"/>
      <c r="D2961" s="352"/>
      <c r="E2961" s="353"/>
      <c r="F2961" s="353"/>
      <c r="G2961" s="354"/>
      <c r="H2961" s="355"/>
      <c r="I2961" s="356"/>
    </row>
    <row r="2962" spans="2:9" ht="16.5" thickBot="1">
      <c r="B2962" s="81"/>
      <c r="D2962" s="352"/>
      <c r="E2962" s="353"/>
      <c r="F2962" s="353"/>
      <c r="G2962" s="354"/>
      <c r="H2962" s="355"/>
      <c r="I2962" s="356"/>
    </row>
    <row r="2963" spans="2:9" ht="16.5" thickBot="1">
      <c r="B2963" s="81"/>
      <c r="D2963" s="352"/>
      <c r="E2963" s="353"/>
      <c r="F2963" s="353"/>
      <c r="G2963" s="354"/>
      <c r="H2963" s="355"/>
      <c r="I2963" s="356"/>
    </row>
    <row r="2964" spans="2:9" ht="16.5" thickBot="1">
      <c r="B2964" s="81"/>
      <c r="D2964" s="352"/>
      <c r="E2964" s="353"/>
      <c r="F2964" s="353"/>
      <c r="G2964" s="354"/>
      <c r="H2964" s="355"/>
      <c r="I2964" s="356"/>
    </row>
    <row r="2965" spans="2:9" ht="16.5" thickBot="1">
      <c r="B2965" s="81"/>
      <c r="D2965" s="352"/>
      <c r="E2965" s="353"/>
      <c r="F2965" s="353"/>
      <c r="G2965" s="354"/>
      <c r="H2965" s="355"/>
      <c r="I2965" s="356"/>
    </row>
    <row r="2966" spans="2:9" ht="16.5" thickBot="1">
      <c r="B2966" s="81"/>
      <c r="D2966" s="352"/>
      <c r="E2966" s="353"/>
      <c r="F2966" s="353"/>
      <c r="G2966" s="354"/>
      <c r="H2966" s="355"/>
      <c r="I2966" s="356"/>
    </row>
    <row r="2967" spans="2:9" ht="16.5" thickBot="1">
      <c r="B2967" s="81"/>
      <c r="D2967" s="352"/>
      <c r="E2967" s="353"/>
      <c r="F2967" s="353"/>
      <c r="G2967" s="354"/>
      <c r="H2967" s="355"/>
      <c r="I2967" s="356"/>
    </row>
    <row r="2968" spans="2:9" ht="16.5" thickBot="1">
      <c r="B2968" s="81"/>
      <c r="D2968" s="352"/>
      <c r="E2968" s="353"/>
      <c r="F2968" s="353"/>
      <c r="G2968" s="354"/>
      <c r="H2968" s="355"/>
      <c r="I2968" s="356"/>
    </row>
    <row r="2969" spans="2:9" ht="16.5" thickBot="1">
      <c r="B2969" s="81"/>
      <c r="D2969" s="352"/>
      <c r="E2969" s="353"/>
      <c r="F2969" s="353"/>
      <c r="G2969" s="354"/>
      <c r="H2969" s="355"/>
      <c r="I2969" s="356"/>
    </row>
    <row r="2970" spans="2:9" ht="16.5" thickBot="1">
      <c r="B2970" s="81"/>
      <c r="D2970" s="352"/>
      <c r="E2970" s="353"/>
      <c r="F2970" s="353"/>
      <c r="G2970" s="354"/>
      <c r="H2970" s="355"/>
      <c r="I2970" s="356"/>
    </row>
    <row r="2971" spans="2:9" ht="16.5" thickBot="1">
      <c r="B2971" s="81"/>
      <c r="D2971" s="352"/>
      <c r="E2971" s="353"/>
      <c r="F2971" s="353"/>
      <c r="G2971" s="354"/>
      <c r="H2971" s="355"/>
      <c r="I2971" s="356"/>
    </row>
    <row r="2972" spans="2:9" ht="16.5" thickBot="1">
      <c r="B2972" s="81"/>
      <c r="D2972" s="352"/>
      <c r="E2972" s="353"/>
      <c r="F2972" s="353"/>
      <c r="G2972" s="354"/>
      <c r="H2972" s="355"/>
      <c r="I2972" s="356"/>
    </row>
    <row r="2973" spans="2:9" ht="16.5" thickBot="1">
      <c r="B2973" s="81"/>
      <c r="D2973" s="352"/>
      <c r="E2973" s="353"/>
      <c r="F2973" s="353"/>
      <c r="G2973" s="354"/>
      <c r="H2973" s="355"/>
      <c r="I2973" s="356"/>
    </row>
    <row r="2974" spans="2:9" ht="16.5" thickBot="1">
      <c r="B2974" s="81"/>
      <c r="D2974" s="352"/>
      <c r="E2974" s="353"/>
      <c r="F2974" s="353"/>
      <c r="G2974" s="354"/>
      <c r="H2974" s="355"/>
      <c r="I2974" s="356"/>
    </row>
    <row r="2975" spans="2:9" ht="16.5" thickBot="1">
      <c r="B2975" s="81"/>
      <c r="D2975" s="352"/>
      <c r="E2975" s="353"/>
      <c r="F2975" s="353"/>
      <c r="G2975" s="354"/>
      <c r="H2975" s="355"/>
      <c r="I2975" s="356"/>
    </row>
    <row r="2976" spans="2:9" ht="16.5" thickBot="1">
      <c r="B2976" s="81"/>
      <c r="D2976" s="352"/>
      <c r="E2976" s="353"/>
      <c r="F2976" s="353"/>
      <c r="G2976" s="354"/>
      <c r="H2976" s="355"/>
      <c r="I2976" s="356"/>
    </row>
    <row r="2977" spans="2:9" ht="16.5" thickBot="1">
      <c r="B2977" s="81"/>
      <c r="D2977" s="352"/>
      <c r="E2977" s="353"/>
      <c r="F2977" s="353"/>
      <c r="G2977" s="354"/>
      <c r="H2977" s="355"/>
      <c r="I2977" s="356"/>
    </row>
    <row r="2978" spans="2:9" ht="16.5" thickBot="1">
      <c r="B2978" s="81"/>
      <c r="D2978" s="352"/>
      <c r="E2978" s="353"/>
      <c r="F2978" s="353"/>
      <c r="G2978" s="354"/>
      <c r="H2978" s="355"/>
      <c r="I2978" s="356"/>
    </row>
    <row r="2979" spans="2:9" ht="16.5" thickBot="1">
      <c r="B2979" s="81"/>
      <c r="D2979" s="352"/>
      <c r="E2979" s="353"/>
      <c r="F2979" s="353"/>
      <c r="G2979" s="354"/>
      <c r="H2979" s="355"/>
      <c r="I2979" s="356"/>
    </row>
    <row r="2980" spans="2:9" ht="16.5" thickBot="1">
      <c r="B2980" s="81"/>
      <c r="D2980" s="352"/>
      <c r="E2980" s="353"/>
      <c r="F2980" s="353"/>
      <c r="G2980" s="354"/>
      <c r="H2980" s="355"/>
      <c r="I2980" s="356"/>
    </row>
    <row r="2981" spans="2:9" ht="16.5" thickBot="1">
      <c r="B2981" s="81"/>
      <c r="D2981" s="352"/>
      <c r="E2981" s="353"/>
      <c r="F2981" s="353"/>
      <c r="G2981" s="354"/>
      <c r="H2981" s="355"/>
      <c r="I2981" s="356"/>
    </row>
    <row r="2982" spans="2:9" ht="16.5" thickBot="1">
      <c r="B2982" s="81"/>
      <c r="D2982" s="352"/>
      <c r="E2982" s="353"/>
      <c r="F2982" s="353"/>
      <c r="G2982" s="354"/>
      <c r="H2982" s="355"/>
      <c r="I2982" s="356"/>
    </row>
    <row r="2983" spans="2:9" ht="16.5" thickBot="1">
      <c r="B2983" s="81"/>
      <c r="D2983" s="352"/>
      <c r="E2983" s="353"/>
      <c r="F2983" s="353"/>
      <c r="G2983" s="354"/>
      <c r="H2983" s="355"/>
      <c r="I2983" s="356"/>
    </row>
    <row r="2984" spans="2:9" ht="16.5" thickBot="1">
      <c r="B2984" s="81"/>
      <c r="D2984" s="352"/>
      <c r="E2984" s="353"/>
      <c r="F2984" s="353"/>
      <c r="G2984" s="354"/>
      <c r="H2984" s="355"/>
      <c r="I2984" s="356"/>
    </row>
    <row r="2985" spans="2:9" ht="16.5" thickBot="1">
      <c r="B2985" s="81"/>
      <c r="D2985" s="352"/>
      <c r="E2985" s="353"/>
      <c r="F2985" s="353"/>
      <c r="G2985" s="354"/>
      <c r="H2985" s="355"/>
      <c r="I2985" s="356"/>
    </row>
    <row r="2986" spans="2:9" ht="16.5" thickBot="1">
      <c r="B2986" s="81"/>
      <c r="D2986" s="352"/>
      <c r="E2986" s="353"/>
      <c r="F2986" s="353"/>
      <c r="G2986" s="354"/>
      <c r="H2986" s="355"/>
      <c r="I2986" s="356"/>
    </row>
    <row r="2987" spans="2:9" ht="16.5" thickBot="1">
      <c r="B2987" s="81"/>
      <c r="D2987" s="352"/>
      <c r="E2987" s="353"/>
      <c r="F2987" s="353"/>
      <c r="G2987" s="354"/>
      <c r="H2987" s="355"/>
      <c r="I2987" s="356"/>
    </row>
    <row r="2988" spans="2:9" ht="16.5" thickBot="1">
      <c r="B2988" s="81"/>
      <c r="D2988" s="352"/>
      <c r="E2988" s="353"/>
      <c r="F2988" s="353"/>
      <c r="G2988" s="354"/>
      <c r="H2988" s="355"/>
      <c r="I2988" s="356"/>
    </row>
    <row r="2989" spans="2:9" ht="16.5" thickBot="1">
      <c r="B2989" s="81"/>
      <c r="D2989" s="352"/>
      <c r="E2989" s="353"/>
      <c r="F2989" s="353"/>
      <c r="G2989" s="354"/>
      <c r="H2989" s="355"/>
      <c r="I2989" s="356"/>
    </row>
    <row r="2990" spans="2:9" ht="16.5" thickBot="1">
      <c r="B2990" s="81"/>
      <c r="D2990" s="352"/>
      <c r="E2990" s="353"/>
      <c r="F2990" s="353"/>
      <c r="G2990" s="354"/>
      <c r="H2990" s="355"/>
      <c r="I2990" s="356"/>
    </row>
    <row r="2991" spans="2:9" ht="16.5" thickBot="1">
      <c r="B2991" s="81"/>
      <c r="D2991" s="352"/>
      <c r="E2991" s="353"/>
      <c r="F2991" s="353"/>
      <c r="G2991" s="354"/>
      <c r="H2991" s="355"/>
      <c r="I2991" s="356"/>
    </row>
    <row r="2992" spans="2:9" ht="16.5" thickBot="1">
      <c r="B2992" s="81"/>
      <c r="D2992" s="352"/>
      <c r="E2992" s="353"/>
      <c r="F2992" s="353"/>
      <c r="G2992" s="354"/>
      <c r="H2992" s="355"/>
      <c r="I2992" s="356"/>
    </row>
    <row r="2993" spans="2:9" ht="16.5" thickBot="1">
      <c r="B2993" s="81"/>
      <c r="D2993" s="352"/>
      <c r="E2993" s="353"/>
      <c r="F2993" s="353"/>
      <c r="G2993" s="354"/>
      <c r="H2993" s="355"/>
      <c r="I2993" s="356"/>
    </row>
    <row r="2994" spans="2:9" ht="16.5" thickBot="1">
      <c r="B2994" s="81"/>
      <c r="D2994" s="352"/>
      <c r="E2994" s="353"/>
      <c r="F2994" s="353"/>
      <c r="G2994" s="354"/>
      <c r="H2994" s="355"/>
      <c r="I2994" s="356"/>
    </row>
    <row r="2995" spans="2:9" ht="16.5" thickBot="1">
      <c r="B2995" s="81"/>
      <c r="D2995" s="352"/>
      <c r="E2995" s="353"/>
      <c r="F2995" s="353"/>
      <c r="G2995" s="354"/>
      <c r="H2995" s="355"/>
      <c r="I2995" s="356"/>
    </row>
    <row r="2996" spans="2:9" ht="16.5" thickBot="1">
      <c r="B2996" s="81"/>
      <c r="D2996" s="352"/>
      <c r="E2996" s="353"/>
      <c r="F2996" s="353"/>
      <c r="G2996" s="354"/>
      <c r="H2996" s="355"/>
      <c r="I2996" s="356"/>
    </row>
    <row r="2997" spans="2:9" ht="16.5" thickBot="1">
      <c r="B2997" s="81"/>
      <c r="D2997" s="352"/>
      <c r="E2997" s="353"/>
      <c r="F2997" s="353"/>
      <c r="G2997" s="354"/>
      <c r="H2997" s="355"/>
      <c r="I2997" s="356"/>
    </row>
    <row r="2998" spans="2:9" ht="16.5" thickBot="1">
      <c r="B2998" s="81"/>
      <c r="D2998" s="352"/>
      <c r="E2998" s="353"/>
      <c r="F2998" s="353"/>
      <c r="G2998" s="354"/>
      <c r="H2998" s="355"/>
      <c r="I2998" s="356"/>
    </row>
    <row r="2999" spans="2:9" ht="16.5" thickBot="1">
      <c r="B2999" s="81"/>
      <c r="D2999" s="352"/>
      <c r="E2999" s="353"/>
      <c r="F2999" s="353"/>
      <c r="G2999" s="354"/>
      <c r="H2999" s="355"/>
      <c r="I2999" s="356"/>
    </row>
    <row r="3000" spans="2:9" ht="16.5" thickBot="1">
      <c r="B3000" s="81"/>
      <c r="D3000" s="352"/>
      <c r="E3000" s="353"/>
      <c r="F3000" s="353"/>
      <c r="G3000" s="354"/>
      <c r="H3000" s="355"/>
      <c r="I3000" s="356"/>
    </row>
    <row r="3001" spans="2:9" ht="16.5" thickBot="1">
      <c r="B3001" s="81"/>
      <c r="D3001" s="352"/>
      <c r="E3001" s="353"/>
      <c r="F3001" s="353"/>
      <c r="G3001" s="354"/>
      <c r="H3001" s="355"/>
      <c r="I3001" s="356"/>
    </row>
    <row r="3002" spans="2:9" ht="16.5" thickBot="1">
      <c r="B3002" s="81"/>
      <c r="D3002" s="352"/>
      <c r="E3002" s="353"/>
      <c r="F3002" s="353"/>
      <c r="G3002" s="354"/>
      <c r="H3002" s="355"/>
      <c r="I3002" s="356"/>
    </row>
    <row r="3003" spans="2:9" ht="16.5" thickBot="1">
      <c r="B3003" s="81"/>
      <c r="D3003" s="352"/>
      <c r="E3003" s="353"/>
      <c r="F3003" s="353"/>
      <c r="G3003" s="354"/>
      <c r="H3003" s="355"/>
      <c r="I3003" s="356"/>
    </row>
    <row r="3004" spans="2:9" ht="16.5" thickBot="1">
      <c r="B3004" s="81"/>
      <c r="D3004" s="352"/>
      <c r="E3004" s="353"/>
      <c r="F3004" s="353"/>
      <c r="G3004" s="354"/>
      <c r="H3004" s="355"/>
      <c r="I3004" s="356"/>
    </row>
    <row r="3005" spans="2:9" ht="16.5" thickBot="1">
      <c r="B3005" s="81"/>
      <c r="D3005" s="352"/>
      <c r="E3005" s="353"/>
      <c r="F3005" s="353"/>
      <c r="G3005" s="354"/>
      <c r="H3005" s="355"/>
      <c r="I3005" s="356"/>
    </row>
    <row r="3006" spans="2:9" ht="16.5" thickBot="1">
      <c r="B3006" s="81"/>
      <c r="D3006" s="352"/>
      <c r="E3006" s="353"/>
      <c r="F3006" s="353"/>
      <c r="G3006" s="354"/>
      <c r="H3006" s="355"/>
      <c r="I3006" s="356"/>
    </row>
    <row r="3007" spans="2:9" ht="16.5" thickBot="1">
      <c r="B3007" s="81"/>
      <c r="D3007" s="352"/>
      <c r="E3007" s="353"/>
      <c r="F3007" s="353"/>
      <c r="G3007" s="354"/>
      <c r="H3007" s="355"/>
      <c r="I3007" s="356"/>
    </row>
    <row r="3008" spans="2:9" ht="16.5" thickBot="1">
      <c r="B3008" s="81"/>
      <c r="D3008" s="352"/>
      <c r="E3008" s="353"/>
      <c r="F3008" s="353"/>
      <c r="G3008" s="354"/>
      <c r="H3008" s="355"/>
      <c r="I3008" s="356"/>
    </row>
    <row r="3009" spans="2:9" ht="16.5" thickBot="1">
      <c r="B3009" s="81"/>
      <c r="D3009" s="352"/>
      <c r="E3009" s="353"/>
      <c r="F3009" s="353"/>
      <c r="G3009" s="354"/>
      <c r="H3009" s="355"/>
      <c r="I3009" s="356"/>
    </row>
    <row r="3010" spans="2:9" ht="16.5" thickBot="1">
      <c r="B3010" s="81"/>
      <c r="D3010" s="352"/>
      <c r="E3010" s="353"/>
      <c r="F3010" s="353"/>
      <c r="G3010" s="354"/>
      <c r="H3010" s="355"/>
      <c r="I3010" s="356"/>
    </row>
    <row r="3011" spans="2:9" ht="16.5" thickBot="1">
      <c r="B3011" s="81"/>
      <c r="D3011" s="352"/>
      <c r="E3011" s="353"/>
      <c r="F3011" s="353"/>
      <c r="G3011" s="354"/>
      <c r="H3011" s="355"/>
      <c r="I3011" s="356"/>
    </row>
    <row r="3012" spans="2:9" ht="16.5" thickBot="1">
      <c r="B3012" s="81"/>
      <c r="D3012" s="352"/>
      <c r="E3012" s="353"/>
      <c r="F3012" s="353"/>
      <c r="G3012" s="354"/>
      <c r="H3012" s="355"/>
      <c r="I3012" s="356"/>
    </row>
    <row r="3013" spans="2:9" ht="16.5" thickBot="1">
      <c r="B3013" s="81"/>
      <c r="D3013" s="352"/>
      <c r="E3013" s="353"/>
      <c r="F3013" s="353"/>
      <c r="G3013" s="354"/>
      <c r="H3013" s="355"/>
      <c r="I3013" s="356"/>
    </row>
    <row r="3014" spans="2:9" ht="16.5" thickBot="1">
      <c r="B3014" s="81"/>
      <c r="D3014" s="352"/>
      <c r="E3014" s="353"/>
      <c r="F3014" s="353"/>
      <c r="G3014" s="354"/>
      <c r="H3014" s="355"/>
      <c r="I3014" s="356"/>
    </row>
    <row r="3015" spans="2:9" ht="16.5" thickBot="1">
      <c r="B3015" s="81"/>
      <c r="D3015" s="352"/>
      <c r="E3015" s="353"/>
      <c r="F3015" s="353"/>
      <c r="G3015" s="354"/>
      <c r="H3015" s="355"/>
      <c r="I3015" s="356"/>
    </row>
    <row r="3016" spans="2:9" ht="16.5" thickBot="1">
      <c r="B3016" s="81"/>
      <c r="D3016" s="352"/>
      <c r="E3016" s="353"/>
      <c r="F3016" s="353"/>
      <c r="G3016" s="354"/>
      <c r="H3016" s="355"/>
      <c r="I3016" s="356"/>
    </row>
    <row r="3017" spans="2:9" ht="16.5" thickBot="1">
      <c r="B3017" s="81"/>
      <c r="D3017" s="352"/>
      <c r="E3017" s="353"/>
      <c r="F3017" s="353"/>
      <c r="G3017" s="354"/>
      <c r="H3017" s="355"/>
      <c r="I3017" s="356"/>
    </row>
    <row r="3018" spans="2:9" ht="16.5" thickBot="1">
      <c r="B3018" s="81"/>
      <c r="D3018" s="352"/>
      <c r="E3018" s="353"/>
      <c r="F3018" s="353"/>
      <c r="G3018" s="354"/>
      <c r="H3018" s="355"/>
      <c r="I3018" s="356"/>
    </row>
    <row r="3019" spans="2:9" ht="16.5" thickBot="1">
      <c r="B3019" s="81"/>
      <c r="D3019" s="352"/>
      <c r="E3019" s="353"/>
      <c r="F3019" s="353"/>
      <c r="G3019" s="354"/>
      <c r="H3019" s="355"/>
      <c r="I3019" s="356"/>
    </row>
    <row r="3020" spans="2:9" ht="16.5" thickBot="1">
      <c r="B3020" s="81"/>
      <c r="D3020" s="352"/>
      <c r="E3020" s="353"/>
      <c r="F3020" s="353"/>
      <c r="G3020" s="354"/>
      <c r="H3020" s="355"/>
      <c r="I3020" s="356"/>
    </row>
    <row r="3021" spans="2:9" ht="16.5" thickBot="1">
      <c r="B3021" s="81"/>
      <c r="D3021" s="352"/>
      <c r="E3021" s="353"/>
      <c r="F3021" s="353"/>
      <c r="G3021" s="354"/>
      <c r="H3021" s="355"/>
      <c r="I3021" s="356"/>
    </row>
    <row r="3022" spans="2:9" ht="16.5" thickBot="1">
      <c r="B3022" s="81"/>
      <c r="D3022" s="352"/>
      <c r="E3022" s="353"/>
      <c r="F3022" s="353"/>
      <c r="G3022" s="354"/>
      <c r="H3022" s="355"/>
      <c r="I3022" s="356"/>
    </row>
    <row r="3023" spans="2:9" ht="16.5" thickBot="1">
      <c r="B3023" s="81"/>
      <c r="D3023" s="352"/>
      <c r="E3023" s="353"/>
      <c r="F3023" s="353"/>
      <c r="G3023" s="354"/>
      <c r="H3023" s="355"/>
      <c r="I3023" s="356"/>
    </row>
    <row r="3024" spans="2:9" ht="16.5" thickBot="1">
      <c r="B3024" s="81"/>
      <c r="D3024" s="352"/>
      <c r="E3024" s="353"/>
      <c r="F3024" s="353"/>
      <c r="G3024" s="354"/>
      <c r="H3024" s="355"/>
      <c r="I3024" s="356"/>
    </row>
    <row r="3025" spans="2:9" ht="16.5" thickBot="1">
      <c r="B3025" s="81"/>
      <c r="D3025" s="352"/>
      <c r="E3025" s="353"/>
      <c r="F3025" s="353"/>
      <c r="G3025" s="354"/>
      <c r="H3025" s="355"/>
      <c r="I3025" s="356"/>
    </row>
    <row r="3026" spans="2:9" ht="16.5" thickBot="1">
      <c r="B3026" s="81"/>
      <c r="D3026" s="352"/>
      <c r="E3026" s="353"/>
      <c r="F3026" s="353"/>
      <c r="G3026" s="354"/>
      <c r="H3026" s="355"/>
      <c r="I3026" s="356"/>
    </row>
    <row r="3027" spans="2:9" ht="16.5" thickBot="1">
      <c r="B3027" s="81"/>
      <c r="D3027" s="352"/>
      <c r="E3027" s="353"/>
      <c r="F3027" s="353"/>
      <c r="G3027" s="354"/>
      <c r="H3027" s="355"/>
      <c r="I3027" s="356"/>
    </row>
    <row r="3028" spans="2:9" ht="16.5" thickBot="1">
      <c r="B3028" s="81"/>
      <c r="D3028" s="352"/>
      <c r="E3028" s="353"/>
      <c r="F3028" s="353"/>
      <c r="G3028" s="354"/>
      <c r="H3028" s="355"/>
      <c r="I3028" s="356"/>
    </row>
    <row r="3029" spans="2:9" ht="16.5" thickBot="1">
      <c r="B3029" s="81"/>
      <c r="D3029" s="352"/>
      <c r="E3029" s="353"/>
      <c r="F3029" s="353"/>
      <c r="G3029" s="354"/>
      <c r="H3029" s="355"/>
      <c r="I3029" s="356"/>
    </row>
    <row r="3030" spans="2:9" ht="16.5" thickBot="1">
      <c r="B3030" s="81"/>
      <c r="D3030" s="352"/>
      <c r="E3030" s="353"/>
      <c r="F3030" s="353"/>
      <c r="G3030" s="354"/>
      <c r="H3030" s="355"/>
      <c r="I3030" s="356"/>
    </row>
    <row r="3031" spans="2:9" ht="16.5" thickBot="1">
      <c r="B3031" s="81"/>
      <c r="D3031" s="352"/>
      <c r="E3031" s="353"/>
      <c r="F3031" s="353"/>
      <c r="G3031" s="354"/>
      <c r="H3031" s="355"/>
      <c r="I3031" s="356"/>
    </row>
    <row r="3032" spans="2:9" ht="16.5" thickBot="1">
      <c r="B3032" s="81"/>
      <c r="D3032" s="352"/>
      <c r="E3032" s="353"/>
      <c r="F3032" s="353"/>
      <c r="G3032" s="354"/>
      <c r="H3032" s="355"/>
      <c r="I3032" s="356"/>
    </row>
    <row r="3033" spans="2:9" ht="16.5" thickBot="1">
      <c r="B3033" s="81"/>
      <c r="D3033" s="352"/>
      <c r="E3033" s="353"/>
      <c r="F3033" s="353"/>
      <c r="G3033" s="354"/>
      <c r="H3033" s="355"/>
      <c r="I3033" s="356"/>
    </row>
    <row r="3034" spans="2:9" ht="16.5" thickBot="1">
      <c r="B3034" s="81"/>
      <c r="D3034" s="352"/>
      <c r="E3034" s="353"/>
      <c r="F3034" s="353"/>
      <c r="G3034" s="354"/>
      <c r="H3034" s="355"/>
      <c r="I3034" s="356"/>
    </row>
    <row r="3035" spans="2:9" ht="16.5" thickBot="1">
      <c r="B3035" s="81"/>
      <c r="D3035" s="352"/>
      <c r="E3035" s="353"/>
      <c r="F3035" s="353"/>
      <c r="G3035" s="354"/>
      <c r="H3035" s="355"/>
      <c r="I3035" s="356"/>
    </row>
    <row r="3036" spans="2:9" ht="16.5" thickBot="1">
      <c r="B3036" s="81"/>
      <c r="D3036" s="352"/>
      <c r="E3036" s="353"/>
      <c r="F3036" s="353"/>
      <c r="G3036" s="354"/>
      <c r="H3036" s="355"/>
      <c r="I3036" s="356"/>
    </row>
    <row r="3037" spans="2:9" ht="16.5" thickBot="1">
      <c r="B3037" s="81"/>
      <c r="D3037" s="352"/>
      <c r="E3037" s="353"/>
      <c r="F3037" s="353"/>
      <c r="G3037" s="354"/>
      <c r="H3037" s="355"/>
      <c r="I3037" s="356"/>
    </row>
    <row r="3038" spans="2:9" ht="16.5" thickBot="1">
      <c r="B3038" s="81"/>
      <c r="D3038" s="352"/>
      <c r="E3038" s="353"/>
      <c r="F3038" s="353"/>
      <c r="G3038" s="354"/>
      <c r="H3038" s="355"/>
      <c r="I3038" s="356"/>
    </row>
    <row r="3039" spans="2:9" ht="16.5" thickBot="1">
      <c r="B3039" s="81"/>
      <c r="D3039" s="352"/>
      <c r="E3039" s="353"/>
      <c r="F3039" s="353"/>
      <c r="G3039" s="354"/>
      <c r="H3039" s="355"/>
      <c r="I3039" s="356"/>
    </row>
    <row r="3040" spans="2:9" ht="16.5" thickBot="1">
      <c r="B3040" s="81"/>
      <c r="D3040" s="352"/>
      <c r="E3040" s="353"/>
      <c r="F3040" s="353"/>
      <c r="G3040" s="354"/>
      <c r="H3040" s="355"/>
      <c r="I3040" s="356"/>
    </row>
    <row r="3041" spans="2:9" ht="16.5" thickBot="1">
      <c r="B3041" s="81"/>
      <c r="D3041" s="352"/>
      <c r="E3041" s="353"/>
      <c r="F3041" s="353"/>
      <c r="G3041" s="354"/>
      <c r="H3041" s="355"/>
      <c r="I3041" s="356"/>
    </row>
    <row r="3042" spans="2:9" ht="16.5" thickBot="1">
      <c r="B3042" s="81"/>
      <c r="D3042" s="352"/>
      <c r="E3042" s="353"/>
      <c r="F3042" s="353"/>
      <c r="G3042" s="354"/>
      <c r="H3042" s="355"/>
      <c r="I3042" s="356"/>
    </row>
    <row r="3043" spans="2:9" ht="16.5" thickBot="1">
      <c r="B3043" s="81"/>
      <c r="D3043" s="352"/>
      <c r="E3043" s="353"/>
      <c r="F3043" s="353"/>
      <c r="G3043" s="354"/>
      <c r="H3043" s="355"/>
      <c r="I3043" s="356"/>
    </row>
    <row r="3044" spans="2:9" ht="16.5" thickBot="1">
      <c r="B3044" s="81"/>
      <c r="D3044" s="352"/>
      <c r="E3044" s="353"/>
      <c r="F3044" s="353"/>
      <c r="G3044" s="354"/>
      <c r="H3044" s="355"/>
      <c r="I3044" s="356"/>
    </row>
    <row r="3045" spans="2:9" ht="16.5" thickBot="1">
      <c r="B3045" s="81"/>
      <c r="D3045" s="352"/>
      <c r="E3045" s="353"/>
      <c r="F3045" s="353"/>
      <c r="G3045" s="354"/>
      <c r="H3045" s="355"/>
      <c r="I3045" s="356"/>
    </row>
    <row r="3046" spans="2:9" ht="16.5" thickBot="1">
      <c r="B3046" s="81"/>
      <c r="D3046" s="352"/>
      <c r="E3046" s="353"/>
      <c r="F3046" s="353"/>
      <c r="G3046" s="354"/>
      <c r="H3046" s="355"/>
      <c r="I3046" s="356"/>
    </row>
    <row r="3047" spans="2:9" ht="16.5" thickBot="1">
      <c r="B3047" s="81"/>
      <c r="D3047" s="352"/>
      <c r="E3047" s="353"/>
      <c r="F3047" s="353"/>
      <c r="G3047" s="354"/>
      <c r="H3047" s="355"/>
      <c r="I3047" s="356"/>
    </row>
    <row r="3048" spans="2:9" ht="16.5" thickBot="1">
      <c r="B3048" s="81"/>
      <c r="D3048" s="352"/>
      <c r="E3048" s="353"/>
      <c r="F3048" s="353"/>
      <c r="G3048" s="354"/>
      <c r="H3048" s="355"/>
      <c r="I3048" s="356"/>
    </row>
    <row r="3049" spans="2:9" ht="16.5" thickBot="1">
      <c r="B3049" s="81"/>
      <c r="D3049" s="352"/>
      <c r="E3049" s="353"/>
      <c r="F3049" s="353"/>
      <c r="G3049" s="354"/>
      <c r="H3049" s="355"/>
      <c r="I3049" s="356"/>
    </row>
    <row r="3050" spans="2:9" ht="16.5" thickBot="1">
      <c r="B3050" s="81"/>
      <c r="D3050" s="352"/>
      <c r="E3050" s="353"/>
      <c r="F3050" s="353"/>
      <c r="G3050" s="354"/>
      <c r="H3050" s="355"/>
      <c r="I3050" s="356"/>
    </row>
    <row r="3051" spans="2:9" ht="16.5" thickBot="1">
      <c r="B3051" s="81"/>
      <c r="D3051" s="352"/>
      <c r="E3051" s="353"/>
      <c r="F3051" s="353"/>
      <c r="G3051" s="354"/>
      <c r="H3051" s="355"/>
      <c r="I3051" s="356"/>
    </row>
    <row r="3052" spans="2:9" ht="16.5" thickBot="1">
      <c r="B3052" s="81"/>
      <c r="D3052" s="352"/>
      <c r="E3052" s="353"/>
      <c r="F3052" s="353"/>
      <c r="G3052" s="354"/>
      <c r="H3052" s="355"/>
      <c r="I3052" s="356"/>
    </row>
    <row r="3053" spans="2:9" ht="16.5" thickBot="1">
      <c r="B3053" s="81"/>
      <c r="D3053" s="352"/>
      <c r="E3053" s="353"/>
      <c r="F3053" s="353"/>
      <c r="G3053" s="354"/>
      <c r="H3053" s="355"/>
      <c r="I3053" s="356"/>
    </row>
    <row r="3054" spans="2:9" ht="16.5" thickBot="1">
      <c r="B3054" s="81"/>
      <c r="D3054" s="352"/>
      <c r="E3054" s="353"/>
      <c r="F3054" s="353"/>
      <c r="G3054" s="354"/>
      <c r="H3054" s="355"/>
      <c r="I3054" s="356"/>
    </row>
    <row r="3055" spans="2:9" ht="16.5" thickBot="1">
      <c r="B3055" s="81"/>
      <c r="D3055" s="352"/>
      <c r="E3055" s="353"/>
      <c r="F3055" s="353"/>
      <c r="G3055" s="354"/>
      <c r="H3055" s="355"/>
      <c r="I3055" s="356"/>
    </row>
    <row r="3056" spans="2:9" ht="16.5" thickBot="1">
      <c r="B3056" s="81"/>
      <c r="D3056" s="352"/>
      <c r="E3056" s="353"/>
      <c r="F3056" s="353"/>
      <c r="G3056" s="354"/>
      <c r="H3056" s="355"/>
      <c r="I3056" s="356"/>
    </row>
    <row r="3057" spans="2:9" ht="16.5" thickBot="1">
      <c r="B3057" s="81"/>
      <c r="D3057" s="352"/>
      <c r="E3057" s="353"/>
      <c r="F3057" s="353"/>
      <c r="G3057" s="354"/>
      <c r="H3057" s="355"/>
      <c r="I3057" s="356"/>
    </row>
    <row r="3058" spans="2:9" ht="16.5" thickBot="1">
      <c r="B3058" s="81"/>
      <c r="D3058" s="352"/>
      <c r="E3058" s="353"/>
      <c r="F3058" s="353"/>
      <c r="G3058" s="354"/>
      <c r="H3058" s="355"/>
      <c r="I3058" s="356"/>
    </row>
    <row r="3059" spans="2:9" ht="16.5" thickBot="1">
      <c r="B3059" s="81"/>
      <c r="D3059" s="352"/>
      <c r="E3059" s="353"/>
      <c r="F3059" s="353"/>
      <c r="G3059" s="354"/>
      <c r="H3059" s="355"/>
      <c r="I3059" s="356"/>
    </row>
    <row r="3060" spans="2:9" ht="16.5" thickBot="1">
      <c r="B3060" s="81"/>
      <c r="D3060" s="352"/>
      <c r="E3060" s="353"/>
      <c r="F3060" s="353"/>
      <c r="G3060" s="354"/>
      <c r="H3060" s="355"/>
      <c r="I3060" s="356"/>
    </row>
    <row r="3061" spans="2:9" ht="16.5" thickBot="1">
      <c r="B3061" s="81"/>
      <c r="D3061" s="352"/>
      <c r="E3061" s="353"/>
      <c r="F3061" s="353"/>
      <c r="G3061" s="354"/>
      <c r="H3061" s="355"/>
      <c r="I3061" s="356"/>
    </row>
    <row r="3062" spans="2:9" ht="16.5" thickBot="1">
      <c r="B3062" s="81"/>
      <c r="D3062" s="352"/>
      <c r="E3062" s="353"/>
      <c r="F3062" s="353"/>
      <c r="G3062" s="354"/>
      <c r="H3062" s="355"/>
      <c r="I3062" s="356"/>
    </row>
    <row r="3063" spans="2:9" ht="16.5" thickBot="1">
      <c r="B3063" s="81"/>
      <c r="D3063" s="352"/>
      <c r="E3063" s="353"/>
      <c r="F3063" s="353"/>
      <c r="G3063" s="354"/>
      <c r="H3063" s="355"/>
      <c r="I3063" s="356"/>
    </row>
    <row r="3064" spans="2:9" ht="16.5" thickBot="1">
      <c r="B3064" s="81"/>
      <c r="D3064" s="352"/>
      <c r="E3064" s="353"/>
      <c r="F3064" s="353"/>
      <c r="G3064" s="354"/>
      <c r="H3064" s="355"/>
      <c r="I3064" s="356"/>
    </row>
    <row r="3065" spans="2:9" ht="16.5" thickBot="1">
      <c r="B3065" s="81"/>
      <c r="D3065" s="352"/>
      <c r="E3065" s="353"/>
      <c r="F3065" s="353"/>
      <c r="G3065" s="354"/>
      <c r="H3065" s="355"/>
      <c r="I3065" s="356"/>
    </row>
    <row r="3066" spans="2:9" ht="16.5" thickBot="1">
      <c r="B3066" s="81"/>
      <c r="D3066" s="352"/>
      <c r="E3066" s="353"/>
      <c r="F3066" s="353"/>
      <c r="G3066" s="354"/>
      <c r="H3066" s="355"/>
      <c r="I3066" s="356"/>
    </row>
    <row r="3067" spans="2:9" ht="16.5" thickBot="1">
      <c r="B3067" s="81"/>
      <c r="D3067" s="352"/>
      <c r="E3067" s="353"/>
      <c r="F3067" s="353"/>
      <c r="G3067" s="354"/>
      <c r="H3067" s="355"/>
      <c r="I3067" s="356"/>
    </row>
    <row r="3068" spans="2:9" ht="16.5" thickBot="1">
      <c r="B3068" s="81"/>
      <c r="D3068" s="352"/>
      <c r="E3068" s="353"/>
      <c r="F3068" s="353"/>
      <c r="G3068" s="354"/>
      <c r="H3068" s="355"/>
      <c r="I3068" s="356"/>
    </row>
    <row r="3069" spans="2:9" ht="16.5" thickBot="1">
      <c r="B3069" s="81"/>
      <c r="D3069" s="352"/>
      <c r="E3069" s="353"/>
      <c r="F3069" s="353"/>
      <c r="G3069" s="354"/>
      <c r="H3069" s="355"/>
      <c r="I3069" s="356"/>
    </row>
    <row r="3070" spans="2:9" ht="16.5" thickBot="1">
      <c r="B3070" s="81"/>
      <c r="D3070" s="352"/>
      <c r="E3070" s="353"/>
      <c r="F3070" s="353"/>
      <c r="G3070" s="354"/>
      <c r="H3070" s="355"/>
      <c r="I3070" s="356"/>
    </row>
    <row r="3071" spans="2:9" ht="16.5" thickBot="1">
      <c r="B3071" s="81"/>
      <c r="D3071" s="352"/>
      <c r="E3071" s="353"/>
      <c r="F3071" s="353"/>
      <c r="G3071" s="354"/>
      <c r="H3071" s="355"/>
      <c r="I3071" s="356"/>
    </row>
    <row r="3072" spans="2:9" ht="16.5" thickBot="1">
      <c r="B3072" s="81"/>
      <c r="D3072" s="352"/>
      <c r="E3072" s="353"/>
      <c r="F3072" s="353"/>
      <c r="G3072" s="354"/>
      <c r="H3072" s="355"/>
      <c r="I3072" s="356"/>
    </row>
    <row r="3073" spans="2:9" ht="16.5" thickBot="1">
      <c r="B3073" s="81"/>
      <c r="D3073" s="352"/>
      <c r="E3073" s="353"/>
      <c r="F3073" s="353"/>
      <c r="G3073" s="354"/>
      <c r="H3073" s="355"/>
      <c r="I3073" s="356"/>
    </row>
    <row r="3074" spans="2:9" ht="16.5" thickBot="1">
      <c r="B3074" s="81"/>
      <c r="D3074" s="352"/>
      <c r="E3074" s="353"/>
      <c r="F3074" s="353"/>
      <c r="G3074" s="354"/>
      <c r="H3074" s="355"/>
      <c r="I3074" s="356"/>
    </row>
    <row r="3075" spans="2:9" ht="16.5" thickBot="1">
      <c r="B3075" s="81"/>
      <c r="D3075" s="352"/>
      <c r="E3075" s="353"/>
      <c r="F3075" s="353"/>
      <c r="G3075" s="354"/>
      <c r="H3075" s="355"/>
      <c r="I3075" s="356"/>
    </row>
    <row r="3076" spans="2:9" ht="16.5" thickBot="1">
      <c r="B3076" s="81"/>
      <c r="D3076" s="352"/>
      <c r="E3076" s="353"/>
      <c r="F3076" s="353"/>
      <c r="G3076" s="354"/>
      <c r="H3076" s="355"/>
      <c r="I3076" s="356"/>
    </row>
    <row r="3077" spans="2:9" ht="16.5" thickBot="1">
      <c r="B3077" s="81"/>
      <c r="D3077" s="352"/>
      <c r="E3077" s="353"/>
      <c r="F3077" s="353"/>
      <c r="G3077" s="354"/>
      <c r="H3077" s="355"/>
      <c r="I3077" s="356"/>
    </row>
    <row r="3078" spans="2:9" ht="16.5" thickBot="1">
      <c r="B3078" s="81"/>
      <c r="D3078" s="352"/>
      <c r="E3078" s="353"/>
      <c r="F3078" s="353"/>
      <c r="G3078" s="354"/>
      <c r="H3078" s="355"/>
      <c r="I3078" s="356"/>
    </row>
    <row r="3079" spans="2:9" ht="16.5" thickBot="1">
      <c r="B3079" s="81"/>
      <c r="D3079" s="352"/>
      <c r="E3079" s="353"/>
      <c r="F3079" s="353"/>
      <c r="G3079" s="354"/>
      <c r="H3079" s="355"/>
      <c r="I3079" s="356"/>
    </row>
    <row r="3080" spans="2:9" ht="16.5" thickBot="1">
      <c r="B3080" s="81"/>
      <c r="D3080" s="352"/>
      <c r="E3080" s="353"/>
      <c r="F3080" s="353"/>
      <c r="G3080" s="354"/>
      <c r="H3080" s="355"/>
      <c r="I3080" s="356"/>
    </row>
    <row r="3081" spans="2:9" ht="16.5" thickBot="1">
      <c r="B3081" s="81"/>
      <c r="D3081" s="352"/>
      <c r="E3081" s="353"/>
      <c r="F3081" s="353"/>
      <c r="G3081" s="354"/>
      <c r="H3081" s="355"/>
      <c r="I3081" s="356"/>
    </row>
    <row r="3082" spans="2:9" ht="16.5" thickBot="1">
      <c r="B3082" s="81"/>
      <c r="D3082" s="352"/>
      <c r="E3082" s="353"/>
      <c r="F3082" s="353"/>
      <c r="G3082" s="354"/>
      <c r="H3082" s="355"/>
      <c r="I3082" s="356"/>
    </row>
    <row r="3083" spans="2:9" ht="16.5" thickBot="1">
      <c r="B3083" s="81"/>
      <c r="D3083" s="352"/>
      <c r="E3083" s="353"/>
      <c r="F3083" s="353"/>
      <c r="G3083" s="354"/>
      <c r="H3083" s="355"/>
      <c r="I3083" s="356"/>
    </row>
    <row r="3084" spans="2:9" ht="16.5" thickBot="1">
      <c r="B3084" s="81"/>
      <c r="D3084" s="352"/>
      <c r="E3084" s="353"/>
      <c r="F3084" s="353"/>
      <c r="G3084" s="354"/>
      <c r="H3084" s="355"/>
      <c r="I3084" s="356"/>
    </row>
    <row r="3085" spans="2:9" ht="16.5" thickBot="1">
      <c r="B3085" s="81"/>
      <c r="D3085" s="352"/>
      <c r="E3085" s="353"/>
      <c r="F3085" s="353"/>
      <c r="G3085" s="354"/>
      <c r="H3085" s="355"/>
      <c r="I3085" s="356"/>
    </row>
    <row r="3086" spans="2:9" ht="16.5" thickBot="1">
      <c r="B3086" s="81"/>
      <c r="D3086" s="352"/>
      <c r="E3086" s="353"/>
      <c r="F3086" s="353"/>
      <c r="G3086" s="354"/>
      <c r="H3086" s="355"/>
      <c r="I3086" s="356"/>
    </row>
    <row r="3087" spans="2:9" ht="16.5" thickBot="1">
      <c r="B3087" s="81"/>
      <c r="D3087" s="352"/>
      <c r="E3087" s="353"/>
      <c r="F3087" s="353"/>
      <c r="G3087" s="354"/>
      <c r="H3087" s="355"/>
      <c r="I3087" s="356"/>
    </row>
    <row r="3088" spans="2:9" ht="16.5" thickBot="1">
      <c r="B3088" s="81"/>
      <c r="D3088" s="352"/>
      <c r="E3088" s="353"/>
      <c r="F3088" s="353"/>
      <c r="G3088" s="354"/>
      <c r="H3088" s="355"/>
      <c r="I3088" s="356"/>
    </row>
    <row r="3089" spans="2:9" ht="16.5" thickBot="1">
      <c r="B3089" s="81"/>
      <c r="D3089" s="352"/>
      <c r="E3089" s="353"/>
      <c r="F3089" s="353"/>
      <c r="G3089" s="354"/>
      <c r="H3089" s="355"/>
      <c r="I3089" s="356"/>
    </row>
    <row r="3090" spans="2:9" ht="16.5" thickBot="1">
      <c r="B3090" s="81"/>
      <c r="D3090" s="352"/>
      <c r="E3090" s="353"/>
      <c r="F3090" s="353"/>
      <c r="G3090" s="354"/>
      <c r="H3090" s="355"/>
      <c r="I3090" s="356"/>
    </row>
    <row r="3091" spans="2:9" ht="16.5" thickBot="1">
      <c r="B3091" s="81"/>
      <c r="D3091" s="352"/>
      <c r="E3091" s="353"/>
      <c r="F3091" s="353"/>
      <c r="G3091" s="354"/>
      <c r="H3091" s="355"/>
      <c r="I3091" s="356"/>
    </row>
    <row r="3092" spans="2:9" ht="16.5" thickBot="1">
      <c r="B3092" s="81"/>
      <c r="D3092" s="352"/>
      <c r="E3092" s="353"/>
      <c r="F3092" s="353"/>
      <c r="G3092" s="354"/>
      <c r="H3092" s="355"/>
      <c r="I3092" s="356"/>
    </row>
    <row r="3093" spans="2:9" ht="16.5" thickBot="1">
      <c r="B3093" s="81"/>
      <c r="D3093" s="352"/>
      <c r="E3093" s="353"/>
      <c r="F3093" s="353"/>
      <c r="G3093" s="354"/>
      <c r="H3093" s="355"/>
      <c r="I3093" s="356"/>
    </row>
    <row r="3094" spans="2:9" ht="16.5" thickBot="1">
      <c r="B3094" s="81"/>
      <c r="D3094" s="352"/>
      <c r="E3094" s="353"/>
      <c r="F3094" s="353"/>
      <c r="G3094" s="354"/>
      <c r="H3094" s="355"/>
      <c r="I3094" s="356"/>
    </row>
    <row r="3095" spans="2:9" ht="16.5" thickBot="1">
      <c r="B3095" s="81"/>
      <c r="D3095" s="352"/>
      <c r="E3095" s="353"/>
      <c r="F3095" s="353"/>
      <c r="G3095" s="354"/>
      <c r="H3095" s="355"/>
      <c r="I3095" s="356"/>
    </row>
    <row r="3096" spans="2:9" ht="16.5" thickBot="1">
      <c r="B3096" s="81"/>
      <c r="D3096" s="352"/>
      <c r="E3096" s="353"/>
      <c r="F3096" s="353"/>
      <c r="G3096" s="354"/>
      <c r="H3096" s="355"/>
      <c r="I3096" s="356"/>
    </row>
    <row r="3097" spans="2:9" ht="16.5" thickBot="1">
      <c r="B3097" s="81"/>
      <c r="D3097" s="352"/>
      <c r="E3097" s="353"/>
      <c r="F3097" s="353"/>
      <c r="G3097" s="354"/>
      <c r="H3097" s="355"/>
      <c r="I3097" s="356"/>
    </row>
    <row r="3098" spans="2:9" ht="16.5" thickBot="1">
      <c r="B3098" s="81"/>
      <c r="D3098" s="352"/>
      <c r="E3098" s="353"/>
      <c r="F3098" s="353"/>
      <c r="G3098" s="354"/>
      <c r="H3098" s="355"/>
      <c r="I3098" s="356"/>
    </row>
    <row r="3099" spans="2:9" ht="16.5" thickBot="1">
      <c r="B3099" s="81"/>
      <c r="D3099" s="352"/>
      <c r="E3099" s="353"/>
      <c r="F3099" s="353"/>
      <c r="G3099" s="354"/>
      <c r="H3099" s="355"/>
      <c r="I3099" s="356"/>
    </row>
    <row r="3100" spans="2:9" ht="16.5" thickBot="1">
      <c r="B3100" s="81"/>
      <c r="D3100" s="352"/>
      <c r="E3100" s="353"/>
      <c r="F3100" s="353"/>
      <c r="G3100" s="354"/>
      <c r="H3100" s="355"/>
      <c r="I3100" s="356"/>
    </row>
    <row r="3101" spans="2:9" ht="16.5" thickBot="1">
      <c r="B3101" s="81"/>
      <c r="D3101" s="352"/>
      <c r="E3101" s="353"/>
      <c r="F3101" s="353"/>
      <c r="G3101" s="354"/>
      <c r="H3101" s="355"/>
      <c r="I3101" s="356"/>
    </row>
    <row r="3102" spans="2:9" ht="16.5" thickBot="1">
      <c r="B3102" s="81"/>
      <c r="D3102" s="352"/>
      <c r="E3102" s="353"/>
      <c r="F3102" s="353"/>
      <c r="G3102" s="354"/>
      <c r="H3102" s="355"/>
      <c r="I3102" s="356"/>
    </row>
    <row r="3103" spans="2:9" ht="16.5" thickBot="1">
      <c r="B3103" s="81"/>
      <c r="D3103" s="352"/>
      <c r="E3103" s="353"/>
      <c r="F3103" s="353"/>
      <c r="G3103" s="354"/>
      <c r="H3103" s="355"/>
      <c r="I3103" s="356"/>
    </row>
    <row r="3104" spans="2:9" ht="16.5" thickBot="1">
      <c r="B3104" s="81"/>
      <c r="D3104" s="352"/>
      <c r="E3104" s="353"/>
      <c r="F3104" s="353"/>
      <c r="G3104" s="354"/>
      <c r="H3104" s="355"/>
      <c r="I3104" s="356"/>
    </row>
    <row r="3105" spans="2:9" ht="16.5" thickBot="1">
      <c r="B3105" s="81"/>
      <c r="D3105" s="352"/>
      <c r="E3105" s="353"/>
      <c r="F3105" s="353"/>
      <c r="G3105" s="354"/>
      <c r="H3105" s="355"/>
      <c r="I3105" s="356"/>
    </row>
    <row r="3106" spans="2:9" ht="16.5" thickBot="1">
      <c r="B3106" s="81"/>
      <c r="D3106" s="352"/>
      <c r="E3106" s="353"/>
      <c r="F3106" s="353"/>
      <c r="G3106" s="354"/>
      <c r="H3106" s="355"/>
      <c r="I3106" s="356"/>
    </row>
    <row r="3107" spans="2:9" ht="16.5" thickBot="1">
      <c r="B3107" s="81"/>
      <c r="D3107" s="352"/>
      <c r="E3107" s="353"/>
      <c r="F3107" s="353"/>
      <c r="G3107" s="354"/>
      <c r="H3107" s="355"/>
      <c r="I3107" s="356"/>
    </row>
    <row r="3108" spans="2:9" ht="16.5" thickBot="1">
      <c r="B3108" s="81"/>
      <c r="D3108" s="352"/>
      <c r="E3108" s="353"/>
      <c r="F3108" s="353"/>
      <c r="G3108" s="354"/>
      <c r="H3108" s="355"/>
      <c r="I3108" s="356"/>
    </row>
    <row r="3109" spans="2:9" ht="16.5" thickBot="1">
      <c r="B3109" s="81"/>
      <c r="D3109" s="352"/>
      <c r="E3109" s="353"/>
      <c r="F3109" s="353"/>
      <c r="G3109" s="354"/>
      <c r="H3109" s="355"/>
      <c r="I3109" s="356"/>
    </row>
    <row r="3110" spans="2:9" ht="16.5" thickBot="1">
      <c r="B3110" s="81"/>
      <c r="D3110" s="352"/>
      <c r="E3110" s="353"/>
      <c r="F3110" s="353"/>
      <c r="G3110" s="354"/>
      <c r="H3110" s="355"/>
      <c r="I3110" s="356"/>
    </row>
    <row r="3111" spans="2:9" ht="16.5" thickBot="1">
      <c r="B3111" s="81"/>
      <c r="D3111" s="352"/>
      <c r="E3111" s="353"/>
      <c r="F3111" s="353"/>
      <c r="G3111" s="354"/>
      <c r="H3111" s="355"/>
      <c r="I3111" s="356"/>
    </row>
    <row r="3112" spans="2:9" ht="16.5" thickBot="1">
      <c r="B3112" s="81"/>
      <c r="D3112" s="352"/>
      <c r="E3112" s="353"/>
      <c r="F3112" s="353"/>
      <c r="G3112" s="354"/>
      <c r="H3112" s="355"/>
      <c r="I3112" s="356"/>
    </row>
    <row r="3113" spans="2:9" ht="16.5" thickBot="1">
      <c r="B3113" s="81"/>
      <c r="D3113" s="352"/>
      <c r="E3113" s="353"/>
      <c r="F3113" s="353"/>
      <c r="G3113" s="354"/>
      <c r="H3113" s="355"/>
      <c r="I3113" s="356"/>
    </row>
    <row r="3114" spans="2:9" ht="16.5" thickBot="1">
      <c r="B3114" s="81"/>
      <c r="D3114" s="352"/>
      <c r="E3114" s="353"/>
      <c r="F3114" s="353"/>
      <c r="G3114" s="354"/>
      <c r="H3114" s="355"/>
      <c r="I3114" s="356"/>
    </row>
    <row r="3115" spans="2:9" ht="16.5" thickBot="1">
      <c r="B3115" s="81"/>
      <c r="D3115" s="352"/>
      <c r="E3115" s="353"/>
      <c r="F3115" s="353"/>
      <c r="G3115" s="354"/>
      <c r="H3115" s="355"/>
      <c r="I3115" s="356"/>
    </row>
    <row r="3116" spans="2:9" ht="16.5" thickBot="1">
      <c r="B3116" s="81"/>
      <c r="D3116" s="352"/>
      <c r="E3116" s="353"/>
      <c r="F3116" s="353"/>
      <c r="G3116" s="354"/>
      <c r="H3116" s="355"/>
      <c r="I3116" s="356"/>
    </row>
    <row r="3117" spans="2:9" ht="16.5" thickBot="1">
      <c r="B3117" s="81"/>
      <c r="D3117" s="352"/>
      <c r="E3117" s="353"/>
      <c r="F3117" s="353"/>
      <c r="G3117" s="354"/>
      <c r="H3117" s="355"/>
      <c r="I3117" s="356"/>
    </row>
    <row r="3118" spans="2:9" ht="16.5" thickBot="1">
      <c r="B3118" s="81"/>
      <c r="D3118" s="352"/>
      <c r="E3118" s="353"/>
      <c r="F3118" s="353"/>
      <c r="G3118" s="354"/>
      <c r="H3118" s="355"/>
      <c r="I3118" s="356"/>
    </row>
    <row r="3119" spans="2:9" ht="16.5" thickBot="1">
      <c r="B3119" s="81"/>
      <c r="D3119" s="352"/>
      <c r="E3119" s="353"/>
      <c r="F3119" s="353"/>
      <c r="G3119" s="354"/>
      <c r="H3119" s="355"/>
      <c r="I3119" s="356"/>
    </row>
    <row r="3120" spans="2:9" ht="16.5" thickBot="1">
      <c r="B3120" s="81"/>
      <c r="D3120" s="352"/>
      <c r="E3120" s="353"/>
      <c r="F3120" s="353"/>
      <c r="G3120" s="354"/>
      <c r="H3120" s="355"/>
      <c r="I3120" s="356"/>
    </row>
    <row r="3121" spans="2:9" ht="16.5" thickBot="1">
      <c r="B3121" s="81"/>
      <c r="D3121" s="352"/>
      <c r="E3121" s="353"/>
      <c r="F3121" s="353"/>
      <c r="G3121" s="354"/>
      <c r="H3121" s="355"/>
      <c r="I3121" s="356"/>
    </row>
    <row r="3122" spans="2:9" ht="16.5" thickBot="1">
      <c r="B3122" s="81"/>
      <c r="D3122" s="352"/>
      <c r="E3122" s="353"/>
      <c r="F3122" s="353"/>
      <c r="G3122" s="354"/>
      <c r="H3122" s="355"/>
      <c r="I3122" s="356"/>
    </row>
    <row r="3123" spans="2:9" ht="16.5" thickBot="1">
      <c r="B3123" s="81"/>
      <c r="D3123" s="352"/>
      <c r="E3123" s="353"/>
      <c r="F3123" s="353"/>
      <c r="G3123" s="354"/>
      <c r="H3123" s="355"/>
      <c r="I3123" s="356"/>
    </row>
    <row r="3124" spans="2:9" ht="16.5" thickBot="1">
      <c r="B3124" s="81"/>
      <c r="D3124" s="352"/>
      <c r="E3124" s="353"/>
      <c r="F3124" s="353"/>
      <c r="G3124" s="354"/>
      <c r="H3124" s="355"/>
      <c r="I3124" s="356"/>
    </row>
    <row r="3125" spans="2:9" ht="16.5" thickBot="1">
      <c r="B3125" s="81"/>
      <c r="D3125" s="352"/>
      <c r="E3125" s="353"/>
      <c r="F3125" s="353"/>
      <c r="G3125" s="354"/>
      <c r="H3125" s="355"/>
      <c r="I3125" s="356"/>
    </row>
    <row r="3126" spans="2:9" ht="16.5" thickBot="1">
      <c r="B3126" s="81"/>
      <c r="D3126" s="352"/>
      <c r="E3126" s="353"/>
      <c r="F3126" s="353"/>
      <c r="G3126" s="354"/>
      <c r="H3126" s="355"/>
      <c r="I3126" s="356"/>
    </row>
    <row r="3127" spans="2:9" ht="16.5" thickBot="1">
      <c r="B3127" s="81"/>
      <c r="D3127" s="352"/>
      <c r="E3127" s="353"/>
      <c r="F3127" s="353"/>
      <c r="G3127" s="354"/>
      <c r="H3127" s="355"/>
      <c r="I3127" s="356"/>
    </row>
    <row r="3128" spans="2:9" ht="16.5" thickBot="1">
      <c r="B3128" s="81"/>
      <c r="D3128" s="352"/>
      <c r="E3128" s="353"/>
      <c r="F3128" s="353"/>
      <c r="G3128" s="354"/>
      <c r="H3128" s="355"/>
      <c r="I3128" s="356"/>
    </row>
    <row r="3129" spans="2:9" ht="16.5" thickBot="1">
      <c r="B3129" s="81"/>
      <c r="D3129" s="352"/>
      <c r="E3129" s="353"/>
      <c r="F3129" s="353"/>
      <c r="G3129" s="354"/>
      <c r="H3129" s="355"/>
      <c r="I3129" s="356"/>
    </row>
    <row r="3130" spans="2:9" ht="16.5" thickBot="1">
      <c r="B3130" s="81"/>
      <c r="D3130" s="352"/>
      <c r="E3130" s="353"/>
      <c r="F3130" s="353"/>
      <c r="G3130" s="354"/>
      <c r="H3130" s="355"/>
      <c r="I3130" s="356"/>
    </row>
    <row r="3131" spans="2:9" ht="16.5" thickBot="1">
      <c r="B3131" s="81"/>
      <c r="D3131" s="352"/>
      <c r="E3131" s="353"/>
      <c r="F3131" s="353"/>
      <c r="G3131" s="354"/>
      <c r="H3131" s="355"/>
      <c r="I3131" s="356"/>
    </row>
    <row r="3132" spans="2:9" ht="16.5" thickBot="1">
      <c r="B3132" s="81"/>
      <c r="D3132" s="352"/>
      <c r="E3132" s="353"/>
      <c r="F3132" s="353"/>
      <c r="G3132" s="354"/>
      <c r="H3132" s="355"/>
      <c r="I3132" s="356"/>
    </row>
    <row r="3133" spans="2:9" ht="16.5" thickBot="1">
      <c r="B3133" s="81"/>
      <c r="D3133" s="352"/>
      <c r="E3133" s="353"/>
      <c r="F3133" s="353"/>
      <c r="G3133" s="354"/>
      <c r="H3133" s="355"/>
      <c r="I3133" s="356"/>
    </row>
    <row r="3134" spans="2:9" ht="16.5" thickBot="1">
      <c r="B3134" s="81"/>
      <c r="D3134" s="352"/>
      <c r="E3134" s="353"/>
      <c r="F3134" s="353"/>
      <c r="G3134" s="354"/>
      <c r="H3134" s="355"/>
      <c r="I3134" s="356"/>
    </row>
    <row r="3135" spans="2:9" ht="16.5" thickBot="1">
      <c r="B3135" s="81"/>
      <c r="D3135" s="352"/>
      <c r="E3135" s="353"/>
      <c r="F3135" s="353"/>
      <c r="G3135" s="354"/>
      <c r="H3135" s="355"/>
      <c r="I3135" s="356"/>
    </row>
    <row r="3136" spans="2:9" ht="16.5" thickBot="1">
      <c r="B3136" s="81"/>
      <c r="D3136" s="352"/>
      <c r="E3136" s="353"/>
      <c r="F3136" s="353"/>
      <c r="G3136" s="354"/>
      <c r="H3136" s="355"/>
      <c r="I3136" s="356"/>
    </row>
    <row r="3137" spans="2:9" ht="16.5" thickBot="1">
      <c r="B3137" s="81"/>
      <c r="D3137" s="352"/>
      <c r="E3137" s="353"/>
      <c r="F3137" s="353"/>
      <c r="G3137" s="354"/>
      <c r="H3137" s="355"/>
      <c r="I3137" s="356"/>
    </row>
    <row r="3138" spans="2:9" ht="16.5" thickBot="1">
      <c r="B3138" s="81"/>
      <c r="D3138" s="352"/>
      <c r="E3138" s="353"/>
      <c r="F3138" s="353"/>
      <c r="G3138" s="354"/>
      <c r="H3138" s="355"/>
      <c r="I3138" s="356"/>
    </row>
    <row r="3139" spans="2:9" ht="16.5" thickBot="1">
      <c r="B3139" s="81"/>
      <c r="D3139" s="352"/>
      <c r="E3139" s="353"/>
      <c r="F3139" s="353"/>
      <c r="G3139" s="354"/>
      <c r="H3139" s="355"/>
      <c r="I3139" s="356"/>
    </row>
    <row r="3140" spans="2:9" ht="16.5" thickBot="1">
      <c r="B3140" s="81"/>
      <c r="D3140" s="352"/>
      <c r="E3140" s="353"/>
      <c r="F3140" s="353"/>
      <c r="G3140" s="354"/>
      <c r="H3140" s="355"/>
      <c r="I3140" s="356"/>
    </row>
    <row r="3141" spans="2:9" ht="16.5" thickBot="1">
      <c r="B3141" s="81"/>
      <c r="D3141" s="352"/>
      <c r="E3141" s="353"/>
      <c r="F3141" s="353"/>
      <c r="G3141" s="354"/>
      <c r="H3141" s="355"/>
      <c r="I3141" s="356"/>
    </row>
    <row r="3142" spans="2:9" ht="16.5" thickBot="1">
      <c r="B3142" s="81"/>
      <c r="D3142" s="352"/>
      <c r="E3142" s="353"/>
      <c r="F3142" s="353"/>
      <c r="G3142" s="354"/>
      <c r="H3142" s="355"/>
      <c r="I3142" s="356"/>
    </row>
    <row r="3143" spans="2:9" ht="16.5" thickBot="1">
      <c r="B3143" s="81"/>
      <c r="D3143" s="352"/>
      <c r="E3143" s="353"/>
      <c r="F3143" s="353"/>
      <c r="G3143" s="354"/>
      <c r="H3143" s="355"/>
      <c r="I3143" s="356"/>
    </row>
    <row r="3144" spans="2:9" ht="16.5" thickBot="1">
      <c r="B3144" s="81"/>
      <c r="D3144" s="352"/>
      <c r="E3144" s="353"/>
      <c r="F3144" s="353"/>
      <c r="G3144" s="354"/>
      <c r="H3144" s="355"/>
      <c r="I3144" s="356"/>
    </row>
    <row r="3145" spans="2:9" ht="16.5" thickBot="1">
      <c r="B3145" s="81"/>
      <c r="D3145" s="352"/>
      <c r="E3145" s="353"/>
      <c r="F3145" s="353"/>
      <c r="G3145" s="354"/>
      <c r="H3145" s="355"/>
      <c r="I3145" s="356"/>
    </row>
    <row r="3146" spans="2:9" ht="16.5" thickBot="1">
      <c r="B3146" s="81"/>
      <c r="D3146" s="352"/>
      <c r="E3146" s="353"/>
      <c r="F3146" s="353"/>
      <c r="G3146" s="354"/>
      <c r="H3146" s="355"/>
      <c r="I3146" s="356"/>
    </row>
    <row r="3147" spans="2:9" ht="16.5" thickBot="1">
      <c r="B3147" s="81"/>
      <c r="D3147" s="352"/>
      <c r="E3147" s="353"/>
      <c r="F3147" s="353"/>
      <c r="G3147" s="354"/>
      <c r="H3147" s="355"/>
      <c r="I3147" s="356"/>
    </row>
    <row r="3148" spans="2:9" ht="16.5" thickBot="1">
      <c r="B3148" s="81"/>
      <c r="D3148" s="352"/>
      <c r="E3148" s="353"/>
      <c r="F3148" s="353"/>
      <c r="G3148" s="354"/>
      <c r="H3148" s="355"/>
      <c r="I3148" s="356"/>
    </row>
    <row r="3149" spans="2:9" ht="16.5" thickBot="1">
      <c r="B3149" s="81"/>
      <c r="D3149" s="352"/>
      <c r="E3149" s="353"/>
      <c r="F3149" s="353"/>
      <c r="G3149" s="354"/>
      <c r="H3149" s="355"/>
      <c r="I3149" s="356"/>
    </row>
    <row r="3150" spans="2:9" ht="16.5" thickBot="1">
      <c r="B3150" s="81"/>
      <c r="D3150" s="352"/>
      <c r="E3150" s="353"/>
      <c r="F3150" s="353"/>
      <c r="G3150" s="354"/>
      <c r="H3150" s="355"/>
      <c r="I3150" s="356"/>
    </row>
    <row r="3151" spans="2:9" ht="16.5" thickBot="1">
      <c r="B3151" s="81"/>
      <c r="D3151" s="352"/>
      <c r="E3151" s="353"/>
      <c r="F3151" s="353"/>
      <c r="G3151" s="354"/>
      <c r="H3151" s="355"/>
      <c r="I3151" s="356"/>
    </row>
    <row r="3152" spans="2:9" ht="16.5" thickBot="1">
      <c r="B3152" s="81"/>
      <c r="D3152" s="352"/>
      <c r="E3152" s="353"/>
      <c r="F3152" s="353"/>
      <c r="G3152" s="354"/>
      <c r="H3152" s="355"/>
      <c r="I3152" s="356"/>
    </row>
    <row r="3153" spans="2:9" ht="16.5" thickBot="1">
      <c r="B3153" s="81"/>
      <c r="D3153" s="352"/>
      <c r="E3153" s="353"/>
      <c r="F3153" s="353"/>
      <c r="G3153" s="354"/>
      <c r="H3153" s="355"/>
      <c r="I3153" s="356"/>
    </row>
    <row r="3154" spans="2:9" ht="16.5" thickBot="1">
      <c r="B3154" s="81"/>
      <c r="D3154" s="352"/>
      <c r="E3154" s="353"/>
      <c r="F3154" s="353"/>
      <c r="G3154" s="354"/>
      <c r="H3154" s="355"/>
      <c r="I3154" s="356"/>
    </row>
    <row r="3155" spans="2:9" ht="16.5" thickBot="1">
      <c r="B3155" s="81"/>
      <c r="D3155" s="352"/>
      <c r="E3155" s="353"/>
      <c r="F3155" s="353"/>
      <c r="G3155" s="354"/>
      <c r="H3155" s="355"/>
      <c r="I3155" s="356"/>
    </row>
    <row r="3156" spans="2:9" ht="16.5" thickBot="1">
      <c r="B3156" s="81"/>
      <c r="D3156" s="352"/>
      <c r="E3156" s="353"/>
      <c r="F3156" s="353"/>
      <c r="G3156" s="354"/>
      <c r="H3156" s="355"/>
      <c r="I3156" s="356"/>
    </row>
    <row r="3157" spans="2:9" ht="16.5" thickBot="1">
      <c r="B3157" s="81"/>
      <c r="D3157" s="352"/>
      <c r="E3157" s="353"/>
      <c r="F3157" s="353"/>
      <c r="G3157" s="354"/>
      <c r="H3157" s="355"/>
      <c r="I3157" s="356"/>
    </row>
    <row r="3158" spans="2:9" ht="16.5" thickBot="1">
      <c r="B3158" s="81"/>
      <c r="D3158" s="352"/>
      <c r="E3158" s="353"/>
      <c r="F3158" s="353"/>
      <c r="G3158" s="354"/>
      <c r="H3158" s="355"/>
      <c r="I3158" s="356"/>
    </row>
    <row r="3159" spans="2:9" ht="16.5" thickBot="1">
      <c r="B3159" s="81"/>
      <c r="D3159" s="352"/>
      <c r="E3159" s="353"/>
      <c r="F3159" s="353"/>
      <c r="G3159" s="354"/>
      <c r="H3159" s="355"/>
      <c r="I3159" s="356"/>
    </row>
    <row r="3160" spans="2:9" ht="16.5" thickBot="1">
      <c r="B3160" s="81"/>
      <c r="D3160" s="352"/>
      <c r="E3160" s="353"/>
      <c r="F3160" s="353"/>
      <c r="G3160" s="354"/>
      <c r="H3160" s="355"/>
      <c r="I3160" s="356"/>
    </row>
    <row r="3161" spans="2:9" ht="16.5" thickBot="1">
      <c r="B3161" s="81"/>
      <c r="D3161" s="352"/>
      <c r="E3161" s="353"/>
      <c r="F3161" s="353"/>
      <c r="G3161" s="354"/>
      <c r="H3161" s="355"/>
      <c r="I3161" s="356"/>
    </row>
    <row r="3162" spans="2:9" ht="16.5" thickBot="1">
      <c r="B3162" s="81"/>
      <c r="D3162" s="352"/>
      <c r="E3162" s="353"/>
      <c r="F3162" s="353"/>
      <c r="G3162" s="354"/>
      <c r="H3162" s="355"/>
      <c r="I3162" s="356"/>
    </row>
    <row r="3163" spans="2:9" ht="16.5" thickBot="1">
      <c r="B3163" s="81"/>
      <c r="D3163" s="352"/>
      <c r="E3163" s="353"/>
      <c r="F3163" s="353"/>
      <c r="G3163" s="354"/>
      <c r="H3163" s="355"/>
      <c r="I3163" s="356"/>
    </row>
    <row r="3164" spans="2:9" ht="16.5" thickBot="1">
      <c r="B3164" s="81"/>
      <c r="D3164" s="352"/>
      <c r="E3164" s="353"/>
      <c r="F3164" s="353"/>
      <c r="G3164" s="354"/>
      <c r="H3164" s="355"/>
      <c r="I3164" s="356"/>
    </row>
    <row r="3165" spans="2:9" ht="16.5" thickBot="1">
      <c r="B3165" s="81"/>
      <c r="D3165" s="352"/>
      <c r="E3165" s="353"/>
      <c r="F3165" s="353"/>
      <c r="G3165" s="354"/>
      <c r="H3165" s="355"/>
      <c r="I3165" s="356"/>
    </row>
    <row r="3166" spans="2:9" ht="16.5" thickBot="1">
      <c r="B3166" s="81"/>
      <c r="D3166" s="352"/>
      <c r="E3166" s="353"/>
      <c r="F3166" s="353"/>
      <c r="G3166" s="354"/>
      <c r="H3166" s="355"/>
      <c r="I3166" s="356"/>
    </row>
    <row r="3167" spans="2:9" ht="16.5" thickBot="1">
      <c r="B3167" s="81"/>
      <c r="D3167" s="352"/>
      <c r="E3167" s="353"/>
      <c r="F3167" s="353"/>
      <c r="G3167" s="354"/>
      <c r="H3167" s="355"/>
      <c r="I3167" s="356"/>
    </row>
    <row r="3168" spans="2:9" ht="16.5" thickBot="1">
      <c r="B3168" s="81"/>
      <c r="D3168" s="352"/>
      <c r="E3168" s="353"/>
      <c r="F3168" s="353"/>
      <c r="G3168" s="354"/>
      <c r="H3168" s="355"/>
      <c r="I3168" s="356"/>
    </row>
    <row r="3169" spans="2:9" ht="16.5" thickBot="1">
      <c r="B3169" s="81"/>
      <c r="D3169" s="352"/>
      <c r="E3169" s="353"/>
      <c r="F3169" s="353"/>
      <c r="G3169" s="354"/>
      <c r="H3169" s="355"/>
      <c r="I3169" s="356"/>
    </row>
    <row r="3170" spans="2:9" ht="16.5" thickBot="1">
      <c r="B3170" s="81"/>
      <c r="D3170" s="352"/>
      <c r="E3170" s="353"/>
      <c r="F3170" s="353"/>
      <c r="G3170" s="354"/>
      <c r="H3170" s="355"/>
      <c r="I3170" s="356"/>
    </row>
    <row r="3171" spans="2:9" ht="16.5" thickBot="1">
      <c r="B3171" s="81"/>
      <c r="D3171" s="352"/>
      <c r="E3171" s="353"/>
      <c r="F3171" s="353"/>
      <c r="G3171" s="354"/>
      <c r="H3171" s="355"/>
      <c r="I3171" s="356"/>
    </row>
    <row r="3172" spans="2:9" ht="16.5" thickBot="1">
      <c r="B3172" s="81"/>
      <c r="D3172" s="352"/>
      <c r="E3172" s="353"/>
      <c r="F3172" s="353"/>
      <c r="G3172" s="354"/>
      <c r="H3172" s="355"/>
      <c r="I3172" s="356"/>
    </row>
    <row r="3173" spans="2:9" ht="16.5" thickBot="1">
      <c r="B3173" s="81"/>
      <c r="D3173" s="352"/>
      <c r="E3173" s="353"/>
      <c r="F3173" s="353"/>
      <c r="G3173" s="354"/>
      <c r="H3173" s="355"/>
      <c r="I3173" s="356"/>
    </row>
    <row r="3174" spans="2:9" ht="16.5" thickBot="1">
      <c r="B3174" s="81"/>
      <c r="D3174" s="352"/>
      <c r="E3174" s="353"/>
      <c r="F3174" s="353"/>
      <c r="G3174" s="354"/>
      <c r="H3174" s="355"/>
      <c r="I3174" s="356"/>
    </row>
    <row r="3175" spans="2:9" ht="16.5" thickBot="1">
      <c r="B3175" s="81"/>
      <c r="D3175" s="352"/>
      <c r="E3175" s="353"/>
      <c r="F3175" s="353"/>
      <c r="G3175" s="354"/>
      <c r="H3175" s="355"/>
      <c r="I3175" s="356"/>
    </row>
    <row r="3176" spans="2:9" ht="16.5" thickBot="1">
      <c r="B3176" s="81"/>
      <c r="D3176" s="352"/>
      <c r="E3176" s="353"/>
      <c r="F3176" s="353"/>
      <c r="G3176" s="354"/>
      <c r="H3176" s="355"/>
      <c r="I3176" s="356"/>
    </row>
    <row r="3177" spans="2:9" ht="16.5" thickBot="1">
      <c r="B3177" s="81"/>
      <c r="D3177" s="352"/>
      <c r="E3177" s="353"/>
      <c r="F3177" s="353"/>
      <c r="G3177" s="354"/>
      <c r="H3177" s="355"/>
      <c r="I3177" s="356"/>
    </row>
    <row r="3178" spans="2:9" ht="16.5" thickBot="1">
      <c r="B3178" s="81"/>
      <c r="D3178" s="352"/>
      <c r="E3178" s="353"/>
      <c r="F3178" s="353"/>
      <c r="G3178" s="354"/>
      <c r="H3178" s="355"/>
      <c r="I3178" s="356"/>
    </row>
    <row r="3179" spans="2:9" ht="16.5" thickBot="1">
      <c r="B3179" s="81"/>
      <c r="D3179" s="352"/>
      <c r="E3179" s="353"/>
      <c r="F3179" s="353"/>
      <c r="G3179" s="354"/>
      <c r="H3179" s="355"/>
      <c r="I3179" s="356"/>
    </row>
    <row r="3180" spans="2:9" ht="16.5" thickBot="1">
      <c r="B3180" s="81"/>
      <c r="D3180" s="352"/>
      <c r="E3180" s="353"/>
      <c r="F3180" s="353"/>
      <c r="G3180" s="354"/>
      <c r="H3180" s="355"/>
      <c r="I3180" s="356"/>
    </row>
    <row r="3181" spans="2:9" ht="16.5" thickBot="1">
      <c r="B3181" s="81"/>
      <c r="D3181" s="352"/>
      <c r="E3181" s="353"/>
      <c r="F3181" s="353"/>
      <c r="G3181" s="354"/>
      <c r="H3181" s="355"/>
      <c r="I3181" s="356"/>
    </row>
    <row r="3182" spans="2:9" ht="16.5" thickBot="1">
      <c r="B3182" s="81"/>
      <c r="D3182" s="352"/>
      <c r="E3182" s="353"/>
      <c r="F3182" s="353"/>
      <c r="G3182" s="354"/>
      <c r="H3182" s="355"/>
      <c r="I3182" s="356"/>
    </row>
    <row r="3183" spans="2:9" ht="16.5" thickBot="1">
      <c r="B3183" s="81"/>
      <c r="D3183" s="352"/>
      <c r="E3183" s="353"/>
      <c r="F3183" s="353"/>
      <c r="G3183" s="354"/>
      <c r="H3183" s="355"/>
      <c r="I3183" s="356"/>
    </row>
    <row r="3184" spans="2:9" ht="16.5" thickBot="1">
      <c r="B3184" s="81"/>
      <c r="D3184" s="352"/>
      <c r="E3184" s="353"/>
      <c r="F3184" s="353"/>
      <c r="G3184" s="354"/>
      <c r="H3184" s="355"/>
      <c r="I3184" s="356"/>
    </row>
    <row r="3185" spans="2:9" ht="16.5" thickBot="1">
      <c r="B3185" s="81"/>
      <c r="D3185" s="352"/>
      <c r="E3185" s="353"/>
      <c r="F3185" s="353"/>
      <c r="G3185" s="354"/>
      <c r="H3185" s="355"/>
      <c r="I3185" s="356"/>
    </row>
    <row r="3186" spans="2:9" ht="16.5" thickBot="1">
      <c r="B3186" s="81"/>
      <c r="D3186" s="352"/>
      <c r="E3186" s="353"/>
      <c r="F3186" s="353"/>
      <c r="G3186" s="354"/>
      <c r="H3186" s="355"/>
      <c r="I3186" s="356"/>
    </row>
    <row r="3187" spans="2:9" ht="16.5" thickBot="1">
      <c r="B3187" s="81"/>
      <c r="D3187" s="352"/>
      <c r="E3187" s="353"/>
      <c r="F3187" s="353"/>
      <c r="G3187" s="354"/>
      <c r="H3187" s="355"/>
      <c r="I3187" s="356"/>
    </row>
    <row r="3188" spans="2:9" ht="16.5" thickBot="1">
      <c r="B3188" s="81"/>
      <c r="D3188" s="352"/>
      <c r="E3188" s="353"/>
      <c r="F3188" s="353"/>
      <c r="G3188" s="354"/>
      <c r="H3188" s="355"/>
      <c r="I3188" s="356"/>
    </row>
    <row r="3189" spans="2:9" ht="16.5" thickBot="1">
      <c r="B3189" s="81"/>
      <c r="D3189" s="352"/>
      <c r="E3189" s="353"/>
      <c r="F3189" s="353"/>
      <c r="G3189" s="354"/>
      <c r="H3189" s="355"/>
      <c r="I3189" s="356"/>
    </row>
    <row r="3190" spans="2:9" ht="16.5" thickBot="1">
      <c r="B3190" s="81"/>
      <c r="D3190" s="352"/>
      <c r="E3190" s="353"/>
      <c r="F3190" s="353"/>
      <c r="G3190" s="354"/>
      <c r="H3190" s="355"/>
      <c r="I3190" s="356"/>
    </row>
    <row r="3191" spans="2:9" ht="16.5" thickBot="1">
      <c r="B3191" s="81"/>
      <c r="D3191" s="352"/>
      <c r="E3191" s="353"/>
      <c r="F3191" s="353"/>
      <c r="G3191" s="354"/>
      <c r="H3191" s="355"/>
      <c r="I3191" s="356"/>
    </row>
    <row r="3192" spans="2:9" ht="16.5" thickBot="1">
      <c r="B3192" s="81"/>
      <c r="D3192" s="352"/>
      <c r="E3192" s="353"/>
      <c r="F3192" s="353"/>
      <c r="G3192" s="354"/>
      <c r="H3192" s="355"/>
      <c r="I3192" s="356"/>
    </row>
    <row r="3193" spans="2:9" ht="16.5" thickBot="1">
      <c r="B3193" s="81"/>
      <c r="D3193" s="352"/>
      <c r="E3193" s="353"/>
      <c r="F3193" s="353"/>
      <c r="G3193" s="354"/>
      <c r="H3193" s="355"/>
      <c r="I3193" s="356"/>
    </row>
    <row r="3194" spans="2:9" ht="16.5" thickBot="1">
      <c r="B3194" s="81"/>
      <c r="D3194" s="352"/>
      <c r="E3194" s="353"/>
      <c r="F3194" s="353"/>
      <c r="G3194" s="354"/>
      <c r="H3194" s="355"/>
      <c r="I3194" s="356"/>
    </row>
    <row r="3195" spans="2:9" ht="16.5" thickBot="1">
      <c r="B3195" s="81"/>
      <c r="D3195" s="352"/>
      <c r="E3195" s="353"/>
      <c r="F3195" s="353"/>
      <c r="G3195" s="354"/>
      <c r="H3195" s="355"/>
      <c r="I3195" s="356"/>
    </row>
    <row r="3196" spans="2:9" ht="16.5" thickBot="1">
      <c r="B3196" s="81"/>
      <c r="D3196" s="352"/>
      <c r="E3196" s="353"/>
      <c r="F3196" s="353"/>
      <c r="G3196" s="354"/>
      <c r="H3196" s="355"/>
      <c r="I3196" s="356"/>
    </row>
    <row r="3197" spans="2:9" ht="16.5" thickBot="1">
      <c r="B3197" s="81"/>
      <c r="D3197" s="352"/>
      <c r="E3197" s="353"/>
      <c r="F3197" s="353"/>
      <c r="G3197" s="354"/>
      <c r="H3197" s="355"/>
      <c r="I3197" s="356"/>
    </row>
    <row r="3198" spans="2:9" ht="16.5" thickBot="1">
      <c r="B3198" s="81"/>
      <c r="D3198" s="352"/>
      <c r="E3198" s="353"/>
      <c r="F3198" s="353"/>
      <c r="G3198" s="354"/>
      <c r="H3198" s="355"/>
      <c r="I3198" s="356"/>
    </row>
    <row r="3199" spans="2:9" ht="16.5" thickBot="1">
      <c r="B3199" s="81"/>
      <c r="D3199" s="352"/>
      <c r="E3199" s="353"/>
      <c r="F3199" s="353"/>
      <c r="G3199" s="354"/>
      <c r="H3199" s="355"/>
      <c r="I3199" s="356"/>
    </row>
    <row r="3200" spans="2:9" ht="16.5" thickBot="1">
      <c r="B3200" s="81"/>
      <c r="D3200" s="352"/>
      <c r="E3200" s="353"/>
      <c r="F3200" s="353"/>
      <c r="G3200" s="354"/>
      <c r="H3200" s="355"/>
      <c r="I3200" s="356"/>
    </row>
    <row r="3201" spans="2:9" ht="16.5" thickBot="1">
      <c r="B3201" s="81"/>
      <c r="D3201" s="352"/>
      <c r="E3201" s="353"/>
      <c r="F3201" s="353"/>
      <c r="G3201" s="354"/>
      <c r="H3201" s="355"/>
      <c r="I3201" s="356"/>
    </row>
    <row r="3202" spans="2:9" ht="16.5" thickBot="1">
      <c r="B3202" s="81"/>
      <c r="D3202" s="352"/>
      <c r="E3202" s="353"/>
      <c r="F3202" s="353"/>
      <c r="G3202" s="354"/>
      <c r="H3202" s="355"/>
      <c r="I3202" s="356"/>
    </row>
    <row r="3203" spans="2:9" ht="16.5" thickBot="1">
      <c r="B3203" s="81"/>
      <c r="D3203" s="352"/>
      <c r="E3203" s="353"/>
      <c r="F3203" s="353"/>
      <c r="G3203" s="354"/>
      <c r="H3203" s="355"/>
      <c r="I3203" s="356"/>
    </row>
    <row r="3204" spans="2:9" ht="16.5" thickBot="1">
      <c r="B3204" s="81"/>
      <c r="D3204" s="352"/>
      <c r="E3204" s="353"/>
      <c r="F3204" s="353"/>
      <c r="G3204" s="354"/>
      <c r="H3204" s="355"/>
      <c r="I3204" s="356"/>
    </row>
    <row r="3205" spans="2:9" ht="16.5" thickBot="1">
      <c r="B3205" s="81"/>
      <c r="D3205" s="352"/>
      <c r="E3205" s="353"/>
      <c r="F3205" s="353"/>
      <c r="G3205" s="354"/>
      <c r="H3205" s="355"/>
      <c r="I3205" s="356"/>
    </row>
    <row r="3206" spans="2:9" ht="16.5" thickBot="1">
      <c r="B3206" s="81"/>
      <c r="D3206" s="352"/>
      <c r="E3206" s="353"/>
      <c r="F3206" s="353"/>
      <c r="G3206" s="354"/>
      <c r="H3206" s="355"/>
      <c r="I3206" s="356"/>
    </row>
    <row r="3207" spans="2:9" ht="16.5" thickBot="1">
      <c r="B3207" s="81"/>
      <c r="D3207" s="352"/>
      <c r="E3207" s="353"/>
      <c r="F3207" s="353"/>
      <c r="G3207" s="354"/>
      <c r="H3207" s="355"/>
      <c r="I3207" s="356"/>
    </row>
    <row r="3208" spans="2:9" ht="16.5" thickBot="1">
      <c r="B3208" s="81"/>
      <c r="D3208" s="352"/>
      <c r="E3208" s="353"/>
      <c r="F3208" s="353"/>
      <c r="G3208" s="354"/>
      <c r="H3208" s="355"/>
      <c r="I3208" s="356"/>
    </row>
    <row r="3209" spans="2:9" ht="16.5" thickBot="1">
      <c r="B3209" s="81"/>
      <c r="D3209" s="352"/>
      <c r="E3209" s="353"/>
      <c r="F3209" s="353"/>
      <c r="G3209" s="354"/>
      <c r="H3209" s="355"/>
      <c r="I3209" s="356"/>
    </row>
    <row r="3210" spans="2:9" ht="16.5" thickBot="1">
      <c r="B3210" s="81"/>
      <c r="D3210" s="352"/>
      <c r="E3210" s="353"/>
      <c r="F3210" s="353"/>
      <c r="G3210" s="354"/>
      <c r="H3210" s="355"/>
      <c r="I3210" s="356"/>
    </row>
    <row r="3211" spans="2:9" ht="16.5" thickBot="1">
      <c r="B3211" s="81"/>
      <c r="D3211" s="352"/>
      <c r="E3211" s="353"/>
      <c r="F3211" s="353"/>
      <c r="G3211" s="354"/>
      <c r="H3211" s="355"/>
      <c r="I3211" s="356"/>
    </row>
    <row r="3212" spans="2:9" ht="16.5" thickBot="1">
      <c r="B3212" s="81"/>
      <c r="D3212" s="352"/>
      <c r="E3212" s="353"/>
      <c r="F3212" s="353"/>
      <c r="G3212" s="354"/>
      <c r="H3212" s="355"/>
      <c r="I3212" s="356"/>
    </row>
    <row r="3213" spans="2:9" ht="16.5" thickBot="1">
      <c r="B3213" s="81"/>
      <c r="D3213" s="352"/>
      <c r="E3213" s="353"/>
      <c r="F3213" s="353"/>
      <c r="G3213" s="354"/>
      <c r="H3213" s="355"/>
      <c r="I3213" s="356"/>
    </row>
    <row r="3214" spans="2:9" ht="16.5" thickBot="1">
      <c r="B3214" s="81"/>
      <c r="D3214" s="352"/>
      <c r="E3214" s="353"/>
      <c r="F3214" s="353"/>
      <c r="G3214" s="354"/>
      <c r="H3214" s="355"/>
      <c r="I3214" s="356"/>
    </row>
    <row r="3215" spans="2:9" ht="16.5" thickBot="1">
      <c r="B3215" s="81"/>
      <c r="D3215" s="352"/>
      <c r="E3215" s="353"/>
      <c r="F3215" s="353"/>
      <c r="G3215" s="354"/>
      <c r="H3215" s="355"/>
      <c r="I3215" s="356"/>
    </row>
    <row r="3216" spans="2:9" ht="16.5" thickBot="1">
      <c r="B3216" s="81"/>
      <c r="D3216" s="352"/>
      <c r="E3216" s="353"/>
      <c r="F3216" s="353"/>
      <c r="G3216" s="354"/>
      <c r="H3216" s="355"/>
      <c r="I3216" s="356"/>
    </row>
    <row r="3217" spans="2:9" ht="16.5" thickBot="1">
      <c r="B3217" s="81"/>
      <c r="D3217" s="352"/>
      <c r="E3217" s="353"/>
      <c r="F3217" s="353"/>
      <c r="G3217" s="354"/>
      <c r="H3217" s="355"/>
      <c r="I3217" s="356"/>
    </row>
    <row r="3218" spans="2:9" ht="16.5" thickBot="1">
      <c r="B3218" s="81"/>
      <c r="D3218" s="352"/>
      <c r="E3218" s="353"/>
      <c r="F3218" s="353"/>
      <c r="G3218" s="354"/>
      <c r="H3218" s="355"/>
      <c r="I3218" s="356"/>
    </row>
    <row r="3219" spans="2:9" ht="16.5" thickBot="1">
      <c r="B3219" s="81"/>
      <c r="D3219" s="352"/>
      <c r="E3219" s="353"/>
      <c r="F3219" s="353"/>
      <c r="G3219" s="354"/>
      <c r="H3219" s="355"/>
      <c r="I3219" s="356"/>
    </row>
    <row r="3220" spans="2:9" ht="16.5" thickBot="1">
      <c r="B3220" s="81"/>
      <c r="D3220" s="352"/>
      <c r="E3220" s="353"/>
      <c r="F3220" s="353"/>
      <c r="G3220" s="354"/>
      <c r="H3220" s="355"/>
      <c r="I3220" s="356"/>
    </row>
    <row r="3221" spans="2:9" ht="16.5" thickBot="1">
      <c r="B3221" s="81"/>
      <c r="D3221" s="352"/>
      <c r="E3221" s="353"/>
      <c r="F3221" s="353"/>
      <c r="G3221" s="354"/>
      <c r="H3221" s="355"/>
      <c r="I3221" s="356"/>
    </row>
    <row r="3222" spans="2:9" ht="16.5" thickBot="1">
      <c r="B3222" s="81"/>
      <c r="D3222" s="352"/>
      <c r="E3222" s="353"/>
      <c r="F3222" s="353"/>
      <c r="G3222" s="354"/>
      <c r="H3222" s="355"/>
      <c r="I3222" s="356"/>
    </row>
    <row r="3223" spans="2:9" ht="16.5" thickBot="1">
      <c r="B3223" s="81"/>
      <c r="D3223" s="352"/>
      <c r="E3223" s="353"/>
      <c r="F3223" s="353"/>
      <c r="G3223" s="354"/>
      <c r="H3223" s="355"/>
      <c r="I3223" s="356"/>
    </row>
    <row r="3224" spans="2:9" ht="16.5" thickBot="1">
      <c r="B3224" s="81"/>
      <c r="D3224" s="352"/>
      <c r="E3224" s="353"/>
      <c r="F3224" s="353"/>
      <c r="G3224" s="354"/>
      <c r="H3224" s="355"/>
      <c r="I3224" s="356"/>
    </row>
    <row r="3225" spans="2:9" ht="16.5" thickBot="1">
      <c r="B3225" s="81"/>
      <c r="D3225" s="352"/>
      <c r="E3225" s="353"/>
      <c r="F3225" s="353"/>
      <c r="G3225" s="354"/>
      <c r="H3225" s="355"/>
      <c r="I3225" s="356"/>
    </row>
    <row r="3226" spans="2:9" ht="16.5" thickBot="1">
      <c r="B3226" s="81"/>
      <c r="D3226" s="352"/>
      <c r="E3226" s="353"/>
      <c r="F3226" s="353"/>
      <c r="G3226" s="354"/>
      <c r="H3226" s="355"/>
      <c r="I3226" s="356"/>
    </row>
    <row r="3227" spans="2:9" ht="16.5" thickBot="1">
      <c r="B3227" s="81"/>
      <c r="D3227" s="352"/>
      <c r="E3227" s="353"/>
      <c r="F3227" s="353"/>
      <c r="G3227" s="354"/>
      <c r="H3227" s="355"/>
      <c r="I3227" s="356"/>
    </row>
    <row r="3228" spans="2:9" ht="16.5" thickBot="1">
      <c r="B3228" s="81"/>
      <c r="D3228" s="352"/>
      <c r="E3228" s="353"/>
      <c r="F3228" s="353"/>
      <c r="G3228" s="354"/>
      <c r="H3228" s="355"/>
      <c r="I3228" s="356"/>
    </row>
    <row r="3229" spans="2:9" ht="16.5" thickBot="1">
      <c r="B3229" s="81"/>
      <c r="D3229" s="352"/>
      <c r="E3229" s="353"/>
      <c r="F3229" s="353"/>
      <c r="G3229" s="354"/>
      <c r="H3229" s="355"/>
      <c r="I3229" s="356"/>
    </row>
    <row r="3230" spans="2:9" ht="16.5" thickBot="1">
      <c r="B3230" s="81"/>
      <c r="D3230" s="352"/>
      <c r="E3230" s="353"/>
      <c r="F3230" s="353"/>
      <c r="G3230" s="354"/>
      <c r="H3230" s="355"/>
      <c r="I3230" s="356"/>
    </row>
    <row r="3231" spans="2:9" ht="16.5" thickBot="1">
      <c r="B3231" s="81"/>
      <c r="D3231" s="352"/>
      <c r="E3231" s="353"/>
      <c r="F3231" s="353"/>
      <c r="G3231" s="354"/>
      <c r="H3231" s="355"/>
      <c r="I3231" s="356"/>
    </row>
    <row r="3232" spans="2:9" ht="16.5" thickBot="1">
      <c r="B3232" s="81"/>
      <c r="D3232" s="352"/>
      <c r="E3232" s="353"/>
      <c r="F3232" s="353"/>
      <c r="G3232" s="354"/>
      <c r="H3232" s="355"/>
      <c r="I3232" s="356"/>
    </row>
    <row r="3233" spans="2:9" ht="16.5" thickBot="1">
      <c r="B3233" s="81"/>
      <c r="D3233" s="352"/>
      <c r="E3233" s="353"/>
      <c r="F3233" s="353"/>
      <c r="G3233" s="354"/>
      <c r="H3233" s="355"/>
      <c r="I3233" s="356"/>
    </row>
    <row r="3234" spans="2:9" ht="16.5" thickBot="1">
      <c r="B3234" s="81"/>
      <c r="D3234" s="352"/>
      <c r="E3234" s="353"/>
      <c r="F3234" s="353"/>
      <c r="G3234" s="354"/>
      <c r="H3234" s="355"/>
      <c r="I3234" s="356"/>
    </row>
    <row r="3235" spans="2:9" ht="16.5" thickBot="1">
      <c r="B3235" s="81"/>
      <c r="D3235" s="352"/>
      <c r="E3235" s="353"/>
      <c r="F3235" s="353"/>
      <c r="G3235" s="354"/>
      <c r="H3235" s="355"/>
      <c r="I3235" s="356"/>
    </row>
    <row r="3236" spans="2:9" ht="16.5" thickBot="1">
      <c r="B3236" s="81"/>
      <c r="D3236" s="352"/>
      <c r="E3236" s="353"/>
      <c r="F3236" s="353"/>
      <c r="G3236" s="354"/>
      <c r="H3236" s="355"/>
      <c r="I3236" s="356"/>
    </row>
    <row r="3237" spans="2:9" ht="16.5" thickBot="1">
      <c r="B3237" s="81"/>
      <c r="D3237" s="352"/>
      <c r="E3237" s="353"/>
      <c r="F3237" s="353"/>
      <c r="G3237" s="354"/>
      <c r="H3237" s="355"/>
      <c r="I3237" s="356"/>
    </row>
    <row r="3238" spans="2:9" ht="16.5" thickBot="1">
      <c r="B3238" s="81"/>
      <c r="D3238" s="352"/>
      <c r="E3238" s="353"/>
      <c r="F3238" s="353"/>
      <c r="G3238" s="354"/>
      <c r="H3238" s="355"/>
      <c r="I3238" s="356"/>
    </row>
    <row r="3239" spans="2:9" ht="16.5" thickBot="1">
      <c r="B3239" s="81"/>
      <c r="D3239" s="352"/>
      <c r="E3239" s="353"/>
      <c r="F3239" s="353"/>
      <c r="G3239" s="354"/>
      <c r="H3239" s="355"/>
      <c r="I3239" s="356"/>
    </row>
    <row r="3240" spans="2:9" ht="16.5" thickBot="1">
      <c r="B3240" s="81"/>
      <c r="D3240" s="352"/>
      <c r="E3240" s="353"/>
      <c r="F3240" s="353"/>
      <c r="G3240" s="354"/>
      <c r="H3240" s="355"/>
      <c r="I3240" s="356"/>
    </row>
    <row r="3241" spans="2:9" ht="16.5" thickBot="1">
      <c r="B3241" s="81"/>
      <c r="D3241" s="352"/>
      <c r="E3241" s="353"/>
      <c r="F3241" s="353"/>
      <c r="G3241" s="354"/>
      <c r="H3241" s="355"/>
      <c r="I3241" s="356"/>
    </row>
    <row r="3242" spans="2:9" ht="16.5" thickBot="1">
      <c r="B3242" s="81"/>
      <c r="D3242" s="352"/>
      <c r="E3242" s="353"/>
      <c r="F3242" s="353"/>
      <c r="G3242" s="354"/>
      <c r="H3242" s="355"/>
      <c r="I3242" s="356"/>
    </row>
    <row r="3243" spans="2:9" ht="16.5" thickBot="1">
      <c r="B3243" s="81"/>
      <c r="D3243" s="352"/>
      <c r="E3243" s="353"/>
      <c r="F3243" s="353"/>
      <c r="G3243" s="354"/>
      <c r="H3243" s="355"/>
      <c r="I3243" s="356"/>
    </row>
    <row r="3244" spans="2:9" ht="16.5" thickBot="1">
      <c r="B3244" s="81"/>
      <c r="D3244" s="352"/>
      <c r="E3244" s="353"/>
      <c r="F3244" s="353"/>
      <c r="G3244" s="354"/>
      <c r="H3244" s="355"/>
      <c r="I3244" s="356"/>
    </row>
    <row r="3245" spans="2:9" ht="16.5" thickBot="1">
      <c r="B3245" s="81"/>
      <c r="D3245" s="352"/>
      <c r="E3245" s="353"/>
      <c r="F3245" s="353"/>
      <c r="G3245" s="354"/>
      <c r="H3245" s="355"/>
      <c r="I3245" s="356"/>
    </row>
    <row r="3246" spans="2:9" ht="16.5" thickBot="1">
      <c r="B3246" s="81"/>
      <c r="D3246" s="352"/>
      <c r="E3246" s="353"/>
      <c r="F3246" s="353"/>
      <c r="G3246" s="354"/>
      <c r="H3246" s="355"/>
      <c r="I3246" s="356"/>
    </row>
    <row r="3247" spans="2:9" ht="16.5" thickBot="1">
      <c r="B3247" s="81"/>
      <c r="D3247" s="352"/>
      <c r="E3247" s="353"/>
      <c r="F3247" s="353"/>
      <c r="G3247" s="354"/>
      <c r="H3247" s="355"/>
      <c r="I3247" s="356"/>
    </row>
    <row r="3248" spans="2:9" ht="16.5" thickBot="1">
      <c r="B3248" s="81"/>
      <c r="D3248" s="352"/>
      <c r="E3248" s="353"/>
      <c r="F3248" s="353"/>
      <c r="G3248" s="354"/>
      <c r="H3248" s="355"/>
      <c r="I3248" s="356"/>
    </row>
    <row r="3249" spans="2:9" ht="16.5" thickBot="1">
      <c r="B3249" s="81"/>
      <c r="D3249" s="352"/>
      <c r="E3249" s="353"/>
      <c r="F3249" s="353"/>
      <c r="G3249" s="354"/>
      <c r="H3249" s="355"/>
      <c r="I3249" s="356"/>
    </row>
    <row r="3250" spans="2:9" ht="16.5" thickBot="1">
      <c r="B3250" s="81"/>
      <c r="D3250" s="352"/>
      <c r="E3250" s="353"/>
      <c r="F3250" s="353"/>
      <c r="G3250" s="354"/>
      <c r="H3250" s="355"/>
      <c r="I3250" s="356"/>
    </row>
    <row r="3251" spans="2:9" ht="16.5" thickBot="1">
      <c r="B3251" s="81"/>
      <c r="D3251" s="352"/>
      <c r="E3251" s="353"/>
      <c r="F3251" s="353"/>
      <c r="G3251" s="354"/>
      <c r="H3251" s="355"/>
      <c r="I3251" s="356"/>
    </row>
    <row r="3252" spans="2:9" ht="16.5" thickBot="1">
      <c r="B3252" s="81"/>
      <c r="D3252" s="352"/>
      <c r="E3252" s="353"/>
      <c r="F3252" s="353"/>
      <c r="G3252" s="354"/>
      <c r="H3252" s="355"/>
      <c r="I3252" s="356"/>
    </row>
    <row r="3253" spans="2:9" ht="16.5" thickBot="1">
      <c r="B3253" s="81"/>
      <c r="D3253" s="352"/>
      <c r="E3253" s="353"/>
      <c r="F3253" s="353"/>
      <c r="G3253" s="354"/>
      <c r="H3253" s="355"/>
      <c r="I3253" s="356"/>
    </row>
    <row r="3254" spans="2:9" ht="16.5" thickBot="1">
      <c r="B3254" s="81"/>
      <c r="D3254" s="352"/>
      <c r="E3254" s="353"/>
      <c r="F3254" s="353"/>
      <c r="G3254" s="354"/>
      <c r="H3254" s="355"/>
      <c r="I3254" s="356"/>
    </row>
    <row r="3255" spans="2:9" ht="16.5" thickBot="1">
      <c r="B3255" s="81"/>
      <c r="D3255" s="352"/>
      <c r="E3255" s="353"/>
      <c r="F3255" s="353"/>
      <c r="G3255" s="354"/>
      <c r="H3255" s="355"/>
      <c r="I3255" s="356"/>
    </row>
    <row r="3256" spans="2:9" ht="16.5" thickBot="1">
      <c r="B3256" s="81"/>
      <c r="D3256" s="352"/>
      <c r="E3256" s="353"/>
      <c r="F3256" s="353"/>
      <c r="G3256" s="354"/>
      <c r="H3256" s="355"/>
      <c r="I3256" s="356"/>
    </row>
    <row r="3257" spans="2:9" ht="16.5" thickBot="1">
      <c r="B3257" s="81"/>
      <c r="D3257" s="352"/>
      <c r="E3257" s="353"/>
      <c r="F3257" s="353"/>
      <c r="G3257" s="354"/>
      <c r="H3257" s="355"/>
      <c r="I3257" s="356"/>
    </row>
    <row r="3258" spans="2:9" ht="16.5" thickBot="1">
      <c r="B3258" s="81"/>
      <c r="D3258" s="352"/>
      <c r="E3258" s="353"/>
      <c r="F3258" s="353"/>
      <c r="G3258" s="354"/>
      <c r="H3258" s="355"/>
      <c r="I3258" s="356"/>
    </row>
    <row r="3259" spans="2:9" ht="16.5" thickBot="1">
      <c r="B3259" s="81"/>
      <c r="D3259" s="352"/>
      <c r="E3259" s="353"/>
      <c r="F3259" s="353"/>
      <c r="G3259" s="354"/>
      <c r="H3259" s="355"/>
      <c r="I3259" s="356"/>
    </row>
    <row r="3260" spans="2:9" ht="16.5" thickBot="1">
      <c r="B3260" s="81"/>
      <c r="D3260" s="352"/>
      <c r="E3260" s="353"/>
      <c r="F3260" s="353"/>
      <c r="G3260" s="354"/>
      <c r="H3260" s="355"/>
      <c r="I3260" s="356"/>
    </row>
    <row r="3261" spans="2:9" ht="16.5" thickBot="1">
      <c r="B3261" s="81"/>
      <c r="D3261" s="352"/>
      <c r="E3261" s="353"/>
      <c r="F3261" s="353"/>
      <c r="G3261" s="354"/>
      <c r="H3261" s="355"/>
      <c r="I3261" s="356"/>
    </row>
    <row r="3262" spans="2:9" ht="16.5" thickBot="1">
      <c r="B3262" s="81"/>
      <c r="D3262" s="352"/>
      <c r="E3262" s="353"/>
      <c r="F3262" s="353"/>
      <c r="G3262" s="354"/>
      <c r="H3262" s="355"/>
      <c r="I3262" s="356"/>
    </row>
    <row r="3263" spans="2:9" ht="16.5" thickBot="1">
      <c r="B3263" s="81"/>
      <c r="D3263" s="352"/>
      <c r="E3263" s="353"/>
      <c r="F3263" s="353"/>
      <c r="G3263" s="354"/>
      <c r="H3263" s="355"/>
      <c r="I3263" s="356"/>
    </row>
    <row r="3264" spans="2:9" ht="16.5" thickBot="1">
      <c r="B3264" s="81"/>
      <c r="D3264" s="352"/>
      <c r="E3264" s="353"/>
      <c r="F3264" s="353"/>
      <c r="G3264" s="354"/>
      <c r="H3264" s="355"/>
      <c r="I3264" s="356"/>
    </row>
    <row r="3265" spans="2:9" ht="16.5" thickBot="1">
      <c r="B3265" s="81"/>
      <c r="D3265" s="352"/>
      <c r="E3265" s="353"/>
      <c r="F3265" s="353"/>
      <c r="G3265" s="354"/>
      <c r="H3265" s="355"/>
      <c r="I3265" s="356"/>
    </row>
    <row r="3266" spans="2:9" ht="16.5" thickBot="1">
      <c r="B3266" s="81"/>
      <c r="D3266" s="352"/>
      <c r="E3266" s="353"/>
      <c r="F3266" s="353"/>
      <c r="G3266" s="354"/>
      <c r="H3266" s="355"/>
      <c r="I3266" s="356"/>
    </row>
    <row r="3267" spans="2:9" ht="16.5" thickBot="1">
      <c r="B3267" s="81"/>
      <c r="D3267" s="352"/>
      <c r="E3267" s="353"/>
      <c r="F3267" s="353"/>
      <c r="G3267" s="354"/>
      <c r="H3267" s="355"/>
      <c r="I3267" s="356"/>
    </row>
    <row r="3268" spans="2:9" ht="16.5" thickBot="1">
      <c r="B3268" s="81"/>
      <c r="D3268" s="352"/>
      <c r="E3268" s="353"/>
      <c r="F3268" s="353"/>
      <c r="G3268" s="354"/>
      <c r="H3268" s="355"/>
      <c r="I3268" s="356"/>
    </row>
    <row r="3269" spans="2:9" ht="16.5" thickBot="1">
      <c r="B3269" s="81"/>
      <c r="D3269" s="352"/>
      <c r="E3269" s="353"/>
      <c r="F3269" s="353"/>
      <c r="G3269" s="354"/>
      <c r="H3269" s="355"/>
      <c r="I3269" s="356"/>
    </row>
    <row r="3270" spans="2:9" ht="16.5" thickBot="1">
      <c r="B3270" s="81"/>
      <c r="D3270" s="352"/>
      <c r="E3270" s="353"/>
      <c r="F3270" s="353"/>
      <c r="G3270" s="354"/>
      <c r="H3270" s="355"/>
      <c r="I3270" s="356"/>
    </row>
    <row r="3271" spans="2:9" ht="16.5" thickBot="1">
      <c r="B3271" s="81"/>
      <c r="D3271" s="352"/>
      <c r="E3271" s="353"/>
      <c r="F3271" s="353"/>
      <c r="G3271" s="354"/>
      <c r="H3271" s="355"/>
      <c r="I3271" s="356"/>
    </row>
    <row r="3272" spans="2:9" ht="16.5" thickBot="1">
      <c r="B3272" s="81"/>
      <c r="D3272" s="352"/>
      <c r="E3272" s="353"/>
      <c r="F3272" s="353"/>
      <c r="G3272" s="354"/>
      <c r="H3272" s="355"/>
      <c r="I3272" s="356"/>
    </row>
    <row r="3273" spans="2:9" ht="16.5" thickBot="1">
      <c r="B3273" s="81"/>
      <c r="D3273" s="352"/>
      <c r="E3273" s="353"/>
      <c r="F3273" s="353"/>
      <c r="G3273" s="354"/>
      <c r="H3273" s="355"/>
      <c r="I3273" s="356"/>
    </row>
    <row r="3274" spans="2:9" ht="16.5" thickBot="1">
      <c r="B3274" s="81"/>
      <c r="D3274" s="352"/>
      <c r="E3274" s="353"/>
      <c r="F3274" s="353"/>
      <c r="G3274" s="354"/>
      <c r="H3274" s="355"/>
      <c r="I3274" s="356"/>
    </row>
    <row r="3275" spans="2:9" ht="16.5" thickBot="1">
      <c r="B3275" s="81"/>
      <c r="D3275" s="352"/>
      <c r="E3275" s="353"/>
      <c r="F3275" s="353"/>
      <c r="G3275" s="354"/>
      <c r="H3275" s="355"/>
      <c r="I3275" s="356"/>
    </row>
    <row r="3276" spans="2:9" ht="16.5" thickBot="1">
      <c r="B3276" s="81"/>
      <c r="D3276" s="352"/>
      <c r="E3276" s="353"/>
      <c r="F3276" s="353"/>
      <c r="G3276" s="354"/>
      <c r="H3276" s="355"/>
      <c r="I3276" s="356"/>
    </row>
    <row r="3277" spans="2:9" ht="16.5" thickBot="1">
      <c r="B3277" s="81"/>
      <c r="D3277" s="352"/>
      <c r="E3277" s="353"/>
      <c r="F3277" s="353"/>
      <c r="G3277" s="354"/>
      <c r="H3277" s="355"/>
      <c r="I3277" s="356"/>
    </row>
    <row r="3278" spans="2:9" ht="16.5" thickBot="1">
      <c r="B3278" s="81"/>
      <c r="D3278" s="352"/>
      <c r="E3278" s="353"/>
      <c r="F3278" s="353"/>
      <c r="G3278" s="354"/>
      <c r="H3278" s="355"/>
      <c r="I3278" s="356"/>
    </row>
    <row r="3279" spans="2:9" ht="16.5" thickBot="1">
      <c r="B3279" s="81"/>
      <c r="D3279" s="352"/>
      <c r="E3279" s="353"/>
      <c r="F3279" s="353"/>
      <c r="G3279" s="354"/>
      <c r="H3279" s="355"/>
      <c r="I3279" s="356"/>
    </row>
    <row r="3280" spans="2:9" ht="16.5" thickBot="1">
      <c r="B3280" s="81"/>
      <c r="D3280" s="352"/>
      <c r="E3280" s="353"/>
      <c r="F3280" s="353"/>
      <c r="G3280" s="354"/>
      <c r="H3280" s="355"/>
      <c r="I3280" s="356"/>
    </row>
    <row r="3281" spans="2:9" ht="16.5" thickBot="1">
      <c r="B3281" s="81"/>
      <c r="D3281" s="352"/>
      <c r="E3281" s="353"/>
      <c r="F3281" s="353"/>
      <c r="G3281" s="354"/>
      <c r="H3281" s="355"/>
      <c r="I3281" s="356"/>
    </row>
    <row r="3282" spans="2:9" ht="16.5" thickBot="1">
      <c r="B3282" s="81"/>
      <c r="D3282" s="352"/>
      <c r="E3282" s="353"/>
      <c r="F3282" s="353"/>
      <c r="G3282" s="354"/>
      <c r="H3282" s="355"/>
      <c r="I3282" s="356"/>
    </row>
    <row r="3283" spans="2:9" ht="16.5" thickBot="1">
      <c r="B3283" s="81"/>
      <c r="D3283" s="352"/>
      <c r="E3283" s="353"/>
      <c r="F3283" s="353"/>
      <c r="G3283" s="354"/>
      <c r="H3283" s="355"/>
      <c r="I3283" s="356"/>
    </row>
    <row r="3284" spans="2:9" ht="16.5" thickBot="1">
      <c r="B3284" s="81"/>
      <c r="D3284" s="352"/>
      <c r="E3284" s="353"/>
      <c r="F3284" s="353"/>
      <c r="G3284" s="354"/>
      <c r="H3284" s="355"/>
      <c r="I3284" s="356"/>
    </row>
    <row r="3285" spans="2:9" ht="16.5" thickBot="1">
      <c r="B3285" s="81"/>
      <c r="D3285" s="352"/>
      <c r="E3285" s="353"/>
      <c r="F3285" s="353"/>
      <c r="G3285" s="354"/>
      <c r="H3285" s="355"/>
      <c r="I3285" s="356"/>
    </row>
    <row r="3286" spans="2:9" ht="16.5" thickBot="1">
      <c r="B3286" s="81"/>
      <c r="D3286" s="352"/>
      <c r="E3286" s="353"/>
      <c r="F3286" s="353"/>
      <c r="G3286" s="354"/>
      <c r="H3286" s="355"/>
      <c r="I3286" s="356"/>
    </row>
    <row r="3287" spans="2:9" ht="16.5" thickBot="1">
      <c r="B3287" s="81"/>
      <c r="D3287" s="352"/>
      <c r="E3287" s="353"/>
      <c r="F3287" s="353"/>
      <c r="G3287" s="354"/>
      <c r="H3287" s="355"/>
      <c r="I3287" s="356"/>
    </row>
    <row r="3288" spans="2:9" ht="16.5" thickBot="1">
      <c r="B3288" s="81"/>
      <c r="D3288" s="352"/>
      <c r="E3288" s="353"/>
      <c r="F3288" s="353"/>
      <c r="G3288" s="354"/>
      <c r="H3288" s="355"/>
      <c r="I3288" s="356"/>
    </row>
    <row r="3289" spans="2:9" ht="16.5" thickBot="1">
      <c r="B3289" s="81"/>
      <c r="D3289" s="352"/>
      <c r="E3289" s="353"/>
      <c r="F3289" s="353"/>
      <c r="G3289" s="354"/>
      <c r="H3289" s="355"/>
      <c r="I3289" s="356"/>
    </row>
    <row r="3290" spans="2:9" ht="16.5" thickBot="1">
      <c r="B3290" s="81"/>
      <c r="D3290" s="352"/>
      <c r="E3290" s="353"/>
      <c r="F3290" s="353"/>
      <c r="G3290" s="354"/>
      <c r="H3290" s="355"/>
      <c r="I3290" s="356"/>
    </row>
    <row r="3291" spans="2:9" ht="16.5" thickBot="1">
      <c r="B3291" s="81"/>
      <c r="D3291" s="352"/>
      <c r="E3291" s="353"/>
      <c r="F3291" s="353"/>
      <c r="G3291" s="354"/>
      <c r="H3291" s="355"/>
      <c r="I3291" s="356"/>
    </row>
    <row r="3292" spans="2:9" ht="16.5" thickBot="1">
      <c r="B3292" s="81"/>
      <c r="D3292" s="352"/>
      <c r="E3292" s="353"/>
      <c r="F3292" s="353"/>
      <c r="G3292" s="354"/>
      <c r="H3292" s="355"/>
      <c r="I3292" s="356"/>
    </row>
    <row r="3293" spans="2:9" ht="16.5" thickBot="1">
      <c r="B3293" s="81"/>
      <c r="D3293" s="352"/>
      <c r="E3293" s="353"/>
      <c r="F3293" s="353"/>
      <c r="G3293" s="354"/>
      <c r="H3293" s="355"/>
      <c r="I3293" s="356"/>
    </row>
    <row r="3294" spans="2:9" ht="16.5" thickBot="1">
      <c r="B3294" s="81"/>
      <c r="D3294" s="352"/>
      <c r="E3294" s="353"/>
      <c r="F3294" s="353"/>
      <c r="G3294" s="354"/>
      <c r="H3294" s="355"/>
      <c r="I3294" s="356"/>
    </row>
    <row r="3295" spans="2:9" ht="16.5" thickBot="1">
      <c r="B3295" s="81"/>
      <c r="D3295" s="352"/>
      <c r="E3295" s="353"/>
      <c r="F3295" s="353"/>
      <c r="G3295" s="354"/>
      <c r="H3295" s="355"/>
      <c r="I3295" s="356"/>
    </row>
    <row r="3296" spans="2:9" ht="16.5" thickBot="1">
      <c r="B3296" s="81"/>
      <c r="D3296" s="352"/>
      <c r="E3296" s="353"/>
      <c r="F3296" s="353"/>
      <c r="G3296" s="354"/>
      <c r="H3296" s="355"/>
      <c r="I3296" s="356"/>
    </row>
    <row r="3297" spans="2:9" ht="16.5" thickBot="1">
      <c r="B3297" s="81"/>
      <c r="D3297" s="352"/>
      <c r="E3297" s="353"/>
      <c r="F3297" s="353"/>
      <c r="G3297" s="354"/>
      <c r="H3297" s="355"/>
      <c r="I3297" s="356"/>
    </row>
    <row r="3298" spans="2:9" ht="16.5" thickBot="1">
      <c r="B3298" s="81"/>
      <c r="D3298" s="352"/>
      <c r="E3298" s="353"/>
      <c r="F3298" s="353"/>
      <c r="G3298" s="354"/>
      <c r="H3298" s="355"/>
      <c r="I3298" s="356"/>
    </row>
    <row r="3299" spans="2:9" ht="16.5" thickBot="1">
      <c r="B3299" s="81"/>
      <c r="D3299" s="352"/>
      <c r="E3299" s="353"/>
      <c r="F3299" s="353"/>
      <c r="G3299" s="354"/>
      <c r="H3299" s="355"/>
      <c r="I3299" s="356"/>
    </row>
    <row r="3300" spans="2:9" ht="16.5" thickBot="1">
      <c r="B3300" s="81"/>
      <c r="D3300" s="352"/>
      <c r="E3300" s="353"/>
      <c r="F3300" s="353"/>
      <c r="G3300" s="354"/>
      <c r="H3300" s="355"/>
      <c r="I3300" s="356"/>
    </row>
    <row r="3301" spans="2:9" ht="16.5" thickBot="1">
      <c r="B3301" s="81"/>
      <c r="D3301" s="352"/>
      <c r="E3301" s="353"/>
      <c r="F3301" s="353"/>
      <c r="G3301" s="354"/>
      <c r="H3301" s="355"/>
      <c r="I3301" s="356"/>
    </row>
    <row r="3302" spans="2:9" ht="16.5" thickBot="1">
      <c r="B3302" s="81"/>
      <c r="D3302" s="352"/>
      <c r="E3302" s="353"/>
      <c r="F3302" s="353"/>
      <c r="G3302" s="354"/>
      <c r="H3302" s="355"/>
      <c r="I3302" s="356"/>
    </row>
    <row r="3303" spans="2:9" ht="16.5" thickBot="1">
      <c r="B3303" s="81"/>
      <c r="D3303" s="352"/>
      <c r="E3303" s="353"/>
      <c r="F3303" s="353"/>
      <c r="G3303" s="354"/>
      <c r="H3303" s="355"/>
      <c r="I3303" s="356"/>
    </row>
    <row r="3304" spans="2:9" ht="16.5" thickBot="1">
      <c r="B3304" s="81"/>
      <c r="D3304" s="352"/>
      <c r="E3304" s="353"/>
      <c r="F3304" s="353"/>
      <c r="G3304" s="354"/>
      <c r="H3304" s="355"/>
      <c r="I3304" s="356"/>
    </row>
    <row r="3305" spans="2:9" ht="16.5" thickBot="1">
      <c r="B3305" s="81"/>
      <c r="D3305" s="352"/>
      <c r="E3305" s="353"/>
      <c r="F3305" s="353"/>
      <c r="G3305" s="354"/>
      <c r="H3305" s="355"/>
      <c r="I3305" s="356"/>
    </row>
    <row r="3306" spans="2:9" ht="16.5" thickBot="1">
      <c r="B3306" s="81"/>
      <c r="D3306" s="352"/>
      <c r="E3306" s="353"/>
      <c r="F3306" s="353"/>
      <c r="G3306" s="354"/>
      <c r="H3306" s="355"/>
      <c r="I3306" s="356"/>
    </row>
    <row r="3307" spans="2:9" ht="16.5" thickBot="1">
      <c r="B3307" s="81"/>
      <c r="D3307" s="352"/>
      <c r="E3307" s="353"/>
      <c r="F3307" s="353"/>
      <c r="G3307" s="354"/>
      <c r="H3307" s="355"/>
      <c r="I3307" s="356"/>
    </row>
    <row r="3308" spans="2:9" ht="16.5" thickBot="1">
      <c r="B3308" s="81"/>
      <c r="D3308" s="352"/>
      <c r="E3308" s="353"/>
      <c r="F3308" s="353"/>
      <c r="G3308" s="354"/>
      <c r="H3308" s="355"/>
      <c r="I3308" s="356"/>
    </row>
    <row r="3309" spans="2:9" ht="16.5" thickBot="1">
      <c r="B3309" s="81"/>
      <c r="D3309" s="352"/>
      <c r="E3309" s="353"/>
      <c r="F3309" s="353"/>
      <c r="G3309" s="354"/>
      <c r="H3309" s="355"/>
      <c r="I3309" s="356"/>
    </row>
    <row r="3310" spans="2:9" ht="16.5" thickBot="1">
      <c r="B3310" s="81"/>
      <c r="D3310" s="352"/>
      <c r="E3310" s="353"/>
      <c r="F3310" s="353"/>
      <c r="G3310" s="354"/>
      <c r="H3310" s="355"/>
      <c r="I3310" s="356"/>
    </row>
    <row r="3311" spans="2:9" ht="16.5" thickBot="1">
      <c r="B3311" s="81"/>
      <c r="D3311" s="352"/>
      <c r="E3311" s="353"/>
      <c r="F3311" s="353"/>
      <c r="G3311" s="354"/>
      <c r="H3311" s="355"/>
      <c r="I3311" s="356"/>
    </row>
    <row r="3312" spans="2:9" ht="16.5" thickBot="1">
      <c r="B3312" s="81"/>
      <c r="D3312" s="352"/>
      <c r="E3312" s="353"/>
      <c r="F3312" s="353"/>
      <c r="G3312" s="354"/>
      <c r="H3312" s="355"/>
      <c r="I3312" s="356"/>
    </row>
    <row r="3313" spans="2:9" ht="16.5" thickBot="1">
      <c r="B3313" s="81"/>
      <c r="D3313" s="352"/>
      <c r="E3313" s="353"/>
      <c r="F3313" s="353"/>
      <c r="G3313" s="354"/>
      <c r="H3313" s="355"/>
      <c r="I3313" s="356"/>
    </row>
    <row r="3314" spans="2:9" ht="16.5" thickBot="1">
      <c r="B3314" s="81"/>
      <c r="D3314" s="352"/>
      <c r="E3314" s="353"/>
      <c r="F3314" s="353"/>
      <c r="G3314" s="354"/>
      <c r="H3314" s="355"/>
      <c r="I3314" s="356"/>
    </row>
    <row r="3315" spans="2:9" ht="16.5" thickBot="1">
      <c r="B3315" s="81"/>
      <c r="D3315" s="352"/>
      <c r="E3315" s="353"/>
      <c r="F3315" s="353"/>
      <c r="G3315" s="354"/>
      <c r="H3315" s="355"/>
      <c r="I3315" s="356"/>
    </row>
    <row r="3316" spans="2:9" ht="16.5" thickBot="1">
      <c r="B3316" s="81"/>
      <c r="D3316" s="352"/>
      <c r="E3316" s="353"/>
      <c r="F3316" s="353"/>
      <c r="G3316" s="354"/>
      <c r="H3316" s="355"/>
      <c r="I3316" s="356"/>
    </row>
    <row r="3317" spans="2:9" ht="16.5" thickBot="1">
      <c r="B3317" s="81"/>
      <c r="D3317" s="352"/>
      <c r="E3317" s="353"/>
      <c r="F3317" s="353"/>
      <c r="G3317" s="354"/>
      <c r="H3317" s="355"/>
      <c r="I3317" s="356"/>
    </row>
    <row r="3318" spans="2:9" ht="16.5" thickBot="1">
      <c r="B3318" s="81"/>
      <c r="D3318" s="352"/>
      <c r="E3318" s="353"/>
      <c r="F3318" s="353"/>
      <c r="G3318" s="354"/>
      <c r="H3318" s="355"/>
      <c r="I3318" s="356"/>
    </row>
    <row r="3319" spans="2:9" ht="16.5" thickBot="1">
      <c r="B3319" s="81"/>
      <c r="D3319" s="352"/>
      <c r="E3319" s="353"/>
      <c r="F3319" s="353"/>
      <c r="G3319" s="354"/>
      <c r="H3319" s="355"/>
      <c r="I3319" s="356"/>
    </row>
    <row r="3320" spans="2:9" ht="16.5" thickBot="1">
      <c r="B3320" s="81"/>
      <c r="D3320" s="352"/>
      <c r="E3320" s="353"/>
      <c r="F3320" s="353"/>
      <c r="G3320" s="354"/>
      <c r="H3320" s="355"/>
      <c r="I3320" s="356"/>
    </row>
    <row r="3321" spans="2:9" ht="16.5" thickBot="1">
      <c r="B3321" s="81"/>
      <c r="D3321" s="352"/>
      <c r="E3321" s="353"/>
      <c r="F3321" s="353"/>
      <c r="G3321" s="354"/>
      <c r="H3321" s="355"/>
      <c r="I3321" s="356"/>
    </row>
    <row r="3322" spans="2:9" ht="16.5" thickBot="1">
      <c r="B3322" s="81"/>
      <c r="D3322" s="352"/>
      <c r="E3322" s="353"/>
      <c r="F3322" s="353"/>
      <c r="G3322" s="354"/>
      <c r="H3322" s="355"/>
      <c r="I3322" s="356"/>
    </row>
    <row r="3323" spans="2:9" ht="16.5" thickBot="1">
      <c r="B3323" s="81"/>
      <c r="D3323" s="352"/>
      <c r="E3323" s="353"/>
      <c r="F3323" s="353"/>
      <c r="G3323" s="354"/>
      <c r="H3323" s="355"/>
      <c r="I3323" s="356"/>
    </row>
    <row r="3324" spans="2:9" ht="16.5" thickBot="1">
      <c r="B3324" s="81"/>
      <c r="D3324" s="352"/>
      <c r="E3324" s="353"/>
      <c r="F3324" s="353"/>
      <c r="G3324" s="354"/>
      <c r="H3324" s="355"/>
      <c r="I3324" s="356"/>
    </row>
    <row r="3325" spans="2:9" ht="16.5" thickBot="1">
      <c r="B3325" s="81"/>
      <c r="D3325" s="352"/>
      <c r="E3325" s="353"/>
      <c r="F3325" s="353"/>
      <c r="G3325" s="354"/>
      <c r="H3325" s="355"/>
      <c r="I3325" s="356"/>
    </row>
    <row r="3326" spans="2:9" ht="16.5" thickBot="1">
      <c r="B3326" s="81"/>
      <c r="D3326" s="352"/>
      <c r="E3326" s="353"/>
      <c r="F3326" s="353"/>
      <c r="G3326" s="354"/>
      <c r="H3326" s="355"/>
      <c r="I3326" s="356"/>
    </row>
    <row r="3327" spans="2:9" ht="16.5" thickBot="1">
      <c r="B3327" s="81"/>
      <c r="D3327" s="352"/>
      <c r="E3327" s="353"/>
      <c r="F3327" s="353"/>
      <c r="G3327" s="354"/>
      <c r="H3327" s="355"/>
      <c r="I3327" s="356"/>
    </row>
    <row r="3328" spans="2:9" ht="16.5" thickBot="1">
      <c r="B3328" s="81"/>
      <c r="D3328" s="352"/>
      <c r="E3328" s="353"/>
      <c r="F3328" s="353"/>
      <c r="G3328" s="354"/>
      <c r="H3328" s="355"/>
      <c r="I3328" s="356"/>
    </row>
    <row r="3329" spans="2:9" ht="16.5" thickBot="1">
      <c r="B3329" s="81"/>
      <c r="D3329" s="352"/>
      <c r="E3329" s="353"/>
      <c r="F3329" s="353"/>
      <c r="G3329" s="354"/>
      <c r="H3329" s="355"/>
      <c r="I3329" s="356"/>
    </row>
    <row r="3330" spans="2:9" ht="16.5" thickBot="1">
      <c r="B3330" s="81"/>
      <c r="D3330" s="352"/>
      <c r="E3330" s="353"/>
      <c r="F3330" s="353"/>
      <c r="G3330" s="354"/>
      <c r="H3330" s="355"/>
      <c r="I3330" s="356"/>
    </row>
    <row r="3331" spans="2:9" ht="16.5" thickBot="1">
      <c r="B3331" s="81"/>
      <c r="D3331" s="352"/>
      <c r="E3331" s="353"/>
      <c r="F3331" s="353"/>
      <c r="G3331" s="354"/>
      <c r="H3331" s="355"/>
      <c r="I3331" s="356"/>
    </row>
    <row r="3332" spans="2:9" ht="16.5" thickBot="1">
      <c r="B3332" s="81"/>
      <c r="D3332" s="352"/>
      <c r="E3332" s="353"/>
      <c r="F3332" s="353"/>
      <c r="G3332" s="354"/>
      <c r="H3332" s="355"/>
      <c r="I3332" s="356"/>
    </row>
    <row r="3333" spans="2:9" ht="16.5" thickBot="1">
      <c r="B3333" s="81"/>
      <c r="D3333" s="352"/>
      <c r="E3333" s="353"/>
      <c r="F3333" s="353"/>
      <c r="G3333" s="354"/>
      <c r="H3333" s="355"/>
      <c r="I3333" s="356"/>
    </row>
    <row r="3334" spans="2:9" ht="16.5" thickBot="1">
      <c r="B3334" s="81"/>
      <c r="D3334" s="352"/>
      <c r="E3334" s="353"/>
      <c r="F3334" s="353"/>
      <c r="G3334" s="354"/>
      <c r="H3334" s="355"/>
      <c r="I3334" s="356"/>
    </row>
    <row r="3335" spans="2:9" ht="16.5" thickBot="1">
      <c r="B3335" s="81"/>
      <c r="D3335" s="352"/>
      <c r="E3335" s="353"/>
      <c r="F3335" s="353"/>
      <c r="G3335" s="354"/>
      <c r="H3335" s="355"/>
      <c r="I3335" s="356"/>
    </row>
    <row r="3336" spans="2:9" ht="16.5" thickBot="1">
      <c r="B3336" s="81"/>
      <c r="D3336" s="352"/>
      <c r="E3336" s="353"/>
      <c r="F3336" s="353"/>
      <c r="G3336" s="354"/>
      <c r="H3336" s="355"/>
      <c r="I3336" s="356"/>
    </row>
    <row r="3337" spans="2:9" ht="16.5" thickBot="1">
      <c r="B3337" s="81"/>
      <c r="D3337" s="352"/>
      <c r="E3337" s="353"/>
      <c r="F3337" s="353"/>
      <c r="G3337" s="354"/>
      <c r="H3337" s="355"/>
      <c r="I3337" s="356"/>
    </row>
    <row r="3338" spans="2:9" ht="16.5" thickBot="1">
      <c r="B3338" s="81"/>
      <c r="D3338" s="352"/>
      <c r="E3338" s="353"/>
      <c r="F3338" s="353"/>
      <c r="G3338" s="354"/>
      <c r="H3338" s="355"/>
      <c r="I3338" s="356"/>
    </row>
    <row r="3339" spans="2:9" ht="16.5" thickBot="1">
      <c r="B3339" s="81"/>
      <c r="D3339" s="352"/>
      <c r="E3339" s="353"/>
      <c r="F3339" s="353"/>
      <c r="G3339" s="354"/>
      <c r="H3339" s="355"/>
      <c r="I3339" s="356"/>
    </row>
    <row r="3340" spans="2:9" ht="16.5" thickBot="1">
      <c r="B3340" s="81"/>
      <c r="D3340" s="352"/>
      <c r="E3340" s="353"/>
      <c r="F3340" s="353"/>
      <c r="G3340" s="354"/>
      <c r="H3340" s="355"/>
      <c r="I3340" s="356"/>
    </row>
    <row r="3341" spans="2:9" ht="16.5" thickBot="1">
      <c r="B3341" s="81"/>
      <c r="D3341" s="352"/>
      <c r="E3341" s="353"/>
      <c r="F3341" s="353"/>
      <c r="G3341" s="354"/>
      <c r="H3341" s="355"/>
      <c r="I3341" s="356"/>
    </row>
    <row r="3342" spans="2:9" ht="16.5" thickBot="1">
      <c r="B3342" s="81"/>
      <c r="D3342" s="352"/>
      <c r="E3342" s="353"/>
      <c r="F3342" s="353"/>
      <c r="G3342" s="354"/>
      <c r="H3342" s="355"/>
      <c r="I3342" s="356"/>
    </row>
    <row r="3343" spans="2:9" ht="16.5" thickBot="1">
      <c r="B3343" s="81"/>
      <c r="D3343" s="352"/>
      <c r="E3343" s="353"/>
      <c r="F3343" s="353"/>
      <c r="G3343" s="354"/>
      <c r="H3343" s="355"/>
      <c r="I3343" s="356"/>
    </row>
    <row r="3344" spans="2:9" ht="16.5" thickBot="1">
      <c r="B3344" s="81"/>
      <c r="D3344" s="352"/>
      <c r="E3344" s="353"/>
      <c r="F3344" s="353"/>
      <c r="G3344" s="354"/>
      <c r="H3344" s="355"/>
      <c r="I3344" s="356"/>
    </row>
    <row r="3345" spans="2:9" ht="16.5" thickBot="1">
      <c r="B3345" s="81"/>
      <c r="D3345" s="352"/>
      <c r="E3345" s="353"/>
      <c r="F3345" s="353"/>
      <c r="G3345" s="354"/>
      <c r="H3345" s="355"/>
      <c r="I3345" s="356"/>
    </row>
    <row r="3346" spans="2:9" ht="16.5" thickBot="1">
      <c r="B3346" s="81"/>
      <c r="D3346" s="352"/>
      <c r="E3346" s="353"/>
      <c r="F3346" s="353"/>
      <c r="G3346" s="354"/>
      <c r="H3346" s="355"/>
      <c r="I3346" s="356"/>
    </row>
    <row r="3347" spans="2:9" ht="16.5" thickBot="1">
      <c r="B3347" s="81"/>
      <c r="D3347" s="352"/>
      <c r="E3347" s="353"/>
      <c r="F3347" s="353"/>
      <c r="G3347" s="354"/>
      <c r="H3347" s="355"/>
      <c r="I3347" s="356"/>
    </row>
    <row r="3348" spans="2:9" ht="16.5" thickBot="1">
      <c r="B3348" s="81"/>
      <c r="D3348" s="352"/>
      <c r="E3348" s="353"/>
      <c r="F3348" s="353"/>
      <c r="G3348" s="354"/>
      <c r="H3348" s="355"/>
      <c r="I3348" s="356"/>
    </row>
    <row r="3349" spans="2:9" ht="16.5" thickBot="1">
      <c r="B3349" s="81"/>
      <c r="D3349" s="352"/>
      <c r="E3349" s="353"/>
      <c r="F3349" s="353"/>
      <c r="G3349" s="354"/>
      <c r="H3349" s="355"/>
      <c r="I3349" s="356"/>
    </row>
    <row r="3350" spans="2:9" ht="16.5" thickBot="1">
      <c r="B3350" s="81"/>
      <c r="D3350" s="352"/>
      <c r="E3350" s="353"/>
      <c r="F3350" s="353"/>
      <c r="G3350" s="354"/>
      <c r="H3350" s="355"/>
      <c r="I3350" s="356"/>
    </row>
    <row r="3351" spans="2:9" ht="16.5" thickBot="1">
      <c r="B3351" s="81"/>
      <c r="D3351" s="352"/>
      <c r="E3351" s="353"/>
      <c r="F3351" s="353"/>
      <c r="G3351" s="354"/>
      <c r="H3351" s="355"/>
      <c r="I3351" s="356"/>
    </row>
    <row r="3352" spans="2:9" ht="16.5" thickBot="1">
      <c r="B3352" s="81"/>
      <c r="D3352" s="352"/>
      <c r="E3352" s="353"/>
      <c r="F3352" s="353"/>
      <c r="G3352" s="354"/>
      <c r="H3352" s="355"/>
      <c r="I3352" s="356"/>
    </row>
    <row r="3353" spans="2:9" ht="16.5" thickBot="1">
      <c r="B3353" s="81"/>
      <c r="D3353" s="352"/>
      <c r="E3353" s="353"/>
      <c r="F3353" s="353"/>
      <c r="G3353" s="354"/>
      <c r="H3353" s="355"/>
      <c r="I3353" s="356"/>
    </row>
    <row r="3354" spans="2:9" ht="16.5" thickBot="1">
      <c r="B3354" s="81"/>
      <c r="D3354" s="352"/>
      <c r="E3354" s="353"/>
      <c r="F3354" s="353"/>
      <c r="G3354" s="354"/>
      <c r="H3354" s="355"/>
      <c r="I3354" s="356"/>
    </row>
    <row r="3355" spans="2:9" ht="16.5" thickBot="1">
      <c r="B3355" s="81"/>
      <c r="D3355" s="352"/>
      <c r="E3355" s="353"/>
      <c r="F3355" s="353"/>
      <c r="G3355" s="354"/>
      <c r="H3355" s="355"/>
      <c r="I3355" s="356"/>
    </row>
    <row r="3356" spans="2:9" ht="16.5" thickBot="1">
      <c r="B3356" s="81"/>
      <c r="D3356" s="352"/>
      <c r="E3356" s="353"/>
      <c r="F3356" s="353"/>
      <c r="G3356" s="354"/>
      <c r="H3356" s="355"/>
      <c r="I3356" s="356"/>
    </row>
    <row r="3357" spans="2:9" ht="16.5" thickBot="1">
      <c r="B3357" s="81"/>
      <c r="D3357" s="352"/>
      <c r="E3357" s="353"/>
      <c r="F3357" s="353"/>
      <c r="G3357" s="354"/>
      <c r="H3357" s="355"/>
      <c r="I3357" s="356"/>
    </row>
    <row r="3358" spans="2:9" ht="16.5" thickBot="1">
      <c r="B3358" s="81"/>
      <c r="D3358" s="352"/>
      <c r="E3358" s="353"/>
      <c r="F3358" s="353"/>
      <c r="G3358" s="354"/>
      <c r="H3358" s="355"/>
      <c r="I3358" s="356"/>
    </row>
    <row r="3359" spans="2:9" ht="16.5" thickBot="1">
      <c r="B3359" s="81"/>
      <c r="D3359" s="352"/>
      <c r="E3359" s="353"/>
      <c r="F3359" s="353"/>
      <c r="G3359" s="354"/>
      <c r="H3359" s="355"/>
      <c r="I3359" s="356"/>
    </row>
    <row r="3360" spans="2:9" ht="16.5" thickBot="1">
      <c r="B3360" s="81"/>
      <c r="D3360" s="352"/>
      <c r="E3360" s="353"/>
      <c r="F3360" s="353"/>
      <c r="G3360" s="354"/>
      <c r="H3360" s="355"/>
      <c r="I3360" s="356"/>
    </row>
    <row r="3361" spans="2:9" ht="16.5" thickBot="1">
      <c r="B3361" s="81"/>
      <c r="D3361" s="352"/>
      <c r="E3361" s="353"/>
      <c r="F3361" s="353"/>
      <c r="G3361" s="354"/>
      <c r="H3361" s="355"/>
      <c r="I3361" s="356"/>
    </row>
    <row r="3362" spans="2:9" ht="16.5" thickBot="1">
      <c r="B3362" s="81"/>
      <c r="D3362" s="352"/>
      <c r="E3362" s="353"/>
      <c r="F3362" s="353"/>
      <c r="G3362" s="354"/>
      <c r="H3362" s="355"/>
      <c r="I3362" s="356"/>
    </row>
    <row r="3363" spans="2:9" ht="16.5" thickBot="1">
      <c r="B3363" s="81"/>
      <c r="D3363" s="352"/>
      <c r="E3363" s="353"/>
      <c r="F3363" s="353"/>
      <c r="G3363" s="354"/>
      <c r="H3363" s="355"/>
      <c r="I3363" s="356"/>
    </row>
    <row r="3364" spans="2:9" ht="16.5" thickBot="1">
      <c r="B3364" s="81"/>
      <c r="D3364" s="352"/>
      <c r="E3364" s="353"/>
      <c r="F3364" s="353"/>
      <c r="G3364" s="354"/>
      <c r="H3364" s="355"/>
      <c r="I3364" s="356"/>
    </row>
    <row r="3365" spans="2:9" ht="16.5" thickBot="1">
      <c r="B3365" s="81"/>
      <c r="D3365" s="352"/>
      <c r="E3365" s="353"/>
      <c r="F3365" s="353"/>
      <c r="G3365" s="354"/>
      <c r="H3365" s="355"/>
      <c r="I3365" s="356"/>
    </row>
    <row r="3366" spans="2:9" ht="16.5" thickBot="1">
      <c r="B3366" s="81"/>
      <c r="D3366" s="352"/>
      <c r="E3366" s="353"/>
      <c r="F3366" s="353"/>
      <c r="G3366" s="354"/>
      <c r="H3366" s="355"/>
      <c r="I3366" s="356"/>
    </row>
    <row r="3367" spans="2:9" ht="16.5" thickBot="1">
      <c r="B3367" s="81"/>
      <c r="D3367" s="352"/>
      <c r="E3367" s="353"/>
      <c r="F3367" s="353"/>
      <c r="G3367" s="354"/>
      <c r="H3367" s="355"/>
      <c r="I3367" s="356"/>
    </row>
    <row r="3368" spans="2:9" ht="16.5" thickBot="1">
      <c r="B3368" s="81"/>
      <c r="D3368" s="352"/>
      <c r="E3368" s="353"/>
      <c r="F3368" s="353"/>
      <c r="G3368" s="354"/>
      <c r="H3368" s="355"/>
      <c r="I3368" s="356"/>
    </row>
    <row r="3369" spans="2:9" ht="16.5" thickBot="1">
      <c r="B3369" s="81"/>
      <c r="D3369" s="352"/>
      <c r="E3369" s="353"/>
      <c r="F3369" s="353"/>
      <c r="G3369" s="354"/>
      <c r="H3369" s="355"/>
      <c r="I3369" s="356"/>
    </row>
    <row r="3370" spans="2:9" ht="16.5" thickBot="1">
      <c r="B3370" s="81"/>
      <c r="D3370" s="352"/>
      <c r="E3370" s="353"/>
      <c r="F3370" s="353"/>
      <c r="G3370" s="354"/>
      <c r="H3370" s="355"/>
      <c r="I3370" s="356"/>
    </row>
    <row r="3371" spans="2:9" ht="16.5" thickBot="1">
      <c r="B3371" s="81"/>
      <c r="D3371" s="352"/>
      <c r="E3371" s="353"/>
      <c r="F3371" s="353"/>
      <c r="G3371" s="354"/>
      <c r="H3371" s="355"/>
      <c r="I3371" s="356"/>
    </row>
    <row r="3372" spans="2:9" ht="16.5" thickBot="1">
      <c r="B3372" s="81"/>
      <c r="D3372" s="352"/>
      <c r="E3372" s="353"/>
      <c r="F3372" s="353"/>
      <c r="G3372" s="354"/>
      <c r="H3372" s="355"/>
      <c r="I3372" s="356"/>
    </row>
    <row r="3373" spans="2:9" ht="16.5" thickBot="1">
      <c r="B3373" s="81"/>
      <c r="D3373" s="352"/>
      <c r="E3373" s="353"/>
      <c r="F3373" s="353"/>
      <c r="G3373" s="354"/>
      <c r="H3373" s="355"/>
      <c r="I3373" s="356"/>
    </row>
    <row r="3374" spans="2:9" ht="16.5" thickBot="1">
      <c r="B3374" s="81"/>
      <c r="D3374" s="352"/>
      <c r="E3374" s="353"/>
      <c r="F3374" s="353"/>
      <c r="G3374" s="354"/>
      <c r="H3374" s="355"/>
      <c r="I3374" s="356"/>
    </row>
    <row r="3375" spans="2:9" ht="16.5" thickBot="1">
      <c r="B3375" s="81"/>
      <c r="D3375" s="352"/>
      <c r="E3375" s="353"/>
      <c r="F3375" s="353"/>
      <c r="G3375" s="354"/>
      <c r="H3375" s="355"/>
      <c r="I3375" s="356"/>
    </row>
    <row r="3376" spans="2:9" ht="16.5" thickBot="1">
      <c r="B3376" s="81"/>
      <c r="D3376" s="352"/>
      <c r="E3376" s="353"/>
      <c r="F3376" s="353"/>
      <c r="G3376" s="354"/>
      <c r="H3376" s="355"/>
      <c r="I3376" s="356"/>
    </row>
    <row r="3377" spans="2:9" ht="16.5" thickBot="1">
      <c r="B3377" s="81"/>
      <c r="D3377" s="352"/>
      <c r="E3377" s="353"/>
      <c r="F3377" s="353"/>
      <c r="G3377" s="354"/>
      <c r="H3377" s="355"/>
      <c r="I3377" s="356"/>
    </row>
    <row r="3378" spans="2:9" ht="16.5" thickBot="1">
      <c r="B3378" s="81"/>
      <c r="D3378" s="352"/>
      <c r="E3378" s="353"/>
      <c r="F3378" s="353"/>
      <c r="G3378" s="354"/>
      <c r="H3378" s="355"/>
      <c r="I3378" s="356"/>
    </row>
    <row r="3379" spans="2:9" ht="16.5" thickBot="1">
      <c r="B3379" s="81"/>
      <c r="D3379" s="352"/>
      <c r="E3379" s="353"/>
      <c r="F3379" s="353"/>
      <c r="G3379" s="354"/>
      <c r="H3379" s="355"/>
      <c r="I3379" s="356"/>
    </row>
    <row r="3380" spans="2:9" ht="16.5" thickBot="1">
      <c r="B3380" s="81"/>
      <c r="D3380" s="352"/>
      <c r="E3380" s="353"/>
      <c r="F3380" s="353"/>
      <c r="G3380" s="354"/>
      <c r="H3380" s="355"/>
      <c r="I3380" s="356"/>
    </row>
    <row r="3381" spans="2:9" ht="16.5" thickBot="1">
      <c r="B3381" s="81"/>
      <c r="D3381" s="352"/>
      <c r="E3381" s="353"/>
      <c r="F3381" s="353"/>
      <c r="G3381" s="354"/>
      <c r="H3381" s="355"/>
      <c r="I3381" s="356"/>
    </row>
    <row r="3382" spans="2:9" ht="16.5" thickBot="1">
      <c r="B3382" s="81"/>
      <c r="D3382" s="352"/>
      <c r="E3382" s="353"/>
      <c r="F3382" s="353"/>
      <c r="G3382" s="354"/>
      <c r="H3382" s="355"/>
      <c r="I3382" s="356"/>
    </row>
    <row r="3383" spans="2:9" ht="16.5" thickBot="1">
      <c r="B3383" s="81"/>
      <c r="D3383" s="352"/>
      <c r="E3383" s="353"/>
      <c r="F3383" s="353"/>
      <c r="G3383" s="354"/>
      <c r="H3383" s="355"/>
      <c r="I3383" s="356"/>
    </row>
    <row r="3384" spans="2:9" ht="16.5" thickBot="1">
      <c r="B3384" s="81"/>
      <c r="D3384" s="352"/>
      <c r="E3384" s="353"/>
      <c r="F3384" s="353"/>
      <c r="G3384" s="354"/>
      <c r="H3384" s="355"/>
      <c r="I3384" s="356"/>
    </row>
    <row r="3385" spans="2:9" ht="16.5" thickBot="1">
      <c r="B3385" s="81"/>
      <c r="D3385" s="352"/>
      <c r="E3385" s="353"/>
      <c r="F3385" s="353"/>
      <c r="G3385" s="354"/>
      <c r="H3385" s="355"/>
      <c r="I3385" s="356"/>
    </row>
    <row r="3386" spans="2:9" ht="16.5" thickBot="1">
      <c r="B3386" s="81"/>
      <c r="D3386" s="352"/>
      <c r="E3386" s="353"/>
      <c r="F3386" s="353"/>
      <c r="G3386" s="354"/>
      <c r="H3386" s="355"/>
      <c r="I3386" s="356"/>
    </row>
    <row r="3387" spans="2:9" ht="16.5" thickBot="1">
      <c r="B3387" s="81"/>
      <c r="D3387" s="352"/>
      <c r="E3387" s="353"/>
      <c r="F3387" s="353"/>
      <c r="G3387" s="354"/>
      <c r="H3387" s="355"/>
      <c r="I3387" s="356"/>
    </row>
    <row r="3388" spans="2:9" ht="16.5" thickBot="1">
      <c r="B3388" s="81"/>
      <c r="D3388" s="352"/>
      <c r="E3388" s="353"/>
      <c r="F3388" s="353"/>
      <c r="G3388" s="354"/>
      <c r="H3388" s="355"/>
      <c r="I3388" s="356"/>
    </row>
    <row r="3389" spans="2:9" ht="16.5" thickBot="1">
      <c r="B3389" s="81"/>
      <c r="D3389" s="352"/>
      <c r="E3389" s="353"/>
      <c r="F3389" s="353"/>
      <c r="G3389" s="354"/>
      <c r="H3389" s="355"/>
      <c r="I3389" s="356"/>
    </row>
    <row r="3390" spans="2:9" ht="16.5" thickBot="1">
      <c r="B3390" s="81"/>
      <c r="D3390" s="352"/>
      <c r="E3390" s="353"/>
      <c r="F3390" s="353"/>
      <c r="G3390" s="354"/>
      <c r="H3390" s="355"/>
      <c r="I3390" s="356"/>
    </row>
    <row r="3391" spans="2:9" ht="16.5" thickBot="1">
      <c r="B3391" s="81"/>
      <c r="D3391" s="352"/>
      <c r="E3391" s="353"/>
      <c r="F3391" s="353"/>
      <c r="G3391" s="354"/>
      <c r="H3391" s="355"/>
      <c r="I3391" s="356"/>
    </row>
    <row r="3392" spans="2:9" ht="16.5" thickBot="1">
      <c r="B3392" s="81"/>
      <c r="D3392" s="352"/>
      <c r="E3392" s="353"/>
      <c r="F3392" s="353"/>
      <c r="G3392" s="354"/>
      <c r="H3392" s="355"/>
      <c r="I3392" s="356"/>
    </row>
    <row r="3393" spans="2:9" ht="16.5" thickBot="1">
      <c r="B3393" s="81"/>
      <c r="D3393" s="352"/>
      <c r="E3393" s="353"/>
      <c r="F3393" s="353"/>
      <c r="G3393" s="354"/>
      <c r="H3393" s="355"/>
      <c r="I3393" s="356"/>
    </row>
    <row r="3394" spans="2:9" ht="16.5" thickBot="1">
      <c r="B3394" s="81"/>
      <c r="D3394" s="352"/>
      <c r="E3394" s="353"/>
      <c r="F3394" s="353"/>
      <c r="G3394" s="354"/>
      <c r="H3394" s="355"/>
      <c r="I3394" s="356"/>
    </row>
    <row r="3395" spans="2:9" ht="16.5" thickBot="1">
      <c r="B3395" s="81"/>
      <c r="D3395" s="352"/>
      <c r="E3395" s="353"/>
      <c r="F3395" s="353"/>
      <c r="G3395" s="354"/>
      <c r="H3395" s="355"/>
      <c r="I3395" s="356"/>
    </row>
    <row r="3396" spans="2:9" ht="16.5" thickBot="1">
      <c r="B3396" s="81"/>
      <c r="D3396" s="352"/>
      <c r="E3396" s="353"/>
      <c r="F3396" s="353"/>
      <c r="G3396" s="354"/>
      <c r="H3396" s="355"/>
      <c r="I3396" s="356"/>
    </row>
    <row r="3397" spans="2:9" ht="16.5" thickBot="1">
      <c r="B3397" s="81"/>
      <c r="D3397" s="352"/>
      <c r="E3397" s="353"/>
      <c r="F3397" s="353"/>
      <c r="G3397" s="354"/>
      <c r="H3397" s="355"/>
      <c r="I3397" s="356"/>
    </row>
    <row r="3398" spans="2:9" ht="16.5" thickBot="1">
      <c r="B3398" s="81"/>
      <c r="D3398" s="352"/>
      <c r="E3398" s="353"/>
      <c r="F3398" s="353"/>
      <c r="G3398" s="354"/>
      <c r="H3398" s="355"/>
      <c r="I3398" s="356"/>
    </row>
    <row r="3399" spans="2:9" ht="16.5" thickBot="1">
      <c r="B3399" s="81"/>
      <c r="D3399" s="352"/>
      <c r="E3399" s="353"/>
      <c r="F3399" s="353"/>
      <c r="G3399" s="354"/>
      <c r="H3399" s="355"/>
      <c r="I3399" s="356"/>
    </row>
    <row r="3400" spans="2:9" ht="16.5" thickBot="1">
      <c r="B3400" s="81"/>
      <c r="D3400" s="352"/>
      <c r="E3400" s="353"/>
      <c r="F3400" s="353"/>
      <c r="G3400" s="354"/>
      <c r="H3400" s="355"/>
      <c r="I3400" s="356"/>
    </row>
    <row r="3401" spans="2:9" ht="16.5" thickBot="1">
      <c r="B3401" s="81"/>
      <c r="D3401" s="352"/>
      <c r="E3401" s="353"/>
      <c r="F3401" s="353"/>
      <c r="G3401" s="354"/>
      <c r="H3401" s="355"/>
      <c r="I3401" s="356"/>
    </row>
    <row r="3402" spans="2:9" ht="16.5" thickBot="1">
      <c r="B3402" s="81"/>
      <c r="D3402" s="352"/>
      <c r="E3402" s="353"/>
      <c r="F3402" s="353"/>
      <c r="G3402" s="354"/>
      <c r="H3402" s="355"/>
      <c r="I3402" s="356"/>
    </row>
    <row r="3403" spans="2:9" ht="16.5" thickBot="1">
      <c r="B3403" s="81"/>
      <c r="D3403" s="352"/>
      <c r="E3403" s="353"/>
      <c r="F3403" s="353"/>
      <c r="G3403" s="354"/>
      <c r="H3403" s="355"/>
      <c r="I3403" s="356"/>
    </row>
    <row r="3404" spans="2:9" ht="16.5" thickBot="1">
      <c r="B3404" s="81"/>
      <c r="D3404" s="352"/>
      <c r="E3404" s="353"/>
      <c r="F3404" s="353"/>
      <c r="G3404" s="354"/>
      <c r="H3404" s="355"/>
      <c r="I3404" s="356"/>
    </row>
    <row r="3405" spans="2:9" ht="16.5" thickBot="1">
      <c r="B3405" s="81"/>
      <c r="D3405" s="352"/>
      <c r="E3405" s="353"/>
      <c r="F3405" s="353"/>
      <c r="G3405" s="354"/>
      <c r="H3405" s="355"/>
      <c r="I3405" s="356"/>
    </row>
    <row r="3406" spans="2:9" ht="16.5" thickBot="1">
      <c r="B3406" s="81"/>
      <c r="D3406" s="352"/>
      <c r="E3406" s="353"/>
      <c r="F3406" s="353"/>
      <c r="G3406" s="354"/>
      <c r="H3406" s="355"/>
      <c r="I3406" s="356"/>
    </row>
    <row r="3407" spans="2:9" ht="16.5" thickBot="1">
      <c r="B3407" s="81"/>
      <c r="D3407" s="352"/>
      <c r="E3407" s="353"/>
      <c r="F3407" s="353"/>
      <c r="G3407" s="354"/>
      <c r="H3407" s="355"/>
      <c r="I3407" s="356"/>
    </row>
    <row r="3408" spans="2:9" ht="16.5" thickBot="1">
      <c r="B3408" s="81"/>
      <c r="D3408" s="352"/>
      <c r="E3408" s="353"/>
      <c r="F3408" s="353"/>
      <c r="G3408" s="354"/>
      <c r="H3408" s="355"/>
      <c r="I3408" s="356"/>
    </row>
    <row r="3409" spans="2:9" ht="16.5" thickBot="1">
      <c r="B3409" s="81"/>
      <c r="D3409" s="352"/>
      <c r="E3409" s="353"/>
      <c r="F3409" s="353"/>
      <c r="G3409" s="354"/>
      <c r="H3409" s="355"/>
      <c r="I3409" s="356"/>
    </row>
    <row r="3410" spans="2:9" ht="16.5" thickBot="1">
      <c r="B3410" s="81"/>
      <c r="D3410" s="352"/>
      <c r="E3410" s="353"/>
      <c r="F3410" s="353"/>
      <c r="G3410" s="354"/>
      <c r="H3410" s="355"/>
      <c r="I3410" s="356"/>
    </row>
    <row r="3411" spans="2:9" ht="16.5" thickBot="1">
      <c r="B3411" s="81"/>
      <c r="D3411" s="352"/>
      <c r="E3411" s="353"/>
      <c r="F3411" s="353"/>
      <c r="G3411" s="354"/>
      <c r="H3411" s="355"/>
      <c r="I3411" s="356"/>
    </row>
    <row r="3412" spans="2:9" ht="16.5" thickBot="1">
      <c r="B3412" s="81"/>
      <c r="D3412" s="352"/>
      <c r="E3412" s="353"/>
      <c r="F3412" s="353"/>
      <c r="G3412" s="354"/>
      <c r="H3412" s="355"/>
      <c r="I3412" s="356"/>
    </row>
    <row r="3413" spans="2:9" ht="16.5" thickBot="1">
      <c r="B3413" s="81"/>
      <c r="D3413" s="352"/>
      <c r="E3413" s="353"/>
      <c r="F3413" s="353"/>
      <c r="G3413" s="354"/>
      <c r="H3413" s="355"/>
      <c r="I3413" s="356"/>
    </row>
    <row r="3414" spans="2:9" ht="16.5" thickBot="1">
      <c r="B3414" s="81"/>
      <c r="D3414" s="352"/>
      <c r="E3414" s="353"/>
      <c r="F3414" s="353"/>
      <c r="G3414" s="354"/>
      <c r="H3414" s="355"/>
      <c r="I3414" s="356"/>
    </row>
    <row r="3415" spans="2:9" ht="16.5" thickBot="1">
      <c r="B3415" s="81"/>
      <c r="D3415" s="352"/>
      <c r="E3415" s="353"/>
      <c r="F3415" s="353"/>
      <c r="G3415" s="354"/>
      <c r="H3415" s="355"/>
      <c r="I3415" s="356"/>
    </row>
    <row r="3416" spans="2:9" ht="16.5" thickBot="1">
      <c r="B3416" s="81"/>
      <c r="D3416" s="352"/>
      <c r="E3416" s="353"/>
      <c r="F3416" s="353"/>
      <c r="G3416" s="354"/>
      <c r="H3416" s="355"/>
      <c r="I3416" s="356"/>
    </row>
    <row r="3417" spans="2:9" ht="16.5" thickBot="1">
      <c r="B3417" s="81"/>
      <c r="D3417" s="352"/>
      <c r="E3417" s="353"/>
      <c r="F3417" s="353"/>
      <c r="G3417" s="354"/>
      <c r="H3417" s="355"/>
      <c r="I3417" s="356"/>
    </row>
    <row r="3418" spans="2:9" ht="16.5" thickBot="1">
      <c r="B3418" s="81"/>
      <c r="D3418" s="352"/>
      <c r="E3418" s="353"/>
      <c r="F3418" s="353"/>
      <c r="G3418" s="354"/>
      <c r="H3418" s="355"/>
      <c r="I3418" s="356"/>
    </row>
    <row r="3419" spans="2:9" ht="16.5" thickBot="1">
      <c r="B3419" s="81"/>
      <c r="D3419" s="352"/>
      <c r="E3419" s="353"/>
      <c r="F3419" s="353"/>
      <c r="G3419" s="354"/>
      <c r="H3419" s="355"/>
      <c r="I3419" s="356"/>
    </row>
    <row r="3420" spans="2:9" ht="16.5" thickBot="1">
      <c r="B3420" s="81"/>
      <c r="D3420" s="352"/>
      <c r="E3420" s="353"/>
      <c r="F3420" s="353"/>
      <c r="G3420" s="354"/>
      <c r="H3420" s="355"/>
      <c r="I3420" s="356"/>
    </row>
    <row r="3421" spans="2:9" ht="16.5" thickBot="1">
      <c r="B3421" s="81"/>
      <c r="D3421" s="352"/>
      <c r="E3421" s="353"/>
      <c r="F3421" s="353"/>
      <c r="G3421" s="354"/>
      <c r="H3421" s="355"/>
      <c r="I3421" s="356"/>
    </row>
    <row r="3422" spans="2:9" ht="16.5" thickBot="1">
      <c r="B3422" s="81"/>
      <c r="D3422" s="352"/>
      <c r="E3422" s="353"/>
      <c r="F3422" s="353"/>
      <c r="G3422" s="354"/>
      <c r="H3422" s="355"/>
      <c r="I3422" s="356"/>
    </row>
    <row r="3423" spans="2:9" ht="16.5" thickBot="1">
      <c r="B3423" s="81"/>
      <c r="D3423" s="352"/>
      <c r="E3423" s="353"/>
      <c r="F3423" s="353"/>
      <c r="G3423" s="354"/>
      <c r="H3423" s="355"/>
      <c r="I3423" s="356"/>
    </row>
    <row r="3424" spans="2:9" ht="16.5" thickBot="1">
      <c r="B3424" s="81"/>
      <c r="D3424" s="352"/>
      <c r="E3424" s="353"/>
      <c r="F3424" s="353"/>
      <c r="G3424" s="354"/>
      <c r="H3424" s="355"/>
      <c r="I3424" s="356"/>
    </row>
    <row r="3425" spans="2:9" ht="16.5" thickBot="1">
      <c r="B3425" s="81"/>
      <c r="D3425" s="352"/>
      <c r="E3425" s="353"/>
      <c r="F3425" s="353"/>
      <c r="G3425" s="354"/>
      <c r="H3425" s="355"/>
      <c r="I3425" s="356"/>
    </row>
    <row r="3426" spans="2:9" ht="16.5" thickBot="1">
      <c r="B3426" s="81"/>
      <c r="D3426" s="352"/>
      <c r="E3426" s="353"/>
      <c r="F3426" s="353"/>
      <c r="G3426" s="354"/>
      <c r="H3426" s="355"/>
      <c r="I3426" s="356"/>
    </row>
    <row r="3427" spans="2:9" ht="16.5" thickBot="1">
      <c r="B3427" s="81"/>
      <c r="D3427" s="352"/>
      <c r="E3427" s="353"/>
      <c r="F3427" s="353"/>
      <c r="G3427" s="354"/>
      <c r="H3427" s="355"/>
      <c r="I3427" s="356"/>
    </row>
    <row r="3428" spans="2:9" ht="16.5" thickBot="1">
      <c r="B3428" s="81"/>
      <c r="D3428" s="352"/>
      <c r="E3428" s="353"/>
      <c r="F3428" s="353"/>
      <c r="G3428" s="354"/>
      <c r="H3428" s="355"/>
      <c r="I3428" s="356"/>
    </row>
    <row r="3429" spans="2:9" ht="16.5" thickBot="1">
      <c r="B3429" s="81"/>
      <c r="D3429" s="352"/>
      <c r="E3429" s="353"/>
      <c r="F3429" s="353"/>
      <c r="G3429" s="354"/>
      <c r="H3429" s="355"/>
      <c r="I3429" s="356"/>
    </row>
    <row r="3430" spans="2:9" ht="16.5" thickBot="1">
      <c r="B3430" s="81"/>
      <c r="D3430" s="352"/>
      <c r="E3430" s="353"/>
      <c r="F3430" s="353"/>
      <c r="G3430" s="354"/>
      <c r="H3430" s="355"/>
      <c r="I3430" s="356"/>
    </row>
    <row r="3431" spans="2:9" ht="16.5" thickBot="1">
      <c r="B3431" s="81"/>
      <c r="D3431" s="352"/>
      <c r="E3431" s="353"/>
      <c r="F3431" s="353"/>
      <c r="G3431" s="354"/>
      <c r="H3431" s="355"/>
      <c r="I3431" s="356"/>
    </row>
    <row r="3432" spans="2:9" ht="16.5" thickBot="1">
      <c r="B3432" s="81"/>
      <c r="D3432" s="352"/>
      <c r="E3432" s="353"/>
      <c r="F3432" s="353"/>
      <c r="G3432" s="354"/>
      <c r="H3432" s="355"/>
      <c r="I3432" s="356"/>
    </row>
    <row r="3433" spans="2:9" ht="16.5" thickBot="1">
      <c r="B3433" s="81"/>
      <c r="D3433" s="352"/>
      <c r="E3433" s="353"/>
      <c r="F3433" s="353"/>
      <c r="G3433" s="354"/>
      <c r="H3433" s="355"/>
      <c r="I3433" s="356"/>
    </row>
    <row r="3434" spans="2:9" ht="16.5" thickBot="1">
      <c r="B3434" s="81"/>
      <c r="D3434" s="352"/>
      <c r="E3434" s="353"/>
      <c r="F3434" s="353"/>
      <c r="G3434" s="354"/>
      <c r="H3434" s="355"/>
      <c r="I3434" s="356"/>
    </row>
    <row r="3435" spans="2:9" ht="16.5" thickBot="1">
      <c r="B3435" s="81"/>
      <c r="D3435" s="352"/>
      <c r="E3435" s="353"/>
      <c r="F3435" s="353"/>
      <c r="G3435" s="354"/>
      <c r="H3435" s="355"/>
      <c r="I3435" s="356"/>
    </row>
    <row r="3436" spans="2:9" ht="16.5" thickBot="1">
      <c r="B3436" s="81"/>
      <c r="D3436" s="352"/>
      <c r="E3436" s="353"/>
      <c r="F3436" s="353"/>
      <c r="G3436" s="354"/>
      <c r="H3436" s="355"/>
      <c r="I3436" s="356"/>
    </row>
    <row r="3437" spans="2:9" ht="16.5" thickBot="1">
      <c r="B3437" s="81"/>
      <c r="D3437" s="352"/>
      <c r="E3437" s="353"/>
      <c r="F3437" s="353"/>
      <c r="G3437" s="354"/>
      <c r="H3437" s="355"/>
      <c r="I3437" s="356"/>
    </row>
    <row r="3438" spans="2:9" ht="16.5" thickBot="1">
      <c r="B3438" s="81"/>
      <c r="D3438" s="352"/>
      <c r="E3438" s="353"/>
      <c r="F3438" s="353"/>
      <c r="G3438" s="354"/>
      <c r="H3438" s="355"/>
      <c r="I3438" s="356"/>
    </row>
    <row r="3439" spans="2:9" ht="16.5" thickBot="1">
      <c r="B3439" s="81"/>
      <c r="D3439" s="352"/>
      <c r="E3439" s="353"/>
      <c r="F3439" s="353"/>
      <c r="G3439" s="354"/>
      <c r="H3439" s="355"/>
      <c r="I3439" s="356"/>
    </row>
    <row r="3440" spans="2:9" ht="16.5" thickBot="1">
      <c r="B3440" s="81"/>
      <c r="D3440" s="352"/>
      <c r="E3440" s="353"/>
      <c r="F3440" s="353"/>
      <c r="G3440" s="354"/>
      <c r="H3440" s="355"/>
      <c r="I3440" s="356"/>
    </row>
    <row r="3441" spans="2:9" ht="16.5" thickBot="1">
      <c r="B3441" s="81"/>
      <c r="D3441" s="352"/>
      <c r="E3441" s="353"/>
      <c r="F3441" s="353"/>
      <c r="G3441" s="354"/>
      <c r="H3441" s="355"/>
      <c r="I3441" s="356"/>
    </row>
    <row r="3442" spans="2:9" ht="16.5" thickBot="1">
      <c r="B3442" s="81"/>
      <c r="D3442" s="352"/>
      <c r="E3442" s="353"/>
      <c r="F3442" s="353"/>
      <c r="G3442" s="354"/>
      <c r="H3442" s="355"/>
      <c r="I3442" s="356"/>
    </row>
    <row r="3443" spans="2:9" ht="16.5" thickBot="1">
      <c r="B3443" s="81"/>
      <c r="D3443" s="352"/>
      <c r="E3443" s="353"/>
      <c r="F3443" s="353"/>
      <c r="G3443" s="354"/>
      <c r="H3443" s="355"/>
      <c r="I3443" s="356"/>
    </row>
    <row r="3444" spans="2:9" ht="16.5" thickBot="1">
      <c r="B3444" s="81"/>
      <c r="D3444" s="352"/>
      <c r="E3444" s="353"/>
      <c r="F3444" s="353"/>
      <c r="G3444" s="354"/>
      <c r="H3444" s="355"/>
      <c r="I3444" s="356"/>
    </row>
    <row r="3445" spans="2:9" ht="16.5" thickBot="1">
      <c r="B3445" s="81"/>
      <c r="D3445" s="352"/>
      <c r="E3445" s="353"/>
      <c r="F3445" s="353"/>
      <c r="G3445" s="354"/>
      <c r="H3445" s="355"/>
      <c r="I3445" s="356"/>
    </row>
    <row r="3446" spans="2:9" ht="16.5" thickBot="1">
      <c r="B3446" s="81"/>
      <c r="D3446" s="352"/>
      <c r="E3446" s="353"/>
      <c r="F3446" s="353"/>
      <c r="G3446" s="354"/>
      <c r="H3446" s="355"/>
      <c r="I3446" s="356"/>
    </row>
    <row r="3447" spans="2:9" ht="16.5" thickBot="1">
      <c r="B3447" s="81"/>
      <c r="D3447" s="352"/>
      <c r="E3447" s="353"/>
      <c r="F3447" s="353"/>
      <c r="G3447" s="354"/>
      <c r="H3447" s="355"/>
      <c r="I3447" s="356"/>
    </row>
    <row r="3448" spans="2:9" ht="16.5" thickBot="1">
      <c r="B3448" s="81"/>
      <c r="D3448" s="352"/>
      <c r="E3448" s="353"/>
      <c r="F3448" s="353"/>
      <c r="G3448" s="354"/>
      <c r="H3448" s="355"/>
      <c r="I3448" s="356"/>
    </row>
    <row r="3449" spans="2:9" ht="16.5" thickBot="1">
      <c r="B3449" s="81"/>
      <c r="D3449" s="352"/>
      <c r="E3449" s="353"/>
      <c r="F3449" s="353"/>
      <c r="G3449" s="354"/>
      <c r="H3449" s="355"/>
      <c r="I3449" s="356"/>
    </row>
    <row r="3450" spans="2:9" ht="16.5" thickBot="1">
      <c r="B3450" s="81"/>
      <c r="D3450" s="352"/>
      <c r="E3450" s="353"/>
      <c r="F3450" s="353"/>
      <c r="G3450" s="354"/>
      <c r="H3450" s="355"/>
      <c r="I3450" s="356"/>
    </row>
    <row r="3451" spans="2:9" ht="16.5" thickBot="1">
      <c r="B3451" s="81"/>
      <c r="D3451" s="352"/>
      <c r="E3451" s="353"/>
      <c r="F3451" s="353"/>
      <c r="G3451" s="354"/>
      <c r="H3451" s="355"/>
      <c r="I3451" s="356"/>
    </row>
    <row r="3452" spans="2:9" ht="16.5" thickBot="1">
      <c r="B3452" s="81"/>
      <c r="D3452" s="352"/>
      <c r="E3452" s="353"/>
      <c r="F3452" s="353"/>
      <c r="G3452" s="354"/>
      <c r="H3452" s="355"/>
      <c r="I3452" s="356"/>
    </row>
    <row r="3453" spans="2:9" ht="16.5" thickBot="1">
      <c r="B3453" s="81"/>
      <c r="D3453" s="352"/>
      <c r="E3453" s="353"/>
      <c r="F3453" s="353"/>
      <c r="G3453" s="354"/>
      <c r="H3453" s="355"/>
      <c r="I3453" s="356"/>
    </row>
    <row r="3454" spans="2:9" ht="16.5" thickBot="1">
      <c r="B3454" s="81"/>
      <c r="D3454" s="352"/>
      <c r="E3454" s="353"/>
      <c r="F3454" s="353"/>
      <c r="G3454" s="354"/>
      <c r="H3454" s="355"/>
      <c r="I3454" s="356"/>
    </row>
    <row r="3455" spans="2:9" ht="16.5" thickBot="1">
      <c r="B3455" s="81"/>
      <c r="D3455" s="352"/>
      <c r="E3455" s="353"/>
      <c r="F3455" s="353"/>
      <c r="G3455" s="354"/>
      <c r="H3455" s="355"/>
      <c r="I3455" s="356"/>
    </row>
    <row r="3456" spans="2:9" ht="16.5" thickBot="1">
      <c r="B3456" s="81"/>
      <c r="D3456" s="352"/>
      <c r="E3456" s="353"/>
      <c r="F3456" s="353"/>
      <c r="G3456" s="354"/>
      <c r="H3456" s="355"/>
      <c r="I3456" s="356"/>
    </row>
    <row r="3457" spans="2:9" ht="16.5" thickBot="1">
      <c r="B3457" s="81"/>
      <c r="D3457" s="352"/>
      <c r="E3457" s="353"/>
      <c r="F3457" s="353"/>
      <c r="G3457" s="354"/>
      <c r="H3457" s="355"/>
      <c r="I3457" s="356"/>
    </row>
    <row r="3458" spans="2:9" ht="16.5" thickBot="1">
      <c r="B3458" s="81"/>
      <c r="D3458" s="352"/>
      <c r="E3458" s="353"/>
      <c r="F3458" s="353"/>
      <c r="G3458" s="354"/>
      <c r="H3458" s="355"/>
      <c r="I3458" s="356"/>
    </row>
    <row r="3459" spans="2:9" ht="16.5" thickBot="1">
      <c r="B3459" s="81"/>
      <c r="D3459" s="352"/>
      <c r="E3459" s="353"/>
      <c r="F3459" s="353"/>
      <c r="G3459" s="354"/>
      <c r="H3459" s="355"/>
      <c r="I3459" s="356"/>
    </row>
    <row r="3460" spans="2:9" ht="16.5" thickBot="1">
      <c r="B3460" s="81"/>
      <c r="D3460" s="352"/>
      <c r="E3460" s="353"/>
      <c r="F3460" s="353"/>
      <c r="G3460" s="354"/>
      <c r="H3460" s="355"/>
      <c r="I3460" s="356"/>
    </row>
    <row r="3461" spans="2:9" ht="16.5" thickBot="1">
      <c r="B3461" s="81"/>
      <c r="D3461" s="352"/>
      <c r="E3461" s="353"/>
      <c r="F3461" s="353"/>
      <c r="G3461" s="354"/>
      <c r="H3461" s="355"/>
      <c r="I3461" s="356"/>
    </row>
    <row r="3462" spans="2:9" ht="16.5" thickBot="1">
      <c r="B3462" s="81"/>
      <c r="D3462" s="352"/>
      <c r="E3462" s="353"/>
      <c r="F3462" s="353"/>
      <c r="G3462" s="354"/>
      <c r="H3462" s="355"/>
      <c r="I3462" s="356"/>
    </row>
    <row r="3463" spans="2:9" ht="16.5" thickBot="1">
      <c r="B3463" s="81"/>
      <c r="D3463" s="352"/>
      <c r="E3463" s="353"/>
      <c r="F3463" s="353"/>
      <c r="G3463" s="354"/>
      <c r="H3463" s="355"/>
      <c r="I3463" s="356"/>
    </row>
    <row r="3464" spans="2:9" ht="16.5" thickBot="1">
      <c r="B3464" s="81"/>
      <c r="D3464" s="352"/>
      <c r="E3464" s="353"/>
      <c r="F3464" s="353"/>
      <c r="G3464" s="354"/>
      <c r="H3464" s="355"/>
      <c r="I3464" s="356"/>
    </row>
    <row r="3465" spans="2:9" ht="16.5" thickBot="1">
      <c r="B3465" s="81"/>
      <c r="D3465" s="352"/>
      <c r="E3465" s="353"/>
      <c r="F3465" s="353"/>
      <c r="G3465" s="354"/>
      <c r="H3465" s="355"/>
      <c r="I3465" s="356"/>
    </row>
    <row r="3466" spans="2:9" ht="16.5" thickBot="1">
      <c r="B3466" s="81"/>
      <c r="D3466" s="352"/>
      <c r="E3466" s="353"/>
      <c r="F3466" s="353"/>
      <c r="G3466" s="354"/>
      <c r="H3466" s="355"/>
      <c r="I3466" s="356"/>
    </row>
    <row r="3467" spans="2:9" ht="16.5" thickBot="1">
      <c r="B3467" s="81"/>
      <c r="D3467" s="352"/>
      <c r="E3467" s="353"/>
      <c r="F3467" s="353"/>
      <c r="G3467" s="354"/>
      <c r="H3467" s="355"/>
      <c r="I3467" s="356"/>
    </row>
    <row r="3468" spans="2:9" ht="16.5" thickBot="1">
      <c r="B3468" s="81"/>
      <c r="D3468" s="352"/>
      <c r="E3468" s="353"/>
      <c r="F3468" s="353"/>
      <c r="G3468" s="354"/>
      <c r="H3468" s="355"/>
      <c r="I3468" s="356"/>
    </row>
    <row r="3469" spans="2:9" ht="16.5" thickBot="1">
      <c r="B3469" s="81"/>
      <c r="D3469" s="352"/>
      <c r="E3469" s="353"/>
      <c r="F3469" s="353"/>
      <c r="G3469" s="354"/>
      <c r="H3469" s="355"/>
      <c r="I3469" s="356"/>
    </row>
    <row r="3470" spans="2:9" ht="16.5" thickBot="1">
      <c r="B3470" s="81"/>
      <c r="D3470" s="352"/>
      <c r="E3470" s="353"/>
      <c r="F3470" s="353"/>
      <c r="G3470" s="354"/>
      <c r="H3470" s="355"/>
      <c r="I3470" s="356"/>
    </row>
    <row r="3471" spans="2:9" ht="16.5" thickBot="1">
      <c r="B3471" s="81"/>
      <c r="D3471" s="352"/>
      <c r="E3471" s="353"/>
      <c r="F3471" s="353"/>
      <c r="G3471" s="354"/>
      <c r="H3471" s="355"/>
      <c r="I3471" s="356"/>
    </row>
    <row r="3472" spans="2:9" ht="16.5" thickBot="1">
      <c r="B3472" s="81"/>
      <c r="D3472" s="352"/>
      <c r="E3472" s="353"/>
      <c r="F3472" s="353"/>
      <c r="G3472" s="354"/>
      <c r="H3472" s="355"/>
      <c r="I3472" s="356"/>
    </row>
    <row r="3473" spans="2:9" ht="16.5" thickBot="1">
      <c r="B3473" s="81"/>
      <c r="D3473" s="352"/>
      <c r="E3473" s="353"/>
      <c r="F3473" s="353"/>
      <c r="G3473" s="354"/>
      <c r="H3473" s="355"/>
      <c r="I3473" s="356"/>
    </row>
    <row r="3474" spans="2:9" ht="16.5" thickBot="1">
      <c r="B3474" s="81"/>
      <c r="D3474" s="352"/>
      <c r="E3474" s="353"/>
      <c r="F3474" s="353"/>
      <c r="G3474" s="354"/>
      <c r="H3474" s="355"/>
      <c r="I3474" s="356"/>
    </row>
    <row r="3475" spans="2:9" ht="16.5" thickBot="1">
      <c r="B3475" s="81"/>
      <c r="D3475" s="352"/>
      <c r="E3475" s="353"/>
      <c r="F3475" s="353"/>
      <c r="G3475" s="354"/>
      <c r="H3475" s="355"/>
      <c r="I3475" s="356"/>
    </row>
    <row r="3476" spans="2:9" ht="16.5" thickBot="1">
      <c r="B3476" s="81"/>
      <c r="D3476" s="352"/>
      <c r="E3476" s="353"/>
      <c r="F3476" s="353"/>
      <c r="G3476" s="354"/>
      <c r="H3476" s="355"/>
      <c r="I3476" s="356"/>
    </row>
    <row r="3477" spans="2:9" ht="16.5" thickBot="1">
      <c r="B3477" s="81"/>
      <c r="D3477" s="352"/>
      <c r="E3477" s="353"/>
      <c r="F3477" s="353"/>
      <c r="G3477" s="354"/>
      <c r="H3477" s="355"/>
      <c r="I3477" s="356"/>
    </row>
    <row r="3478" spans="2:9" ht="16.5" thickBot="1">
      <c r="B3478" s="81"/>
      <c r="D3478" s="352"/>
      <c r="E3478" s="353"/>
      <c r="F3478" s="353"/>
      <c r="G3478" s="354"/>
      <c r="H3478" s="355"/>
      <c r="I3478" s="356"/>
    </row>
    <row r="3479" spans="2:9" ht="16.5" thickBot="1">
      <c r="B3479" s="81"/>
      <c r="D3479" s="352"/>
      <c r="E3479" s="353"/>
      <c r="F3479" s="353"/>
      <c r="G3479" s="354"/>
      <c r="H3479" s="355"/>
      <c r="I3479" s="356"/>
    </row>
    <row r="3480" spans="2:9" ht="16.5" thickBot="1">
      <c r="B3480" s="81"/>
      <c r="D3480" s="352"/>
      <c r="E3480" s="353"/>
      <c r="F3480" s="353"/>
      <c r="G3480" s="354"/>
      <c r="H3480" s="355"/>
      <c r="I3480" s="356"/>
    </row>
    <row r="3481" spans="2:9" ht="16.5" thickBot="1">
      <c r="B3481" s="81"/>
      <c r="D3481" s="352"/>
      <c r="E3481" s="353"/>
      <c r="F3481" s="353"/>
      <c r="G3481" s="354"/>
      <c r="H3481" s="355"/>
      <c r="I3481" s="356"/>
    </row>
    <row r="3482" spans="2:9" ht="16.5" thickBot="1">
      <c r="B3482" s="81"/>
      <c r="D3482" s="352"/>
      <c r="E3482" s="353"/>
      <c r="F3482" s="353"/>
      <c r="G3482" s="354"/>
      <c r="H3482" s="355"/>
      <c r="I3482" s="356"/>
    </row>
    <row r="3483" spans="2:9" ht="16.5" thickBot="1">
      <c r="B3483" s="81"/>
      <c r="D3483" s="352"/>
      <c r="E3483" s="353"/>
      <c r="F3483" s="353"/>
      <c r="G3483" s="354"/>
      <c r="H3483" s="355"/>
      <c r="I3483" s="356"/>
    </row>
    <row r="3484" spans="2:9" ht="16.5" thickBot="1">
      <c r="B3484" s="81"/>
      <c r="D3484" s="352"/>
      <c r="E3484" s="353"/>
      <c r="F3484" s="353"/>
      <c r="G3484" s="354"/>
      <c r="H3484" s="355"/>
      <c r="I3484" s="356"/>
    </row>
    <row r="3485" spans="2:9" ht="16.5" thickBot="1">
      <c r="B3485" s="81"/>
      <c r="D3485" s="352"/>
      <c r="E3485" s="353"/>
      <c r="F3485" s="353"/>
      <c r="G3485" s="354"/>
      <c r="H3485" s="355"/>
      <c r="I3485" s="356"/>
    </row>
    <row r="3486" spans="2:9" ht="16.5" thickBot="1">
      <c r="B3486" s="81"/>
      <c r="D3486" s="352"/>
      <c r="E3486" s="353"/>
      <c r="F3486" s="353"/>
      <c r="G3486" s="354"/>
      <c r="H3486" s="355"/>
      <c r="I3486" s="356"/>
    </row>
    <row r="3487" spans="2:9" ht="16.5" thickBot="1">
      <c r="B3487" s="81"/>
      <c r="D3487" s="352"/>
      <c r="E3487" s="353"/>
      <c r="F3487" s="353"/>
      <c r="G3487" s="354"/>
      <c r="H3487" s="355"/>
      <c r="I3487" s="356"/>
    </row>
    <row r="3488" spans="2:9" ht="16.5" thickBot="1">
      <c r="B3488" s="81"/>
      <c r="D3488" s="352"/>
      <c r="E3488" s="353"/>
      <c r="F3488" s="353"/>
      <c r="G3488" s="354"/>
      <c r="H3488" s="355"/>
      <c r="I3488" s="356"/>
    </row>
    <row r="3489" spans="2:9" ht="16.5" thickBot="1">
      <c r="B3489" s="81"/>
      <c r="D3489" s="352"/>
      <c r="E3489" s="353"/>
      <c r="F3489" s="353"/>
      <c r="G3489" s="354"/>
      <c r="H3489" s="355"/>
      <c r="I3489" s="356"/>
    </row>
    <row r="3490" spans="2:9" ht="16.5" thickBot="1">
      <c r="B3490" s="81"/>
      <c r="D3490" s="352"/>
      <c r="E3490" s="353"/>
      <c r="F3490" s="353"/>
      <c r="G3490" s="354"/>
      <c r="H3490" s="355"/>
      <c r="I3490" s="356"/>
    </row>
    <row r="3491" spans="2:9" ht="16.5" thickBot="1">
      <c r="B3491" s="81"/>
      <c r="D3491" s="352"/>
      <c r="E3491" s="353"/>
      <c r="F3491" s="353"/>
      <c r="G3491" s="354"/>
      <c r="H3491" s="355"/>
      <c r="I3491" s="356"/>
    </row>
    <row r="3492" spans="2:9" ht="16.5" thickBot="1">
      <c r="B3492" s="81"/>
      <c r="D3492" s="352"/>
      <c r="E3492" s="353"/>
      <c r="F3492" s="353"/>
      <c r="G3492" s="354"/>
      <c r="H3492" s="355"/>
      <c r="I3492" s="356"/>
    </row>
    <row r="3493" spans="2:9" ht="16.5" thickBot="1">
      <c r="B3493" s="81"/>
      <c r="D3493" s="352"/>
      <c r="E3493" s="353"/>
      <c r="F3493" s="353"/>
      <c r="G3493" s="354"/>
      <c r="H3493" s="355"/>
      <c r="I3493" s="356"/>
    </row>
    <row r="3494" spans="2:9" ht="16.5" thickBot="1">
      <c r="B3494" s="81"/>
      <c r="D3494" s="352"/>
      <c r="E3494" s="353"/>
      <c r="F3494" s="353"/>
      <c r="G3494" s="354"/>
      <c r="H3494" s="355"/>
      <c r="I3494" s="356"/>
    </row>
    <row r="3495" spans="2:9" ht="16.5" thickBot="1">
      <c r="B3495" s="81"/>
      <c r="D3495" s="352"/>
      <c r="E3495" s="353"/>
      <c r="F3495" s="353"/>
      <c r="G3495" s="354"/>
      <c r="H3495" s="355"/>
      <c r="I3495" s="356"/>
    </row>
    <row r="3496" spans="2:9" ht="16.5" thickBot="1">
      <c r="B3496" s="81"/>
      <c r="D3496" s="352"/>
      <c r="E3496" s="353"/>
      <c r="F3496" s="353"/>
      <c r="G3496" s="354"/>
      <c r="H3496" s="355"/>
      <c r="I3496" s="356"/>
    </row>
    <row r="3497" spans="2:9" ht="16.5" thickBot="1">
      <c r="B3497" s="81"/>
      <c r="D3497" s="352"/>
      <c r="E3497" s="353"/>
      <c r="F3497" s="353"/>
      <c r="G3497" s="354"/>
      <c r="H3497" s="355"/>
      <c r="I3497" s="356"/>
    </row>
    <row r="3498" spans="2:9" ht="16.5" thickBot="1">
      <c r="B3498" s="81"/>
      <c r="D3498" s="352"/>
      <c r="E3498" s="353"/>
      <c r="F3498" s="353"/>
      <c r="G3498" s="354"/>
      <c r="H3498" s="355"/>
      <c r="I3498" s="356"/>
    </row>
    <row r="3499" spans="2:9" ht="16.5" thickBot="1">
      <c r="B3499" s="81"/>
      <c r="D3499" s="352"/>
      <c r="E3499" s="353"/>
      <c r="F3499" s="353"/>
      <c r="G3499" s="354"/>
      <c r="H3499" s="355"/>
      <c r="I3499" s="356"/>
    </row>
    <row r="3500" spans="2:9" ht="16.5" thickBot="1">
      <c r="B3500" s="81"/>
      <c r="D3500" s="352"/>
      <c r="E3500" s="353"/>
      <c r="F3500" s="353"/>
      <c r="G3500" s="354"/>
      <c r="H3500" s="355"/>
      <c r="I3500" s="356"/>
    </row>
    <row r="3501" spans="2:9" ht="16.5" thickBot="1">
      <c r="B3501" s="81"/>
      <c r="D3501" s="352"/>
      <c r="E3501" s="353"/>
      <c r="F3501" s="353"/>
      <c r="G3501" s="354"/>
      <c r="H3501" s="355"/>
      <c r="I3501" s="356"/>
    </row>
    <row r="3502" spans="2:9" ht="16.5" thickBot="1">
      <c r="B3502" s="81"/>
      <c r="D3502" s="352"/>
      <c r="E3502" s="353"/>
      <c r="F3502" s="353"/>
      <c r="G3502" s="354"/>
      <c r="H3502" s="355"/>
      <c r="I3502" s="356"/>
    </row>
    <row r="3503" spans="2:9" ht="16.5" thickBot="1">
      <c r="B3503" s="81"/>
      <c r="D3503" s="352"/>
      <c r="E3503" s="353"/>
      <c r="F3503" s="353"/>
      <c r="G3503" s="354"/>
      <c r="H3503" s="355"/>
      <c r="I3503" s="356"/>
    </row>
    <row r="3504" spans="2:9" ht="16.5" thickBot="1">
      <c r="B3504" s="81"/>
      <c r="D3504" s="352"/>
      <c r="E3504" s="353"/>
      <c r="F3504" s="353"/>
      <c r="G3504" s="354"/>
      <c r="H3504" s="355"/>
      <c r="I3504" s="356"/>
    </row>
    <row r="3505" spans="2:9" ht="16.5" thickBot="1">
      <c r="B3505" s="81"/>
      <c r="D3505" s="352"/>
      <c r="E3505" s="353"/>
      <c r="F3505" s="353"/>
      <c r="G3505" s="354"/>
      <c r="H3505" s="355"/>
      <c r="I3505" s="356"/>
    </row>
    <row r="3506" spans="2:9" ht="16.5" thickBot="1">
      <c r="B3506" s="81"/>
      <c r="D3506" s="352"/>
      <c r="E3506" s="353"/>
      <c r="F3506" s="353"/>
      <c r="G3506" s="354"/>
      <c r="H3506" s="355"/>
      <c r="I3506" s="356"/>
    </row>
    <row r="3507" spans="2:9" ht="16.5" thickBot="1">
      <c r="B3507" s="81"/>
      <c r="D3507" s="352"/>
      <c r="E3507" s="353"/>
      <c r="F3507" s="353"/>
      <c r="G3507" s="354"/>
      <c r="H3507" s="355"/>
      <c r="I3507" s="356"/>
    </row>
    <row r="3508" spans="2:9" ht="16.5" thickBot="1">
      <c r="B3508" s="81"/>
      <c r="D3508" s="352"/>
      <c r="E3508" s="353"/>
      <c r="F3508" s="353"/>
      <c r="G3508" s="354"/>
      <c r="H3508" s="355"/>
      <c r="I3508" s="356"/>
    </row>
    <row r="3509" spans="2:9" ht="16.5" thickBot="1">
      <c r="B3509" s="81"/>
      <c r="D3509" s="352"/>
      <c r="E3509" s="353"/>
      <c r="F3509" s="353"/>
      <c r="G3509" s="354"/>
      <c r="H3509" s="355"/>
      <c r="I3509" s="356"/>
    </row>
    <row r="3510" spans="2:9" ht="16.5" thickBot="1">
      <c r="B3510" s="81"/>
      <c r="D3510" s="352"/>
      <c r="E3510" s="353"/>
      <c r="F3510" s="353"/>
      <c r="G3510" s="354"/>
      <c r="H3510" s="355"/>
      <c r="I3510" s="356"/>
    </row>
    <row r="3511" spans="2:9" ht="16.5" thickBot="1">
      <c r="B3511" s="81"/>
      <c r="D3511" s="352"/>
      <c r="E3511" s="353"/>
      <c r="F3511" s="353"/>
      <c r="G3511" s="354"/>
      <c r="H3511" s="355"/>
      <c r="I3511" s="356"/>
    </row>
    <row r="3512" spans="2:9" ht="16.5" thickBot="1">
      <c r="B3512" s="81"/>
      <c r="D3512" s="352"/>
      <c r="E3512" s="353"/>
      <c r="F3512" s="353"/>
      <c r="G3512" s="354"/>
      <c r="H3512" s="355"/>
      <c r="I3512" s="356"/>
    </row>
    <row r="3513" spans="2:9" ht="16.5" thickBot="1">
      <c r="B3513" s="81"/>
      <c r="D3513" s="352"/>
      <c r="E3513" s="353"/>
      <c r="F3513" s="353"/>
      <c r="G3513" s="354"/>
      <c r="H3513" s="355"/>
      <c r="I3513" s="356"/>
    </row>
    <row r="3514" spans="2:9" ht="16.5" thickBot="1">
      <c r="B3514" s="81"/>
      <c r="D3514" s="352"/>
      <c r="E3514" s="353"/>
      <c r="F3514" s="353"/>
      <c r="G3514" s="354"/>
      <c r="H3514" s="355"/>
      <c r="I3514" s="356"/>
    </row>
    <row r="3515" spans="2:9" ht="16.5" thickBot="1">
      <c r="B3515" s="81"/>
      <c r="D3515" s="352"/>
      <c r="E3515" s="353"/>
      <c r="F3515" s="353"/>
      <c r="G3515" s="354"/>
      <c r="H3515" s="355"/>
      <c r="I3515" s="356"/>
    </row>
    <row r="3516" spans="2:9" ht="16.5" thickBot="1">
      <c r="B3516" s="81"/>
      <c r="D3516" s="352"/>
      <c r="E3516" s="353"/>
      <c r="F3516" s="353"/>
      <c r="G3516" s="354"/>
      <c r="H3516" s="355"/>
      <c r="I3516" s="356"/>
    </row>
    <row r="3517" spans="2:9" ht="16.5" thickBot="1">
      <c r="B3517" s="81"/>
      <c r="D3517" s="352"/>
      <c r="E3517" s="353"/>
      <c r="F3517" s="353"/>
      <c r="G3517" s="354"/>
      <c r="H3517" s="355"/>
      <c r="I3517" s="356"/>
    </row>
    <row r="3518" spans="2:9" ht="16.5" thickBot="1">
      <c r="B3518" s="81"/>
      <c r="D3518" s="352"/>
      <c r="E3518" s="353"/>
      <c r="F3518" s="353"/>
      <c r="G3518" s="354"/>
      <c r="H3518" s="355"/>
      <c r="I3518" s="356"/>
    </row>
    <row r="3519" spans="2:9" ht="16.5" thickBot="1">
      <c r="B3519" s="81"/>
      <c r="D3519" s="352"/>
      <c r="E3519" s="353"/>
      <c r="F3519" s="353"/>
      <c r="G3519" s="354"/>
      <c r="H3519" s="355"/>
      <c r="I3519" s="356"/>
    </row>
    <row r="3520" spans="2:9" ht="16.5" thickBot="1">
      <c r="B3520" s="81"/>
      <c r="D3520" s="352"/>
      <c r="E3520" s="353"/>
      <c r="F3520" s="353"/>
      <c r="G3520" s="354"/>
      <c r="H3520" s="355"/>
      <c r="I3520" s="356"/>
    </row>
    <row r="3521" spans="2:9" ht="16.5" thickBot="1">
      <c r="B3521" s="81"/>
      <c r="D3521" s="352"/>
      <c r="E3521" s="353"/>
      <c r="F3521" s="353"/>
      <c r="G3521" s="354"/>
      <c r="H3521" s="355"/>
      <c r="I3521" s="356"/>
    </row>
    <row r="3522" spans="2:9" ht="16.5" thickBot="1">
      <c r="B3522" s="81"/>
      <c r="D3522" s="352"/>
      <c r="E3522" s="353"/>
      <c r="F3522" s="353"/>
      <c r="G3522" s="354"/>
      <c r="H3522" s="355"/>
      <c r="I3522" s="356"/>
    </row>
    <row r="3523" spans="2:9" ht="16.5" thickBot="1">
      <c r="B3523" s="81"/>
      <c r="D3523" s="352"/>
      <c r="E3523" s="353"/>
      <c r="F3523" s="353"/>
      <c r="G3523" s="354"/>
      <c r="H3523" s="355"/>
      <c r="I3523" s="356"/>
    </row>
    <row r="3524" spans="2:9" ht="16.5" thickBot="1">
      <c r="B3524" s="81"/>
      <c r="D3524" s="352"/>
      <c r="E3524" s="353"/>
      <c r="F3524" s="353"/>
      <c r="G3524" s="354"/>
      <c r="H3524" s="355"/>
      <c r="I3524" s="356"/>
    </row>
    <row r="3525" spans="2:9" ht="16.5" thickBot="1">
      <c r="B3525" s="81"/>
      <c r="D3525" s="352"/>
      <c r="E3525" s="353"/>
      <c r="F3525" s="353"/>
      <c r="G3525" s="354"/>
      <c r="H3525" s="355"/>
      <c r="I3525" s="356"/>
    </row>
    <row r="3526" spans="2:9" ht="16.5" thickBot="1">
      <c r="B3526" s="81"/>
      <c r="D3526" s="352"/>
      <c r="E3526" s="353"/>
      <c r="F3526" s="353"/>
      <c r="G3526" s="354"/>
      <c r="H3526" s="355"/>
      <c r="I3526" s="356"/>
    </row>
    <row r="3527" spans="2:9" ht="16.5" thickBot="1">
      <c r="B3527" s="81"/>
      <c r="D3527" s="352"/>
      <c r="E3527" s="353"/>
      <c r="F3527" s="353"/>
      <c r="G3527" s="354"/>
      <c r="H3527" s="355"/>
      <c r="I3527" s="356"/>
    </row>
    <row r="3528" spans="2:9" ht="16.5" thickBot="1">
      <c r="B3528" s="81"/>
      <c r="D3528" s="352"/>
      <c r="E3528" s="353"/>
      <c r="F3528" s="353"/>
      <c r="G3528" s="354"/>
      <c r="H3528" s="355"/>
      <c r="I3528" s="356"/>
    </row>
    <row r="3529" spans="2:9" ht="16.5" thickBot="1">
      <c r="B3529" s="81"/>
      <c r="D3529" s="352"/>
      <c r="E3529" s="353"/>
      <c r="F3529" s="353"/>
      <c r="G3529" s="354"/>
      <c r="H3529" s="355"/>
      <c r="I3529" s="356"/>
    </row>
    <row r="3530" spans="2:9" ht="16.5" thickBot="1">
      <c r="B3530" s="81"/>
      <c r="D3530" s="352"/>
      <c r="E3530" s="353"/>
      <c r="F3530" s="353"/>
      <c r="G3530" s="354"/>
      <c r="H3530" s="355"/>
      <c r="I3530" s="356"/>
    </row>
    <row r="3531" spans="2:9" ht="16.5" thickBot="1">
      <c r="B3531" s="81"/>
      <c r="D3531" s="352"/>
      <c r="E3531" s="353"/>
      <c r="F3531" s="353"/>
      <c r="G3531" s="354"/>
      <c r="H3531" s="355"/>
      <c r="I3531" s="356"/>
    </row>
    <row r="3532" spans="2:9" ht="16.5" thickBot="1">
      <c r="B3532" s="81"/>
      <c r="D3532" s="352"/>
      <c r="E3532" s="353"/>
      <c r="F3532" s="353"/>
      <c r="G3532" s="354"/>
      <c r="H3532" s="355"/>
      <c r="I3532" s="356"/>
    </row>
    <row r="3533" spans="2:9" ht="16.5" thickBot="1">
      <c r="B3533" s="81"/>
      <c r="D3533" s="352"/>
      <c r="E3533" s="353"/>
      <c r="F3533" s="353"/>
      <c r="G3533" s="354"/>
      <c r="H3533" s="355"/>
      <c r="I3533" s="356"/>
    </row>
    <row r="3534" spans="2:9" ht="16.5" thickBot="1">
      <c r="B3534" s="81"/>
      <c r="D3534" s="352"/>
      <c r="E3534" s="353"/>
      <c r="F3534" s="353"/>
      <c r="G3534" s="354"/>
      <c r="H3534" s="355"/>
      <c r="I3534" s="356"/>
    </row>
    <row r="3535" spans="2:9" ht="16.5" thickBot="1">
      <c r="B3535" s="81"/>
      <c r="D3535" s="352"/>
      <c r="E3535" s="353"/>
      <c r="F3535" s="353"/>
      <c r="G3535" s="354"/>
      <c r="H3535" s="355"/>
      <c r="I3535" s="356"/>
    </row>
    <row r="3536" spans="2:9" ht="16.5" thickBot="1">
      <c r="B3536" s="81"/>
      <c r="D3536" s="352"/>
      <c r="E3536" s="353"/>
      <c r="F3536" s="353"/>
      <c r="G3536" s="354"/>
      <c r="H3536" s="355"/>
      <c r="I3536" s="356"/>
    </row>
    <row r="3537" spans="2:9" ht="16.5" thickBot="1">
      <c r="B3537" s="81"/>
      <c r="D3537" s="352"/>
      <c r="E3537" s="353"/>
      <c r="F3537" s="353"/>
      <c r="G3537" s="354"/>
      <c r="H3537" s="355"/>
      <c r="I3537" s="356"/>
    </row>
    <row r="3538" spans="2:9" ht="16.5" thickBot="1">
      <c r="B3538" s="81"/>
      <c r="D3538" s="352"/>
      <c r="E3538" s="353"/>
      <c r="F3538" s="353"/>
      <c r="G3538" s="354"/>
      <c r="H3538" s="355"/>
      <c r="I3538" s="356"/>
    </row>
    <row r="3539" spans="2:9" ht="16.5" thickBot="1">
      <c r="B3539" s="81"/>
      <c r="D3539" s="352"/>
      <c r="E3539" s="353"/>
      <c r="F3539" s="353"/>
      <c r="G3539" s="354"/>
      <c r="H3539" s="355"/>
      <c r="I3539" s="356"/>
    </row>
    <row r="3540" spans="2:9" ht="16.5" thickBot="1">
      <c r="B3540" s="81"/>
      <c r="D3540" s="352"/>
      <c r="E3540" s="353"/>
      <c r="F3540" s="353"/>
      <c r="G3540" s="354"/>
      <c r="H3540" s="355"/>
      <c r="I3540" s="356"/>
    </row>
    <row r="3541" spans="2:9" ht="16.5" thickBot="1">
      <c r="B3541" s="81"/>
      <c r="D3541" s="352"/>
      <c r="E3541" s="353"/>
      <c r="F3541" s="353"/>
      <c r="G3541" s="354"/>
      <c r="H3541" s="355"/>
      <c r="I3541" s="356"/>
    </row>
    <row r="3542" spans="2:9" ht="16.5" thickBot="1">
      <c r="B3542" s="81"/>
      <c r="D3542" s="352"/>
      <c r="E3542" s="353"/>
      <c r="F3542" s="353"/>
      <c r="G3542" s="354"/>
      <c r="H3542" s="355"/>
      <c r="I3542" s="356"/>
    </row>
    <row r="3543" spans="2:9" ht="16.5" thickBot="1">
      <c r="B3543" s="81"/>
      <c r="D3543" s="352"/>
      <c r="E3543" s="353"/>
      <c r="F3543" s="353"/>
      <c r="G3543" s="354"/>
      <c r="H3543" s="355"/>
      <c r="I3543" s="356"/>
    </row>
    <row r="3544" spans="2:9" ht="16.5" thickBot="1">
      <c r="B3544" s="81"/>
      <c r="D3544" s="352"/>
      <c r="E3544" s="353"/>
      <c r="F3544" s="353"/>
      <c r="G3544" s="354"/>
      <c r="H3544" s="355"/>
      <c r="I3544" s="356"/>
    </row>
    <row r="3545" spans="2:9" ht="16.5" thickBot="1">
      <c r="B3545" s="81"/>
      <c r="D3545" s="352"/>
      <c r="E3545" s="353"/>
      <c r="F3545" s="353"/>
      <c r="G3545" s="354"/>
      <c r="H3545" s="355"/>
      <c r="I3545" s="356"/>
    </row>
    <row r="3546" spans="2:9" ht="16.5" thickBot="1">
      <c r="B3546" s="81"/>
      <c r="D3546" s="352"/>
      <c r="E3546" s="353"/>
      <c r="F3546" s="353"/>
      <c r="G3546" s="354"/>
      <c r="H3546" s="355"/>
      <c r="I3546" s="356"/>
    </row>
    <row r="3547" spans="2:9" ht="16.5" thickBot="1">
      <c r="B3547" s="81"/>
      <c r="D3547" s="352"/>
      <c r="E3547" s="353"/>
      <c r="F3547" s="353"/>
      <c r="G3547" s="354"/>
      <c r="H3547" s="355"/>
      <c r="I3547" s="356"/>
    </row>
    <row r="3548" spans="2:9" ht="16.5" thickBot="1">
      <c r="B3548" s="81"/>
      <c r="D3548" s="352"/>
      <c r="E3548" s="353"/>
      <c r="F3548" s="353"/>
      <c r="G3548" s="354"/>
      <c r="H3548" s="355"/>
      <c r="I3548" s="356"/>
    </row>
    <row r="3549" spans="2:9" ht="16.5" thickBot="1">
      <c r="B3549" s="81"/>
      <c r="D3549" s="352"/>
      <c r="E3549" s="353"/>
      <c r="F3549" s="353"/>
      <c r="G3549" s="354"/>
      <c r="H3549" s="355"/>
      <c r="I3549" s="356"/>
    </row>
    <row r="3550" spans="2:9" ht="16.5" thickBot="1">
      <c r="B3550" s="81"/>
      <c r="D3550" s="352"/>
      <c r="E3550" s="353"/>
      <c r="F3550" s="353"/>
      <c r="G3550" s="354"/>
      <c r="H3550" s="355"/>
      <c r="I3550" s="356"/>
    </row>
    <row r="3551" spans="2:9" ht="16.5" thickBot="1">
      <c r="B3551" s="81"/>
      <c r="D3551" s="352"/>
      <c r="E3551" s="353"/>
      <c r="F3551" s="353"/>
      <c r="G3551" s="354"/>
      <c r="H3551" s="355"/>
      <c r="I3551" s="356"/>
    </row>
    <row r="3552" spans="2:9" ht="16.5" thickBot="1">
      <c r="B3552" s="81"/>
      <c r="D3552" s="352"/>
      <c r="E3552" s="353"/>
      <c r="F3552" s="353"/>
      <c r="G3552" s="354"/>
      <c r="H3552" s="355"/>
      <c r="I3552" s="356"/>
    </row>
    <row r="3553" spans="2:9" ht="16.5" thickBot="1">
      <c r="B3553" s="81"/>
      <c r="D3553" s="352"/>
      <c r="E3553" s="353"/>
      <c r="F3553" s="353"/>
      <c r="G3553" s="354"/>
      <c r="H3553" s="355"/>
      <c r="I3553" s="356"/>
    </row>
    <row r="3554" spans="2:9" ht="16.5" thickBot="1">
      <c r="B3554" s="81"/>
      <c r="D3554" s="352"/>
      <c r="E3554" s="353"/>
      <c r="F3554" s="353"/>
      <c r="G3554" s="354"/>
      <c r="H3554" s="355"/>
      <c r="I3554" s="356"/>
    </row>
    <row r="3555" spans="2:9" ht="16.5" thickBot="1">
      <c r="B3555" s="81"/>
      <c r="D3555" s="352"/>
      <c r="E3555" s="353"/>
      <c r="F3555" s="353"/>
      <c r="G3555" s="354"/>
      <c r="H3555" s="355"/>
      <c r="I3555" s="356"/>
    </row>
    <row r="3556" spans="2:9" ht="16.5" thickBot="1">
      <c r="B3556" s="81"/>
      <c r="D3556" s="352"/>
      <c r="E3556" s="353"/>
      <c r="F3556" s="353"/>
      <c r="G3556" s="354"/>
      <c r="H3556" s="355"/>
      <c r="I3556" s="356"/>
    </row>
    <row r="3557" spans="2:9" ht="16.5" thickBot="1">
      <c r="B3557" s="81"/>
      <c r="D3557" s="352"/>
      <c r="E3557" s="353"/>
      <c r="F3557" s="353"/>
      <c r="G3557" s="354"/>
      <c r="H3557" s="355"/>
      <c r="I3557" s="356"/>
    </row>
    <row r="3558" spans="2:9" ht="16.5" thickBot="1">
      <c r="B3558" s="81"/>
      <c r="D3558" s="352"/>
      <c r="E3558" s="353"/>
      <c r="F3558" s="353"/>
      <c r="G3558" s="354"/>
      <c r="H3558" s="355"/>
      <c r="I3558" s="356"/>
    </row>
    <row r="3559" spans="2:9" ht="16.5" thickBot="1">
      <c r="B3559" s="81"/>
      <c r="D3559" s="352"/>
      <c r="E3559" s="353"/>
      <c r="F3559" s="353"/>
      <c r="G3559" s="354"/>
      <c r="H3559" s="355"/>
      <c r="I3559" s="356"/>
    </row>
    <row r="3560" spans="2:9" ht="16.5" thickBot="1">
      <c r="B3560" s="81"/>
      <c r="D3560" s="352"/>
      <c r="E3560" s="353"/>
      <c r="F3560" s="353"/>
      <c r="G3560" s="354"/>
      <c r="H3560" s="355"/>
      <c r="I3560" s="356"/>
    </row>
    <row r="3561" spans="2:9" ht="16.5" thickBot="1">
      <c r="B3561" s="81"/>
      <c r="D3561" s="352"/>
      <c r="E3561" s="353"/>
      <c r="F3561" s="353"/>
      <c r="G3561" s="354"/>
      <c r="H3561" s="355"/>
      <c r="I3561" s="356"/>
    </row>
    <row r="3562" spans="2:9" ht="16.5" thickBot="1">
      <c r="B3562" s="81"/>
      <c r="D3562" s="352"/>
      <c r="E3562" s="353"/>
      <c r="F3562" s="353"/>
      <c r="G3562" s="354"/>
      <c r="H3562" s="355"/>
      <c r="I3562" s="356"/>
    </row>
    <row r="3563" spans="2:9" ht="16.5" thickBot="1">
      <c r="B3563" s="81"/>
      <c r="D3563" s="352"/>
      <c r="E3563" s="353"/>
      <c r="F3563" s="353"/>
      <c r="G3563" s="354"/>
      <c r="H3563" s="355"/>
      <c r="I3563" s="356"/>
    </row>
    <row r="3564" spans="2:9" ht="16.5" thickBot="1">
      <c r="B3564" s="81"/>
      <c r="D3564" s="352"/>
      <c r="E3564" s="353"/>
      <c r="F3564" s="353"/>
      <c r="G3564" s="354"/>
      <c r="H3564" s="355"/>
      <c r="I3564" s="356"/>
    </row>
    <row r="3565" spans="2:9" ht="16.5" thickBot="1">
      <c r="B3565" s="81"/>
      <c r="D3565" s="352"/>
      <c r="E3565" s="353"/>
      <c r="F3565" s="353"/>
      <c r="G3565" s="354"/>
      <c r="H3565" s="355"/>
      <c r="I3565" s="356"/>
    </row>
    <row r="3566" spans="2:9" ht="16.5" thickBot="1">
      <c r="B3566" s="81"/>
      <c r="D3566" s="352"/>
      <c r="E3566" s="353"/>
      <c r="F3566" s="353"/>
      <c r="G3566" s="354"/>
      <c r="H3566" s="355"/>
      <c r="I3566" s="356"/>
    </row>
    <row r="3567" spans="2:9" ht="16.5" thickBot="1">
      <c r="B3567" s="81"/>
      <c r="D3567" s="352"/>
      <c r="E3567" s="353"/>
      <c r="F3567" s="353"/>
      <c r="G3567" s="354"/>
      <c r="H3567" s="355"/>
      <c r="I3567" s="356"/>
    </row>
    <row r="3568" spans="2:9" ht="16.5" thickBot="1">
      <c r="B3568" s="81"/>
      <c r="D3568" s="352"/>
      <c r="E3568" s="353"/>
      <c r="F3568" s="353"/>
      <c r="G3568" s="354"/>
      <c r="H3568" s="355"/>
      <c r="I3568" s="356"/>
    </row>
    <row r="3569" spans="2:9" ht="16.5" thickBot="1">
      <c r="B3569" s="81"/>
      <c r="D3569" s="352"/>
      <c r="E3569" s="353"/>
      <c r="F3569" s="353"/>
      <c r="G3569" s="354"/>
      <c r="H3569" s="355"/>
      <c r="I3569" s="356"/>
    </row>
    <row r="3570" spans="2:9" ht="16.5" thickBot="1">
      <c r="B3570" s="81"/>
      <c r="D3570" s="352"/>
      <c r="E3570" s="353"/>
      <c r="F3570" s="353"/>
      <c r="G3570" s="354"/>
      <c r="H3570" s="355"/>
      <c r="I3570" s="356"/>
    </row>
    <row r="3571" spans="2:9" ht="16.5" thickBot="1">
      <c r="B3571" s="81"/>
      <c r="D3571" s="352"/>
      <c r="E3571" s="353"/>
      <c r="F3571" s="353"/>
      <c r="G3571" s="354"/>
      <c r="H3571" s="355"/>
      <c r="I3571" s="356"/>
    </row>
    <row r="3572" spans="2:9" ht="16.5" thickBot="1">
      <c r="B3572" s="81"/>
      <c r="D3572" s="352"/>
      <c r="E3572" s="353"/>
      <c r="F3572" s="353"/>
      <c r="G3572" s="354"/>
      <c r="H3572" s="355"/>
      <c r="I3572" s="356"/>
    </row>
    <row r="3573" spans="2:9" ht="16.5" thickBot="1">
      <c r="B3573" s="81"/>
      <c r="D3573" s="352"/>
      <c r="E3573" s="353"/>
      <c r="F3573" s="353"/>
      <c r="G3573" s="354"/>
      <c r="H3573" s="355"/>
      <c r="I3573" s="356"/>
    </row>
    <row r="3574" spans="2:9" ht="16.5" thickBot="1">
      <c r="B3574" s="81"/>
      <c r="D3574" s="352"/>
      <c r="E3574" s="353"/>
      <c r="F3574" s="353"/>
      <c r="G3574" s="354"/>
      <c r="H3574" s="355"/>
      <c r="I3574" s="356"/>
    </row>
    <row r="3575" spans="2:9" ht="16.5" thickBot="1">
      <c r="B3575" s="81"/>
      <c r="D3575" s="352"/>
      <c r="E3575" s="353"/>
      <c r="F3575" s="353"/>
      <c r="G3575" s="354"/>
      <c r="H3575" s="355"/>
      <c r="I3575" s="356"/>
    </row>
    <row r="3576" spans="2:9" ht="16.5" thickBot="1">
      <c r="B3576" s="81"/>
      <c r="D3576" s="352"/>
      <c r="E3576" s="353"/>
      <c r="F3576" s="353"/>
      <c r="G3576" s="354"/>
      <c r="H3576" s="355"/>
      <c r="I3576" s="356"/>
    </row>
    <row r="3577" spans="2:9" ht="16.5" thickBot="1">
      <c r="B3577" s="81"/>
      <c r="D3577" s="352"/>
      <c r="E3577" s="353"/>
      <c r="F3577" s="353"/>
      <c r="G3577" s="354"/>
      <c r="H3577" s="355"/>
      <c r="I3577" s="356"/>
    </row>
    <row r="3578" spans="2:9" ht="16.5" thickBot="1">
      <c r="B3578" s="81"/>
      <c r="D3578" s="352"/>
      <c r="E3578" s="353"/>
      <c r="F3578" s="353"/>
      <c r="G3578" s="354"/>
      <c r="H3578" s="355"/>
      <c r="I3578" s="356"/>
    </row>
    <row r="3579" spans="2:9" ht="16.5" thickBot="1">
      <c r="B3579" s="81"/>
      <c r="D3579" s="352"/>
      <c r="E3579" s="353"/>
      <c r="F3579" s="353"/>
      <c r="G3579" s="354"/>
      <c r="H3579" s="355"/>
      <c r="I3579" s="356"/>
    </row>
    <row r="3580" spans="2:9" ht="16.5" thickBot="1">
      <c r="B3580" s="81"/>
      <c r="D3580" s="352"/>
      <c r="E3580" s="353"/>
      <c r="F3580" s="353"/>
      <c r="G3580" s="354"/>
      <c r="H3580" s="355"/>
      <c r="I3580" s="356"/>
    </row>
    <row r="3581" spans="2:9" ht="16.5" thickBot="1">
      <c r="B3581" s="81"/>
      <c r="D3581" s="352"/>
      <c r="E3581" s="353"/>
      <c r="F3581" s="353"/>
      <c r="G3581" s="354"/>
      <c r="H3581" s="355"/>
      <c r="I3581" s="356"/>
    </row>
    <row r="3582" spans="2:9" ht="16.5" thickBot="1">
      <c r="B3582" s="81"/>
      <c r="D3582" s="352"/>
      <c r="E3582" s="353"/>
      <c r="F3582" s="353"/>
      <c r="G3582" s="354"/>
      <c r="H3582" s="355"/>
      <c r="I3582" s="356"/>
    </row>
    <row r="3583" spans="2:9" ht="16.5" thickBot="1">
      <c r="B3583" s="81"/>
      <c r="D3583" s="352"/>
      <c r="E3583" s="353"/>
      <c r="F3583" s="353"/>
      <c r="G3583" s="354"/>
      <c r="H3583" s="355"/>
      <c r="I3583" s="356"/>
    </row>
    <row r="3584" spans="2:9" ht="16.5" thickBot="1">
      <c r="B3584" s="81"/>
      <c r="D3584" s="352"/>
      <c r="E3584" s="353"/>
      <c r="F3584" s="353"/>
      <c r="G3584" s="354"/>
      <c r="H3584" s="355"/>
      <c r="I3584" s="356"/>
    </row>
    <row r="3585" spans="2:9" ht="16.5" thickBot="1">
      <c r="B3585" s="81"/>
      <c r="D3585" s="352"/>
      <c r="E3585" s="353"/>
      <c r="F3585" s="353"/>
      <c r="G3585" s="354"/>
      <c r="H3585" s="355"/>
      <c r="I3585" s="356"/>
    </row>
    <row r="3586" spans="2:9" ht="16.5" thickBot="1">
      <c r="B3586" s="81"/>
      <c r="D3586" s="352"/>
      <c r="E3586" s="353"/>
      <c r="F3586" s="353"/>
      <c r="G3586" s="354"/>
      <c r="H3586" s="355"/>
      <c r="I3586" s="356"/>
    </row>
    <row r="3587" spans="2:9" ht="16.5" thickBot="1">
      <c r="B3587" s="81"/>
      <c r="D3587" s="352"/>
      <c r="E3587" s="353"/>
      <c r="F3587" s="353"/>
      <c r="G3587" s="354"/>
      <c r="H3587" s="355"/>
      <c r="I3587" s="356"/>
    </row>
    <row r="3588" spans="2:9" ht="16.5" thickBot="1">
      <c r="B3588" s="81"/>
      <c r="D3588" s="352"/>
      <c r="E3588" s="353"/>
      <c r="F3588" s="353"/>
      <c r="G3588" s="354"/>
      <c r="H3588" s="355"/>
      <c r="I3588" s="356"/>
    </row>
    <row r="3589" spans="2:9" ht="16.5" thickBot="1">
      <c r="B3589" s="81"/>
      <c r="D3589" s="352"/>
      <c r="E3589" s="353"/>
      <c r="F3589" s="353"/>
      <c r="G3589" s="354"/>
      <c r="H3589" s="355"/>
      <c r="I3589" s="356"/>
    </row>
    <row r="3590" spans="2:9" ht="16.5" thickBot="1">
      <c r="B3590" s="81"/>
      <c r="D3590" s="352"/>
      <c r="E3590" s="353"/>
      <c r="F3590" s="353"/>
      <c r="G3590" s="354"/>
      <c r="H3590" s="355"/>
      <c r="I3590" s="356"/>
    </row>
    <row r="3591" spans="2:9" ht="16.5" thickBot="1">
      <c r="B3591" s="81"/>
      <c r="D3591" s="352"/>
      <c r="E3591" s="353"/>
      <c r="F3591" s="353"/>
      <c r="G3591" s="354"/>
      <c r="H3591" s="355"/>
      <c r="I3591" s="356"/>
    </row>
    <row r="3592" spans="2:9" ht="16.5" thickBot="1">
      <c r="B3592" s="81"/>
      <c r="D3592" s="352"/>
      <c r="E3592" s="353"/>
      <c r="F3592" s="353"/>
      <c r="G3592" s="354"/>
      <c r="H3592" s="355"/>
      <c r="I3592" s="356"/>
    </row>
    <row r="3593" spans="2:9" ht="16.5" thickBot="1">
      <c r="B3593" s="81"/>
      <c r="D3593" s="352"/>
      <c r="E3593" s="353"/>
      <c r="F3593" s="353"/>
      <c r="G3593" s="354"/>
      <c r="H3593" s="355"/>
      <c r="I3593" s="356"/>
    </row>
    <row r="3594" spans="2:9" ht="16.5" thickBot="1">
      <c r="B3594" s="81"/>
      <c r="D3594" s="352"/>
      <c r="E3594" s="353"/>
      <c r="F3594" s="353"/>
      <c r="G3594" s="354"/>
      <c r="H3594" s="355"/>
      <c r="I3594" s="356"/>
    </row>
    <row r="3595" spans="2:9" ht="16.5" thickBot="1">
      <c r="B3595" s="81"/>
      <c r="D3595" s="352"/>
      <c r="E3595" s="353"/>
      <c r="F3595" s="353"/>
      <c r="G3595" s="354"/>
      <c r="H3595" s="355"/>
      <c r="I3595" s="356"/>
    </row>
    <row r="3596" spans="2:9" ht="16.5" thickBot="1">
      <c r="B3596" s="81"/>
      <c r="D3596" s="352"/>
      <c r="E3596" s="353"/>
      <c r="F3596" s="353"/>
      <c r="G3596" s="354"/>
      <c r="H3596" s="355"/>
      <c r="I3596" s="356"/>
    </row>
    <row r="3597" spans="2:9" ht="16.5" thickBot="1">
      <c r="B3597" s="81"/>
      <c r="D3597" s="352"/>
      <c r="E3597" s="353"/>
      <c r="F3597" s="353"/>
      <c r="G3597" s="354"/>
      <c r="H3597" s="355"/>
      <c r="I3597" s="356"/>
    </row>
    <row r="3598" spans="2:9" ht="16.5" thickBot="1">
      <c r="B3598" s="81"/>
      <c r="D3598" s="352"/>
      <c r="E3598" s="353"/>
      <c r="F3598" s="353"/>
      <c r="G3598" s="354"/>
      <c r="H3598" s="355"/>
      <c r="I3598" s="356"/>
    </row>
    <row r="3599" spans="2:9" ht="16.5" thickBot="1">
      <c r="B3599" s="81"/>
      <c r="D3599" s="352"/>
      <c r="E3599" s="353"/>
      <c r="F3599" s="353"/>
      <c r="G3599" s="354"/>
      <c r="H3599" s="355"/>
      <c r="I3599" s="356"/>
    </row>
    <row r="3600" spans="2:9" ht="16.5" thickBot="1">
      <c r="B3600" s="81"/>
      <c r="D3600" s="352"/>
      <c r="E3600" s="353"/>
      <c r="F3600" s="353"/>
      <c r="G3600" s="354"/>
      <c r="H3600" s="355"/>
      <c r="I3600" s="356"/>
    </row>
    <row r="3601" spans="2:9" ht="16.5" thickBot="1">
      <c r="B3601" s="81"/>
      <c r="D3601" s="352"/>
      <c r="E3601" s="353"/>
      <c r="F3601" s="353"/>
      <c r="G3601" s="354"/>
      <c r="H3601" s="355"/>
      <c r="I3601" s="356"/>
    </row>
    <row r="3602" spans="2:9" ht="16.5" thickBot="1">
      <c r="B3602" s="81"/>
      <c r="D3602" s="352"/>
      <c r="E3602" s="353"/>
      <c r="F3602" s="353"/>
      <c r="G3602" s="354"/>
      <c r="H3602" s="355"/>
      <c r="I3602" s="356"/>
    </row>
    <row r="3603" spans="2:9" ht="16.5" thickBot="1">
      <c r="B3603" s="81"/>
      <c r="D3603" s="352"/>
      <c r="E3603" s="353"/>
      <c r="F3603" s="353"/>
      <c r="G3603" s="354"/>
      <c r="H3603" s="355"/>
      <c r="I3603" s="356"/>
    </row>
    <row r="3604" spans="2:9" ht="16.5" thickBot="1">
      <c r="B3604" s="81"/>
      <c r="D3604" s="352"/>
      <c r="E3604" s="353"/>
      <c r="F3604" s="353"/>
      <c r="G3604" s="354"/>
      <c r="H3604" s="355"/>
      <c r="I3604" s="356"/>
    </row>
    <row r="3605" spans="2:9" ht="16.5" thickBot="1">
      <c r="B3605" s="81"/>
      <c r="D3605" s="352"/>
      <c r="E3605" s="353"/>
      <c r="F3605" s="353"/>
      <c r="G3605" s="354"/>
      <c r="H3605" s="355"/>
      <c r="I3605" s="356"/>
    </row>
    <row r="3606" spans="2:9" ht="16.5" thickBot="1">
      <c r="B3606" s="81"/>
      <c r="D3606" s="352"/>
      <c r="E3606" s="353"/>
      <c r="F3606" s="353"/>
      <c r="G3606" s="354"/>
      <c r="H3606" s="355"/>
      <c r="I3606" s="356"/>
    </row>
    <row r="3607" spans="2:9" ht="16.5" thickBot="1">
      <c r="B3607" s="81"/>
      <c r="D3607" s="352"/>
      <c r="E3607" s="353"/>
      <c r="F3607" s="353"/>
      <c r="G3607" s="354"/>
      <c r="H3607" s="355"/>
      <c r="I3607" s="356"/>
    </row>
    <row r="3608" spans="2:9" ht="16.5" thickBot="1">
      <c r="B3608" s="81"/>
      <c r="D3608" s="352"/>
      <c r="E3608" s="353"/>
      <c r="F3608" s="353"/>
      <c r="G3608" s="354"/>
      <c r="H3608" s="355"/>
      <c r="I3608" s="356"/>
    </row>
    <row r="3609" spans="2:9" ht="16.5" thickBot="1">
      <c r="B3609" s="81"/>
      <c r="D3609" s="352"/>
      <c r="E3609" s="353"/>
      <c r="F3609" s="353"/>
      <c r="G3609" s="354"/>
      <c r="H3609" s="355"/>
      <c r="I3609" s="356"/>
    </row>
    <row r="3610" spans="2:9" ht="16.5" thickBot="1">
      <c r="B3610" s="81"/>
      <c r="D3610" s="352"/>
      <c r="E3610" s="353"/>
      <c r="F3610" s="353"/>
      <c r="G3610" s="354"/>
      <c r="H3610" s="355"/>
      <c r="I3610" s="356"/>
    </row>
    <row r="3611" spans="2:9" ht="16.5" thickBot="1">
      <c r="B3611" s="81"/>
      <c r="D3611" s="352"/>
      <c r="E3611" s="353"/>
      <c r="F3611" s="353"/>
      <c r="G3611" s="354"/>
      <c r="H3611" s="355"/>
      <c r="I3611" s="356"/>
    </row>
    <row r="3612" spans="2:9" ht="16.5" thickBot="1">
      <c r="B3612" s="81"/>
      <c r="D3612" s="352"/>
      <c r="E3612" s="353"/>
      <c r="F3612" s="353"/>
      <c r="G3612" s="354"/>
      <c r="H3612" s="355"/>
      <c r="I3612" s="356"/>
    </row>
    <row r="3613" spans="2:9" ht="16.5" thickBot="1">
      <c r="B3613" s="81"/>
      <c r="D3613" s="352"/>
      <c r="E3613" s="353"/>
      <c r="F3613" s="353"/>
      <c r="G3613" s="354"/>
      <c r="H3613" s="355"/>
      <c r="I3613" s="356"/>
    </row>
    <row r="3614" spans="2:9" ht="16.5" thickBot="1">
      <c r="B3614" s="81"/>
      <c r="D3614" s="352"/>
      <c r="E3614" s="353"/>
      <c r="F3614" s="353"/>
      <c r="G3614" s="354"/>
      <c r="H3614" s="355"/>
      <c r="I3614" s="356"/>
    </row>
    <row r="3615" spans="2:9" ht="16.5" thickBot="1">
      <c r="B3615" s="81"/>
      <c r="D3615" s="352"/>
      <c r="E3615" s="353"/>
      <c r="F3615" s="353"/>
      <c r="G3615" s="354"/>
      <c r="H3615" s="355"/>
      <c r="I3615" s="356"/>
    </row>
    <row r="3616" spans="2:9" ht="16.5" thickBot="1">
      <c r="B3616" s="81"/>
      <c r="D3616" s="352"/>
      <c r="E3616" s="353"/>
      <c r="F3616" s="353"/>
      <c r="G3616" s="354"/>
      <c r="H3616" s="355"/>
      <c r="I3616" s="356"/>
    </row>
    <row r="3617" spans="2:9" ht="16.5" thickBot="1">
      <c r="B3617" s="81"/>
      <c r="D3617" s="352"/>
      <c r="E3617" s="353"/>
      <c r="F3617" s="353"/>
      <c r="G3617" s="354"/>
      <c r="H3617" s="355"/>
      <c r="I3617" s="356"/>
    </row>
    <row r="3618" spans="2:9" ht="16.5" thickBot="1">
      <c r="B3618" s="81"/>
      <c r="D3618" s="352"/>
      <c r="E3618" s="353"/>
      <c r="F3618" s="353"/>
      <c r="G3618" s="354"/>
      <c r="H3618" s="355"/>
      <c r="I3618" s="356"/>
    </row>
    <row r="3619" spans="2:9" ht="16.5" thickBot="1">
      <c r="B3619" s="81"/>
      <c r="D3619" s="352"/>
      <c r="E3619" s="353"/>
      <c r="F3619" s="353"/>
      <c r="G3619" s="354"/>
      <c r="H3619" s="355"/>
      <c r="I3619" s="356"/>
    </row>
    <row r="3620" spans="2:9" ht="16.5" thickBot="1">
      <c r="B3620" s="81"/>
      <c r="D3620" s="352"/>
      <c r="E3620" s="353"/>
      <c r="F3620" s="353"/>
      <c r="G3620" s="354"/>
      <c r="H3620" s="355"/>
      <c r="I3620" s="356"/>
    </row>
    <row r="3621" spans="2:9" ht="16.5" thickBot="1">
      <c r="B3621" s="81"/>
      <c r="D3621" s="352"/>
      <c r="E3621" s="353"/>
      <c r="F3621" s="353"/>
      <c r="G3621" s="354"/>
      <c r="H3621" s="355"/>
      <c r="I3621" s="356"/>
    </row>
    <row r="3622" spans="2:9" ht="16.5" thickBot="1">
      <c r="B3622" s="81"/>
      <c r="D3622" s="352"/>
      <c r="E3622" s="353"/>
      <c r="F3622" s="353"/>
      <c r="G3622" s="354"/>
      <c r="H3622" s="355"/>
      <c r="I3622" s="356"/>
    </row>
    <row r="3623" spans="2:9" ht="16.5" thickBot="1">
      <c r="B3623" s="81"/>
      <c r="D3623" s="352"/>
      <c r="E3623" s="353"/>
      <c r="F3623" s="353"/>
      <c r="G3623" s="354"/>
      <c r="H3623" s="355"/>
      <c r="I3623" s="356"/>
    </row>
    <row r="3624" spans="2:9" ht="16.5" thickBot="1">
      <c r="B3624" s="81"/>
      <c r="D3624" s="352"/>
      <c r="E3624" s="353"/>
      <c r="F3624" s="353"/>
      <c r="G3624" s="354"/>
      <c r="H3624" s="355"/>
      <c r="I3624" s="356"/>
    </row>
    <row r="3625" spans="2:9" ht="16.5" thickBot="1">
      <c r="B3625" s="81"/>
      <c r="D3625" s="352"/>
      <c r="E3625" s="353"/>
      <c r="F3625" s="353"/>
      <c r="G3625" s="354"/>
      <c r="H3625" s="355"/>
      <c r="I3625" s="356"/>
    </row>
    <row r="3626" spans="2:9" ht="16.5" thickBot="1">
      <c r="B3626" s="81"/>
      <c r="D3626" s="352"/>
      <c r="E3626" s="353"/>
      <c r="F3626" s="353"/>
      <c r="G3626" s="354"/>
      <c r="H3626" s="355"/>
      <c r="I3626" s="356"/>
    </row>
    <row r="3627" spans="2:9" ht="16.5" thickBot="1">
      <c r="B3627" s="81"/>
      <c r="D3627" s="352"/>
      <c r="E3627" s="353"/>
      <c r="F3627" s="353"/>
      <c r="G3627" s="354"/>
      <c r="H3627" s="355"/>
      <c r="I3627" s="356"/>
    </row>
    <row r="3628" spans="2:9" ht="16.5" thickBot="1">
      <c r="B3628" s="81"/>
      <c r="D3628" s="352"/>
      <c r="E3628" s="353"/>
      <c r="F3628" s="353"/>
      <c r="G3628" s="354"/>
      <c r="H3628" s="355"/>
      <c r="I3628" s="356"/>
    </row>
    <row r="3629" spans="2:9" ht="16.5" thickBot="1">
      <c r="B3629" s="81"/>
      <c r="D3629" s="352"/>
      <c r="E3629" s="353"/>
      <c r="F3629" s="353"/>
      <c r="G3629" s="354"/>
      <c r="H3629" s="355"/>
      <c r="I3629" s="356"/>
    </row>
    <row r="3630" spans="2:9" ht="16.5" thickBot="1">
      <c r="B3630" s="81"/>
      <c r="D3630" s="352"/>
      <c r="E3630" s="353"/>
      <c r="F3630" s="353"/>
      <c r="G3630" s="354"/>
      <c r="H3630" s="355"/>
      <c r="I3630" s="356"/>
    </row>
    <row r="3631" spans="2:9" ht="16.5" thickBot="1">
      <c r="B3631" s="81"/>
      <c r="D3631" s="352"/>
      <c r="E3631" s="353"/>
      <c r="F3631" s="353"/>
      <c r="G3631" s="354"/>
      <c r="H3631" s="355"/>
      <c r="I3631" s="356"/>
    </row>
    <row r="3632" spans="2:9" ht="16.5" thickBot="1">
      <c r="B3632" s="81"/>
      <c r="D3632" s="352"/>
      <c r="E3632" s="353"/>
      <c r="F3632" s="353"/>
      <c r="G3632" s="354"/>
      <c r="H3632" s="355"/>
      <c r="I3632" s="356"/>
    </row>
    <row r="3633" spans="2:9" ht="16.5" thickBot="1">
      <c r="B3633" s="81"/>
      <c r="D3633" s="352"/>
      <c r="E3633" s="353"/>
      <c r="F3633" s="353"/>
      <c r="G3633" s="354"/>
      <c r="H3633" s="355"/>
      <c r="I3633" s="356"/>
    </row>
    <row r="3634" spans="2:9" ht="16.5" thickBot="1">
      <c r="B3634" s="81"/>
      <c r="D3634" s="352"/>
      <c r="E3634" s="353"/>
      <c r="F3634" s="353"/>
      <c r="G3634" s="354"/>
      <c r="H3634" s="355"/>
      <c r="I3634" s="356"/>
    </row>
    <row r="3635" spans="2:9" ht="16.5" thickBot="1">
      <c r="B3635" s="81"/>
      <c r="D3635" s="352"/>
      <c r="E3635" s="353"/>
      <c r="F3635" s="353"/>
      <c r="G3635" s="354"/>
      <c r="H3635" s="355"/>
      <c r="I3635" s="356"/>
    </row>
    <row r="3636" spans="2:9" ht="16.5" thickBot="1">
      <c r="B3636" s="81"/>
      <c r="D3636" s="352"/>
      <c r="E3636" s="353"/>
      <c r="F3636" s="353"/>
      <c r="G3636" s="354"/>
      <c r="H3636" s="355"/>
      <c r="I3636" s="356"/>
    </row>
    <row r="3637" spans="2:9" ht="16.5" thickBot="1">
      <c r="B3637" s="81"/>
      <c r="D3637" s="352"/>
      <c r="E3637" s="353"/>
      <c r="F3637" s="353"/>
      <c r="G3637" s="354"/>
      <c r="H3637" s="355"/>
      <c r="I3637" s="356"/>
    </row>
    <row r="3638" spans="2:9" ht="16.5" thickBot="1">
      <c r="B3638" s="81"/>
      <c r="D3638" s="352"/>
      <c r="E3638" s="353"/>
      <c r="F3638" s="353"/>
      <c r="G3638" s="354"/>
      <c r="H3638" s="355"/>
      <c r="I3638" s="356"/>
    </row>
    <row r="3639" spans="2:9" ht="16.5" thickBot="1">
      <c r="B3639" s="81"/>
      <c r="D3639" s="352"/>
      <c r="E3639" s="353"/>
      <c r="F3639" s="353"/>
      <c r="G3639" s="354"/>
      <c r="H3639" s="355"/>
      <c r="I3639" s="356"/>
    </row>
    <row r="3640" spans="2:9" ht="16.5" thickBot="1">
      <c r="B3640" s="81"/>
      <c r="D3640" s="352"/>
      <c r="E3640" s="353"/>
      <c r="F3640" s="353"/>
      <c r="G3640" s="354"/>
      <c r="H3640" s="355"/>
      <c r="I3640" s="356"/>
    </row>
    <row r="3641" spans="2:9" ht="16.5" thickBot="1">
      <c r="B3641" s="81"/>
      <c r="D3641" s="352"/>
      <c r="E3641" s="353"/>
      <c r="F3641" s="353"/>
      <c r="G3641" s="354"/>
      <c r="H3641" s="355"/>
      <c r="I3641" s="356"/>
    </row>
    <row r="3642" spans="2:9" ht="16.5" thickBot="1">
      <c r="B3642" s="81"/>
      <c r="D3642" s="352"/>
      <c r="E3642" s="353"/>
      <c r="F3642" s="353"/>
      <c r="G3642" s="354"/>
      <c r="H3642" s="355"/>
      <c r="I3642" s="356"/>
    </row>
    <row r="3643" spans="2:9" ht="16.5" thickBot="1">
      <c r="B3643" s="81"/>
      <c r="D3643" s="352"/>
      <c r="E3643" s="353"/>
      <c r="F3643" s="353"/>
      <c r="G3643" s="354"/>
      <c r="H3643" s="355"/>
      <c r="I3643" s="356"/>
    </row>
    <row r="3644" spans="2:9" ht="16.5" thickBot="1">
      <c r="B3644" s="81"/>
      <c r="D3644" s="352"/>
      <c r="E3644" s="353"/>
      <c r="F3644" s="353"/>
      <c r="G3644" s="354"/>
      <c r="H3644" s="355"/>
      <c r="I3644" s="356"/>
    </row>
    <row r="3645" spans="2:9" ht="16.5" thickBot="1">
      <c r="B3645" s="81"/>
      <c r="D3645" s="352"/>
      <c r="E3645" s="353"/>
      <c r="F3645" s="353"/>
      <c r="G3645" s="354"/>
      <c r="H3645" s="355"/>
      <c r="I3645" s="356"/>
    </row>
    <row r="3646" spans="2:9" ht="16.5" thickBot="1">
      <c r="B3646" s="81"/>
      <c r="D3646" s="352"/>
      <c r="E3646" s="353"/>
      <c r="F3646" s="353"/>
      <c r="G3646" s="354"/>
      <c r="H3646" s="355"/>
      <c r="I3646" s="356"/>
    </row>
    <row r="3647" spans="2:9" ht="16.5" thickBot="1">
      <c r="B3647" s="81"/>
      <c r="D3647" s="352"/>
      <c r="E3647" s="353"/>
      <c r="F3647" s="353"/>
      <c r="G3647" s="354"/>
      <c r="H3647" s="355"/>
      <c r="I3647" s="356"/>
    </row>
    <row r="3648" spans="2:9" ht="16.5" thickBot="1">
      <c r="B3648" s="81"/>
      <c r="D3648" s="352"/>
      <c r="E3648" s="353"/>
      <c r="F3648" s="353"/>
      <c r="G3648" s="354"/>
      <c r="H3648" s="355"/>
      <c r="I3648" s="356"/>
    </row>
    <row r="3649" spans="2:9" ht="16.5" thickBot="1">
      <c r="B3649" s="81"/>
      <c r="D3649" s="352"/>
      <c r="E3649" s="353"/>
      <c r="F3649" s="353"/>
      <c r="G3649" s="354"/>
      <c r="H3649" s="355"/>
      <c r="I3649" s="356"/>
    </row>
    <row r="3650" spans="2:9" ht="16.5" thickBot="1">
      <c r="B3650" s="81"/>
      <c r="D3650" s="352"/>
      <c r="E3650" s="353"/>
      <c r="F3650" s="353"/>
      <c r="G3650" s="354"/>
      <c r="H3650" s="355"/>
      <c r="I3650" s="356"/>
    </row>
    <row r="3651" spans="2:9" ht="16.5" thickBot="1">
      <c r="B3651" s="81"/>
      <c r="D3651" s="352"/>
      <c r="E3651" s="353"/>
      <c r="F3651" s="353"/>
      <c r="G3651" s="354"/>
      <c r="H3651" s="355"/>
      <c r="I3651" s="356"/>
    </row>
    <row r="3652" spans="2:9" ht="16.5" thickBot="1">
      <c r="B3652" s="81"/>
      <c r="D3652" s="352"/>
      <c r="E3652" s="353"/>
      <c r="F3652" s="353"/>
      <c r="G3652" s="354"/>
      <c r="H3652" s="355"/>
      <c r="I3652" s="356"/>
    </row>
    <row r="3653" spans="2:9" ht="16.5" thickBot="1">
      <c r="B3653" s="81"/>
      <c r="D3653" s="352"/>
      <c r="E3653" s="353"/>
      <c r="F3653" s="353"/>
      <c r="G3653" s="354"/>
      <c r="H3653" s="355"/>
      <c r="I3653" s="356"/>
    </row>
    <row r="3654" spans="2:9" ht="16.5" thickBot="1">
      <c r="B3654" s="81"/>
      <c r="D3654" s="352"/>
      <c r="E3654" s="353"/>
      <c r="F3654" s="353"/>
      <c r="G3654" s="354"/>
      <c r="H3654" s="355"/>
      <c r="I3654" s="356"/>
    </row>
    <row r="3655" spans="2:9" ht="16.5" thickBot="1">
      <c r="B3655" s="81"/>
      <c r="D3655" s="352"/>
      <c r="E3655" s="353"/>
      <c r="F3655" s="353"/>
      <c r="G3655" s="354"/>
      <c r="H3655" s="355"/>
      <c r="I3655" s="356"/>
    </row>
    <row r="3656" spans="2:9" ht="16.5" thickBot="1">
      <c r="B3656" s="81"/>
      <c r="D3656" s="352"/>
      <c r="E3656" s="353"/>
      <c r="F3656" s="353"/>
      <c r="G3656" s="354"/>
      <c r="H3656" s="355"/>
      <c r="I3656" s="356"/>
    </row>
    <row r="3657" spans="2:9" ht="16.5" thickBot="1">
      <c r="B3657" s="81"/>
      <c r="D3657" s="352"/>
      <c r="E3657" s="353"/>
      <c r="F3657" s="353"/>
      <c r="G3657" s="354"/>
      <c r="H3657" s="355"/>
      <c r="I3657" s="356"/>
    </row>
    <row r="3658" spans="2:9" ht="16.5" thickBot="1">
      <c r="B3658" s="81"/>
      <c r="D3658" s="352"/>
      <c r="E3658" s="353"/>
      <c r="F3658" s="353"/>
      <c r="G3658" s="354"/>
      <c r="H3658" s="355"/>
      <c r="I3658" s="356"/>
    </row>
    <row r="3659" spans="2:9" ht="16.5" thickBot="1">
      <c r="B3659" s="81"/>
      <c r="D3659" s="352"/>
      <c r="E3659" s="353"/>
      <c r="F3659" s="353"/>
      <c r="G3659" s="354"/>
      <c r="H3659" s="355"/>
      <c r="I3659" s="356"/>
    </row>
    <row r="3660" spans="2:9" ht="16.5" thickBot="1">
      <c r="B3660" s="81"/>
      <c r="D3660" s="352"/>
      <c r="E3660" s="353"/>
      <c r="F3660" s="353"/>
      <c r="G3660" s="354"/>
      <c r="H3660" s="355"/>
      <c r="I3660" s="356"/>
    </row>
    <row r="3661" spans="2:9" ht="16.5" thickBot="1">
      <c r="B3661" s="81"/>
      <c r="D3661" s="352"/>
      <c r="E3661" s="353"/>
      <c r="F3661" s="353"/>
      <c r="G3661" s="354"/>
      <c r="H3661" s="355"/>
      <c r="I3661" s="356"/>
    </row>
    <row r="3662" spans="2:9" ht="16.5" thickBot="1">
      <c r="B3662" s="81"/>
      <c r="D3662" s="352"/>
      <c r="E3662" s="353"/>
      <c r="F3662" s="353"/>
      <c r="G3662" s="354"/>
      <c r="H3662" s="355"/>
      <c r="I3662" s="356"/>
    </row>
    <row r="3663" spans="2:9" ht="16.5" thickBot="1">
      <c r="B3663" s="81"/>
      <c r="D3663" s="352"/>
      <c r="E3663" s="353"/>
      <c r="F3663" s="353"/>
      <c r="G3663" s="354"/>
      <c r="H3663" s="355"/>
      <c r="I3663" s="356"/>
    </row>
    <row r="3664" spans="2:9" ht="16.5" thickBot="1">
      <c r="B3664" s="81"/>
      <c r="D3664" s="352"/>
      <c r="E3664" s="353"/>
      <c r="F3664" s="353"/>
      <c r="G3664" s="354"/>
      <c r="H3664" s="355"/>
      <c r="I3664" s="356"/>
    </row>
    <row r="3665" spans="2:9" ht="16.5" thickBot="1">
      <c r="B3665" s="81"/>
      <c r="D3665" s="352"/>
      <c r="E3665" s="353"/>
      <c r="F3665" s="353"/>
      <c r="G3665" s="354"/>
      <c r="H3665" s="355"/>
      <c r="I3665" s="356"/>
    </row>
    <row r="3666" spans="2:9" ht="16.5" thickBot="1">
      <c r="B3666" s="81"/>
      <c r="D3666" s="352"/>
      <c r="E3666" s="353"/>
      <c r="F3666" s="353"/>
      <c r="G3666" s="354"/>
      <c r="H3666" s="355"/>
      <c r="I3666" s="356"/>
    </row>
    <row r="3667" spans="2:9" ht="16.5" thickBot="1">
      <c r="B3667" s="81"/>
      <c r="D3667" s="352"/>
      <c r="E3667" s="353"/>
      <c r="F3667" s="353"/>
      <c r="G3667" s="354"/>
      <c r="H3667" s="355"/>
      <c r="I3667" s="356"/>
    </row>
    <row r="3668" spans="2:9" ht="16.5" thickBot="1">
      <c r="B3668" s="81"/>
      <c r="D3668" s="352"/>
      <c r="E3668" s="353"/>
      <c r="F3668" s="353"/>
      <c r="G3668" s="354"/>
      <c r="H3668" s="355"/>
      <c r="I3668" s="356"/>
    </row>
    <row r="3669" spans="2:9" ht="16.5" thickBot="1">
      <c r="B3669" s="81"/>
      <c r="D3669" s="352"/>
      <c r="E3669" s="353"/>
      <c r="F3669" s="353"/>
      <c r="G3669" s="354"/>
      <c r="H3669" s="355"/>
      <c r="I3669" s="356"/>
    </row>
    <row r="3670" spans="2:9" ht="16.5" thickBot="1">
      <c r="B3670" s="81"/>
      <c r="D3670" s="352"/>
      <c r="E3670" s="353"/>
      <c r="F3670" s="353"/>
      <c r="G3670" s="354"/>
      <c r="H3670" s="355"/>
      <c r="I3670" s="356"/>
    </row>
    <row r="3671" spans="2:9" ht="16.5" thickBot="1">
      <c r="B3671" s="81"/>
      <c r="D3671" s="352"/>
      <c r="E3671" s="353"/>
      <c r="F3671" s="353"/>
      <c r="G3671" s="354"/>
      <c r="H3671" s="355"/>
      <c r="I3671" s="356"/>
    </row>
    <row r="3672" spans="2:9" ht="16.5" thickBot="1">
      <c r="B3672" s="81"/>
      <c r="D3672" s="352"/>
      <c r="E3672" s="353"/>
      <c r="F3672" s="353"/>
      <c r="G3672" s="354"/>
      <c r="H3672" s="355"/>
      <c r="I3672" s="356"/>
    </row>
    <row r="3673" spans="2:9" ht="16.5" thickBot="1">
      <c r="B3673" s="81"/>
      <c r="D3673" s="352"/>
      <c r="E3673" s="353"/>
      <c r="F3673" s="353"/>
      <c r="G3673" s="354"/>
      <c r="H3673" s="355"/>
      <c r="I3673" s="356"/>
    </row>
    <row r="3674" spans="2:9" ht="16.5" thickBot="1">
      <c r="B3674" s="81"/>
      <c r="D3674" s="352"/>
      <c r="E3674" s="353"/>
      <c r="F3674" s="353"/>
      <c r="G3674" s="354"/>
      <c r="H3674" s="355"/>
      <c r="I3674" s="356"/>
    </row>
    <row r="3675" spans="2:9" ht="16.5" thickBot="1">
      <c r="B3675" s="81"/>
      <c r="D3675" s="352"/>
      <c r="E3675" s="353"/>
      <c r="F3675" s="353"/>
      <c r="G3675" s="354"/>
      <c r="H3675" s="355"/>
      <c r="I3675" s="356"/>
    </row>
    <row r="3676" spans="2:9" ht="16.5" thickBot="1">
      <c r="B3676" s="81"/>
      <c r="D3676" s="352"/>
      <c r="E3676" s="353"/>
      <c r="F3676" s="353"/>
      <c r="G3676" s="354"/>
      <c r="H3676" s="355"/>
      <c r="I3676" s="356"/>
    </row>
    <row r="3677" spans="2:9" ht="16.5" thickBot="1">
      <c r="B3677" s="81"/>
      <c r="D3677" s="352"/>
      <c r="E3677" s="353"/>
      <c r="F3677" s="353"/>
      <c r="G3677" s="354"/>
      <c r="H3677" s="355"/>
      <c r="I3677" s="356"/>
    </row>
    <row r="3678" spans="2:9" ht="16.5" thickBot="1">
      <c r="B3678" s="81"/>
      <c r="D3678" s="352"/>
      <c r="E3678" s="353"/>
      <c r="F3678" s="353"/>
      <c r="G3678" s="354"/>
      <c r="H3678" s="355"/>
      <c r="I3678" s="356"/>
    </row>
    <row r="3679" spans="2:9" ht="16.5" thickBot="1">
      <c r="B3679" s="81"/>
      <c r="D3679" s="352"/>
      <c r="E3679" s="353"/>
      <c r="F3679" s="353"/>
      <c r="G3679" s="354"/>
      <c r="H3679" s="355"/>
      <c r="I3679" s="356"/>
    </row>
    <row r="3680" spans="2:9" ht="16.5" thickBot="1">
      <c r="B3680" s="81"/>
      <c r="D3680" s="352"/>
      <c r="E3680" s="353"/>
      <c r="F3680" s="353"/>
      <c r="G3680" s="354"/>
      <c r="H3680" s="355"/>
      <c r="I3680" s="356"/>
    </row>
    <row r="3681" spans="2:9" ht="16.5" thickBot="1">
      <c r="B3681" s="81"/>
      <c r="D3681" s="352"/>
      <c r="E3681" s="353"/>
      <c r="F3681" s="353"/>
      <c r="G3681" s="354"/>
      <c r="H3681" s="355"/>
      <c r="I3681" s="356"/>
    </row>
    <row r="3682" spans="2:9" ht="16.5" thickBot="1">
      <c r="B3682" s="81"/>
      <c r="D3682" s="352"/>
      <c r="E3682" s="353"/>
      <c r="F3682" s="353"/>
      <c r="G3682" s="354"/>
      <c r="H3682" s="355"/>
      <c r="I3682" s="356"/>
    </row>
    <row r="3683" spans="2:9" ht="16.5" thickBot="1">
      <c r="B3683" s="81"/>
      <c r="D3683" s="352"/>
      <c r="E3683" s="353"/>
      <c r="F3683" s="353"/>
      <c r="G3683" s="354"/>
      <c r="H3683" s="355"/>
      <c r="I3683" s="356"/>
    </row>
    <row r="3684" spans="2:9" ht="16.5" thickBot="1">
      <c r="B3684" s="81"/>
      <c r="D3684" s="352"/>
      <c r="E3684" s="353"/>
      <c r="F3684" s="353"/>
      <c r="G3684" s="354"/>
      <c r="H3684" s="355"/>
      <c r="I3684" s="356"/>
    </row>
    <row r="3685" spans="2:9" ht="16.5" thickBot="1">
      <c r="B3685" s="81"/>
      <c r="D3685" s="352"/>
      <c r="E3685" s="353"/>
      <c r="F3685" s="353"/>
      <c r="G3685" s="354"/>
      <c r="H3685" s="355"/>
      <c r="I3685" s="356"/>
    </row>
    <row r="3686" spans="2:9" ht="16.5" thickBot="1">
      <c r="B3686" s="81"/>
      <c r="D3686" s="352"/>
      <c r="E3686" s="353"/>
      <c r="F3686" s="353"/>
      <c r="G3686" s="354"/>
      <c r="H3686" s="355"/>
      <c r="I3686" s="356"/>
    </row>
    <row r="3687" spans="2:9" ht="16.5" thickBot="1">
      <c r="B3687" s="81"/>
      <c r="D3687" s="352"/>
      <c r="E3687" s="353"/>
      <c r="F3687" s="353"/>
      <c r="G3687" s="354"/>
      <c r="H3687" s="355"/>
      <c r="I3687" s="356"/>
    </row>
    <row r="3688" spans="2:9" ht="16.5" thickBot="1">
      <c r="B3688" s="81"/>
      <c r="D3688" s="352"/>
      <c r="E3688" s="353"/>
      <c r="F3688" s="353"/>
      <c r="G3688" s="354"/>
      <c r="H3688" s="355"/>
      <c r="I3688" s="356"/>
    </row>
    <row r="3689" spans="2:9" ht="16.5" thickBot="1">
      <c r="B3689" s="81"/>
      <c r="D3689" s="352"/>
      <c r="E3689" s="353"/>
      <c r="F3689" s="353"/>
      <c r="G3689" s="354"/>
      <c r="H3689" s="355"/>
      <c r="I3689" s="356"/>
    </row>
    <row r="3690" spans="2:9" ht="16.5" thickBot="1">
      <c r="B3690" s="81"/>
      <c r="D3690" s="352"/>
      <c r="E3690" s="353"/>
      <c r="F3690" s="353"/>
      <c r="G3690" s="354"/>
      <c r="H3690" s="355"/>
      <c r="I3690" s="356"/>
    </row>
    <row r="3691" spans="2:9" ht="16.5" thickBot="1">
      <c r="B3691" s="81"/>
      <c r="D3691" s="352"/>
      <c r="E3691" s="353"/>
      <c r="F3691" s="353"/>
      <c r="G3691" s="354"/>
      <c r="H3691" s="355"/>
      <c r="I3691" s="356"/>
    </row>
    <row r="3692" spans="2:9" ht="16.5" thickBot="1">
      <c r="B3692" s="81"/>
      <c r="D3692" s="352"/>
      <c r="E3692" s="353"/>
      <c r="F3692" s="353"/>
      <c r="G3692" s="354"/>
      <c r="H3692" s="355"/>
      <c r="I3692" s="356"/>
    </row>
    <row r="3693" spans="2:9" ht="16.5" thickBot="1">
      <c r="B3693" s="81"/>
      <c r="D3693" s="352"/>
      <c r="E3693" s="353"/>
      <c r="F3693" s="353"/>
      <c r="G3693" s="354"/>
      <c r="H3693" s="355"/>
      <c r="I3693" s="356"/>
    </row>
    <row r="3694" spans="2:9" ht="16.5" thickBot="1">
      <c r="B3694" s="81"/>
      <c r="D3694" s="352"/>
      <c r="E3694" s="353"/>
      <c r="F3694" s="353"/>
      <c r="G3694" s="354"/>
      <c r="H3694" s="355"/>
      <c r="I3694" s="356"/>
    </row>
    <row r="3695" spans="2:9" ht="16.5" thickBot="1">
      <c r="B3695" s="81"/>
      <c r="D3695" s="352"/>
      <c r="E3695" s="353"/>
      <c r="F3695" s="353"/>
      <c r="G3695" s="354"/>
      <c r="H3695" s="355"/>
      <c r="I3695" s="356"/>
    </row>
    <row r="3696" spans="2:9" ht="16.5" thickBot="1">
      <c r="B3696" s="81"/>
      <c r="D3696" s="352"/>
      <c r="E3696" s="353"/>
      <c r="F3696" s="353"/>
      <c r="G3696" s="354"/>
      <c r="H3696" s="355"/>
      <c r="I3696" s="356"/>
    </row>
    <row r="3697" spans="2:9" ht="16.5" thickBot="1">
      <c r="B3697" s="81"/>
      <c r="D3697" s="352"/>
      <c r="E3697" s="353"/>
      <c r="F3697" s="353"/>
      <c r="G3697" s="354"/>
      <c r="H3697" s="355"/>
      <c r="I3697" s="356"/>
    </row>
    <row r="3698" spans="2:9" ht="16.5" thickBot="1">
      <c r="B3698" s="81"/>
      <c r="D3698" s="352"/>
      <c r="E3698" s="353"/>
      <c r="F3698" s="353"/>
      <c r="G3698" s="354"/>
      <c r="H3698" s="355"/>
      <c r="I3698" s="356"/>
    </row>
    <row r="3699" spans="2:9" ht="16.5" thickBot="1">
      <c r="B3699" s="81"/>
      <c r="D3699" s="352"/>
      <c r="E3699" s="353"/>
      <c r="F3699" s="353"/>
      <c r="G3699" s="354"/>
      <c r="H3699" s="355"/>
      <c r="I3699" s="356"/>
    </row>
    <row r="3700" spans="2:9" ht="16.5" thickBot="1">
      <c r="B3700" s="81"/>
      <c r="D3700" s="352"/>
      <c r="E3700" s="353"/>
      <c r="F3700" s="353"/>
      <c r="G3700" s="354"/>
      <c r="H3700" s="355"/>
      <c r="I3700" s="356"/>
    </row>
    <row r="3701" spans="2:9" ht="16.5" thickBot="1">
      <c r="B3701" s="81"/>
      <c r="D3701" s="352"/>
      <c r="E3701" s="353"/>
      <c r="F3701" s="353"/>
      <c r="G3701" s="354"/>
      <c r="H3701" s="355"/>
      <c r="I3701" s="356"/>
    </row>
    <row r="3702" spans="2:9" ht="16.5" thickBot="1">
      <c r="B3702" s="81"/>
      <c r="D3702" s="352"/>
      <c r="E3702" s="353"/>
      <c r="F3702" s="353"/>
      <c r="G3702" s="354"/>
      <c r="H3702" s="355"/>
      <c r="I3702" s="356"/>
    </row>
    <row r="3703" spans="2:9" ht="16.5" thickBot="1">
      <c r="B3703" s="81"/>
      <c r="D3703" s="352"/>
      <c r="E3703" s="353"/>
      <c r="F3703" s="353"/>
      <c r="G3703" s="354"/>
      <c r="H3703" s="355"/>
      <c r="I3703" s="356"/>
    </row>
    <row r="3704" spans="2:9" ht="16.5" thickBot="1">
      <c r="B3704" s="81"/>
      <c r="D3704" s="352"/>
      <c r="E3704" s="353"/>
      <c r="F3704" s="353"/>
      <c r="G3704" s="354"/>
      <c r="H3704" s="355"/>
      <c r="I3704" s="356"/>
    </row>
    <row r="3705" spans="2:9" ht="16.5" thickBot="1">
      <c r="B3705" s="81"/>
      <c r="D3705" s="352"/>
      <c r="E3705" s="353"/>
      <c r="F3705" s="353"/>
      <c r="G3705" s="354"/>
      <c r="H3705" s="355"/>
      <c r="I3705" s="356"/>
    </row>
    <row r="3706" spans="2:9" ht="16.5" thickBot="1">
      <c r="B3706" s="81"/>
      <c r="D3706" s="352"/>
      <c r="E3706" s="353"/>
      <c r="F3706" s="353"/>
      <c r="G3706" s="354"/>
      <c r="H3706" s="355"/>
      <c r="I3706" s="356"/>
    </row>
    <row r="3707" spans="2:9" ht="16.5" thickBot="1">
      <c r="B3707" s="81"/>
      <c r="D3707" s="352"/>
      <c r="E3707" s="353"/>
      <c r="F3707" s="353"/>
      <c r="G3707" s="354"/>
      <c r="H3707" s="355"/>
      <c r="I3707" s="356"/>
    </row>
    <row r="3708" spans="2:9" ht="16.5" thickBot="1">
      <c r="B3708" s="81"/>
      <c r="D3708" s="352"/>
      <c r="E3708" s="353"/>
      <c r="F3708" s="353"/>
      <c r="G3708" s="354"/>
      <c r="H3708" s="355"/>
      <c r="I3708" s="356"/>
    </row>
    <row r="3709" spans="2:9" ht="16.5" thickBot="1">
      <c r="B3709" s="81"/>
      <c r="D3709" s="352"/>
      <c r="E3709" s="353"/>
      <c r="F3709" s="353"/>
      <c r="G3709" s="354"/>
      <c r="H3709" s="355"/>
      <c r="I3709" s="356"/>
    </row>
    <row r="3710" spans="2:9" ht="16.5" thickBot="1">
      <c r="B3710" s="81"/>
      <c r="D3710" s="352"/>
      <c r="E3710" s="353"/>
      <c r="F3710" s="353"/>
      <c r="G3710" s="354"/>
      <c r="H3710" s="355"/>
      <c r="I3710" s="356"/>
    </row>
    <row r="3711" spans="2:9" ht="16.5" thickBot="1">
      <c r="B3711" s="81"/>
      <c r="D3711" s="352"/>
      <c r="E3711" s="353"/>
      <c r="F3711" s="353"/>
      <c r="G3711" s="354"/>
      <c r="H3711" s="355"/>
      <c r="I3711" s="356"/>
    </row>
    <row r="3712" spans="2:9" ht="16.5" thickBot="1">
      <c r="B3712" s="81"/>
      <c r="D3712" s="352"/>
      <c r="E3712" s="353"/>
      <c r="F3712" s="353"/>
      <c r="G3712" s="354"/>
      <c r="H3712" s="355"/>
      <c r="I3712" s="356"/>
    </row>
    <row r="3713" spans="2:9" ht="16.5" thickBot="1">
      <c r="B3713" s="81"/>
      <c r="D3713" s="352"/>
      <c r="E3713" s="353"/>
      <c r="F3713" s="353"/>
      <c r="G3713" s="354"/>
      <c r="H3713" s="355"/>
      <c r="I3713" s="356"/>
    </row>
    <row r="3714" spans="2:9" ht="16.5" thickBot="1">
      <c r="B3714" s="81"/>
      <c r="D3714" s="352"/>
      <c r="E3714" s="353"/>
      <c r="F3714" s="353"/>
      <c r="G3714" s="354"/>
      <c r="H3714" s="355"/>
      <c r="I3714" s="356"/>
    </row>
    <row r="3715" spans="2:9" ht="16.5" thickBot="1">
      <c r="B3715" s="81"/>
      <c r="D3715" s="352"/>
      <c r="E3715" s="353"/>
      <c r="F3715" s="353"/>
      <c r="G3715" s="354"/>
      <c r="H3715" s="355"/>
      <c r="I3715" s="356"/>
    </row>
    <row r="3716" spans="2:9" ht="16.5" thickBot="1">
      <c r="B3716" s="81"/>
      <c r="D3716" s="352"/>
      <c r="E3716" s="353"/>
      <c r="F3716" s="353"/>
      <c r="G3716" s="354"/>
      <c r="H3716" s="355"/>
      <c r="I3716" s="356"/>
    </row>
    <row r="3717" spans="2:9" ht="16.5" thickBot="1">
      <c r="B3717" s="81"/>
      <c r="D3717" s="352"/>
      <c r="E3717" s="353"/>
      <c r="F3717" s="353"/>
      <c r="G3717" s="354"/>
      <c r="H3717" s="355"/>
      <c r="I3717" s="356"/>
    </row>
    <row r="3718" spans="2:9" ht="16.5" thickBot="1">
      <c r="B3718" s="81"/>
      <c r="D3718" s="352"/>
      <c r="E3718" s="353"/>
      <c r="F3718" s="353"/>
      <c r="G3718" s="354"/>
      <c r="H3718" s="355"/>
      <c r="I3718" s="356"/>
    </row>
    <row r="3719" spans="2:9" ht="16.5" thickBot="1">
      <c r="B3719" s="81"/>
      <c r="D3719" s="352"/>
      <c r="E3719" s="353"/>
      <c r="F3719" s="353"/>
      <c r="G3719" s="354"/>
      <c r="H3719" s="355"/>
      <c r="I3719" s="356"/>
    </row>
    <row r="3720" spans="2:9" ht="16.5" thickBot="1">
      <c r="B3720" s="81"/>
      <c r="D3720" s="352"/>
      <c r="E3720" s="353"/>
      <c r="F3720" s="353"/>
      <c r="G3720" s="354"/>
      <c r="H3720" s="355"/>
      <c r="I3720" s="356"/>
    </row>
    <row r="3721" spans="2:9" ht="16.5" thickBot="1">
      <c r="B3721" s="81"/>
      <c r="D3721" s="352"/>
      <c r="E3721" s="353"/>
      <c r="F3721" s="353"/>
      <c r="G3721" s="354"/>
      <c r="H3721" s="355"/>
      <c r="I3721" s="356"/>
    </row>
    <row r="3722" spans="2:9" ht="16.5" thickBot="1">
      <c r="B3722" s="81"/>
      <c r="D3722" s="352"/>
      <c r="E3722" s="353"/>
      <c r="F3722" s="353"/>
      <c r="G3722" s="354"/>
      <c r="H3722" s="355"/>
      <c r="I3722" s="356"/>
    </row>
    <row r="3723" spans="2:9" ht="16.5" thickBot="1">
      <c r="B3723" s="81"/>
      <c r="D3723" s="352"/>
      <c r="E3723" s="353"/>
      <c r="F3723" s="353"/>
      <c r="G3723" s="354"/>
      <c r="H3723" s="355"/>
      <c r="I3723" s="356"/>
    </row>
    <row r="3724" spans="2:9" ht="16.5" thickBot="1">
      <c r="B3724" s="81"/>
      <c r="D3724" s="352"/>
      <c r="E3724" s="353"/>
      <c r="F3724" s="353"/>
      <c r="G3724" s="354"/>
      <c r="H3724" s="355"/>
      <c r="I3724" s="356"/>
    </row>
    <row r="3725" spans="2:9" ht="16.5" thickBot="1">
      <c r="B3725" s="81"/>
      <c r="D3725" s="352"/>
      <c r="E3725" s="353"/>
      <c r="F3725" s="353"/>
      <c r="G3725" s="354"/>
      <c r="H3725" s="355"/>
      <c r="I3725" s="356"/>
    </row>
    <row r="3726" spans="2:9" ht="16.5" thickBot="1">
      <c r="B3726" s="81"/>
      <c r="D3726" s="352"/>
      <c r="E3726" s="353"/>
      <c r="F3726" s="353"/>
      <c r="G3726" s="354"/>
      <c r="H3726" s="355"/>
      <c r="I3726" s="356"/>
    </row>
    <row r="3727" spans="2:9" ht="16.5" thickBot="1">
      <c r="B3727" s="81"/>
      <c r="D3727" s="352"/>
      <c r="E3727" s="353"/>
      <c r="F3727" s="353"/>
      <c r="G3727" s="354"/>
      <c r="H3727" s="355"/>
      <c r="I3727" s="356"/>
    </row>
    <row r="3728" spans="2:9" ht="16.5" thickBot="1">
      <c r="B3728" s="81"/>
      <c r="D3728" s="352"/>
      <c r="E3728" s="353"/>
      <c r="F3728" s="353"/>
      <c r="G3728" s="354"/>
      <c r="H3728" s="355"/>
      <c r="I3728" s="356"/>
    </row>
    <row r="3729" spans="2:9" ht="16.5" thickBot="1">
      <c r="B3729" s="81"/>
      <c r="D3729" s="352"/>
      <c r="E3729" s="353"/>
      <c r="F3729" s="353"/>
      <c r="G3729" s="354"/>
      <c r="H3729" s="355"/>
      <c r="I3729" s="356"/>
    </row>
    <row r="3730" spans="2:9" ht="16.5" thickBot="1">
      <c r="B3730" s="81"/>
      <c r="D3730" s="352"/>
      <c r="E3730" s="353"/>
      <c r="F3730" s="353"/>
      <c r="G3730" s="354"/>
      <c r="H3730" s="355"/>
      <c r="I3730" s="356"/>
    </row>
    <row r="3731" spans="2:9" ht="16.5" thickBot="1">
      <c r="B3731" s="81"/>
      <c r="D3731" s="352"/>
      <c r="E3731" s="353"/>
      <c r="F3731" s="353"/>
      <c r="G3731" s="354"/>
      <c r="H3731" s="355"/>
      <c r="I3731" s="356"/>
    </row>
    <row r="3732" spans="2:9" ht="16.5" thickBot="1">
      <c r="B3732" s="81"/>
      <c r="D3732" s="352"/>
      <c r="E3732" s="353"/>
      <c r="F3732" s="353"/>
      <c r="G3732" s="354"/>
      <c r="H3732" s="355"/>
      <c r="I3732" s="356"/>
    </row>
    <row r="3733" spans="2:9" ht="16.5" thickBot="1">
      <c r="B3733" s="81"/>
      <c r="D3733" s="352"/>
      <c r="E3733" s="353"/>
      <c r="F3733" s="353"/>
      <c r="G3733" s="354"/>
      <c r="H3733" s="355"/>
      <c r="I3733" s="356"/>
    </row>
    <row r="3734" spans="2:9" ht="16.5" thickBot="1">
      <c r="B3734" s="81"/>
      <c r="D3734" s="352"/>
      <c r="E3734" s="353"/>
      <c r="F3734" s="353"/>
      <c r="G3734" s="354"/>
      <c r="H3734" s="355"/>
      <c r="I3734" s="356"/>
    </row>
    <row r="3735" spans="2:9" ht="16.5" thickBot="1">
      <c r="B3735" s="81"/>
      <c r="D3735" s="352"/>
      <c r="E3735" s="353"/>
      <c r="F3735" s="353"/>
      <c r="G3735" s="354"/>
      <c r="H3735" s="355"/>
      <c r="I3735" s="356"/>
    </row>
    <row r="3736" spans="2:9" ht="16.5" thickBot="1">
      <c r="B3736" s="81"/>
      <c r="D3736" s="352"/>
      <c r="E3736" s="353"/>
      <c r="F3736" s="353"/>
      <c r="G3736" s="354"/>
      <c r="H3736" s="355"/>
      <c r="I3736" s="356"/>
    </row>
    <row r="3737" spans="2:9" ht="16.5" thickBot="1">
      <c r="B3737" s="81"/>
      <c r="D3737" s="352"/>
      <c r="E3737" s="353"/>
      <c r="F3737" s="353"/>
      <c r="G3737" s="354"/>
      <c r="H3737" s="355"/>
      <c r="I3737" s="356"/>
    </row>
    <row r="3738" spans="2:9" ht="16.5" thickBot="1">
      <c r="B3738" s="81"/>
      <c r="D3738" s="352"/>
      <c r="E3738" s="353"/>
      <c r="F3738" s="353"/>
      <c r="G3738" s="354"/>
      <c r="H3738" s="355"/>
      <c r="I3738" s="356"/>
    </row>
    <row r="3739" spans="2:9" ht="16.5" thickBot="1">
      <c r="B3739" s="81"/>
      <c r="D3739" s="352"/>
      <c r="E3739" s="353"/>
      <c r="F3739" s="353"/>
      <c r="G3739" s="354"/>
      <c r="H3739" s="355"/>
      <c r="I3739" s="356"/>
    </row>
    <row r="3740" spans="2:9" ht="16.5" thickBot="1">
      <c r="B3740" s="81"/>
      <c r="D3740" s="352"/>
      <c r="E3740" s="353"/>
      <c r="F3740" s="353"/>
      <c r="G3740" s="354"/>
      <c r="H3740" s="355"/>
      <c r="I3740" s="356"/>
    </row>
    <row r="3741" spans="2:9" ht="16.5" thickBot="1">
      <c r="B3741" s="81"/>
      <c r="D3741" s="352"/>
      <c r="E3741" s="353"/>
      <c r="F3741" s="353"/>
      <c r="G3741" s="354"/>
      <c r="H3741" s="355"/>
      <c r="I3741" s="356"/>
    </row>
    <row r="3742" spans="2:9" ht="16.5" thickBot="1">
      <c r="B3742" s="81"/>
      <c r="D3742" s="352"/>
      <c r="E3742" s="353"/>
      <c r="F3742" s="353"/>
      <c r="G3742" s="354"/>
      <c r="H3742" s="355"/>
      <c r="I3742" s="356"/>
    </row>
    <row r="3743" spans="2:9" ht="16.5" thickBot="1">
      <c r="B3743" s="81"/>
      <c r="D3743" s="352"/>
      <c r="E3743" s="353"/>
      <c r="F3743" s="353"/>
      <c r="G3743" s="354"/>
      <c r="H3743" s="355"/>
      <c r="I3743" s="356"/>
    </row>
    <row r="3744" spans="2:9" ht="16.5" thickBot="1">
      <c r="B3744" s="81"/>
      <c r="D3744" s="352"/>
      <c r="E3744" s="353"/>
      <c r="F3744" s="353"/>
      <c r="G3744" s="354"/>
      <c r="H3744" s="355"/>
      <c r="I3744" s="356"/>
    </row>
    <row r="3745" spans="2:9" ht="16.5" thickBot="1">
      <c r="B3745" s="81"/>
      <c r="D3745" s="352"/>
      <c r="E3745" s="353"/>
      <c r="F3745" s="353"/>
      <c r="G3745" s="354"/>
      <c r="H3745" s="355"/>
      <c r="I3745" s="356"/>
    </row>
    <row r="3746" spans="2:9" ht="16.5" thickBot="1">
      <c r="B3746" s="81"/>
      <c r="D3746" s="352"/>
      <c r="E3746" s="353"/>
      <c r="F3746" s="353"/>
      <c r="G3746" s="354"/>
      <c r="H3746" s="355"/>
      <c r="I3746" s="356"/>
    </row>
    <row r="3747" spans="2:9" ht="16.5" thickBot="1">
      <c r="B3747" s="81"/>
      <c r="D3747" s="352"/>
      <c r="E3747" s="353"/>
      <c r="F3747" s="353"/>
      <c r="G3747" s="354"/>
      <c r="H3747" s="355"/>
      <c r="I3747" s="356"/>
    </row>
    <row r="3748" spans="2:9" ht="16.5" thickBot="1">
      <c r="B3748" s="81"/>
      <c r="D3748" s="352"/>
      <c r="E3748" s="353"/>
      <c r="F3748" s="353"/>
      <c r="G3748" s="354"/>
      <c r="H3748" s="355"/>
      <c r="I3748" s="356"/>
    </row>
    <row r="3749" spans="2:9" ht="16.5" thickBot="1">
      <c r="B3749" s="81"/>
      <c r="D3749" s="352"/>
      <c r="E3749" s="353"/>
      <c r="F3749" s="353"/>
      <c r="G3749" s="354"/>
      <c r="H3749" s="355"/>
      <c r="I3749" s="356"/>
    </row>
    <row r="3750" spans="2:9" ht="16.5" thickBot="1">
      <c r="B3750" s="81"/>
      <c r="D3750" s="352"/>
      <c r="E3750" s="353"/>
      <c r="F3750" s="353"/>
      <c r="G3750" s="354"/>
      <c r="H3750" s="355"/>
      <c r="I3750" s="356"/>
    </row>
    <row r="3751" spans="2:9" ht="16.5" thickBot="1">
      <c r="B3751" s="81"/>
      <c r="D3751" s="352"/>
      <c r="E3751" s="353"/>
      <c r="F3751" s="353"/>
      <c r="G3751" s="354"/>
      <c r="H3751" s="355"/>
      <c r="I3751" s="356"/>
    </row>
    <row r="3752" spans="2:9" ht="16.5" thickBot="1">
      <c r="B3752" s="81"/>
      <c r="D3752" s="352"/>
      <c r="E3752" s="353"/>
      <c r="F3752" s="353"/>
      <c r="G3752" s="354"/>
      <c r="H3752" s="355"/>
      <c r="I3752" s="356"/>
    </row>
    <row r="3753" spans="2:9" ht="16.5" thickBot="1">
      <c r="B3753" s="81"/>
      <c r="D3753" s="352"/>
      <c r="E3753" s="353"/>
      <c r="F3753" s="353"/>
      <c r="G3753" s="354"/>
      <c r="H3753" s="355"/>
      <c r="I3753" s="356"/>
    </row>
    <row r="3754" spans="2:9" ht="16.5" thickBot="1">
      <c r="B3754" s="81"/>
      <c r="D3754" s="352"/>
      <c r="E3754" s="353"/>
      <c r="F3754" s="353"/>
      <c r="G3754" s="354"/>
      <c r="H3754" s="355"/>
      <c r="I3754" s="356"/>
    </row>
    <row r="3755" spans="2:9" ht="16.5" thickBot="1">
      <c r="B3755" s="81"/>
      <c r="D3755" s="352"/>
      <c r="E3755" s="353"/>
      <c r="F3755" s="353"/>
      <c r="G3755" s="354"/>
      <c r="H3755" s="355"/>
      <c r="I3755" s="356"/>
    </row>
    <row r="3756" spans="2:9" ht="16.5" thickBot="1">
      <c r="B3756" s="81"/>
      <c r="D3756" s="352"/>
      <c r="E3756" s="353"/>
      <c r="F3756" s="353"/>
      <c r="G3756" s="354"/>
      <c r="H3756" s="355"/>
      <c r="I3756" s="356"/>
    </row>
    <row r="3757" spans="2:9" ht="16.5" thickBot="1">
      <c r="B3757" s="81"/>
      <c r="D3757" s="352"/>
      <c r="E3757" s="353"/>
      <c r="F3757" s="353"/>
      <c r="G3757" s="354"/>
      <c r="H3757" s="355"/>
      <c r="I3757" s="356"/>
    </row>
    <row r="3758" spans="2:9" ht="16.5" thickBot="1">
      <c r="B3758" s="81"/>
      <c r="D3758" s="352"/>
      <c r="E3758" s="353"/>
      <c r="F3758" s="353"/>
      <c r="G3758" s="354"/>
      <c r="H3758" s="355"/>
      <c r="I3758" s="356"/>
    </row>
    <row r="3759" spans="2:9" ht="16.5" thickBot="1">
      <c r="B3759" s="81"/>
      <c r="D3759" s="352"/>
      <c r="E3759" s="353"/>
      <c r="F3759" s="353"/>
      <c r="G3759" s="354"/>
      <c r="H3759" s="355"/>
      <c r="I3759" s="356"/>
    </row>
    <row r="3760" spans="2:9" ht="16.5" thickBot="1">
      <c r="B3760" s="81"/>
      <c r="D3760" s="352"/>
      <c r="E3760" s="353"/>
      <c r="F3760" s="353"/>
      <c r="G3760" s="354"/>
      <c r="H3760" s="355"/>
      <c r="I3760" s="356"/>
    </row>
    <row r="3761" spans="2:9" ht="16.5" thickBot="1">
      <c r="B3761" s="81"/>
      <c r="D3761" s="352"/>
      <c r="E3761" s="353"/>
      <c r="F3761" s="353"/>
      <c r="G3761" s="354"/>
      <c r="H3761" s="355"/>
      <c r="I3761" s="356"/>
    </row>
    <row r="3762" spans="2:9" ht="16.5" thickBot="1">
      <c r="B3762" s="81"/>
      <c r="D3762" s="352"/>
      <c r="E3762" s="353"/>
      <c r="F3762" s="353"/>
      <c r="G3762" s="354"/>
      <c r="H3762" s="355"/>
      <c r="I3762" s="356"/>
    </row>
    <row r="3763" spans="2:9" ht="16.5" thickBot="1">
      <c r="B3763" s="81"/>
      <c r="D3763" s="352"/>
      <c r="E3763" s="353"/>
      <c r="F3763" s="353"/>
      <c r="G3763" s="354"/>
      <c r="H3763" s="355"/>
      <c r="I3763" s="356"/>
    </row>
    <row r="3764" spans="2:9" ht="16.5" thickBot="1">
      <c r="B3764" s="81"/>
      <c r="D3764" s="352"/>
      <c r="E3764" s="353"/>
      <c r="F3764" s="353"/>
      <c r="G3764" s="354"/>
      <c r="H3764" s="355"/>
      <c r="I3764" s="356"/>
    </row>
    <row r="3765" spans="2:9" ht="16.5" thickBot="1">
      <c r="B3765" s="81"/>
      <c r="D3765" s="352"/>
      <c r="E3765" s="353"/>
      <c r="F3765" s="353"/>
      <c r="G3765" s="354"/>
      <c r="H3765" s="355"/>
      <c r="I3765" s="356"/>
    </row>
    <row r="3766" spans="2:9" ht="16.5" thickBot="1">
      <c r="B3766" s="81"/>
      <c r="D3766" s="352"/>
      <c r="E3766" s="353"/>
      <c r="F3766" s="353"/>
      <c r="G3766" s="354"/>
      <c r="H3766" s="355"/>
      <c r="I3766" s="356"/>
    </row>
    <row r="3767" spans="2:9" ht="16.5" thickBot="1">
      <c r="B3767" s="81"/>
      <c r="D3767" s="352"/>
      <c r="E3767" s="353"/>
      <c r="F3767" s="353"/>
      <c r="G3767" s="354"/>
      <c r="H3767" s="355"/>
      <c r="I3767" s="356"/>
    </row>
    <row r="3768" spans="2:9" ht="16.5" thickBot="1">
      <c r="B3768" s="81"/>
      <c r="D3768" s="352"/>
      <c r="E3768" s="353"/>
      <c r="F3768" s="353"/>
      <c r="G3768" s="354"/>
      <c r="H3768" s="355"/>
      <c r="I3768" s="356"/>
    </row>
    <row r="3769" spans="2:9" ht="16.5" thickBot="1">
      <c r="B3769" s="81"/>
      <c r="D3769" s="352"/>
      <c r="E3769" s="353"/>
      <c r="F3769" s="353"/>
      <c r="G3769" s="354"/>
      <c r="H3769" s="355"/>
      <c r="I3769" s="356"/>
    </row>
    <row r="3770" spans="2:9" ht="16.5" thickBot="1">
      <c r="B3770" s="81"/>
      <c r="D3770" s="352"/>
      <c r="E3770" s="353"/>
      <c r="F3770" s="353"/>
      <c r="G3770" s="354"/>
      <c r="H3770" s="355"/>
      <c r="I3770" s="356"/>
    </row>
    <row r="3771" spans="2:9" ht="16.5" thickBot="1">
      <c r="B3771" s="81"/>
      <c r="D3771" s="352"/>
      <c r="E3771" s="353"/>
      <c r="F3771" s="353"/>
      <c r="G3771" s="354"/>
      <c r="H3771" s="355"/>
      <c r="I3771" s="356"/>
    </row>
    <row r="3772" spans="2:9" ht="16.5" thickBot="1">
      <c r="B3772" s="81"/>
      <c r="D3772" s="352"/>
      <c r="E3772" s="353"/>
      <c r="F3772" s="353"/>
      <c r="G3772" s="354"/>
      <c r="H3772" s="355"/>
      <c r="I3772" s="356"/>
    </row>
    <row r="3773" spans="2:9" ht="16.5" thickBot="1">
      <c r="B3773" s="81"/>
      <c r="D3773" s="352"/>
      <c r="E3773" s="353"/>
      <c r="F3773" s="353"/>
      <c r="G3773" s="354"/>
      <c r="H3773" s="355"/>
      <c r="I3773" s="356"/>
    </row>
    <row r="3774" spans="2:9" ht="16.5" thickBot="1">
      <c r="B3774" s="81"/>
      <c r="D3774" s="352"/>
      <c r="E3774" s="353"/>
      <c r="F3774" s="353"/>
      <c r="G3774" s="354"/>
      <c r="H3774" s="355"/>
      <c r="I3774" s="356"/>
    </row>
    <row r="3775" spans="2:9" ht="16.5" thickBot="1">
      <c r="B3775" s="81"/>
      <c r="D3775" s="352"/>
      <c r="E3775" s="353"/>
      <c r="F3775" s="353"/>
      <c r="G3775" s="354"/>
      <c r="H3775" s="355"/>
      <c r="I3775" s="356"/>
    </row>
    <row r="3776" spans="2:9" ht="16.5" thickBot="1">
      <c r="B3776" s="81"/>
      <c r="D3776" s="352"/>
      <c r="E3776" s="353"/>
      <c r="F3776" s="353"/>
      <c r="G3776" s="354"/>
      <c r="H3776" s="355"/>
      <c r="I3776" s="356"/>
    </row>
    <row r="3777" spans="2:9" ht="16.5" thickBot="1">
      <c r="B3777" s="81"/>
      <c r="D3777" s="352"/>
      <c r="E3777" s="353"/>
      <c r="F3777" s="353"/>
      <c r="G3777" s="354"/>
      <c r="H3777" s="355"/>
      <c r="I3777" s="356"/>
    </row>
    <row r="3778" spans="2:9" ht="16.5" thickBot="1">
      <c r="B3778" s="81"/>
      <c r="D3778" s="352"/>
      <c r="E3778" s="353"/>
      <c r="F3778" s="353"/>
      <c r="G3778" s="354"/>
      <c r="H3778" s="355"/>
      <c r="I3778" s="356"/>
    </row>
    <row r="3779" spans="2:9" ht="16.5" thickBot="1">
      <c r="B3779" s="81"/>
      <c r="D3779" s="352"/>
      <c r="E3779" s="353"/>
      <c r="F3779" s="353"/>
      <c r="G3779" s="354"/>
      <c r="H3779" s="355"/>
      <c r="I3779" s="356"/>
    </row>
    <row r="3780" spans="2:9" ht="16.5" thickBot="1">
      <c r="B3780" s="81"/>
      <c r="D3780" s="352"/>
      <c r="E3780" s="353"/>
      <c r="F3780" s="353"/>
      <c r="G3780" s="354"/>
      <c r="H3780" s="355"/>
      <c r="I3780" s="356"/>
    </row>
    <row r="3781" spans="2:9" ht="16.5" thickBot="1">
      <c r="B3781" s="81"/>
      <c r="D3781" s="352"/>
      <c r="E3781" s="353"/>
      <c r="F3781" s="353"/>
      <c r="G3781" s="354"/>
      <c r="H3781" s="355"/>
      <c r="I3781" s="356"/>
    </row>
    <row r="3782" spans="2:9" ht="16.5" thickBot="1">
      <c r="B3782" s="81"/>
      <c r="D3782" s="352"/>
      <c r="E3782" s="353"/>
      <c r="F3782" s="353"/>
      <c r="G3782" s="354"/>
      <c r="H3782" s="355"/>
      <c r="I3782" s="356"/>
    </row>
    <row r="3783" spans="2:9" ht="16.5" thickBot="1">
      <c r="B3783" s="81"/>
      <c r="D3783" s="352"/>
      <c r="E3783" s="353"/>
      <c r="F3783" s="353"/>
      <c r="G3783" s="354"/>
      <c r="H3783" s="355"/>
      <c r="I3783" s="356"/>
    </row>
    <row r="3784" spans="2:9" ht="16.5" thickBot="1">
      <c r="B3784" s="81"/>
      <c r="D3784" s="352"/>
      <c r="E3784" s="353"/>
      <c r="F3784" s="353"/>
      <c r="G3784" s="354"/>
      <c r="H3784" s="355"/>
      <c r="I3784" s="356"/>
    </row>
    <row r="3785" spans="2:9" ht="16.5" thickBot="1">
      <c r="B3785" s="81"/>
      <c r="D3785" s="352"/>
      <c r="E3785" s="353"/>
      <c r="F3785" s="353"/>
      <c r="G3785" s="354"/>
      <c r="H3785" s="355"/>
      <c r="I3785" s="356"/>
    </row>
    <row r="3786" spans="2:9" ht="16.5" thickBot="1">
      <c r="B3786" s="81"/>
      <c r="D3786" s="352"/>
      <c r="E3786" s="353"/>
      <c r="F3786" s="353"/>
      <c r="G3786" s="354"/>
      <c r="H3786" s="355"/>
      <c r="I3786" s="356"/>
    </row>
    <row r="3787" spans="2:9" ht="16.5" thickBot="1">
      <c r="B3787" s="81"/>
      <c r="D3787" s="352"/>
      <c r="E3787" s="353"/>
      <c r="F3787" s="353"/>
      <c r="G3787" s="354"/>
      <c r="H3787" s="355"/>
      <c r="I3787" s="356"/>
    </row>
    <row r="3788" spans="2:9" ht="16.5" thickBot="1">
      <c r="B3788" s="81"/>
      <c r="D3788" s="352"/>
      <c r="E3788" s="353"/>
      <c r="F3788" s="353"/>
      <c r="G3788" s="354"/>
      <c r="H3788" s="355"/>
      <c r="I3788" s="356"/>
    </row>
    <row r="3789" spans="2:9" ht="16.5" thickBot="1">
      <c r="B3789" s="81"/>
      <c r="D3789" s="352"/>
      <c r="E3789" s="353"/>
      <c r="F3789" s="353"/>
      <c r="G3789" s="354"/>
      <c r="H3789" s="355"/>
      <c r="I3789" s="356"/>
    </row>
    <row r="3790" spans="2:9" ht="16.5" thickBot="1">
      <c r="B3790" s="81"/>
      <c r="D3790" s="352"/>
      <c r="E3790" s="353"/>
      <c r="F3790" s="353"/>
      <c r="G3790" s="354"/>
      <c r="H3790" s="355"/>
      <c r="I3790" s="356"/>
    </row>
    <row r="3791" spans="2:9" ht="16.5" thickBot="1">
      <c r="B3791" s="81"/>
      <c r="D3791" s="352"/>
      <c r="E3791" s="353"/>
      <c r="F3791" s="353"/>
      <c r="G3791" s="354"/>
      <c r="H3791" s="355"/>
      <c r="I3791" s="356"/>
    </row>
    <row r="3792" spans="2:9" ht="16.5" thickBot="1">
      <c r="B3792" s="81"/>
      <c r="D3792" s="352"/>
      <c r="E3792" s="353"/>
      <c r="F3792" s="353"/>
      <c r="G3792" s="354"/>
      <c r="H3792" s="355"/>
      <c r="I3792" s="356"/>
    </row>
    <row r="3793" spans="2:9" ht="16.5" thickBot="1">
      <c r="B3793" s="81"/>
      <c r="D3793" s="352"/>
      <c r="E3793" s="353"/>
      <c r="F3793" s="353"/>
      <c r="G3793" s="354"/>
      <c r="H3793" s="355"/>
      <c r="I3793" s="356"/>
    </row>
    <row r="3794" spans="2:9" ht="16.5" thickBot="1">
      <c r="B3794" s="81"/>
      <c r="D3794" s="352"/>
      <c r="E3794" s="353"/>
      <c r="F3794" s="353"/>
      <c r="G3794" s="354"/>
      <c r="H3794" s="355"/>
      <c r="I3794" s="356"/>
    </row>
    <row r="3795" spans="2:9" ht="16.5" thickBot="1">
      <c r="B3795" s="81"/>
      <c r="D3795" s="352"/>
      <c r="E3795" s="353"/>
      <c r="F3795" s="353"/>
      <c r="G3795" s="354"/>
      <c r="H3795" s="355"/>
      <c r="I3795" s="356"/>
    </row>
    <row r="3796" spans="2:9" ht="16.5" thickBot="1">
      <c r="B3796" s="81"/>
      <c r="D3796" s="352"/>
      <c r="E3796" s="353"/>
      <c r="F3796" s="353"/>
      <c r="G3796" s="354"/>
      <c r="H3796" s="355"/>
      <c r="I3796" s="356"/>
    </row>
    <row r="3797" spans="2:9" ht="16.5" thickBot="1">
      <c r="B3797" s="81"/>
      <c r="D3797" s="352"/>
      <c r="E3797" s="353"/>
      <c r="F3797" s="353"/>
      <c r="G3797" s="354"/>
      <c r="H3797" s="355"/>
      <c r="I3797" s="356"/>
    </row>
    <row r="3798" spans="2:9" ht="16.5" thickBot="1">
      <c r="B3798" s="81"/>
      <c r="D3798" s="352"/>
      <c r="E3798" s="353"/>
      <c r="F3798" s="353"/>
      <c r="G3798" s="354"/>
      <c r="H3798" s="355"/>
      <c r="I3798" s="356"/>
    </row>
    <row r="3799" spans="2:9" ht="16.5" thickBot="1">
      <c r="B3799" s="81"/>
      <c r="D3799" s="352"/>
      <c r="E3799" s="353"/>
      <c r="F3799" s="353"/>
      <c r="G3799" s="354"/>
      <c r="H3799" s="355"/>
      <c r="I3799" s="356"/>
    </row>
    <row r="3800" spans="2:9" ht="16.5" thickBot="1">
      <c r="B3800" s="81"/>
      <c r="D3800" s="352"/>
      <c r="E3800" s="353"/>
      <c r="F3800" s="353"/>
      <c r="G3800" s="354"/>
      <c r="H3800" s="355"/>
      <c r="I3800" s="356"/>
    </row>
    <row r="3801" spans="2:9" ht="16.5" thickBot="1">
      <c r="B3801" s="81"/>
      <c r="D3801" s="352"/>
      <c r="E3801" s="353"/>
      <c r="F3801" s="353"/>
      <c r="G3801" s="354"/>
      <c r="H3801" s="355"/>
      <c r="I3801" s="356"/>
    </row>
    <row r="3802" spans="2:9" ht="16.5" thickBot="1">
      <c r="B3802" s="81"/>
      <c r="D3802" s="352"/>
      <c r="E3802" s="353"/>
      <c r="F3802" s="353"/>
      <c r="G3802" s="354"/>
      <c r="H3802" s="355"/>
      <c r="I3802" s="356"/>
    </row>
    <row r="3803" spans="2:9" ht="16.5" thickBot="1">
      <c r="B3803" s="81"/>
      <c r="D3803" s="352"/>
      <c r="E3803" s="353"/>
      <c r="F3803" s="353"/>
      <c r="G3803" s="354"/>
      <c r="H3803" s="355"/>
      <c r="I3803" s="356"/>
    </row>
    <row r="3804" spans="2:9" ht="16.5" thickBot="1">
      <c r="B3804" s="81"/>
      <c r="D3804" s="352"/>
      <c r="E3804" s="353"/>
      <c r="F3804" s="353"/>
      <c r="G3804" s="354"/>
      <c r="H3804" s="355"/>
      <c r="I3804" s="356"/>
    </row>
    <row r="3805" spans="2:9" ht="16.5" thickBot="1">
      <c r="B3805" s="81"/>
      <c r="D3805" s="352"/>
      <c r="E3805" s="353"/>
      <c r="F3805" s="353"/>
      <c r="G3805" s="354"/>
      <c r="H3805" s="355"/>
      <c r="I3805" s="356"/>
    </row>
    <row r="3806" spans="2:9" ht="16.5" thickBot="1">
      <c r="B3806" s="81"/>
      <c r="D3806" s="352"/>
      <c r="E3806" s="353"/>
      <c r="F3806" s="353"/>
      <c r="G3806" s="354"/>
      <c r="H3806" s="355"/>
      <c r="I3806" s="356"/>
    </row>
    <row r="3807" spans="2:9" ht="16.5" thickBot="1">
      <c r="B3807" s="81"/>
      <c r="D3807" s="352"/>
      <c r="E3807" s="353"/>
      <c r="F3807" s="353"/>
      <c r="G3807" s="354"/>
      <c r="H3807" s="355"/>
      <c r="I3807" s="356"/>
    </row>
    <row r="3808" spans="2:9" ht="16.5" thickBot="1">
      <c r="B3808" s="81"/>
      <c r="D3808" s="352"/>
      <c r="E3808" s="353"/>
      <c r="F3808" s="353"/>
      <c r="G3808" s="354"/>
      <c r="H3808" s="355"/>
      <c r="I3808" s="356"/>
    </row>
    <row r="3809" spans="2:9" ht="16.5" thickBot="1">
      <c r="B3809" s="81"/>
      <c r="D3809" s="352"/>
      <c r="E3809" s="353"/>
      <c r="F3809" s="353"/>
      <c r="G3809" s="354"/>
      <c r="H3809" s="355"/>
      <c r="I3809" s="356"/>
    </row>
    <row r="3810" spans="2:9" ht="16.5" thickBot="1">
      <c r="B3810" s="81"/>
      <c r="D3810" s="352"/>
      <c r="E3810" s="353"/>
      <c r="F3810" s="353"/>
      <c r="G3810" s="354"/>
      <c r="H3810" s="355"/>
      <c r="I3810" s="356"/>
    </row>
    <row r="3811" spans="2:9" ht="16.5" thickBot="1">
      <c r="B3811" s="81"/>
      <c r="D3811" s="352"/>
      <c r="E3811" s="353"/>
      <c r="F3811" s="353"/>
      <c r="G3811" s="354"/>
      <c r="H3811" s="355"/>
      <c r="I3811" s="356"/>
    </row>
    <row r="3812" spans="2:9" ht="16.5" thickBot="1">
      <c r="B3812" s="81"/>
      <c r="D3812" s="352"/>
      <c r="E3812" s="353"/>
      <c r="F3812" s="353"/>
      <c r="G3812" s="354"/>
      <c r="H3812" s="355"/>
      <c r="I3812" s="356"/>
    </row>
    <row r="3813" spans="2:9" ht="16.5" thickBot="1">
      <c r="B3813" s="81"/>
      <c r="D3813" s="352"/>
      <c r="E3813" s="353"/>
      <c r="F3813" s="353"/>
      <c r="G3813" s="354"/>
      <c r="H3813" s="355"/>
      <c r="I3813" s="356"/>
    </row>
    <row r="3814" spans="2:9" ht="16.5" thickBot="1">
      <c r="B3814" s="81"/>
      <c r="D3814" s="352"/>
      <c r="E3814" s="353"/>
      <c r="F3814" s="353"/>
      <c r="G3814" s="354"/>
      <c r="H3814" s="355"/>
      <c r="I3814" s="356"/>
    </row>
    <row r="3815" spans="2:9" ht="16.5" thickBot="1">
      <c r="B3815" s="81"/>
      <c r="D3815" s="352"/>
      <c r="E3815" s="353"/>
      <c r="F3815" s="353"/>
      <c r="G3815" s="354"/>
      <c r="H3815" s="355"/>
      <c r="I3815" s="356"/>
    </row>
    <row r="3816" spans="2:9" ht="16.5" thickBot="1">
      <c r="B3816" s="81"/>
      <c r="D3816" s="352"/>
      <c r="E3816" s="353"/>
      <c r="F3816" s="353"/>
      <c r="G3816" s="354"/>
      <c r="H3816" s="355"/>
      <c r="I3816" s="356"/>
    </row>
    <row r="3817" spans="2:9" ht="16.5" thickBot="1">
      <c r="B3817" s="81"/>
      <c r="D3817" s="352"/>
      <c r="E3817" s="353"/>
      <c r="F3817" s="353"/>
      <c r="G3817" s="354"/>
      <c r="H3817" s="355"/>
      <c r="I3817" s="356"/>
    </row>
    <row r="3818" spans="2:9" ht="16.5" thickBot="1">
      <c r="B3818" s="81"/>
      <c r="D3818" s="352"/>
      <c r="E3818" s="353"/>
      <c r="F3818" s="353"/>
      <c r="G3818" s="354"/>
      <c r="H3818" s="355"/>
      <c r="I3818" s="356"/>
    </row>
    <row r="3819" spans="2:9" ht="16.5" thickBot="1">
      <c r="B3819" s="81"/>
      <c r="D3819" s="352"/>
      <c r="E3819" s="353"/>
      <c r="F3819" s="353"/>
      <c r="G3819" s="354"/>
      <c r="H3819" s="355"/>
      <c r="I3819" s="356"/>
    </row>
    <row r="3820" spans="2:9" ht="16.5" thickBot="1">
      <c r="B3820" s="81"/>
      <c r="D3820" s="352"/>
      <c r="E3820" s="353"/>
      <c r="F3820" s="353"/>
      <c r="G3820" s="354"/>
      <c r="H3820" s="355"/>
      <c r="I3820" s="356"/>
    </row>
    <row r="3821" spans="2:9" ht="16.5" thickBot="1">
      <c r="B3821" s="81"/>
      <c r="D3821" s="352"/>
      <c r="E3821" s="353"/>
      <c r="F3821" s="353"/>
      <c r="G3821" s="354"/>
      <c r="H3821" s="355"/>
      <c r="I3821" s="356"/>
    </row>
    <row r="3822" spans="2:9" ht="16.5" thickBot="1">
      <c r="B3822" s="81"/>
      <c r="D3822" s="352"/>
      <c r="E3822" s="353"/>
      <c r="F3822" s="353"/>
      <c r="G3822" s="354"/>
      <c r="H3822" s="355"/>
      <c r="I3822" s="356"/>
    </row>
    <row r="3823" spans="2:9" ht="16.5" thickBot="1">
      <c r="B3823" s="81"/>
      <c r="D3823" s="352"/>
      <c r="E3823" s="353"/>
      <c r="F3823" s="353"/>
      <c r="G3823" s="354"/>
      <c r="H3823" s="355"/>
      <c r="I3823" s="356"/>
    </row>
    <row r="3824" spans="2:9" ht="16.5" thickBot="1">
      <c r="B3824" s="81"/>
      <c r="D3824" s="352"/>
      <c r="E3824" s="353"/>
      <c r="F3824" s="353"/>
      <c r="G3824" s="354"/>
      <c r="H3824" s="355"/>
      <c r="I3824" s="356"/>
    </row>
    <row r="3825" spans="2:9" ht="16.5" thickBot="1">
      <c r="B3825" s="81"/>
      <c r="D3825" s="352"/>
      <c r="E3825" s="353"/>
      <c r="F3825" s="353"/>
      <c r="G3825" s="354"/>
      <c r="H3825" s="355"/>
      <c r="I3825" s="356"/>
    </row>
    <row r="3826" spans="2:9" ht="16.5" thickBot="1">
      <c r="B3826" s="81"/>
      <c r="D3826" s="352"/>
      <c r="E3826" s="353"/>
      <c r="F3826" s="353"/>
      <c r="G3826" s="354"/>
      <c r="H3826" s="355"/>
      <c r="I3826" s="356"/>
    </row>
    <row r="3827" spans="2:9" ht="16.5" thickBot="1">
      <c r="B3827" s="81"/>
      <c r="D3827" s="352"/>
      <c r="E3827" s="353"/>
      <c r="F3827" s="353"/>
      <c r="G3827" s="354"/>
      <c r="H3827" s="355"/>
      <c r="I3827" s="356"/>
    </row>
    <row r="3828" spans="2:9" ht="16.5" thickBot="1">
      <c r="B3828" s="81"/>
      <c r="D3828" s="352"/>
      <c r="E3828" s="353"/>
      <c r="F3828" s="353"/>
      <c r="G3828" s="354"/>
      <c r="H3828" s="355"/>
      <c r="I3828" s="356"/>
    </row>
    <row r="3829" spans="2:9" ht="16.5" thickBot="1">
      <c r="B3829" s="81"/>
      <c r="D3829" s="352"/>
      <c r="E3829" s="353"/>
      <c r="F3829" s="353"/>
      <c r="G3829" s="354"/>
      <c r="H3829" s="355"/>
      <c r="I3829" s="356"/>
    </row>
    <row r="3830" spans="2:9" ht="16.5" thickBot="1">
      <c r="B3830" s="81"/>
      <c r="D3830" s="352"/>
      <c r="E3830" s="353"/>
      <c r="F3830" s="353"/>
      <c r="G3830" s="354"/>
      <c r="H3830" s="355"/>
      <c r="I3830" s="356"/>
    </row>
    <row r="3831" spans="2:9" ht="16.5" thickBot="1">
      <c r="B3831" s="81"/>
      <c r="D3831" s="352"/>
      <c r="E3831" s="353"/>
      <c r="F3831" s="353"/>
      <c r="G3831" s="354"/>
      <c r="H3831" s="355"/>
      <c r="I3831" s="356"/>
    </row>
    <row r="3832" spans="2:9" ht="16.5" thickBot="1">
      <c r="B3832" s="81"/>
      <c r="D3832" s="352"/>
      <c r="E3832" s="353"/>
      <c r="F3832" s="353"/>
      <c r="G3832" s="354"/>
      <c r="H3832" s="355"/>
      <c r="I3832" s="356"/>
    </row>
    <row r="3833" spans="2:9" ht="16.5" thickBot="1">
      <c r="B3833" s="81"/>
      <c r="D3833" s="352"/>
      <c r="E3833" s="353"/>
      <c r="F3833" s="353"/>
      <c r="G3833" s="354"/>
      <c r="H3833" s="355"/>
      <c r="I3833" s="356"/>
    </row>
    <row r="3834" spans="2:9" ht="16.5" thickBot="1">
      <c r="B3834" s="81"/>
      <c r="D3834" s="352"/>
      <c r="E3834" s="353"/>
      <c r="F3834" s="353"/>
      <c r="G3834" s="354"/>
      <c r="H3834" s="355"/>
      <c r="I3834" s="356"/>
    </row>
    <row r="3835" spans="2:9" ht="16.5" thickBot="1">
      <c r="B3835" s="81"/>
      <c r="D3835" s="352"/>
      <c r="E3835" s="353"/>
      <c r="F3835" s="353"/>
      <c r="G3835" s="354"/>
      <c r="H3835" s="355"/>
      <c r="I3835" s="356"/>
    </row>
    <row r="3836" spans="2:9" ht="16.5" thickBot="1">
      <c r="B3836" s="81"/>
      <c r="D3836" s="352"/>
      <c r="E3836" s="353"/>
      <c r="F3836" s="353"/>
      <c r="G3836" s="354"/>
      <c r="H3836" s="355"/>
      <c r="I3836" s="356"/>
    </row>
    <row r="3837" spans="2:9" ht="16.5" thickBot="1">
      <c r="B3837" s="81"/>
      <c r="D3837" s="352"/>
      <c r="E3837" s="353"/>
      <c r="F3837" s="353"/>
      <c r="G3837" s="354"/>
      <c r="H3837" s="355"/>
      <c r="I3837" s="356"/>
    </row>
    <row r="3838" spans="2:9" ht="16.5" thickBot="1">
      <c r="B3838" s="81"/>
      <c r="D3838" s="352"/>
      <c r="E3838" s="353"/>
      <c r="F3838" s="353"/>
      <c r="G3838" s="354"/>
      <c r="H3838" s="355"/>
      <c r="I3838" s="356"/>
    </row>
    <row r="3839" spans="2:9" ht="16.5" thickBot="1">
      <c r="B3839" s="81"/>
      <c r="D3839" s="352"/>
      <c r="E3839" s="353"/>
      <c r="F3839" s="353"/>
      <c r="G3839" s="354"/>
      <c r="H3839" s="355"/>
      <c r="I3839" s="356"/>
    </row>
    <row r="3840" spans="2:9" ht="16.5" thickBot="1">
      <c r="B3840" s="81"/>
      <c r="D3840" s="352"/>
      <c r="E3840" s="353"/>
      <c r="F3840" s="353"/>
      <c r="G3840" s="354"/>
      <c r="H3840" s="355"/>
      <c r="I3840" s="356"/>
    </row>
    <row r="3841" spans="2:9" ht="16.5" thickBot="1">
      <c r="B3841" s="81"/>
      <c r="D3841" s="352"/>
      <c r="E3841" s="353"/>
      <c r="F3841" s="353"/>
      <c r="G3841" s="354"/>
      <c r="H3841" s="355"/>
      <c r="I3841" s="356"/>
    </row>
    <row r="3842" spans="2:9" ht="16.5" thickBot="1">
      <c r="B3842" s="81"/>
      <c r="D3842" s="352"/>
      <c r="E3842" s="353"/>
      <c r="F3842" s="353"/>
      <c r="G3842" s="354"/>
      <c r="H3842" s="355"/>
      <c r="I3842" s="356"/>
    </row>
    <row r="3843" spans="2:9" ht="16.5" thickBot="1">
      <c r="B3843" s="81"/>
      <c r="D3843" s="352"/>
      <c r="E3843" s="353"/>
      <c r="F3843" s="353"/>
      <c r="G3843" s="354"/>
      <c r="H3843" s="355"/>
      <c r="I3843" s="356"/>
    </row>
    <row r="3844" spans="2:9" ht="16.5" thickBot="1">
      <c r="B3844" s="81"/>
      <c r="D3844" s="352"/>
      <c r="E3844" s="353"/>
      <c r="F3844" s="353"/>
      <c r="G3844" s="354"/>
      <c r="H3844" s="355"/>
      <c r="I3844" s="356"/>
    </row>
    <row r="3845" spans="2:9" ht="16.5" thickBot="1">
      <c r="B3845" s="81"/>
      <c r="D3845" s="352"/>
      <c r="E3845" s="353"/>
      <c r="F3845" s="353"/>
      <c r="G3845" s="354"/>
      <c r="H3845" s="355"/>
      <c r="I3845" s="356"/>
    </row>
    <row r="3846" spans="2:9" ht="16.5" thickBot="1">
      <c r="B3846" s="81"/>
      <c r="D3846" s="352"/>
      <c r="E3846" s="353"/>
      <c r="F3846" s="353"/>
      <c r="G3846" s="354"/>
      <c r="H3846" s="355"/>
      <c r="I3846" s="356"/>
    </row>
    <row r="3847" spans="2:9" ht="16.5" thickBot="1">
      <c r="B3847" s="81"/>
      <c r="D3847" s="352"/>
      <c r="E3847" s="353"/>
      <c r="F3847" s="353"/>
      <c r="G3847" s="354"/>
      <c r="H3847" s="355"/>
      <c r="I3847" s="356"/>
    </row>
    <row r="3848" spans="2:9" ht="16.5" thickBot="1">
      <c r="B3848" s="81"/>
      <c r="D3848" s="352"/>
      <c r="E3848" s="353"/>
      <c r="F3848" s="353"/>
      <c r="G3848" s="354"/>
      <c r="H3848" s="355"/>
      <c r="I3848" s="356"/>
    </row>
    <row r="3849" spans="2:9" ht="16.5" thickBot="1">
      <c r="B3849" s="81"/>
      <c r="D3849" s="352"/>
      <c r="E3849" s="353"/>
      <c r="F3849" s="353"/>
      <c r="G3849" s="354"/>
      <c r="H3849" s="355"/>
      <c r="I3849" s="356"/>
    </row>
    <row r="3850" spans="2:9" ht="16.5" thickBot="1">
      <c r="B3850" s="81"/>
      <c r="D3850" s="352"/>
      <c r="E3850" s="353"/>
      <c r="F3850" s="353"/>
      <c r="G3850" s="354"/>
      <c r="H3850" s="355"/>
      <c r="I3850" s="356"/>
    </row>
    <row r="3851" spans="2:9" ht="16.5" thickBot="1">
      <c r="B3851" s="81"/>
      <c r="D3851" s="352"/>
      <c r="E3851" s="353"/>
      <c r="F3851" s="353"/>
      <c r="G3851" s="354"/>
      <c r="H3851" s="355"/>
      <c r="I3851" s="356"/>
    </row>
    <row r="3852" spans="2:9" ht="16.5" thickBot="1">
      <c r="B3852" s="81"/>
      <c r="D3852" s="352"/>
      <c r="E3852" s="353"/>
      <c r="F3852" s="353"/>
      <c r="G3852" s="354"/>
      <c r="H3852" s="355"/>
      <c r="I3852" s="356"/>
    </row>
    <row r="3853" spans="2:9" ht="16.5" thickBot="1">
      <c r="B3853" s="81"/>
      <c r="D3853" s="352"/>
      <c r="E3853" s="353"/>
      <c r="F3853" s="353"/>
      <c r="G3853" s="354"/>
      <c r="H3853" s="355"/>
      <c r="I3853" s="356"/>
    </row>
    <row r="3854" spans="2:9" ht="16.5" thickBot="1">
      <c r="B3854" s="81"/>
      <c r="D3854" s="352"/>
      <c r="E3854" s="353"/>
      <c r="F3854" s="353"/>
      <c r="G3854" s="354"/>
      <c r="H3854" s="355"/>
      <c r="I3854" s="356"/>
    </row>
    <row r="3855" spans="2:9" ht="16.5" thickBot="1">
      <c r="B3855" s="81"/>
      <c r="D3855" s="352"/>
      <c r="E3855" s="353"/>
      <c r="F3855" s="353"/>
      <c r="G3855" s="354"/>
      <c r="H3855" s="355"/>
      <c r="I3855" s="356"/>
    </row>
    <row r="3856" spans="2:9" ht="16.5" thickBot="1">
      <c r="B3856" s="81"/>
      <c r="D3856" s="352"/>
      <c r="E3856" s="353"/>
      <c r="F3856" s="353"/>
      <c r="G3856" s="354"/>
      <c r="H3856" s="355"/>
      <c r="I3856" s="356"/>
    </row>
    <row r="3857" spans="2:9" ht="16.5" thickBot="1">
      <c r="B3857" s="81"/>
      <c r="D3857" s="352"/>
      <c r="E3857" s="353"/>
      <c r="F3857" s="353"/>
      <c r="G3857" s="354"/>
      <c r="H3857" s="355"/>
      <c r="I3857" s="356"/>
    </row>
    <row r="3858" spans="2:9" ht="16.5" thickBot="1">
      <c r="B3858" s="81"/>
      <c r="D3858" s="352"/>
      <c r="E3858" s="353"/>
      <c r="F3858" s="353"/>
      <c r="G3858" s="354"/>
      <c r="H3858" s="355"/>
      <c r="I3858" s="356"/>
    </row>
    <row r="3859" spans="2:9" ht="16.5" thickBot="1">
      <c r="B3859" s="81"/>
      <c r="D3859" s="352"/>
      <c r="E3859" s="353"/>
      <c r="F3859" s="353"/>
      <c r="G3859" s="354"/>
      <c r="H3859" s="355"/>
      <c r="I3859" s="356"/>
    </row>
    <row r="3860" spans="2:9" ht="16.5" thickBot="1">
      <c r="B3860" s="81"/>
      <c r="D3860" s="352"/>
      <c r="E3860" s="353"/>
      <c r="F3860" s="353"/>
      <c r="G3860" s="354"/>
      <c r="H3860" s="355"/>
      <c r="I3860" s="356"/>
    </row>
    <row r="3861" spans="2:9" ht="16.5" thickBot="1">
      <c r="B3861" s="81"/>
      <c r="D3861" s="352"/>
      <c r="E3861" s="353"/>
      <c r="F3861" s="353"/>
      <c r="G3861" s="354"/>
      <c r="H3861" s="355"/>
      <c r="I3861" s="356"/>
    </row>
    <row r="3862" spans="2:9" ht="16.5" thickBot="1">
      <c r="B3862" s="81"/>
      <c r="D3862" s="352"/>
      <c r="E3862" s="353"/>
      <c r="F3862" s="353"/>
      <c r="G3862" s="354"/>
      <c r="H3862" s="355"/>
      <c r="I3862" s="356"/>
    </row>
    <row r="3863" spans="2:9" ht="16.5" thickBot="1">
      <c r="B3863" s="81"/>
      <c r="D3863" s="352"/>
      <c r="E3863" s="353"/>
      <c r="F3863" s="353"/>
      <c r="G3863" s="354"/>
      <c r="H3863" s="355"/>
      <c r="I3863" s="356"/>
    </row>
    <row r="3864" spans="2:9" ht="16.5" thickBot="1">
      <c r="B3864" s="81"/>
      <c r="D3864" s="352"/>
      <c r="E3864" s="353"/>
      <c r="F3864" s="353"/>
      <c r="G3864" s="354"/>
      <c r="H3864" s="355"/>
      <c r="I3864" s="356"/>
    </row>
    <row r="3865" spans="2:9" ht="16.5" thickBot="1">
      <c r="B3865" s="81"/>
      <c r="D3865" s="352"/>
      <c r="E3865" s="353"/>
      <c r="F3865" s="353"/>
      <c r="G3865" s="354"/>
      <c r="H3865" s="355"/>
      <c r="I3865" s="356"/>
    </row>
    <row r="3866" spans="2:9" ht="16.5" thickBot="1">
      <c r="B3866" s="81"/>
      <c r="D3866" s="352"/>
      <c r="E3866" s="353"/>
      <c r="F3866" s="353"/>
      <c r="G3866" s="354"/>
      <c r="H3866" s="355"/>
      <c r="I3866" s="356"/>
    </row>
    <row r="3867" spans="2:9" ht="16.5" thickBot="1">
      <c r="B3867" s="81"/>
      <c r="D3867" s="352"/>
      <c r="E3867" s="353"/>
      <c r="F3867" s="353"/>
      <c r="G3867" s="354"/>
      <c r="H3867" s="355"/>
      <c r="I3867" s="356"/>
    </row>
    <row r="3868" spans="2:9" ht="16.5" thickBot="1">
      <c r="B3868" s="81"/>
      <c r="D3868" s="352"/>
      <c r="E3868" s="353"/>
      <c r="F3868" s="353"/>
      <c r="G3868" s="354"/>
      <c r="H3868" s="355"/>
      <c r="I3868" s="356"/>
    </row>
    <row r="3869" spans="2:9" ht="16.5" thickBot="1">
      <c r="B3869" s="81"/>
      <c r="D3869" s="352"/>
      <c r="E3869" s="353"/>
      <c r="F3869" s="353"/>
      <c r="G3869" s="354"/>
      <c r="H3869" s="355"/>
      <c r="I3869" s="356"/>
    </row>
    <row r="3870" spans="2:9" ht="16.5" thickBot="1">
      <c r="B3870" s="81"/>
      <c r="D3870" s="352"/>
      <c r="E3870" s="353"/>
      <c r="F3870" s="353"/>
      <c r="G3870" s="354"/>
      <c r="H3870" s="355"/>
      <c r="I3870" s="356"/>
    </row>
    <row r="3871" spans="2:9" ht="16.5" thickBot="1">
      <c r="B3871" s="81"/>
      <c r="D3871" s="352"/>
      <c r="E3871" s="353"/>
      <c r="F3871" s="353"/>
      <c r="G3871" s="354"/>
      <c r="H3871" s="355"/>
      <c r="I3871" s="356"/>
    </row>
    <row r="3872" spans="2:9" ht="16.5" thickBot="1">
      <c r="B3872" s="81"/>
      <c r="D3872" s="352"/>
      <c r="E3872" s="353"/>
      <c r="F3872" s="353"/>
      <c r="G3872" s="354"/>
      <c r="H3872" s="355"/>
      <c r="I3872" s="356"/>
    </row>
    <row r="3873" spans="2:9" ht="16.5" thickBot="1">
      <c r="B3873" s="81"/>
      <c r="D3873" s="352"/>
      <c r="E3873" s="353"/>
      <c r="F3873" s="353"/>
      <c r="G3873" s="354"/>
      <c r="H3873" s="355"/>
      <c r="I3873" s="356"/>
    </row>
    <row r="3874" spans="2:9" ht="16.5" thickBot="1">
      <c r="B3874" s="81"/>
      <c r="D3874" s="352"/>
      <c r="E3874" s="353"/>
      <c r="F3874" s="353"/>
      <c r="G3874" s="354"/>
      <c r="H3874" s="355"/>
      <c r="I3874" s="356"/>
    </row>
    <row r="3875" spans="2:9" ht="16.5" thickBot="1">
      <c r="B3875" s="81"/>
      <c r="D3875" s="352"/>
      <c r="E3875" s="353"/>
      <c r="F3875" s="353"/>
      <c r="G3875" s="354"/>
      <c r="H3875" s="355"/>
      <c r="I3875" s="356"/>
    </row>
    <row r="3876" spans="2:9" ht="16.5" thickBot="1">
      <c r="B3876" s="81"/>
      <c r="D3876" s="352"/>
      <c r="E3876" s="353"/>
      <c r="F3876" s="353"/>
      <c r="G3876" s="354"/>
      <c r="H3876" s="355"/>
      <c r="I3876" s="356"/>
    </row>
    <row r="3877" spans="2:9" ht="16.5" thickBot="1">
      <c r="B3877" s="81"/>
      <c r="D3877" s="352"/>
      <c r="E3877" s="353"/>
      <c r="F3877" s="353"/>
      <c r="G3877" s="354"/>
      <c r="H3877" s="355"/>
      <c r="I3877" s="356"/>
    </row>
    <row r="3878" spans="2:9" ht="16.5" thickBot="1">
      <c r="B3878" s="81"/>
      <c r="D3878" s="352"/>
      <c r="E3878" s="353"/>
      <c r="F3878" s="353"/>
      <c r="G3878" s="354"/>
      <c r="H3878" s="355"/>
      <c r="I3878" s="356"/>
    </row>
    <row r="3879" spans="2:9" ht="16.5" thickBot="1">
      <c r="B3879" s="81"/>
      <c r="D3879" s="352"/>
      <c r="E3879" s="353"/>
      <c r="F3879" s="353"/>
      <c r="G3879" s="354"/>
      <c r="H3879" s="355"/>
      <c r="I3879" s="356"/>
    </row>
    <row r="3880" spans="2:9" ht="16.5" thickBot="1">
      <c r="B3880" s="81"/>
      <c r="D3880" s="352"/>
      <c r="E3880" s="353"/>
      <c r="F3880" s="353"/>
      <c r="G3880" s="354"/>
      <c r="H3880" s="355"/>
      <c r="I3880" s="356"/>
    </row>
    <row r="3881" spans="2:9" ht="16.5" thickBot="1">
      <c r="B3881" s="81"/>
      <c r="D3881" s="352"/>
      <c r="E3881" s="353"/>
      <c r="F3881" s="353"/>
      <c r="G3881" s="354"/>
      <c r="H3881" s="355"/>
      <c r="I3881" s="356"/>
    </row>
    <row r="3882" spans="2:9" ht="16.5" thickBot="1">
      <c r="B3882" s="81"/>
      <c r="D3882" s="352"/>
      <c r="E3882" s="353"/>
      <c r="F3882" s="353"/>
      <c r="G3882" s="354"/>
      <c r="H3882" s="355"/>
      <c r="I3882" s="356"/>
    </row>
    <row r="3883" spans="2:9" ht="16.5" thickBot="1">
      <c r="B3883" s="81"/>
      <c r="D3883" s="352"/>
      <c r="E3883" s="353"/>
      <c r="F3883" s="353"/>
      <c r="G3883" s="354"/>
      <c r="H3883" s="355"/>
      <c r="I3883" s="356"/>
    </row>
    <row r="3884" spans="2:9" ht="16.5" thickBot="1">
      <c r="B3884" s="81"/>
      <c r="D3884" s="352"/>
      <c r="E3884" s="353"/>
      <c r="F3884" s="353"/>
      <c r="G3884" s="354"/>
      <c r="H3884" s="355"/>
      <c r="I3884" s="356"/>
    </row>
    <row r="3885" spans="2:9" ht="16.5" thickBot="1">
      <c r="B3885" s="81"/>
      <c r="D3885" s="352"/>
      <c r="E3885" s="353"/>
      <c r="F3885" s="353"/>
      <c r="G3885" s="354"/>
      <c r="H3885" s="355"/>
      <c r="I3885" s="356"/>
    </row>
    <row r="3886" spans="2:9" ht="16.5" thickBot="1">
      <c r="B3886" s="81"/>
      <c r="D3886" s="352"/>
      <c r="E3886" s="353"/>
      <c r="F3886" s="353"/>
      <c r="G3886" s="354"/>
      <c r="H3886" s="355"/>
      <c r="I3886" s="356"/>
    </row>
    <row r="3887" spans="2:9" ht="16.5" thickBot="1">
      <c r="B3887" s="81"/>
      <c r="D3887" s="352"/>
      <c r="E3887" s="353"/>
      <c r="F3887" s="353"/>
      <c r="G3887" s="354"/>
      <c r="H3887" s="355"/>
      <c r="I3887" s="356"/>
    </row>
    <row r="3888" spans="2:9" ht="16.5" thickBot="1">
      <c r="B3888" s="81"/>
      <c r="D3888" s="352"/>
      <c r="E3888" s="353"/>
      <c r="F3888" s="353"/>
      <c r="G3888" s="354"/>
      <c r="H3888" s="355"/>
      <c r="I3888" s="356"/>
    </row>
    <row r="3889" spans="2:9" ht="16.5" thickBot="1">
      <c r="B3889" s="81"/>
      <c r="D3889" s="352"/>
      <c r="E3889" s="353"/>
      <c r="F3889" s="353"/>
      <c r="G3889" s="354"/>
      <c r="H3889" s="355"/>
      <c r="I3889" s="356"/>
    </row>
    <row r="3890" spans="2:9" ht="16.5" thickBot="1">
      <c r="B3890" s="81"/>
      <c r="D3890" s="352"/>
      <c r="E3890" s="353"/>
      <c r="F3890" s="353"/>
      <c r="G3890" s="354"/>
      <c r="H3890" s="355"/>
      <c r="I3890" s="356"/>
    </row>
    <row r="3891" spans="2:9" ht="16.5" thickBot="1">
      <c r="B3891" s="81"/>
      <c r="D3891" s="352"/>
      <c r="E3891" s="353"/>
      <c r="F3891" s="353"/>
      <c r="G3891" s="354"/>
      <c r="H3891" s="355"/>
      <c r="I3891" s="356"/>
    </row>
    <row r="3892" spans="2:9" ht="16.5" thickBot="1">
      <c r="B3892" s="81"/>
      <c r="D3892" s="352"/>
      <c r="E3892" s="353"/>
      <c r="F3892" s="353"/>
      <c r="G3892" s="354"/>
      <c r="H3892" s="355"/>
      <c r="I3892" s="356"/>
    </row>
    <row r="3893" spans="2:9" ht="16.5" thickBot="1">
      <c r="B3893" s="81"/>
      <c r="D3893" s="352"/>
      <c r="E3893" s="353"/>
      <c r="F3893" s="353"/>
      <c r="G3893" s="354"/>
      <c r="H3893" s="355"/>
      <c r="I3893" s="356"/>
    </row>
    <row r="3894" spans="2:9" ht="16.5" thickBot="1">
      <c r="B3894" s="81"/>
      <c r="D3894" s="352"/>
      <c r="E3894" s="353"/>
      <c r="F3894" s="353"/>
      <c r="G3894" s="354"/>
      <c r="H3894" s="355"/>
      <c r="I3894" s="356"/>
    </row>
    <row r="3895" spans="2:9" ht="16.5" thickBot="1">
      <c r="B3895" s="81"/>
      <c r="D3895" s="352"/>
      <c r="E3895" s="353"/>
      <c r="F3895" s="353"/>
      <c r="G3895" s="354"/>
      <c r="H3895" s="355"/>
      <c r="I3895" s="356"/>
    </row>
    <row r="3896" spans="2:9" ht="16.5" thickBot="1">
      <c r="B3896" s="81"/>
      <c r="D3896" s="352"/>
      <c r="E3896" s="353"/>
      <c r="F3896" s="353"/>
      <c r="G3896" s="354"/>
      <c r="H3896" s="355"/>
      <c r="I3896" s="356"/>
    </row>
    <row r="3897" spans="2:9" ht="16.5" thickBot="1">
      <c r="B3897" s="81"/>
      <c r="D3897" s="352"/>
      <c r="E3897" s="353"/>
      <c r="F3897" s="353"/>
      <c r="G3897" s="354"/>
      <c r="H3897" s="355"/>
      <c r="I3897" s="356"/>
    </row>
    <row r="3898" spans="2:9" ht="16.5" thickBot="1">
      <c r="B3898" s="81"/>
      <c r="D3898" s="352"/>
      <c r="E3898" s="353"/>
      <c r="F3898" s="353"/>
      <c r="G3898" s="354"/>
      <c r="H3898" s="355"/>
      <c r="I3898" s="356"/>
    </row>
    <row r="3899" spans="2:9" ht="16.5" thickBot="1">
      <c r="B3899" s="81"/>
      <c r="D3899" s="352"/>
      <c r="E3899" s="353"/>
      <c r="F3899" s="353"/>
      <c r="G3899" s="354"/>
      <c r="H3899" s="355"/>
      <c r="I3899" s="356"/>
    </row>
    <row r="3900" spans="2:9" ht="16.5" thickBot="1">
      <c r="B3900" s="81"/>
      <c r="D3900" s="352"/>
      <c r="E3900" s="353"/>
      <c r="F3900" s="353"/>
      <c r="G3900" s="354"/>
      <c r="H3900" s="355"/>
      <c r="I3900" s="356"/>
    </row>
    <row r="3901" spans="2:9" ht="16.5" thickBot="1">
      <c r="B3901" s="81"/>
      <c r="D3901" s="352"/>
      <c r="E3901" s="353"/>
      <c r="F3901" s="353"/>
      <c r="G3901" s="354"/>
      <c r="H3901" s="355"/>
      <c r="I3901" s="356"/>
    </row>
    <row r="3902" spans="2:9" ht="16.5" thickBot="1">
      <c r="B3902" s="81"/>
      <c r="D3902" s="352"/>
      <c r="E3902" s="353"/>
      <c r="F3902" s="353"/>
      <c r="G3902" s="354"/>
      <c r="H3902" s="355"/>
      <c r="I3902" s="356"/>
    </row>
    <row r="3903" spans="2:9" ht="16.5" thickBot="1">
      <c r="B3903" s="81"/>
      <c r="D3903" s="352"/>
      <c r="E3903" s="353"/>
      <c r="F3903" s="353"/>
      <c r="G3903" s="354"/>
      <c r="H3903" s="355"/>
      <c r="I3903" s="356"/>
    </row>
    <row r="3904" spans="2:9" ht="16.5" thickBot="1">
      <c r="B3904" s="81"/>
      <c r="D3904" s="352"/>
      <c r="E3904" s="353"/>
      <c r="F3904" s="353"/>
      <c r="G3904" s="354"/>
      <c r="H3904" s="355"/>
      <c r="I3904" s="356"/>
    </row>
    <row r="3905" spans="2:9" ht="16.5" thickBot="1">
      <c r="B3905" s="81"/>
      <c r="D3905" s="352"/>
      <c r="E3905" s="353"/>
      <c r="F3905" s="353"/>
      <c r="G3905" s="354"/>
      <c r="H3905" s="355"/>
      <c r="I3905" s="356"/>
    </row>
    <row r="3906" spans="2:9" ht="16.5" thickBot="1">
      <c r="B3906" s="81"/>
      <c r="D3906" s="352"/>
      <c r="E3906" s="353"/>
      <c r="F3906" s="353"/>
      <c r="G3906" s="354"/>
      <c r="H3906" s="355"/>
      <c r="I3906" s="356"/>
    </row>
    <row r="3907" spans="2:9" ht="16.5" thickBot="1">
      <c r="B3907" s="81"/>
      <c r="D3907" s="352"/>
      <c r="E3907" s="353"/>
      <c r="F3907" s="353"/>
      <c r="G3907" s="354"/>
      <c r="H3907" s="355"/>
      <c r="I3907" s="356"/>
    </row>
    <row r="3908" spans="2:9" ht="16.5" thickBot="1">
      <c r="B3908" s="81"/>
      <c r="D3908" s="352"/>
      <c r="E3908" s="353"/>
      <c r="F3908" s="353"/>
      <c r="G3908" s="354"/>
      <c r="H3908" s="355"/>
      <c r="I3908" s="356"/>
    </row>
    <row r="3909" spans="2:9" ht="16.5" thickBot="1">
      <c r="B3909" s="81"/>
      <c r="D3909" s="352"/>
      <c r="E3909" s="353"/>
      <c r="F3909" s="353"/>
      <c r="G3909" s="354"/>
      <c r="H3909" s="355"/>
      <c r="I3909" s="356"/>
    </row>
    <row r="3910" spans="2:9" ht="16.5" thickBot="1">
      <c r="B3910" s="81"/>
      <c r="D3910" s="352"/>
      <c r="E3910" s="353"/>
      <c r="F3910" s="353"/>
      <c r="G3910" s="354"/>
      <c r="H3910" s="355"/>
      <c r="I3910" s="356"/>
    </row>
    <row r="3911" spans="2:9" ht="16.5" thickBot="1">
      <c r="B3911" s="81"/>
      <c r="D3911" s="352"/>
      <c r="E3911" s="353"/>
      <c r="F3911" s="353"/>
      <c r="G3911" s="354"/>
      <c r="H3911" s="355"/>
      <c r="I3911" s="356"/>
    </row>
    <row r="3912" spans="2:9" ht="16.5" thickBot="1">
      <c r="B3912" s="81"/>
      <c r="D3912" s="352"/>
      <c r="E3912" s="353"/>
      <c r="F3912" s="353"/>
      <c r="G3912" s="354"/>
      <c r="H3912" s="355"/>
      <c r="I3912" s="356"/>
    </row>
    <row r="3913" spans="2:9" ht="16.5" thickBot="1">
      <c r="B3913" s="81"/>
      <c r="D3913" s="352"/>
      <c r="E3913" s="353"/>
      <c r="F3913" s="353"/>
      <c r="G3913" s="354"/>
      <c r="H3913" s="355"/>
      <c r="I3913" s="356"/>
    </row>
    <row r="3914" spans="2:9" ht="16.5" thickBot="1">
      <c r="B3914" s="81"/>
      <c r="D3914" s="352"/>
      <c r="E3914" s="353"/>
      <c r="F3914" s="353"/>
      <c r="G3914" s="354"/>
      <c r="H3914" s="355"/>
      <c r="I3914" s="356"/>
    </row>
    <row r="3915" spans="2:9" ht="16.5" thickBot="1">
      <c r="B3915" s="81"/>
      <c r="D3915" s="352"/>
      <c r="E3915" s="353"/>
      <c r="F3915" s="353"/>
      <c r="G3915" s="354"/>
      <c r="H3915" s="355"/>
      <c r="I3915" s="356"/>
    </row>
    <row r="3916" spans="2:9" ht="16.5" thickBot="1">
      <c r="B3916" s="81"/>
      <c r="D3916" s="352"/>
      <c r="E3916" s="353"/>
      <c r="F3916" s="353"/>
      <c r="G3916" s="354"/>
      <c r="H3916" s="355"/>
      <c r="I3916" s="356"/>
    </row>
    <row r="3917" spans="2:9" ht="16.5" thickBot="1">
      <c r="B3917" s="81"/>
      <c r="D3917" s="352"/>
      <c r="E3917" s="353"/>
      <c r="F3917" s="353"/>
      <c r="G3917" s="354"/>
      <c r="H3917" s="355"/>
      <c r="I3917" s="356"/>
    </row>
    <row r="3918" spans="2:9" ht="16.5" thickBot="1">
      <c r="B3918" s="81"/>
      <c r="D3918" s="352"/>
      <c r="E3918" s="353"/>
      <c r="F3918" s="353"/>
      <c r="G3918" s="354"/>
      <c r="H3918" s="355"/>
      <c r="I3918" s="356"/>
    </row>
    <row r="3919" spans="2:9" ht="16.5" thickBot="1">
      <c r="B3919" s="81"/>
      <c r="D3919" s="352"/>
      <c r="E3919" s="353"/>
      <c r="F3919" s="353"/>
      <c r="G3919" s="354"/>
      <c r="H3919" s="355"/>
      <c r="I3919" s="356"/>
    </row>
    <row r="3920" spans="2:9" ht="16.5" thickBot="1">
      <c r="B3920" s="81"/>
      <c r="D3920" s="352"/>
      <c r="E3920" s="353"/>
      <c r="F3920" s="353"/>
      <c r="G3920" s="354"/>
      <c r="H3920" s="355"/>
      <c r="I3920" s="356"/>
    </row>
    <row r="3921" spans="2:9" ht="16.5" thickBot="1">
      <c r="B3921" s="81"/>
      <c r="D3921" s="352"/>
      <c r="E3921" s="353"/>
      <c r="F3921" s="353"/>
      <c r="G3921" s="354"/>
      <c r="H3921" s="355"/>
      <c r="I3921" s="356"/>
    </row>
    <row r="3922" spans="2:9" ht="16.5" thickBot="1">
      <c r="B3922" s="81"/>
      <c r="D3922" s="352"/>
      <c r="E3922" s="353"/>
      <c r="F3922" s="353"/>
      <c r="G3922" s="354"/>
      <c r="H3922" s="355"/>
      <c r="I3922" s="356"/>
    </row>
    <row r="3923" spans="2:9" ht="16.5" thickBot="1">
      <c r="B3923" s="81"/>
      <c r="D3923" s="352"/>
      <c r="E3923" s="353"/>
      <c r="F3923" s="353"/>
      <c r="G3923" s="354"/>
      <c r="H3923" s="355"/>
      <c r="I3923" s="356"/>
    </row>
    <row r="3924" spans="2:9" ht="16.5" thickBot="1">
      <c r="B3924" s="81"/>
      <c r="D3924" s="352"/>
      <c r="E3924" s="353"/>
      <c r="F3924" s="353"/>
      <c r="G3924" s="354"/>
      <c r="H3924" s="355"/>
      <c r="I3924" s="356"/>
    </row>
    <row r="3925" spans="2:9" ht="16.5" thickBot="1">
      <c r="B3925" s="81"/>
      <c r="D3925" s="352"/>
      <c r="E3925" s="353"/>
      <c r="F3925" s="353"/>
      <c r="G3925" s="354"/>
      <c r="H3925" s="355"/>
      <c r="I3925" s="356"/>
    </row>
    <row r="3926" spans="2:9" ht="16.5" thickBot="1">
      <c r="B3926" s="81"/>
      <c r="D3926" s="352"/>
      <c r="E3926" s="353"/>
      <c r="F3926" s="353"/>
      <c r="G3926" s="354"/>
      <c r="H3926" s="355"/>
      <c r="I3926" s="356"/>
    </row>
    <row r="3927" spans="2:9" ht="16.5" thickBot="1">
      <c r="B3927" s="81"/>
      <c r="D3927" s="352"/>
      <c r="E3927" s="353"/>
      <c r="F3927" s="353"/>
      <c r="G3927" s="354"/>
      <c r="H3927" s="355"/>
      <c r="I3927" s="356"/>
    </row>
    <row r="3928" spans="2:9" ht="16.5" thickBot="1">
      <c r="B3928" s="81"/>
      <c r="D3928" s="352"/>
      <c r="E3928" s="353"/>
      <c r="F3928" s="353"/>
      <c r="G3928" s="354"/>
      <c r="H3928" s="355"/>
      <c r="I3928" s="356"/>
    </row>
    <row r="3929" spans="2:9" ht="16.5" thickBot="1">
      <c r="B3929" s="81"/>
      <c r="D3929" s="352"/>
      <c r="E3929" s="353"/>
      <c r="F3929" s="353"/>
      <c r="G3929" s="354"/>
      <c r="H3929" s="355"/>
      <c r="I3929" s="356"/>
    </row>
    <row r="3930" spans="2:9" ht="16.5" thickBot="1">
      <c r="B3930" s="81"/>
      <c r="D3930" s="352"/>
      <c r="E3930" s="353"/>
      <c r="F3930" s="353"/>
      <c r="G3930" s="354"/>
      <c r="H3930" s="355"/>
      <c r="I3930" s="356"/>
    </row>
    <row r="3931" spans="2:9" ht="16.5" thickBot="1">
      <c r="B3931" s="81"/>
      <c r="D3931" s="352"/>
      <c r="E3931" s="353"/>
      <c r="F3931" s="353"/>
      <c r="G3931" s="354"/>
      <c r="H3931" s="355"/>
      <c r="I3931" s="356"/>
    </row>
    <row r="3932" spans="2:9" ht="16.5" thickBot="1">
      <c r="B3932" s="81"/>
      <c r="D3932" s="352"/>
      <c r="E3932" s="353"/>
      <c r="F3932" s="353"/>
      <c r="G3932" s="354"/>
      <c r="H3932" s="355"/>
      <c r="I3932" s="356"/>
    </row>
    <row r="3933" spans="2:9" ht="16.5" thickBot="1">
      <c r="B3933" s="81"/>
      <c r="D3933" s="352"/>
      <c r="E3933" s="353"/>
      <c r="F3933" s="353"/>
      <c r="G3933" s="354"/>
      <c r="H3933" s="355"/>
      <c r="I3933" s="356"/>
    </row>
    <row r="3934" spans="2:9" ht="16.5" thickBot="1">
      <c r="B3934" s="81"/>
      <c r="D3934" s="352"/>
      <c r="E3934" s="353"/>
      <c r="F3934" s="353"/>
      <c r="G3934" s="354"/>
      <c r="H3934" s="355"/>
      <c r="I3934" s="356"/>
    </row>
    <row r="3935" spans="2:9" ht="16.5" thickBot="1">
      <c r="B3935" s="81"/>
      <c r="D3935" s="352"/>
      <c r="E3935" s="353"/>
      <c r="F3935" s="353"/>
      <c r="G3935" s="354"/>
      <c r="H3935" s="355"/>
      <c r="I3935" s="356"/>
    </row>
    <row r="3936" spans="2:9" ht="16.5" thickBot="1">
      <c r="B3936" s="81"/>
      <c r="D3936" s="352"/>
      <c r="E3936" s="353"/>
      <c r="F3936" s="353"/>
      <c r="G3936" s="354"/>
      <c r="H3936" s="355"/>
      <c r="I3936" s="356"/>
    </row>
    <row r="3937" spans="2:9" ht="16.5" thickBot="1">
      <c r="B3937" s="81"/>
      <c r="D3937" s="352"/>
      <c r="E3937" s="353"/>
      <c r="F3937" s="353"/>
      <c r="G3937" s="354"/>
      <c r="H3937" s="355"/>
      <c r="I3937" s="356"/>
    </row>
    <row r="3938" spans="2:9" ht="16.5" thickBot="1">
      <c r="B3938" s="81"/>
      <c r="D3938" s="352"/>
      <c r="E3938" s="353"/>
      <c r="F3938" s="353"/>
      <c r="G3938" s="354"/>
      <c r="H3938" s="355"/>
      <c r="I3938" s="356"/>
    </row>
    <row r="3939" spans="2:9" ht="16.5" thickBot="1">
      <c r="B3939" s="81"/>
      <c r="D3939" s="352"/>
      <c r="E3939" s="353"/>
      <c r="F3939" s="353"/>
      <c r="G3939" s="354"/>
      <c r="H3939" s="355"/>
      <c r="I3939" s="356"/>
    </row>
    <row r="3940" spans="2:9" ht="16.5" thickBot="1">
      <c r="B3940" s="81"/>
      <c r="D3940" s="352"/>
      <c r="E3940" s="353"/>
      <c r="F3940" s="353"/>
      <c r="G3940" s="354"/>
      <c r="H3940" s="355"/>
      <c r="I3940" s="356"/>
    </row>
    <row r="3941" spans="2:9" ht="16.5" thickBot="1">
      <c r="B3941" s="81"/>
      <c r="D3941" s="352"/>
      <c r="E3941" s="353"/>
      <c r="F3941" s="353"/>
      <c r="G3941" s="354"/>
      <c r="H3941" s="355"/>
      <c r="I3941" s="356"/>
    </row>
    <row r="3942" spans="2:9" ht="16.5" thickBot="1">
      <c r="B3942" s="81"/>
      <c r="D3942" s="352"/>
      <c r="E3942" s="353"/>
      <c r="F3942" s="353"/>
      <c r="G3942" s="354"/>
      <c r="H3942" s="355"/>
      <c r="I3942" s="356"/>
    </row>
    <row r="3943" spans="2:9" ht="16.5" thickBot="1">
      <c r="B3943" s="81"/>
      <c r="D3943" s="352"/>
      <c r="E3943" s="353"/>
      <c r="F3943" s="353"/>
      <c r="G3943" s="354"/>
      <c r="H3943" s="355"/>
      <c r="I3943" s="356"/>
    </row>
    <row r="3944" spans="2:9" ht="16.5" thickBot="1">
      <c r="B3944" s="81"/>
      <c r="D3944" s="352"/>
      <c r="E3944" s="353"/>
      <c r="F3944" s="353"/>
      <c r="G3944" s="354"/>
      <c r="H3944" s="355"/>
      <c r="I3944" s="356"/>
    </row>
    <row r="3945" spans="2:9" ht="16.5" thickBot="1">
      <c r="B3945" s="81"/>
      <c r="D3945" s="352"/>
      <c r="E3945" s="353"/>
      <c r="F3945" s="353"/>
      <c r="G3945" s="354"/>
      <c r="H3945" s="355"/>
      <c r="I3945" s="356"/>
    </row>
    <row r="3946" spans="2:9" ht="16.5" thickBot="1">
      <c r="B3946" s="81"/>
      <c r="D3946" s="352"/>
      <c r="E3946" s="353"/>
      <c r="F3946" s="353"/>
      <c r="G3946" s="354"/>
      <c r="H3946" s="355"/>
      <c r="I3946" s="356"/>
    </row>
    <row r="3947" spans="2:9" ht="16.5" thickBot="1">
      <c r="B3947" s="81"/>
      <c r="D3947" s="352"/>
      <c r="E3947" s="353"/>
      <c r="F3947" s="353"/>
      <c r="G3947" s="354"/>
      <c r="H3947" s="355"/>
      <c r="I3947" s="356"/>
    </row>
    <row r="3948" spans="2:9" ht="16.5" thickBot="1">
      <c r="B3948" s="81"/>
      <c r="D3948" s="352"/>
      <c r="E3948" s="353"/>
      <c r="F3948" s="353"/>
      <c r="G3948" s="354"/>
      <c r="H3948" s="355"/>
      <c r="I3948" s="356"/>
    </row>
    <row r="3949" spans="2:9" ht="16.5" thickBot="1">
      <c r="B3949" s="81"/>
      <c r="D3949" s="352"/>
      <c r="E3949" s="353"/>
      <c r="F3949" s="353"/>
      <c r="G3949" s="354"/>
      <c r="H3949" s="355"/>
      <c r="I3949" s="356"/>
    </row>
    <row r="3950" spans="2:9" ht="16.5" thickBot="1">
      <c r="B3950" s="81"/>
      <c r="D3950" s="352"/>
      <c r="E3950" s="353"/>
      <c r="F3950" s="353"/>
      <c r="G3950" s="354"/>
      <c r="H3950" s="355"/>
      <c r="I3950" s="356"/>
    </row>
    <row r="3951" spans="2:9" ht="16.5" thickBot="1">
      <c r="B3951" s="81"/>
      <c r="D3951" s="352"/>
      <c r="E3951" s="353"/>
      <c r="F3951" s="353"/>
      <c r="G3951" s="354"/>
      <c r="H3951" s="355"/>
      <c r="I3951" s="356"/>
    </row>
    <row r="3952" spans="2:9" ht="16.5" thickBot="1">
      <c r="B3952" s="81"/>
      <c r="D3952" s="352"/>
      <c r="E3952" s="353"/>
      <c r="F3952" s="353"/>
      <c r="G3952" s="354"/>
      <c r="H3952" s="355"/>
      <c r="I3952" s="356"/>
    </row>
    <row r="3953" spans="2:9" ht="16.5" thickBot="1">
      <c r="B3953" s="81"/>
      <c r="D3953" s="352"/>
      <c r="E3953" s="353"/>
      <c r="F3953" s="353"/>
      <c r="G3953" s="354"/>
      <c r="H3953" s="355"/>
      <c r="I3953" s="356"/>
    </row>
    <row r="3954" spans="2:9" ht="16.5" thickBot="1">
      <c r="B3954" s="81"/>
      <c r="D3954" s="352"/>
      <c r="E3954" s="353"/>
      <c r="F3954" s="353"/>
      <c r="G3954" s="354"/>
      <c r="H3954" s="355"/>
      <c r="I3954" s="356"/>
    </row>
    <row r="3955" spans="2:9" ht="16.5" thickBot="1">
      <c r="B3955" s="81"/>
      <c r="D3955" s="352"/>
      <c r="E3955" s="353"/>
      <c r="F3955" s="353"/>
      <c r="G3955" s="354"/>
      <c r="H3955" s="355"/>
      <c r="I3955" s="356"/>
    </row>
    <row r="3956" spans="2:9" ht="16.5" thickBot="1">
      <c r="B3956" s="81"/>
      <c r="D3956" s="352"/>
      <c r="E3956" s="353"/>
      <c r="F3956" s="353"/>
      <c r="G3956" s="354"/>
      <c r="H3956" s="355"/>
      <c r="I3956" s="356"/>
    </row>
    <row r="3957" spans="2:9" ht="16.5" thickBot="1">
      <c r="B3957" s="81"/>
      <c r="D3957" s="352"/>
      <c r="E3957" s="353"/>
      <c r="F3957" s="353"/>
      <c r="G3957" s="354"/>
      <c r="H3957" s="355"/>
      <c r="I3957" s="356"/>
    </row>
    <row r="3958" spans="2:9" ht="16.5" thickBot="1">
      <c r="B3958" s="81"/>
      <c r="D3958" s="352"/>
      <c r="E3958" s="353"/>
      <c r="F3958" s="353"/>
      <c r="G3958" s="354"/>
      <c r="H3958" s="355"/>
      <c r="I3958" s="356"/>
    </row>
    <row r="3959" spans="2:9" ht="16.5" thickBot="1">
      <c r="B3959" s="81"/>
      <c r="D3959" s="352"/>
      <c r="E3959" s="353"/>
      <c r="F3959" s="353"/>
      <c r="G3959" s="354"/>
      <c r="H3959" s="355"/>
      <c r="I3959" s="356"/>
    </row>
    <row r="3960" spans="2:9" ht="16.5" thickBot="1">
      <c r="B3960" s="81"/>
      <c r="D3960" s="352"/>
      <c r="E3960" s="353"/>
      <c r="F3960" s="353"/>
      <c r="G3960" s="354"/>
      <c r="H3960" s="355"/>
      <c r="I3960" s="356"/>
    </row>
    <row r="3961" spans="2:9" ht="16.5" thickBot="1">
      <c r="B3961" s="81"/>
      <c r="D3961" s="352"/>
      <c r="E3961" s="353"/>
      <c r="F3961" s="353"/>
      <c r="G3961" s="354"/>
      <c r="H3961" s="355"/>
      <c r="I3961" s="356"/>
    </row>
    <row r="3962" spans="2:9" ht="16.5" thickBot="1">
      <c r="B3962" s="81"/>
      <c r="D3962" s="352"/>
      <c r="E3962" s="353"/>
      <c r="F3962" s="353"/>
      <c r="G3962" s="354"/>
      <c r="H3962" s="355"/>
      <c r="I3962" s="356"/>
    </row>
    <row r="3963" spans="2:9" ht="16.5" thickBot="1">
      <c r="B3963" s="81"/>
      <c r="D3963" s="352"/>
      <c r="E3963" s="353"/>
      <c r="F3963" s="353"/>
      <c r="G3963" s="354"/>
      <c r="H3963" s="355"/>
      <c r="I3963" s="356"/>
    </row>
    <row r="3964" spans="2:9" ht="16.5" thickBot="1">
      <c r="B3964" s="81"/>
      <c r="D3964" s="352"/>
      <c r="E3964" s="353"/>
      <c r="F3964" s="353"/>
      <c r="G3964" s="354"/>
      <c r="H3964" s="355"/>
      <c r="I3964" s="356"/>
    </row>
    <row r="3965" spans="2:9" ht="16.5" thickBot="1">
      <c r="B3965" s="81"/>
      <c r="D3965" s="352"/>
      <c r="E3965" s="353"/>
      <c r="F3965" s="353"/>
      <c r="G3965" s="354"/>
      <c r="H3965" s="355"/>
      <c r="I3965" s="356"/>
    </row>
    <row r="3966" spans="2:9" ht="16.5" thickBot="1">
      <c r="B3966" s="81"/>
      <c r="D3966" s="352"/>
      <c r="E3966" s="353"/>
      <c r="F3966" s="353"/>
      <c r="G3966" s="354"/>
      <c r="H3966" s="355"/>
      <c r="I3966" s="356"/>
    </row>
    <row r="3967" spans="2:9" ht="16.5" thickBot="1">
      <c r="B3967" s="81"/>
      <c r="D3967" s="352"/>
      <c r="E3967" s="353"/>
      <c r="F3967" s="353"/>
      <c r="G3967" s="354"/>
      <c r="H3967" s="355"/>
      <c r="I3967" s="356"/>
    </row>
    <row r="3968" spans="2:9" ht="16.5" thickBot="1">
      <c r="B3968" s="81"/>
      <c r="D3968" s="352"/>
      <c r="E3968" s="353"/>
      <c r="F3968" s="353"/>
      <c r="G3968" s="354"/>
      <c r="H3968" s="355"/>
      <c r="I3968" s="356"/>
    </row>
    <row r="3969" spans="2:9" ht="16.5" thickBot="1">
      <c r="B3969" s="81"/>
      <c r="D3969" s="352"/>
      <c r="E3969" s="353"/>
      <c r="F3969" s="353"/>
      <c r="G3969" s="354"/>
      <c r="H3969" s="355"/>
      <c r="I3969" s="356"/>
    </row>
    <row r="3970" spans="2:9" ht="16.5" thickBot="1">
      <c r="B3970" s="81"/>
      <c r="D3970" s="352"/>
      <c r="E3970" s="353"/>
      <c r="F3970" s="353"/>
      <c r="G3970" s="354"/>
      <c r="H3970" s="355"/>
      <c r="I3970" s="356"/>
    </row>
    <row r="3971" spans="2:9" ht="16.5" thickBot="1">
      <c r="B3971" s="81"/>
      <c r="D3971" s="352"/>
      <c r="E3971" s="353"/>
      <c r="F3971" s="353"/>
      <c r="G3971" s="354"/>
      <c r="H3971" s="355"/>
      <c r="I3971" s="356"/>
    </row>
    <row r="3972" spans="2:9" ht="16.5" thickBot="1">
      <c r="B3972" s="81"/>
      <c r="D3972" s="352"/>
      <c r="E3972" s="353"/>
      <c r="F3972" s="353"/>
      <c r="G3972" s="354"/>
      <c r="H3972" s="355"/>
      <c r="I3972" s="356"/>
    </row>
    <row r="3973" spans="2:9" ht="16.5" thickBot="1">
      <c r="B3973" s="81"/>
      <c r="D3973" s="352"/>
      <c r="E3973" s="353"/>
      <c r="F3973" s="353"/>
      <c r="G3973" s="354"/>
      <c r="H3973" s="355"/>
      <c r="I3973" s="356"/>
    </row>
    <row r="3974" spans="2:9" ht="16.5" thickBot="1">
      <c r="B3974" s="81"/>
      <c r="D3974" s="352"/>
      <c r="E3974" s="353"/>
      <c r="F3974" s="353"/>
      <c r="G3974" s="354"/>
      <c r="H3974" s="355"/>
      <c r="I3974" s="356"/>
    </row>
    <row r="3975" spans="2:9" ht="16.5" thickBot="1">
      <c r="B3975" s="81"/>
      <c r="D3975" s="352"/>
      <c r="E3975" s="353"/>
      <c r="F3975" s="353"/>
      <c r="G3975" s="354"/>
      <c r="H3975" s="355"/>
      <c r="I3975" s="356"/>
    </row>
    <row r="3976" spans="2:9" ht="16.5" thickBot="1">
      <c r="B3976" s="81"/>
      <c r="D3976" s="352"/>
      <c r="E3976" s="353"/>
      <c r="F3976" s="353"/>
      <c r="G3976" s="354"/>
      <c r="H3976" s="355"/>
      <c r="I3976" s="356"/>
    </row>
    <row r="3977" spans="2:9" ht="16.5" thickBot="1">
      <c r="B3977" s="81"/>
      <c r="D3977" s="352"/>
      <c r="E3977" s="353"/>
      <c r="F3977" s="353"/>
      <c r="G3977" s="354"/>
      <c r="H3977" s="355"/>
      <c r="I3977" s="356"/>
    </row>
    <row r="3978" spans="2:9" ht="16.5" thickBot="1">
      <c r="B3978" s="81"/>
      <c r="D3978" s="352"/>
      <c r="E3978" s="353"/>
      <c r="F3978" s="353"/>
      <c r="G3978" s="354"/>
      <c r="H3978" s="355"/>
      <c r="I3978" s="356"/>
    </row>
    <row r="3979" spans="2:9" ht="16.5" thickBot="1">
      <c r="B3979" s="81"/>
      <c r="D3979" s="352"/>
      <c r="E3979" s="353"/>
      <c r="F3979" s="353"/>
      <c r="G3979" s="354"/>
      <c r="H3979" s="355"/>
      <c r="I3979" s="356"/>
    </row>
    <row r="3980" spans="2:9" ht="16.5" thickBot="1">
      <c r="B3980" s="81"/>
      <c r="D3980" s="352"/>
      <c r="E3980" s="353"/>
      <c r="F3980" s="353"/>
      <c r="G3980" s="354"/>
      <c r="H3980" s="355"/>
      <c r="I3980" s="356"/>
    </row>
    <row r="3981" spans="2:9" ht="16.5" thickBot="1">
      <c r="B3981" s="81"/>
      <c r="D3981" s="352"/>
      <c r="E3981" s="353"/>
      <c r="F3981" s="353"/>
      <c r="G3981" s="354"/>
      <c r="H3981" s="355"/>
      <c r="I3981" s="356"/>
    </row>
    <row r="3982" spans="2:9" ht="16.5" thickBot="1">
      <c r="B3982" s="81"/>
      <c r="D3982" s="352"/>
      <c r="E3982" s="353"/>
      <c r="F3982" s="353"/>
      <c r="G3982" s="354"/>
      <c r="H3982" s="355"/>
      <c r="I3982" s="356"/>
    </row>
    <row r="3983" spans="2:9" ht="16.5" thickBot="1">
      <c r="B3983" s="81"/>
      <c r="D3983" s="352"/>
      <c r="E3983" s="353"/>
      <c r="F3983" s="353"/>
      <c r="G3983" s="354"/>
      <c r="H3983" s="355"/>
      <c r="I3983" s="356"/>
    </row>
    <row r="3984" spans="2:9" ht="16.5" thickBot="1">
      <c r="B3984" s="81"/>
      <c r="D3984" s="352"/>
      <c r="E3984" s="353"/>
      <c r="F3984" s="353"/>
      <c r="G3984" s="354"/>
      <c r="H3984" s="355"/>
      <c r="I3984" s="356"/>
    </row>
    <row r="3985" spans="2:9" ht="16.5" thickBot="1">
      <c r="B3985" s="81"/>
      <c r="D3985" s="352"/>
      <c r="E3985" s="353"/>
      <c r="F3985" s="353"/>
      <c r="G3985" s="354"/>
      <c r="H3985" s="355"/>
      <c r="I3985" s="356"/>
    </row>
    <row r="3986" spans="2:9" ht="16.5" thickBot="1">
      <c r="B3986" s="81"/>
      <c r="D3986" s="352"/>
      <c r="E3986" s="353"/>
      <c r="F3986" s="353"/>
      <c r="G3986" s="354"/>
      <c r="H3986" s="355"/>
      <c r="I3986" s="356"/>
    </row>
    <row r="3987" spans="2:9" ht="16.5" thickBot="1">
      <c r="B3987" s="81"/>
      <c r="D3987" s="352"/>
      <c r="E3987" s="353"/>
      <c r="F3987" s="353"/>
      <c r="G3987" s="354"/>
      <c r="H3987" s="355"/>
      <c r="I3987" s="356"/>
    </row>
    <row r="3988" spans="2:9" ht="16.5" thickBot="1">
      <c r="B3988" s="81"/>
      <c r="D3988" s="352"/>
      <c r="E3988" s="353"/>
      <c r="F3988" s="353"/>
      <c r="G3988" s="354"/>
      <c r="H3988" s="355"/>
      <c r="I3988" s="356"/>
    </row>
    <row r="3989" spans="2:9" ht="16.5" thickBot="1">
      <c r="B3989" s="81"/>
      <c r="D3989" s="352"/>
      <c r="E3989" s="353"/>
      <c r="F3989" s="353"/>
      <c r="G3989" s="354"/>
      <c r="H3989" s="355"/>
      <c r="I3989" s="356"/>
    </row>
    <row r="3990" spans="2:9" ht="16.5" thickBot="1">
      <c r="B3990" s="81"/>
      <c r="D3990" s="352"/>
      <c r="E3990" s="353"/>
      <c r="F3990" s="353"/>
      <c r="G3990" s="354"/>
      <c r="H3990" s="355"/>
      <c r="I3990" s="356"/>
    </row>
    <row r="3991" spans="2:9" ht="16.5" thickBot="1">
      <c r="B3991" s="81"/>
      <c r="D3991" s="352"/>
      <c r="E3991" s="353"/>
      <c r="F3991" s="353"/>
      <c r="G3991" s="354"/>
      <c r="H3991" s="355"/>
      <c r="I3991" s="356"/>
    </row>
    <row r="3992" spans="2:9" ht="16.5" thickBot="1">
      <c r="B3992" s="81"/>
      <c r="D3992" s="352"/>
      <c r="E3992" s="353"/>
      <c r="F3992" s="353"/>
      <c r="G3992" s="354"/>
      <c r="H3992" s="355"/>
      <c r="I3992" s="356"/>
    </row>
    <row r="3993" spans="2:9" ht="16.5" thickBot="1">
      <c r="B3993" s="81"/>
      <c r="D3993" s="352"/>
      <c r="E3993" s="353"/>
      <c r="F3993" s="353"/>
      <c r="G3993" s="354"/>
      <c r="H3993" s="355"/>
      <c r="I3993" s="356"/>
    </row>
    <row r="3994" spans="2:9" ht="16.5" thickBot="1">
      <c r="B3994" s="81"/>
      <c r="D3994" s="352"/>
      <c r="E3994" s="353"/>
      <c r="F3994" s="353"/>
      <c r="G3994" s="354"/>
      <c r="H3994" s="355"/>
      <c r="I3994" s="356"/>
    </row>
    <row r="3995" spans="2:9" ht="16.5" thickBot="1">
      <c r="B3995" s="81"/>
      <c r="D3995" s="352"/>
      <c r="E3995" s="353"/>
      <c r="F3995" s="353"/>
      <c r="G3995" s="354"/>
      <c r="H3995" s="355"/>
      <c r="I3995" s="356"/>
    </row>
    <row r="3996" spans="2:9" ht="16.5" thickBot="1">
      <c r="B3996" s="81"/>
      <c r="D3996" s="352"/>
      <c r="E3996" s="353"/>
      <c r="F3996" s="353"/>
      <c r="G3996" s="354"/>
      <c r="H3996" s="355"/>
      <c r="I3996" s="356"/>
    </row>
    <row r="3997" spans="2:9" ht="16.5" thickBot="1">
      <c r="B3997" s="81"/>
      <c r="D3997" s="352"/>
      <c r="E3997" s="353"/>
      <c r="F3997" s="353"/>
      <c r="G3997" s="354"/>
      <c r="H3997" s="355"/>
      <c r="I3997" s="356"/>
    </row>
    <row r="3998" spans="2:9" ht="16.5" thickBot="1">
      <c r="B3998" s="81"/>
      <c r="D3998" s="352"/>
      <c r="E3998" s="353"/>
      <c r="F3998" s="353"/>
      <c r="G3998" s="354"/>
      <c r="H3998" s="355"/>
      <c r="I3998" s="356"/>
    </row>
    <row r="3999" spans="2:9" ht="16.5" thickBot="1">
      <c r="B3999" s="81"/>
      <c r="D3999" s="352"/>
      <c r="E3999" s="353"/>
      <c r="F3999" s="353"/>
      <c r="G3999" s="354"/>
      <c r="H3999" s="355"/>
      <c r="I3999" s="356"/>
    </row>
    <row r="4000" spans="2:9" ht="16.5" thickBot="1">
      <c r="B4000" s="81"/>
      <c r="D4000" s="352"/>
      <c r="E4000" s="353"/>
      <c r="F4000" s="353"/>
      <c r="G4000" s="354"/>
      <c r="H4000" s="355"/>
      <c r="I4000" s="356"/>
    </row>
    <row r="4001" spans="2:9" ht="16.5" thickBot="1">
      <c r="B4001" s="81"/>
      <c r="D4001" s="352"/>
      <c r="E4001" s="353"/>
      <c r="F4001" s="353"/>
      <c r="G4001" s="354"/>
      <c r="H4001" s="355"/>
      <c r="I4001" s="356"/>
    </row>
    <row r="4002" spans="2:9" ht="16.5" thickBot="1">
      <c r="B4002" s="81"/>
      <c r="D4002" s="352"/>
      <c r="E4002" s="353"/>
      <c r="F4002" s="353"/>
      <c r="G4002" s="354"/>
      <c r="H4002" s="355"/>
      <c r="I4002" s="356"/>
    </row>
    <row r="4003" spans="2:9" ht="16.5" thickBot="1">
      <c r="B4003" s="81"/>
      <c r="D4003" s="352"/>
      <c r="E4003" s="353"/>
      <c r="F4003" s="353"/>
      <c r="G4003" s="354"/>
      <c r="H4003" s="355"/>
      <c r="I4003" s="356"/>
    </row>
    <row r="4004" spans="2:9" ht="16.5" thickBot="1">
      <c r="B4004" s="81"/>
      <c r="D4004" s="352"/>
      <c r="E4004" s="353"/>
      <c r="F4004" s="353"/>
      <c r="G4004" s="354"/>
      <c r="H4004" s="355"/>
      <c r="I4004" s="356"/>
    </row>
    <row r="4005" spans="2:9" ht="16.5" thickBot="1">
      <c r="B4005" s="81"/>
      <c r="D4005" s="352"/>
      <c r="E4005" s="353"/>
      <c r="F4005" s="353"/>
      <c r="G4005" s="354"/>
      <c r="H4005" s="355"/>
      <c r="I4005" s="356"/>
    </row>
    <row r="4006" spans="2:9" ht="16.5" thickBot="1">
      <c r="B4006" s="81"/>
      <c r="D4006" s="352"/>
      <c r="E4006" s="353"/>
      <c r="F4006" s="353"/>
      <c r="G4006" s="354"/>
      <c r="H4006" s="355"/>
      <c r="I4006" s="356"/>
    </row>
    <row r="4007" spans="2:9" ht="16.5" thickBot="1">
      <c r="B4007" s="81"/>
      <c r="D4007" s="352"/>
      <c r="E4007" s="353"/>
      <c r="F4007" s="353"/>
      <c r="G4007" s="354"/>
      <c r="H4007" s="355"/>
      <c r="I4007" s="356"/>
    </row>
    <row r="4008" spans="2:9" ht="16.5" thickBot="1">
      <c r="B4008" s="81"/>
      <c r="D4008" s="352"/>
      <c r="E4008" s="353"/>
      <c r="F4008" s="353"/>
      <c r="G4008" s="354"/>
      <c r="H4008" s="355"/>
      <c r="I4008" s="356"/>
    </row>
    <row r="4009" spans="2:9" ht="16.5" thickBot="1">
      <c r="B4009" s="81"/>
      <c r="D4009" s="352"/>
      <c r="E4009" s="353"/>
      <c r="F4009" s="353"/>
      <c r="G4009" s="354"/>
      <c r="H4009" s="355"/>
      <c r="I4009" s="356"/>
    </row>
    <row r="4010" spans="2:9" ht="16.5" thickBot="1">
      <c r="B4010" s="81"/>
      <c r="D4010" s="352"/>
      <c r="E4010" s="353"/>
      <c r="F4010" s="353"/>
      <c r="G4010" s="354"/>
      <c r="H4010" s="355"/>
      <c r="I4010" s="356"/>
    </row>
    <row r="4011" spans="2:9" ht="16.5" thickBot="1">
      <c r="B4011" s="81"/>
      <c r="D4011" s="352"/>
      <c r="E4011" s="353"/>
      <c r="F4011" s="353"/>
      <c r="G4011" s="354"/>
      <c r="H4011" s="355"/>
      <c r="I4011" s="356"/>
    </row>
    <row r="4012" spans="2:9" ht="16.5" thickBot="1">
      <c r="B4012" s="81"/>
      <c r="D4012" s="352"/>
      <c r="E4012" s="353"/>
      <c r="F4012" s="353"/>
      <c r="G4012" s="354"/>
      <c r="H4012" s="355"/>
      <c r="I4012" s="356"/>
    </row>
    <row r="4013" spans="2:9" ht="16.5" thickBot="1">
      <c r="B4013" s="81"/>
      <c r="D4013" s="352"/>
      <c r="E4013" s="353"/>
      <c r="F4013" s="353"/>
      <c r="G4013" s="354"/>
      <c r="H4013" s="355"/>
      <c r="I4013" s="356"/>
    </row>
    <row r="4014" spans="2:9" ht="16.5" thickBot="1">
      <c r="B4014" s="81"/>
      <c r="D4014" s="352"/>
      <c r="E4014" s="353"/>
      <c r="F4014" s="353"/>
      <c r="G4014" s="354"/>
      <c r="H4014" s="355"/>
      <c r="I4014" s="356"/>
    </row>
    <row r="4015" spans="2:9" ht="16.5" thickBot="1">
      <c r="B4015" s="81"/>
      <c r="D4015" s="352"/>
      <c r="E4015" s="353"/>
      <c r="F4015" s="353"/>
      <c r="G4015" s="354"/>
      <c r="H4015" s="355"/>
      <c r="I4015" s="356"/>
    </row>
    <row r="4016" spans="2:9" ht="16.5" thickBot="1">
      <c r="B4016" s="81"/>
      <c r="D4016" s="352"/>
      <c r="E4016" s="353"/>
      <c r="F4016" s="353"/>
      <c r="G4016" s="354"/>
      <c r="H4016" s="355"/>
      <c r="I4016" s="356"/>
    </row>
    <row r="4017" spans="2:9" ht="16.5" thickBot="1">
      <c r="B4017" s="81"/>
      <c r="D4017" s="352"/>
      <c r="E4017" s="353"/>
      <c r="F4017" s="353"/>
      <c r="G4017" s="354"/>
      <c r="H4017" s="355"/>
      <c r="I4017" s="356"/>
    </row>
    <row r="4018" spans="2:9" ht="16.5" thickBot="1">
      <c r="B4018" s="81"/>
      <c r="D4018" s="352"/>
      <c r="E4018" s="353"/>
      <c r="F4018" s="353"/>
      <c r="G4018" s="354"/>
      <c r="H4018" s="355"/>
      <c r="I4018" s="356"/>
    </row>
    <row r="4019" spans="2:9" ht="16.5" thickBot="1">
      <c r="B4019" s="81"/>
      <c r="D4019" s="352"/>
      <c r="E4019" s="353"/>
      <c r="F4019" s="353"/>
      <c r="G4019" s="354"/>
      <c r="H4019" s="355"/>
      <c r="I4019" s="356"/>
    </row>
    <row r="4020" spans="2:9" ht="16.5" thickBot="1">
      <c r="B4020" s="81"/>
      <c r="D4020" s="352"/>
      <c r="E4020" s="353"/>
      <c r="F4020" s="353"/>
      <c r="G4020" s="354"/>
      <c r="H4020" s="355"/>
      <c r="I4020" s="356"/>
    </row>
    <row r="4021" spans="2:9" ht="16.5" thickBot="1">
      <c r="B4021" s="81"/>
      <c r="D4021" s="352"/>
      <c r="E4021" s="353"/>
      <c r="F4021" s="353"/>
      <c r="G4021" s="354"/>
      <c r="H4021" s="355"/>
      <c r="I4021" s="356"/>
    </row>
    <row r="4022" spans="2:9" ht="16.5" thickBot="1">
      <c r="B4022" s="81"/>
      <c r="D4022" s="352"/>
      <c r="E4022" s="353"/>
      <c r="F4022" s="353"/>
      <c r="G4022" s="354"/>
      <c r="H4022" s="355"/>
      <c r="I4022" s="356"/>
    </row>
    <row r="4023" spans="2:9" ht="16.5" thickBot="1">
      <c r="B4023" s="81"/>
      <c r="D4023" s="352"/>
      <c r="E4023" s="353"/>
      <c r="F4023" s="353"/>
      <c r="G4023" s="354"/>
      <c r="H4023" s="355"/>
      <c r="I4023" s="356"/>
    </row>
    <row r="4024" spans="2:9" ht="16.5" thickBot="1">
      <c r="B4024" s="81"/>
      <c r="D4024" s="352"/>
      <c r="E4024" s="353"/>
      <c r="F4024" s="353"/>
      <c r="G4024" s="354"/>
      <c r="H4024" s="355"/>
      <c r="I4024" s="356"/>
    </row>
    <row r="4025" spans="2:9" ht="16.5" thickBot="1">
      <c r="B4025" s="81"/>
      <c r="D4025" s="352"/>
      <c r="E4025" s="353"/>
      <c r="F4025" s="353"/>
      <c r="G4025" s="354"/>
      <c r="H4025" s="355"/>
      <c r="I4025" s="356"/>
    </row>
    <row r="4026" spans="2:9" ht="16.5" thickBot="1">
      <c r="B4026" s="81"/>
      <c r="D4026" s="352"/>
      <c r="E4026" s="353"/>
      <c r="F4026" s="353"/>
      <c r="G4026" s="354"/>
      <c r="H4026" s="355"/>
      <c r="I4026" s="356"/>
    </row>
    <row r="4027" spans="2:9" ht="16.5" thickBot="1">
      <c r="B4027" s="81"/>
      <c r="D4027" s="352"/>
      <c r="E4027" s="353"/>
      <c r="F4027" s="353"/>
      <c r="G4027" s="354"/>
      <c r="H4027" s="355"/>
      <c r="I4027" s="356"/>
    </row>
    <row r="4028" spans="2:9" ht="16.5" thickBot="1">
      <c r="B4028" s="81"/>
      <c r="D4028" s="352"/>
      <c r="E4028" s="353"/>
      <c r="F4028" s="353"/>
      <c r="G4028" s="354"/>
      <c r="H4028" s="355"/>
      <c r="I4028" s="356"/>
    </row>
    <row r="4029" spans="2:9" ht="16.5" thickBot="1">
      <c r="B4029" s="81"/>
      <c r="D4029" s="352"/>
      <c r="E4029" s="353"/>
      <c r="F4029" s="353"/>
      <c r="G4029" s="354"/>
      <c r="H4029" s="355"/>
      <c r="I4029" s="356"/>
    </row>
    <row r="4030" spans="2:9" ht="16.5" thickBot="1">
      <c r="B4030" s="81"/>
      <c r="D4030" s="352"/>
      <c r="E4030" s="353"/>
      <c r="F4030" s="353"/>
      <c r="G4030" s="354"/>
      <c r="H4030" s="355"/>
      <c r="I4030" s="356"/>
    </row>
    <row r="4031" spans="2:9" ht="16.5" thickBot="1">
      <c r="B4031" s="81"/>
      <c r="D4031" s="352"/>
      <c r="E4031" s="353"/>
      <c r="F4031" s="353"/>
      <c r="G4031" s="354"/>
      <c r="H4031" s="355"/>
      <c r="I4031" s="356"/>
    </row>
    <row r="4032" spans="2:9" ht="16.5" thickBot="1">
      <c r="B4032" s="81"/>
      <c r="D4032" s="352"/>
      <c r="E4032" s="353"/>
      <c r="F4032" s="353"/>
      <c r="G4032" s="354"/>
      <c r="H4032" s="355"/>
      <c r="I4032" s="356"/>
    </row>
    <row r="4033" spans="2:9" ht="16.5" thickBot="1">
      <c r="B4033" s="81"/>
      <c r="D4033" s="352"/>
      <c r="E4033" s="353"/>
      <c r="F4033" s="353"/>
      <c r="G4033" s="354"/>
      <c r="H4033" s="355"/>
      <c r="I4033" s="356"/>
    </row>
    <row r="4034" spans="2:9" ht="16.5" thickBot="1">
      <c r="B4034" s="81"/>
      <c r="D4034" s="352"/>
      <c r="E4034" s="353"/>
      <c r="F4034" s="353"/>
      <c r="G4034" s="354"/>
      <c r="H4034" s="355"/>
      <c r="I4034" s="356"/>
    </row>
    <row r="4035" spans="2:9" ht="16.5" thickBot="1">
      <c r="B4035" s="81"/>
      <c r="D4035" s="352"/>
      <c r="E4035" s="353"/>
      <c r="F4035" s="353"/>
      <c r="G4035" s="354"/>
      <c r="H4035" s="355"/>
      <c r="I4035" s="356"/>
    </row>
    <row r="4036" spans="2:9" ht="16.5" thickBot="1">
      <c r="B4036" s="81"/>
      <c r="D4036" s="352"/>
      <c r="E4036" s="353"/>
      <c r="F4036" s="353"/>
      <c r="G4036" s="354"/>
      <c r="H4036" s="355"/>
      <c r="I4036" s="356"/>
    </row>
    <row r="4037" spans="2:9" ht="16.5" thickBot="1">
      <c r="B4037" s="81"/>
      <c r="D4037" s="352"/>
      <c r="E4037" s="353"/>
      <c r="F4037" s="353"/>
      <c r="G4037" s="354"/>
      <c r="H4037" s="355"/>
      <c r="I4037" s="356"/>
    </row>
    <row r="4038" spans="2:9" ht="16.5" thickBot="1">
      <c r="B4038" s="81"/>
      <c r="D4038" s="352"/>
      <c r="E4038" s="353"/>
      <c r="F4038" s="353"/>
      <c r="G4038" s="354"/>
      <c r="H4038" s="355"/>
      <c r="I4038" s="356"/>
    </row>
    <row r="4039" spans="2:9" ht="16.5" thickBot="1">
      <c r="B4039" s="81"/>
      <c r="D4039" s="352"/>
      <c r="E4039" s="353"/>
      <c r="F4039" s="353"/>
      <c r="G4039" s="354"/>
      <c r="H4039" s="355"/>
      <c r="I4039" s="356"/>
    </row>
    <row r="4040" spans="2:9" ht="16.5" thickBot="1">
      <c r="B4040" s="81"/>
      <c r="D4040" s="352"/>
      <c r="E4040" s="353"/>
      <c r="F4040" s="353"/>
      <c r="G4040" s="354"/>
      <c r="H4040" s="355"/>
      <c r="I4040" s="356"/>
    </row>
    <row r="4041" spans="2:9" ht="16.5" thickBot="1">
      <c r="B4041" s="81"/>
      <c r="D4041" s="352"/>
      <c r="E4041" s="353"/>
      <c r="F4041" s="353"/>
      <c r="G4041" s="354"/>
      <c r="H4041" s="355"/>
      <c r="I4041" s="356"/>
    </row>
    <row r="4042" spans="2:9" ht="16.5" thickBot="1">
      <c r="B4042" s="81"/>
      <c r="D4042" s="352"/>
      <c r="E4042" s="353"/>
      <c r="F4042" s="353"/>
      <c r="G4042" s="354"/>
      <c r="H4042" s="355"/>
      <c r="I4042" s="356"/>
    </row>
    <row r="4043" spans="2:9" ht="16.5" thickBot="1">
      <c r="B4043" s="81"/>
      <c r="D4043" s="352"/>
      <c r="E4043" s="353"/>
      <c r="F4043" s="353"/>
      <c r="G4043" s="354"/>
      <c r="H4043" s="355"/>
      <c r="I4043" s="356"/>
    </row>
    <row r="4044" spans="2:9" ht="16.5" thickBot="1">
      <c r="B4044" s="81"/>
      <c r="D4044" s="352"/>
      <c r="E4044" s="353"/>
      <c r="F4044" s="353"/>
      <c r="G4044" s="354"/>
      <c r="H4044" s="355"/>
      <c r="I4044" s="356"/>
    </row>
    <row r="4045" spans="2:9" ht="16.5" thickBot="1">
      <c r="B4045" s="81"/>
      <c r="D4045" s="352"/>
      <c r="E4045" s="353"/>
      <c r="F4045" s="353"/>
      <c r="G4045" s="354"/>
      <c r="H4045" s="355"/>
      <c r="I4045" s="356"/>
    </row>
    <row r="4046" spans="2:9" ht="16.5" thickBot="1">
      <c r="B4046" s="81"/>
      <c r="D4046" s="352"/>
      <c r="E4046" s="353"/>
      <c r="F4046" s="353"/>
      <c r="G4046" s="354"/>
      <c r="H4046" s="355"/>
      <c r="I4046" s="356"/>
    </row>
    <row r="4047" spans="2:9" ht="16.5" thickBot="1">
      <c r="B4047" s="81"/>
      <c r="D4047" s="352"/>
      <c r="E4047" s="353"/>
      <c r="F4047" s="353"/>
      <c r="G4047" s="354"/>
      <c r="H4047" s="355"/>
      <c r="I4047" s="356"/>
    </row>
    <row r="4048" spans="2:9" ht="16.5" thickBot="1">
      <c r="B4048" s="81"/>
      <c r="D4048" s="352"/>
      <c r="E4048" s="353"/>
      <c r="F4048" s="353"/>
      <c r="G4048" s="354"/>
      <c r="H4048" s="355"/>
      <c r="I4048" s="356"/>
    </row>
    <row r="4049" spans="2:9" ht="16.5" thickBot="1">
      <c r="B4049" s="81"/>
      <c r="D4049" s="352"/>
      <c r="E4049" s="353"/>
      <c r="F4049" s="353"/>
      <c r="G4049" s="354"/>
      <c r="H4049" s="355"/>
      <c r="I4049" s="356"/>
    </row>
    <row r="4050" spans="2:9" ht="16.5" thickBot="1">
      <c r="B4050" s="81"/>
      <c r="D4050" s="352"/>
      <c r="E4050" s="353"/>
      <c r="F4050" s="353"/>
      <c r="G4050" s="354"/>
      <c r="H4050" s="355"/>
      <c r="I4050" s="356"/>
    </row>
    <row r="4051" spans="2:9" ht="16.5" thickBot="1">
      <c r="B4051" s="81"/>
      <c r="D4051" s="352"/>
      <c r="E4051" s="353"/>
      <c r="F4051" s="353"/>
      <c r="G4051" s="354"/>
      <c r="H4051" s="355"/>
      <c r="I4051" s="356"/>
    </row>
    <row r="4052" spans="2:9" ht="16.5" thickBot="1">
      <c r="B4052" s="81"/>
      <c r="D4052" s="352"/>
      <c r="E4052" s="353"/>
      <c r="F4052" s="353"/>
      <c r="G4052" s="354"/>
      <c r="H4052" s="355"/>
      <c r="I4052" s="356"/>
    </row>
    <row r="4053" spans="2:9" ht="16.5" thickBot="1">
      <c r="B4053" s="81"/>
      <c r="D4053" s="352"/>
      <c r="E4053" s="353"/>
      <c r="F4053" s="353"/>
      <c r="G4053" s="354"/>
      <c r="H4053" s="355"/>
      <c r="I4053" s="356"/>
    </row>
    <row r="4054" spans="2:9" ht="16.5" thickBot="1">
      <c r="B4054" s="81"/>
      <c r="D4054" s="352"/>
      <c r="E4054" s="353"/>
      <c r="F4054" s="353"/>
      <c r="G4054" s="354"/>
      <c r="H4054" s="355"/>
      <c r="I4054" s="356"/>
    </row>
    <row r="4055" spans="2:9" ht="16.5" thickBot="1">
      <c r="B4055" s="81"/>
      <c r="D4055" s="352"/>
      <c r="E4055" s="353"/>
      <c r="F4055" s="353"/>
      <c r="G4055" s="354"/>
      <c r="H4055" s="355"/>
      <c r="I4055" s="356"/>
    </row>
    <row r="4056" spans="2:9" ht="16.5" thickBot="1">
      <c r="B4056" s="81"/>
      <c r="D4056" s="352"/>
      <c r="E4056" s="353"/>
      <c r="F4056" s="353"/>
      <c r="G4056" s="354"/>
      <c r="H4056" s="355"/>
      <c r="I4056" s="356"/>
    </row>
    <row r="4057" spans="2:9" ht="16.5" thickBot="1">
      <c r="B4057" s="81"/>
      <c r="D4057" s="352"/>
      <c r="E4057" s="353"/>
      <c r="F4057" s="353"/>
      <c r="G4057" s="354"/>
      <c r="H4057" s="355"/>
      <c r="I4057" s="356"/>
    </row>
    <row r="4058" spans="2:9" ht="16.5" thickBot="1">
      <c r="B4058" s="81"/>
      <c r="D4058" s="352"/>
      <c r="E4058" s="353"/>
      <c r="F4058" s="353"/>
      <c r="G4058" s="354"/>
      <c r="H4058" s="355"/>
      <c r="I4058" s="356"/>
    </row>
    <row r="4059" spans="2:9" ht="16.5" thickBot="1">
      <c r="B4059" s="81"/>
      <c r="D4059" s="352"/>
      <c r="E4059" s="353"/>
      <c r="F4059" s="353"/>
      <c r="G4059" s="354"/>
      <c r="H4059" s="355"/>
      <c r="I4059" s="356"/>
    </row>
    <row r="4060" spans="2:9" ht="16.5" thickBot="1">
      <c r="B4060" s="81"/>
      <c r="D4060" s="352"/>
      <c r="E4060" s="353"/>
      <c r="F4060" s="353"/>
      <c r="G4060" s="354"/>
      <c r="H4060" s="355"/>
      <c r="I4060" s="356"/>
    </row>
    <row r="4061" spans="2:9" ht="16.5" thickBot="1">
      <c r="B4061" s="81"/>
      <c r="D4061" s="352"/>
      <c r="E4061" s="353"/>
      <c r="F4061" s="353"/>
      <c r="G4061" s="354"/>
      <c r="H4061" s="355"/>
      <c r="I4061" s="356"/>
    </row>
    <row r="4062" spans="2:9" ht="16.5" thickBot="1">
      <c r="B4062" s="81"/>
      <c r="D4062" s="352"/>
      <c r="E4062" s="353"/>
      <c r="F4062" s="353"/>
      <c r="G4062" s="354"/>
      <c r="H4062" s="355"/>
      <c r="I4062" s="356"/>
    </row>
    <row r="4063" spans="2:9" ht="16.5" thickBot="1">
      <c r="B4063" s="81"/>
      <c r="D4063" s="352"/>
      <c r="E4063" s="353"/>
      <c r="F4063" s="353"/>
      <c r="G4063" s="354"/>
      <c r="H4063" s="355"/>
      <c r="I4063" s="356"/>
    </row>
    <row r="4064" spans="2:9" ht="16.5" thickBot="1">
      <c r="B4064" s="81"/>
      <c r="D4064" s="352"/>
      <c r="E4064" s="353"/>
      <c r="F4064" s="353"/>
      <c r="G4064" s="354"/>
      <c r="H4064" s="355"/>
      <c r="I4064" s="356"/>
    </row>
    <row r="4065" spans="2:9" ht="16.5" thickBot="1">
      <c r="B4065" s="81"/>
      <c r="D4065" s="352"/>
      <c r="E4065" s="353"/>
      <c r="F4065" s="353"/>
      <c r="G4065" s="354"/>
      <c r="H4065" s="355"/>
      <c r="I4065" s="356"/>
    </row>
    <row r="4066" spans="2:9" ht="16.5" thickBot="1">
      <c r="B4066" s="81"/>
      <c r="D4066" s="352"/>
      <c r="E4066" s="353"/>
      <c r="F4066" s="353"/>
      <c r="G4066" s="354"/>
      <c r="H4066" s="355"/>
      <c r="I4066" s="356"/>
    </row>
    <row r="4067" spans="2:9" ht="16.5" thickBot="1">
      <c r="B4067" s="81"/>
      <c r="D4067" s="352"/>
      <c r="E4067" s="353"/>
      <c r="F4067" s="353"/>
      <c r="G4067" s="354"/>
      <c r="H4067" s="355"/>
      <c r="I4067" s="356"/>
    </row>
    <row r="4068" spans="2:9" ht="16.5" thickBot="1">
      <c r="B4068" s="81"/>
      <c r="D4068" s="352"/>
      <c r="E4068" s="353"/>
      <c r="F4068" s="353"/>
      <c r="G4068" s="354"/>
      <c r="H4068" s="355"/>
      <c r="I4068" s="356"/>
    </row>
    <row r="4069" spans="2:9" ht="16.5" thickBot="1">
      <c r="B4069" s="81"/>
      <c r="D4069" s="352"/>
      <c r="E4069" s="353"/>
      <c r="F4069" s="353"/>
      <c r="G4069" s="354"/>
      <c r="H4069" s="355"/>
      <c r="I4069" s="356"/>
    </row>
    <row r="4070" spans="2:9" ht="16.5" thickBot="1">
      <c r="B4070" s="81"/>
      <c r="D4070" s="352"/>
      <c r="E4070" s="353"/>
      <c r="F4070" s="353"/>
      <c r="G4070" s="354"/>
      <c r="H4070" s="355"/>
      <c r="I4070" s="356"/>
    </row>
    <row r="4071" spans="2:9" ht="16.5" thickBot="1">
      <c r="B4071" s="81"/>
      <c r="D4071" s="352"/>
      <c r="E4071" s="353"/>
      <c r="F4071" s="353"/>
      <c r="G4071" s="354"/>
      <c r="H4071" s="355"/>
      <c r="I4071" s="356"/>
    </row>
    <row r="4072" spans="2:9" ht="16.5" thickBot="1">
      <c r="B4072" s="81"/>
      <c r="D4072" s="352"/>
      <c r="E4072" s="353"/>
      <c r="F4072" s="353"/>
      <c r="G4072" s="354"/>
      <c r="H4072" s="355"/>
      <c r="I4072" s="356"/>
    </row>
    <row r="4073" spans="2:9" ht="16.5" thickBot="1">
      <c r="B4073" s="81"/>
      <c r="D4073" s="352"/>
      <c r="E4073" s="353"/>
      <c r="F4073" s="353"/>
      <c r="G4073" s="354"/>
      <c r="H4073" s="355"/>
      <c r="I4073" s="356"/>
    </row>
    <row r="4074" spans="2:9" ht="16.5" thickBot="1">
      <c r="B4074" s="81"/>
      <c r="D4074" s="352"/>
      <c r="E4074" s="353"/>
      <c r="F4074" s="353"/>
      <c r="G4074" s="354"/>
      <c r="H4074" s="355"/>
      <c r="I4074" s="356"/>
    </row>
    <row r="4075" spans="2:9" ht="16.5" thickBot="1">
      <c r="B4075" s="81"/>
      <c r="D4075" s="352"/>
      <c r="E4075" s="353"/>
      <c r="F4075" s="353"/>
      <c r="G4075" s="354"/>
      <c r="H4075" s="355"/>
      <c r="I4075" s="356"/>
    </row>
    <row r="4076" spans="2:9" ht="16.5" thickBot="1">
      <c r="B4076" s="81"/>
      <c r="D4076" s="352"/>
      <c r="E4076" s="353"/>
      <c r="F4076" s="353"/>
      <c r="G4076" s="354"/>
      <c r="H4076" s="355"/>
      <c r="I4076" s="356"/>
    </row>
    <row r="4077" spans="2:9" ht="16.5" thickBot="1">
      <c r="B4077" s="81"/>
      <c r="D4077" s="352"/>
      <c r="E4077" s="353"/>
      <c r="F4077" s="353"/>
      <c r="G4077" s="354"/>
      <c r="H4077" s="355"/>
      <c r="I4077" s="356"/>
    </row>
    <row r="4078" spans="2:9" ht="16.5" thickBot="1">
      <c r="B4078" s="81"/>
      <c r="D4078" s="352"/>
      <c r="E4078" s="353"/>
      <c r="F4078" s="353"/>
      <c r="G4078" s="354"/>
      <c r="H4078" s="355"/>
      <c r="I4078" s="356"/>
    </row>
    <row r="4079" spans="2:9" ht="16.5" thickBot="1">
      <c r="B4079" s="81"/>
      <c r="D4079" s="352"/>
      <c r="E4079" s="353"/>
      <c r="F4079" s="353"/>
      <c r="G4079" s="354"/>
      <c r="H4079" s="355"/>
      <c r="I4079" s="356"/>
    </row>
    <row r="4080" spans="2:9" ht="16.5" thickBot="1">
      <c r="B4080" s="81"/>
      <c r="D4080" s="352"/>
      <c r="E4080" s="353"/>
      <c r="F4080" s="353"/>
      <c r="G4080" s="354"/>
      <c r="H4080" s="355"/>
      <c r="I4080" s="356"/>
    </row>
    <row r="4081" spans="2:9" ht="16.5" thickBot="1">
      <c r="B4081" s="81"/>
      <c r="D4081" s="352"/>
      <c r="E4081" s="353"/>
      <c r="F4081" s="353"/>
      <c r="G4081" s="354"/>
      <c r="H4081" s="355"/>
      <c r="I4081" s="356"/>
    </row>
    <row r="4082" spans="2:9" ht="16.5" thickBot="1">
      <c r="B4082" s="81"/>
      <c r="D4082" s="352"/>
      <c r="E4082" s="353"/>
      <c r="F4082" s="353"/>
      <c r="G4082" s="354"/>
      <c r="H4082" s="355"/>
      <c r="I4082" s="356"/>
    </row>
    <row r="4083" spans="2:9" ht="16.5" thickBot="1">
      <c r="B4083" s="81"/>
      <c r="D4083" s="352"/>
      <c r="E4083" s="353"/>
      <c r="F4083" s="353"/>
      <c r="G4083" s="354"/>
      <c r="H4083" s="355"/>
      <c r="I4083" s="356"/>
    </row>
    <row r="4084" spans="2:9" ht="16.5" thickBot="1">
      <c r="B4084" s="81"/>
      <c r="D4084" s="352"/>
      <c r="E4084" s="353"/>
      <c r="F4084" s="353"/>
      <c r="G4084" s="354"/>
      <c r="H4084" s="355"/>
      <c r="I4084" s="356"/>
    </row>
    <row r="4085" spans="2:9" ht="16.5" thickBot="1">
      <c r="B4085" s="81"/>
      <c r="D4085" s="352"/>
      <c r="E4085" s="353"/>
      <c r="F4085" s="353"/>
      <c r="G4085" s="354"/>
      <c r="H4085" s="355"/>
      <c r="I4085" s="356"/>
    </row>
    <row r="4086" spans="2:9" ht="16.5" thickBot="1">
      <c r="B4086" s="81"/>
      <c r="D4086" s="352"/>
      <c r="E4086" s="353"/>
      <c r="F4086" s="353"/>
      <c r="G4086" s="354"/>
      <c r="H4086" s="355"/>
      <c r="I4086" s="356"/>
    </row>
    <row r="4087" spans="2:9" ht="16.5" thickBot="1">
      <c r="B4087" s="81"/>
      <c r="D4087" s="352"/>
      <c r="E4087" s="353"/>
      <c r="F4087" s="353"/>
      <c r="G4087" s="354"/>
      <c r="H4087" s="355"/>
      <c r="I4087" s="356"/>
    </row>
    <row r="4088" spans="2:9" ht="16.5" thickBot="1">
      <c r="B4088" s="81"/>
      <c r="D4088" s="352"/>
      <c r="E4088" s="353"/>
      <c r="F4088" s="353"/>
      <c r="G4088" s="354"/>
      <c r="H4088" s="355"/>
      <c r="I4088" s="356"/>
    </row>
    <row r="4089" spans="2:9" ht="16.5" thickBot="1">
      <c r="B4089" s="81"/>
      <c r="D4089" s="352"/>
      <c r="E4089" s="353"/>
      <c r="F4089" s="353"/>
      <c r="G4089" s="354"/>
      <c r="H4089" s="355"/>
      <c r="I4089" s="356"/>
    </row>
    <row r="4090" spans="2:9" ht="16.5" thickBot="1">
      <c r="B4090" s="81"/>
      <c r="D4090" s="352"/>
      <c r="E4090" s="353"/>
      <c r="F4090" s="353"/>
      <c r="G4090" s="354"/>
      <c r="H4090" s="355"/>
      <c r="I4090" s="356"/>
    </row>
    <row r="4091" spans="2:9" ht="16.5" thickBot="1">
      <c r="B4091" s="81"/>
      <c r="D4091" s="352"/>
      <c r="E4091" s="353"/>
      <c r="F4091" s="353"/>
      <c r="G4091" s="354"/>
      <c r="H4091" s="355"/>
      <c r="I4091" s="356"/>
    </row>
    <row r="4092" spans="2:9" ht="16.5" thickBot="1">
      <c r="B4092" s="81"/>
      <c r="D4092" s="352"/>
      <c r="E4092" s="353"/>
      <c r="F4092" s="353"/>
      <c r="G4092" s="354"/>
      <c r="H4092" s="355"/>
      <c r="I4092" s="356"/>
    </row>
    <row r="4093" spans="2:9" ht="16.5" thickBot="1">
      <c r="B4093" s="81"/>
      <c r="D4093" s="352"/>
      <c r="E4093" s="353"/>
      <c r="F4093" s="353"/>
      <c r="G4093" s="354"/>
      <c r="H4093" s="355"/>
      <c r="I4093" s="356"/>
    </row>
    <row r="4094" spans="2:9" ht="16.5" thickBot="1">
      <c r="B4094" s="81"/>
      <c r="D4094" s="352"/>
      <c r="E4094" s="353"/>
      <c r="F4094" s="353"/>
      <c r="G4094" s="354"/>
      <c r="H4094" s="355"/>
      <c r="I4094" s="356"/>
    </row>
    <row r="4095" spans="2:9" ht="16.5" thickBot="1">
      <c r="B4095" s="81"/>
      <c r="D4095" s="352"/>
      <c r="E4095" s="353"/>
      <c r="F4095" s="353"/>
      <c r="G4095" s="354"/>
      <c r="H4095" s="355"/>
      <c r="I4095" s="356"/>
    </row>
    <row r="4096" spans="2:9" ht="16.5" thickBot="1">
      <c r="B4096" s="81"/>
      <c r="D4096" s="352"/>
      <c r="E4096" s="353"/>
      <c r="F4096" s="353"/>
      <c r="G4096" s="354"/>
      <c r="H4096" s="355"/>
      <c r="I4096" s="356"/>
    </row>
    <row r="4097" spans="2:9" ht="16.5" thickBot="1">
      <c r="B4097" s="81"/>
      <c r="D4097" s="352"/>
      <c r="E4097" s="353"/>
      <c r="F4097" s="353"/>
      <c r="G4097" s="354"/>
      <c r="H4097" s="355"/>
      <c r="I4097" s="356"/>
    </row>
    <row r="4098" spans="2:9" ht="16.5" thickBot="1">
      <c r="B4098" s="81"/>
      <c r="D4098" s="352"/>
      <c r="E4098" s="353"/>
      <c r="F4098" s="353"/>
      <c r="G4098" s="354"/>
      <c r="H4098" s="355"/>
      <c r="I4098" s="356"/>
    </row>
    <row r="4099" spans="2:9" ht="16.5" thickBot="1">
      <c r="B4099" s="81"/>
      <c r="D4099" s="352"/>
      <c r="E4099" s="353"/>
      <c r="F4099" s="353"/>
      <c r="G4099" s="354"/>
      <c r="H4099" s="355"/>
      <c r="I4099" s="356"/>
    </row>
    <row r="4100" spans="2:9" ht="16.5" thickBot="1">
      <c r="B4100" s="81"/>
      <c r="D4100" s="352"/>
      <c r="E4100" s="353"/>
      <c r="F4100" s="353"/>
      <c r="G4100" s="354"/>
      <c r="H4100" s="355"/>
      <c r="I4100" s="356"/>
    </row>
    <row r="4101" spans="2:9" ht="16.5" thickBot="1">
      <c r="B4101" s="81"/>
      <c r="D4101" s="352"/>
      <c r="E4101" s="353"/>
      <c r="F4101" s="353"/>
      <c r="G4101" s="354"/>
      <c r="H4101" s="355"/>
      <c r="I4101" s="356"/>
    </row>
    <row r="4102" spans="2:9" ht="16.5" thickBot="1">
      <c r="B4102" s="81"/>
      <c r="D4102" s="352"/>
      <c r="E4102" s="353"/>
      <c r="F4102" s="353"/>
      <c r="G4102" s="354"/>
      <c r="H4102" s="355"/>
      <c r="I4102" s="356"/>
    </row>
    <row r="4103" spans="2:9" ht="16.5" thickBot="1">
      <c r="B4103" s="81"/>
      <c r="D4103" s="352"/>
      <c r="E4103" s="353"/>
      <c r="F4103" s="353"/>
      <c r="G4103" s="354"/>
      <c r="H4103" s="355"/>
      <c r="I4103" s="356"/>
    </row>
    <row r="4104" spans="2:9" ht="16.5" thickBot="1">
      <c r="B4104" s="81"/>
      <c r="D4104" s="352"/>
      <c r="E4104" s="353"/>
      <c r="F4104" s="353"/>
      <c r="G4104" s="354"/>
      <c r="H4104" s="355"/>
      <c r="I4104" s="356"/>
    </row>
    <row r="4105" spans="2:9" ht="16.5" thickBot="1">
      <c r="B4105" s="81"/>
      <c r="D4105" s="352"/>
      <c r="E4105" s="353"/>
      <c r="F4105" s="353"/>
      <c r="G4105" s="354"/>
      <c r="H4105" s="355"/>
      <c r="I4105" s="356"/>
    </row>
    <row r="4106" spans="2:9" ht="16.5" thickBot="1">
      <c r="B4106" s="81"/>
      <c r="D4106" s="352"/>
      <c r="E4106" s="353"/>
      <c r="F4106" s="353"/>
      <c r="G4106" s="354"/>
      <c r="H4106" s="355"/>
      <c r="I4106" s="356"/>
    </row>
    <row r="4107" spans="2:9" ht="16.5" thickBot="1">
      <c r="B4107" s="81"/>
      <c r="D4107" s="352"/>
      <c r="E4107" s="353"/>
      <c r="F4107" s="353"/>
      <c r="G4107" s="354"/>
      <c r="H4107" s="355"/>
      <c r="I4107" s="356"/>
    </row>
    <row r="4108" spans="2:9" ht="16.5" thickBot="1">
      <c r="B4108" s="81"/>
      <c r="D4108" s="352"/>
      <c r="E4108" s="353"/>
      <c r="F4108" s="353"/>
      <c r="G4108" s="354"/>
      <c r="H4108" s="355"/>
      <c r="I4108" s="356"/>
    </row>
    <row r="4109" spans="2:9" ht="16.5" thickBot="1">
      <c r="B4109" s="81"/>
      <c r="D4109" s="352"/>
      <c r="E4109" s="353"/>
      <c r="F4109" s="353"/>
      <c r="G4109" s="354"/>
      <c r="H4109" s="355"/>
      <c r="I4109" s="356"/>
    </row>
    <row r="4110" spans="2:9" ht="16.5" thickBot="1">
      <c r="B4110" s="81"/>
      <c r="D4110" s="352"/>
      <c r="E4110" s="353"/>
      <c r="F4110" s="353"/>
      <c r="G4110" s="354"/>
      <c r="H4110" s="355"/>
      <c r="I4110" s="356"/>
    </row>
    <row r="4111" spans="2:9" ht="16.5" thickBot="1">
      <c r="B4111" s="81"/>
      <c r="D4111" s="352"/>
      <c r="E4111" s="353"/>
      <c r="F4111" s="353"/>
      <c r="G4111" s="354"/>
      <c r="H4111" s="355"/>
      <c r="I4111" s="356"/>
    </row>
    <row r="4112" spans="2:9" ht="16.5" thickBot="1">
      <c r="B4112" s="81"/>
      <c r="D4112" s="352"/>
      <c r="E4112" s="353"/>
      <c r="F4112" s="353"/>
      <c r="G4112" s="354"/>
      <c r="H4112" s="355"/>
      <c r="I4112" s="356"/>
    </row>
    <row r="4113" spans="2:9" ht="16.5" thickBot="1">
      <c r="B4113" s="81"/>
      <c r="D4113" s="352"/>
      <c r="E4113" s="353"/>
      <c r="F4113" s="353"/>
      <c r="G4113" s="354"/>
      <c r="H4113" s="355"/>
      <c r="I4113" s="356"/>
    </row>
    <row r="4114" spans="2:9" ht="16.5" thickBot="1">
      <c r="B4114" s="81"/>
      <c r="D4114" s="352"/>
      <c r="E4114" s="353"/>
      <c r="F4114" s="353"/>
      <c r="G4114" s="354"/>
      <c r="H4114" s="355"/>
      <c r="I4114" s="356"/>
    </row>
    <row r="4115" spans="2:9" ht="16.5" thickBot="1">
      <c r="B4115" s="81"/>
      <c r="D4115" s="352"/>
      <c r="E4115" s="353"/>
      <c r="F4115" s="353"/>
      <c r="G4115" s="354"/>
      <c r="H4115" s="355"/>
      <c r="I4115" s="356"/>
    </row>
    <row r="4116" spans="2:9" ht="16.5" thickBot="1">
      <c r="B4116" s="81"/>
      <c r="D4116" s="352"/>
      <c r="E4116" s="353"/>
      <c r="F4116" s="353"/>
      <c r="G4116" s="354"/>
      <c r="H4116" s="355"/>
      <c r="I4116" s="356"/>
    </row>
    <row r="4117" spans="2:9" ht="16.5" thickBot="1">
      <c r="B4117" s="81"/>
      <c r="D4117" s="352"/>
      <c r="E4117" s="353"/>
      <c r="F4117" s="353"/>
      <c r="G4117" s="354"/>
      <c r="H4117" s="355"/>
      <c r="I4117" s="356"/>
    </row>
    <row r="4118" spans="2:9" ht="16.5" thickBot="1">
      <c r="B4118" s="81"/>
      <c r="D4118" s="352"/>
      <c r="E4118" s="353"/>
      <c r="F4118" s="353"/>
      <c r="G4118" s="354"/>
      <c r="H4118" s="355"/>
      <c r="I4118" s="356"/>
    </row>
    <row r="4119" spans="2:9" ht="16.5" thickBot="1">
      <c r="B4119" s="81"/>
      <c r="D4119" s="352"/>
      <c r="E4119" s="353"/>
      <c r="F4119" s="353"/>
      <c r="G4119" s="354"/>
      <c r="H4119" s="355"/>
      <c r="I4119" s="356"/>
    </row>
    <row r="4120" spans="2:9" ht="16.5" thickBot="1">
      <c r="B4120" s="81"/>
      <c r="D4120" s="352"/>
      <c r="E4120" s="353"/>
      <c r="F4120" s="353"/>
      <c r="G4120" s="354"/>
      <c r="H4120" s="355"/>
      <c r="I4120" s="356"/>
    </row>
    <row r="4121" spans="2:9" ht="16.5" thickBot="1">
      <c r="B4121" s="81"/>
      <c r="D4121" s="352"/>
      <c r="E4121" s="353"/>
      <c r="F4121" s="353"/>
      <c r="G4121" s="354"/>
      <c r="H4121" s="355"/>
      <c r="I4121" s="356"/>
    </row>
    <row r="4122" spans="2:9" ht="16.5" thickBot="1">
      <c r="B4122" s="81"/>
      <c r="D4122" s="352"/>
      <c r="E4122" s="353"/>
      <c r="F4122" s="353"/>
      <c r="G4122" s="354"/>
      <c r="H4122" s="355"/>
      <c r="I4122" s="356"/>
    </row>
    <row r="4123" spans="2:9" ht="16.5" thickBot="1">
      <c r="B4123" s="81"/>
      <c r="D4123" s="352"/>
      <c r="E4123" s="353"/>
      <c r="F4123" s="353"/>
      <c r="G4123" s="354"/>
      <c r="H4123" s="355"/>
      <c r="I4123" s="356"/>
    </row>
    <row r="4124" spans="2:9" ht="16.5" thickBot="1">
      <c r="B4124" s="81"/>
      <c r="D4124" s="352"/>
      <c r="E4124" s="353"/>
      <c r="F4124" s="353"/>
      <c r="G4124" s="354"/>
      <c r="H4124" s="355"/>
      <c r="I4124" s="356"/>
    </row>
    <row r="4125" spans="2:9" ht="16.5" thickBot="1">
      <c r="B4125" s="81"/>
      <c r="D4125" s="352"/>
      <c r="E4125" s="353"/>
      <c r="F4125" s="353"/>
      <c r="G4125" s="354"/>
      <c r="H4125" s="355"/>
      <c r="I4125" s="356"/>
    </row>
    <row r="4126" spans="2:9" ht="16.5" thickBot="1">
      <c r="B4126" s="81"/>
      <c r="D4126" s="352"/>
      <c r="E4126" s="353"/>
      <c r="F4126" s="353"/>
      <c r="G4126" s="354"/>
      <c r="H4126" s="355"/>
      <c r="I4126" s="356"/>
    </row>
    <row r="4127" spans="2:9" ht="16.5" thickBot="1">
      <c r="B4127" s="81"/>
      <c r="D4127" s="352"/>
      <c r="E4127" s="353"/>
      <c r="F4127" s="353"/>
      <c r="G4127" s="354"/>
      <c r="H4127" s="355"/>
      <c r="I4127" s="356"/>
    </row>
    <row r="4128" spans="2:9" ht="16.5" thickBot="1">
      <c r="B4128" s="81"/>
      <c r="D4128" s="352"/>
      <c r="E4128" s="353"/>
      <c r="F4128" s="353"/>
      <c r="G4128" s="354"/>
      <c r="H4128" s="355"/>
      <c r="I4128" s="356"/>
    </row>
    <row r="4129" spans="2:9" ht="16.5" thickBot="1">
      <c r="B4129" s="81"/>
      <c r="D4129" s="352"/>
      <c r="E4129" s="353"/>
      <c r="F4129" s="353"/>
      <c r="G4129" s="354"/>
      <c r="H4129" s="355"/>
      <c r="I4129" s="356"/>
    </row>
    <row r="4130" spans="2:9" ht="16.5" thickBot="1">
      <c r="B4130" s="81"/>
      <c r="D4130" s="352"/>
      <c r="E4130" s="353"/>
      <c r="F4130" s="353"/>
      <c r="G4130" s="354"/>
      <c r="H4130" s="355"/>
      <c r="I4130" s="356"/>
    </row>
    <row r="4131" spans="2:9" ht="16.5" thickBot="1">
      <c r="B4131" s="81"/>
      <c r="D4131" s="352"/>
      <c r="E4131" s="353"/>
      <c r="F4131" s="353"/>
      <c r="G4131" s="354"/>
      <c r="H4131" s="355"/>
      <c r="I4131" s="356"/>
    </row>
    <row r="4132" spans="2:9" ht="16.5" thickBot="1">
      <c r="B4132" s="81"/>
      <c r="D4132" s="352"/>
      <c r="E4132" s="353"/>
      <c r="F4132" s="353"/>
      <c r="G4132" s="354"/>
      <c r="H4132" s="355"/>
      <c r="I4132" s="356"/>
    </row>
    <row r="4133" spans="2:9" ht="16.5" thickBot="1">
      <c r="B4133" s="81"/>
      <c r="D4133" s="352"/>
      <c r="E4133" s="353"/>
      <c r="F4133" s="353"/>
      <c r="G4133" s="354"/>
      <c r="H4133" s="355"/>
      <c r="I4133" s="356"/>
    </row>
    <row r="4134" spans="2:9" ht="16.5" thickBot="1">
      <c r="B4134" s="81"/>
      <c r="D4134" s="352"/>
      <c r="E4134" s="353"/>
      <c r="F4134" s="353"/>
      <c r="G4134" s="354"/>
      <c r="H4134" s="355"/>
      <c r="I4134" s="356"/>
    </row>
    <row r="4135" spans="2:9" ht="16.5" thickBot="1">
      <c r="B4135" s="81"/>
      <c r="D4135" s="352"/>
      <c r="E4135" s="353"/>
      <c r="F4135" s="353"/>
      <c r="G4135" s="354"/>
      <c r="H4135" s="355"/>
      <c r="I4135" s="356"/>
    </row>
    <row r="4136" spans="2:9" ht="16.5" thickBot="1">
      <c r="B4136" s="81"/>
      <c r="D4136" s="352"/>
      <c r="E4136" s="353"/>
      <c r="F4136" s="353"/>
      <c r="G4136" s="354"/>
      <c r="H4136" s="355"/>
      <c r="I4136" s="356"/>
    </row>
    <row r="4137" spans="2:9" ht="16.5" thickBot="1">
      <c r="B4137" s="81"/>
      <c r="D4137" s="352"/>
      <c r="E4137" s="353"/>
      <c r="F4137" s="353"/>
      <c r="G4137" s="354"/>
      <c r="H4137" s="355"/>
      <c r="I4137" s="356"/>
    </row>
    <row r="4138" spans="2:9" ht="16.5" thickBot="1">
      <c r="B4138" s="81"/>
      <c r="D4138" s="352"/>
      <c r="E4138" s="353"/>
      <c r="F4138" s="353"/>
      <c r="G4138" s="354"/>
      <c r="H4138" s="355"/>
      <c r="I4138" s="356"/>
    </row>
    <row r="4139" spans="2:9" ht="16.5" thickBot="1">
      <c r="B4139" s="81"/>
      <c r="D4139" s="352"/>
      <c r="E4139" s="353"/>
      <c r="F4139" s="353"/>
      <c r="G4139" s="354"/>
      <c r="H4139" s="355"/>
      <c r="I4139" s="356"/>
    </row>
    <row r="4140" spans="2:9" ht="16.5" thickBot="1">
      <c r="B4140" s="81"/>
      <c r="D4140" s="352"/>
      <c r="E4140" s="353"/>
      <c r="F4140" s="353"/>
      <c r="G4140" s="354"/>
      <c r="H4140" s="355"/>
      <c r="I4140" s="356"/>
    </row>
    <row r="4141" spans="2:9" ht="16.5" thickBot="1">
      <c r="B4141" s="81"/>
      <c r="D4141" s="352"/>
      <c r="E4141" s="353"/>
      <c r="F4141" s="353"/>
      <c r="G4141" s="354"/>
      <c r="H4141" s="355"/>
      <c r="I4141" s="356"/>
    </row>
    <row r="4142" spans="2:9" ht="16.5" thickBot="1">
      <c r="B4142" s="81"/>
      <c r="D4142" s="352"/>
      <c r="E4142" s="353"/>
      <c r="F4142" s="353"/>
      <c r="G4142" s="354"/>
      <c r="H4142" s="355"/>
      <c r="I4142" s="356"/>
    </row>
    <row r="4143" spans="2:9" ht="16.5" thickBot="1">
      <c r="B4143" s="81"/>
      <c r="D4143" s="352"/>
      <c r="E4143" s="353"/>
      <c r="F4143" s="353"/>
      <c r="G4143" s="354"/>
      <c r="H4143" s="355"/>
      <c r="I4143" s="356"/>
    </row>
    <row r="4144" spans="2:9" ht="16.5" thickBot="1">
      <c r="B4144" s="81"/>
      <c r="D4144" s="352"/>
      <c r="E4144" s="353"/>
      <c r="F4144" s="353"/>
      <c r="G4144" s="354"/>
      <c r="H4144" s="355"/>
      <c r="I4144" s="356"/>
    </row>
    <row r="4145" spans="2:9" ht="16.5" thickBot="1">
      <c r="B4145" s="81"/>
      <c r="D4145" s="352"/>
      <c r="E4145" s="353"/>
      <c r="F4145" s="353"/>
      <c r="G4145" s="354"/>
      <c r="H4145" s="355"/>
      <c r="I4145" s="356"/>
    </row>
    <row r="4146" spans="2:9" ht="16.5" thickBot="1">
      <c r="B4146" s="81"/>
      <c r="D4146" s="352"/>
      <c r="E4146" s="353"/>
      <c r="F4146" s="353"/>
      <c r="G4146" s="354"/>
      <c r="H4146" s="355"/>
      <c r="I4146" s="356"/>
    </row>
    <row r="4147" spans="2:9" ht="16.5" thickBot="1">
      <c r="B4147" s="81"/>
      <c r="D4147" s="352"/>
      <c r="E4147" s="353"/>
      <c r="F4147" s="353"/>
      <c r="G4147" s="354"/>
      <c r="H4147" s="355"/>
      <c r="I4147" s="356"/>
    </row>
    <row r="4148" spans="2:9" ht="16.5" thickBot="1">
      <c r="B4148" s="81"/>
      <c r="D4148" s="352"/>
      <c r="E4148" s="353"/>
      <c r="F4148" s="353"/>
      <c r="G4148" s="354"/>
      <c r="H4148" s="355"/>
      <c r="I4148" s="356"/>
    </row>
    <row r="4149" spans="2:9" ht="16.5" thickBot="1">
      <c r="B4149" s="81"/>
      <c r="D4149" s="352"/>
      <c r="E4149" s="353"/>
      <c r="F4149" s="353"/>
      <c r="G4149" s="354"/>
      <c r="H4149" s="355"/>
      <c r="I4149" s="356"/>
    </row>
    <row r="4150" spans="2:9" ht="16.5" thickBot="1">
      <c r="B4150" s="81"/>
      <c r="D4150" s="352"/>
      <c r="E4150" s="353"/>
      <c r="F4150" s="353"/>
      <c r="G4150" s="354"/>
      <c r="H4150" s="355"/>
      <c r="I4150" s="356"/>
    </row>
    <row r="4151" spans="2:9" ht="16.5" thickBot="1">
      <c r="B4151" s="81"/>
      <c r="D4151" s="352"/>
      <c r="E4151" s="353"/>
      <c r="F4151" s="353"/>
      <c r="G4151" s="354"/>
      <c r="H4151" s="355"/>
      <c r="I4151" s="356"/>
    </row>
    <row r="4152" spans="2:9" ht="16.5" thickBot="1">
      <c r="B4152" s="81"/>
      <c r="D4152" s="352"/>
      <c r="E4152" s="353"/>
      <c r="F4152" s="353"/>
      <c r="G4152" s="354"/>
      <c r="H4152" s="355"/>
      <c r="I4152" s="356"/>
    </row>
    <row r="4153" spans="2:9" ht="16.5" thickBot="1">
      <c r="B4153" s="81"/>
      <c r="D4153" s="352"/>
      <c r="E4153" s="353"/>
      <c r="F4153" s="353"/>
      <c r="G4153" s="354"/>
      <c r="H4153" s="355"/>
      <c r="I4153" s="356"/>
    </row>
    <row r="4154" spans="2:9" ht="16.5" thickBot="1">
      <c r="B4154" s="81"/>
      <c r="D4154" s="352"/>
      <c r="E4154" s="353"/>
      <c r="F4154" s="353"/>
      <c r="G4154" s="354"/>
      <c r="H4154" s="355"/>
      <c r="I4154" s="356"/>
    </row>
    <row r="4155" spans="2:9" ht="16.5" thickBot="1">
      <c r="B4155" s="81"/>
      <c r="D4155" s="352"/>
      <c r="E4155" s="353"/>
      <c r="F4155" s="353"/>
      <c r="G4155" s="354"/>
      <c r="H4155" s="355"/>
      <c r="I4155" s="356"/>
    </row>
    <row r="4156" spans="2:9" ht="16.5" thickBot="1">
      <c r="B4156" s="81"/>
      <c r="D4156" s="352"/>
      <c r="E4156" s="353"/>
      <c r="F4156" s="353"/>
      <c r="G4156" s="354"/>
      <c r="H4156" s="355"/>
      <c r="I4156" s="356"/>
    </row>
    <row r="4157" spans="2:9" ht="16.5" thickBot="1">
      <c r="B4157" s="81"/>
      <c r="D4157" s="352"/>
      <c r="E4157" s="353"/>
      <c r="F4157" s="353"/>
      <c r="G4157" s="354"/>
      <c r="H4157" s="355"/>
      <c r="I4157" s="356"/>
    </row>
    <row r="4158" spans="2:9" ht="16.5" thickBot="1">
      <c r="B4158" s="81"/>
      <c r="D4158" s="352"/>
      <c r="E4158" s="353"/>
      <c r="F4158" s="353"/>
      <c r="G4158" s="354"/>
      <c r="H4158" s="355"/>
      <c r="I4158" s="356"/>
    </row>
    <row r="4159" spans="2:9" ht="16.5" thickBot="1">
      <c r="B4159" s="81"/>
      <c r="D4159" s="352"/>
      <c r="E4159" s="353"/>
      <c r="F4159" s="353"/>
      <c r="G4159" s="354"/>
      <c r="H4159" s="355"/>
      <c r="I4159" s="356"/>
    </row>
    <row r="4160" spans="2:9" ht="16.5" thickBot="1">
      <c r="B4160" s="81"/>
      <c r="D4160" s="352"/>
      <c r="E4160" s="353"/>
      <c r="F4160" s="353"/>
      <c r="G4160" s="354"/>
      <c r="H4160" s="355"/>
      <c r="I4160" s="356"/>
    </row>
    <row r="4161" spans="2:9" ht="16.5" thickBot="1">
      <c r="B4161" s="81"/>
      <c r="D4161" s="352"/>
      <c r="E4161" s="353"/>
      <c r="F4161" s="353"/>
      <c r="G4161" s="354"/>
      <c r="H4161" s="355"/>
      <c r="I4161" s="356"/>
    </row>
    <row r="4162" spans="2:9" ht="16.5" thickBot="1">
      <c r="B4162" s="81"/>
      <c r="D4162" s="352"/>
      <c r="E4162" s="353"/>
      <c r="F4162" s="353"/>
      <c r="G4162" s="354"/>
      <c r="H4162" s="355"/>
      <c r="I4162" s="356"/>
    </row>
    <row r="4163" spans="2:9" ht="16.5" thickBot="1">
      <c r="B4163" s="81"/>
      <c r="D4163" s="352"/>
      <c r="E4163" s="353"/>
      <c r="F4163" s="353"/>
      <c r="G4163" s="354"/>
      <c r="H4163" s="355"/>
      <c r="I4163" s="356"/>
    </row>
    <row r="4164" spans="2:9" ht="16.5" thickBot="1">
      <c r="B4164" s="81"/>
      <c r="D4164" s="352"/>
      <c r="E4164" s="353"/>
      <c r="F4164" s="353"/>
      <c r="G4164" s="354"/>
      <c r="H4164" s="355"/>
      <c r="I4164" s="356"/>
    </row>
    <row r="4165" spans="2:9" ht="16.5" thickBot="1">
      <c r="B4165" s="81"/>
      <c r="D4165" s="352"/>
      <c r="E4165" s="353"/>
      <c r="F4165" s="353"/>
      <c r="G4165" s="354"/>
      <c r="H4165" s="355"/>
      <c r="I4165" s="356"/>
    </row>
    <row r="4166" spans="2:9" ht="16.5" thickBot="1">
      <c r="B4166" s="81"/>
      <c r="D4166" s="352"/>
      <c r="E4166" s="353"/>
      <c r="F4166" s="353"/>
      <c r="G4166" s="354"/>
      <c r="H4166" s="355"/>
      <c r="I4166" s="356"/>
    </row>
    <row r="4167" spans="2:9" ht="16.5" thickBot="1">
      <c r="B4167" s="81"/>
      <c r="D4167" s="352"/>
      <c r="E4167" s="353"/>
      <c r="F4167" s="353"/>
      <c r="G4167" s="354"/>
      <c r="H4167" s="355"/>
      <c r="I4167" s="356"/>
    </row>
    <row r="4168" spans="2:9" ht="16.5" thickBot="1">
      <c r="B4168" s="81"/>
      <c r="D4168" s="352"/>
      <c r="E4168" s="353"/>
      <c r="F4168" s="353"/>
      <c r="G4168" s="354"/>
      <c r="H4168" s="355"/>
      <c r="I4168" s="356"/>
    </row>
    <row r="4169" spans="2:9" ht="16.5" thickBot="1">
      <c r="B4169" s="81"/>
      <c r="D4169" s="352"/>
      <c r="E4169" s="353"/>
      <c r="F4169" s="353"/>
      <c r="G4169" s="354"/>
      <c r="H4169" s="355"/>
      <c r="I4169" s="356"/>
    </row>
    <row r="4170" spans="2:9" ht="16.5" thickBot="1">
      <c r="B4170" s="81"/>
      <c r="D4170" s="352"/>
      <c r="E4170" s="353"/>
      <c r="F4170" s="353"/>
      <c r="G4170" s="354"/>
      <c r="H4170" s="355"/>
      <c r="I4170" s="356"/>
    </row>
    <row r="4171" spans="2:9" ht="16.5" thickBot="1">
      <c r="B4171" s="81"/>
      <c r="D4171" s="352"/>
      <c r="E4171" s="353"/>
      <c r="F4171" s="353"/>
      <c r="G4171" s="354"/>
      <c r="H4171" s="355"/>
      <c r="I4171" s="356"/>
    </row>
    <row r="4172" spans="2:9" ht="16.5" thickBot="1">
      <c r="B4172" s="81"/>
      <c r="D4172" s="352"/>
      <c r="E4172" s="353"/>
      <c r="F4172" s="353"/>
      <c r="G4172" s="354"/>
      <c r="H4172" s="355"/>
      <c r="I4172" s="356"/>
    </row>
    <row r="4173" spans="2:9" ht="16.5" thickBot="1">
      <c r="B4173" s="81"/>
      <c r="D4173" s="352"/>
      <c r="E4173" s="353"/>
      <c r="F4173" s="353"/>
      <c r="G4173" s="354"/>
      <c r="H4173" s="355"/>
      <c r="I4173" s="356"/>
    </row>
    <row r="4174" spans="2:9" ht="16.5" thickBot="1">
      <c r="B4174" s="81"/>
      <c r="D4174" s="352"/>
      <c r="E4174" s="353"/>
      <c r="F4174" s="353"/>
      <c r="G4174" s="354"/>
      <c r="H4174" s="355"/>
      <c r="I4174" s="356"/>
    </row>
    <row r="4175" spans="2:9" ht="16.5" thickBot="1">
      <c r="B4175" s="81"/>
      <c r="D4175" s="352"/>
      <c r="E4175" s="353"/>
      <c r="F4175" s="353"/>
      <c r="G4175" s="354"/>
      <c r="H4175" s="355"/>
      <c r="I4175" s="356"/>
    </row>
    <row r="4176" spans="2:9" ht="16.5" thickBot="1">
      <c r="B4176" s="81"/>
      <c r="D4176" s="352"/>
      <c r="E4176" s="353"/>
      <c r="F4176" s="353"/>
      <c r="G4176" s="354"/>
      <c r="H4176" s="355"/>
      <c r="I4176" s="356"/>
    </row>
    <row r="4177" spans="2:9" ht="16.5" thickBot="1">
      <c r="B4177" s="81"/>
      <c r="D4177" s="352"/>
      <c r="E4177" s="353"/>
      <c r="F4177" s="353"/>
      <c r="G4177" s="354"/>
      <c r="H4177" s="355"/>
      <c r="I4177" s="356"/>
    </row>
    <row r="4178" spans="2:9" ht="16.5" thickBot="1">
      <c r="B4178" s="81"/>
      <c r="D4178" s="352"/>
      <c r="E4178" s="353"/>
      <c r="F4178" s="353"/>
      <c r="G4178" s="354"/>
      <c r="H4178" s="355"/>
      <c r="I4178" s="356"/>
    </row>
    <row r="4179" spans="2:9" ht="16.5" thickBot="1">
      <c r="B4179" s="81"/>
      <c r="D4179" s="352"/>
      <c r="E4179" s="353"/>
      <c r="F4179" s="353"/>
      <c r="G4179" s="354"/>
      <c r="H4179" s="355"/>
      <c r="I4179" s="356"/>
    </row>
    <row r="4180" spans="2:9" ht="16.5" thickBot="1">
      <c r="B4180" s="81"/>
      <c r="D4180" s="352"/>
      <c r="E4180" s="353"/>
      <c r="F4180" s="353"/>
      <c r="G4180" s="354"/>
      <c r="H4180" s="355"/>
      <c r="I4180" s="356"/>
    </row>
    <row r="4181" spans="2:9" ht="16.5" thickBot="1">
      <c r="B4181" s="81"/>
      <c r="D4181" s="352"/>
      <c r="E4181" s="353"/>
      <c r="F4181" s="353"/>
      <c r="G4181" s="354"/>
      <c r="H4181" s="355"/>
      <c r="I4181" s="356"/>
    </row>
    <row r="4182" spans="2:9" ht="16.5" thickBot="1">
      <c r="B4182" s="81"/>
      <c r="D4182" s="352"/>
      <c r="E4182" s="353"/>
      <c r="F4182" s="353"/>
      <c r="G4182" s="354"/>
      <c r="H4182" s="355"/>
      <c r="I4182" s="356"/>
    </row>
    <row r="4183" spans="2:9" ht="16.5" thickBot="1">
      <c r="B4183" s="81"/>
      <c r="D4183" s="352"/>
      <c r="E4183" s="353"/>
      <c r="F4183" s="353"/>
      <c r="G4183" s="354"/>
      <c r="H4183" s="355"/>
      <c r="I4183" s="356"/>
    </row>
    <row r="4184" spans="2:9" ht="16.5" thickBot="1">
      <c r="B4184" s="81"/>
      <c r="D4184" s="352"/>
      <c r="E4184" s="353"/>
      <c r="F4184" s="353"/>
      <c r="G4184" s="354"/>
      <c r="H4184" s="355"/>
      <c r="I4184" s="356"/>
    </row>
    <row r="4185" spans="2:9" ht="16.5" thickBot="1">
      <c r="B4185" s="81"/>
      <c r="D4185" s="352"/>
      <c r="E4185" s="353"/>
      <c r="F4185" s="353"/>
      <c r="G4185" s="354"/>
      <c r="H4185" s="355"/>
      <c r="I4185" s="356"/>
    </row>
    <row r="4186" spans="2:9" ht="16.5" thickBot="1">
      <c r="B4186" s="81"/>
      <c r="D4186" s="352"/>
      <c r="E4186" s="353"/>
      <c r="F4186" s="353"/>
      <c r="G4186" s="354"/>
      <c r="H4186" s="355"/>
      <c r="I4186" s="356"/>
    </row>
    <row r="4187" spans="2:9" ht="16.5" thickBot="1">
      <c r="B4187" s="81"/>
      <c r="D4187" s="352"/>
      <c r="E4187" s="353"/>
      <c r="F4187" s="353"/>
      <c r="G4187" s="354"/>
      <c r="H4187" s="355"/>
      <c r="I4187" s="356"/>
    </row>
    <row r="4188" spans="2:9" ht="16.5" thickBot="1">
      <c r="B4188" s="81"/>
      <c r="D4188" s="352"/>
      <c r="E4188" s="353"/>
      <c r="F4188" s="353"/>
      <c r="G4188" s="354"/>
      <c r="H4188" s="355"/>
      <c r="I4188" s="356"/>
    </row>
    <row r="4189" spans="2:9" ht="16.5" thickBot="1">
      <c r="B4189" s="81"/>
      <c r="D4189" s="352"/>
      <c r="E4189" s="353"/>
      <c r="F4189" s="353"/>
      <c r="G4189" s="354"/>
      <c r="H4189" s="355"/>
      <c r="I4189" s="356"/>
    </row>
    <row r="4190" spans="2:9" ht="16.5" thickBot="1">
      <c r="B4190" s="81"/>
      <c r="D4190" s="352"/>
      <c r="E4190" s="353"/>
      <c r="F4190" s="353"/>
      <c r="G4190" s="354"/>
      <c r="H4190" s="355"/>
      <c r="I4190" s="356"/>
    </row>
    <row r="4191" spans="2:9" ht="16.5" thickBot="1">
      <c r="B4191" s="81"/>
      <c r="D4191" s="352"/>
      <c r="E4191" s="353"/>
      <c r="F4191" s="353"/>
      <c r="G4191" s="354"/>
      <c r="H4191" s="355"/>
      <c r="I4191" s="356"/>
    </row>
    <row r="4192" spans="2:9" ht="16.5" thickBot="1">
      <c r="B4192" s="81"/>
      <c r="D4192" s="352"/>
      <c r="E4192" s="353"/>
      <c r="F4192" s="353"/>
      <c r="G4192" s="354"/>
      <c r="H4192" s="355"/>
      <c r="I4192" s="356"/>
    </row>
    <row r="4193" spans="2:9" ht="16.5" thickBot="1">
      <c r="B4193" s="81"/>
      <c r="D4193" s="352"/>
      <c r="E4193" s="353"/>
      <c r="F4193" s="353"/>
      <c r="G4193" s="354"/>
      <c r="H4193" s="355"/>
      <c r="I4193" s="356"/>
    </row>
    <row r="4194" spans="2:9" ht="16.5" thickBot="1">
      <c r="B4194" s="81"/>
      <c r="D4194" s="352"/>
      <c r="E4194" s="353"/>
      <c r="F4194" s="353"/>
      <c r="G4194" s="354"/>
      <c r="H4194" s="355"/>
      <c r="I4194" s="356"/>
    </row>
    <row r="4195" spans="2:9" ht="16.5" thickBot="1">
      <c r="B4195" s="81"/>
      <c r="D4195" s="352"/>
      <c r="E4195" s="353"/>
      <c r="F4195" s="353"/>
      <c r="G4195" s="354"/>
      <c r="H4195" s="355"/>
      <c r="I4195" s="356"/>
    </row>
    <row r="4196" spans="2:9" ht="16.5" thickBot="1">
      <c r="B4196" s="81"/>
      <c r="D4196" s="352"/>
      <c r="E4196" s="353"/>
      <c r="F4196" s="353"/>
      <c r="G4196" s="354"/>
      <c r="H4196" s="355"/>
      <c r="I4196" s="356"/>
    </row>
    <row r="4197" spans="2:9" ht="16.5" thickBot="1">
      <c r="B4197" s="81"/>
      <c r="D4197" s="352"/>
      <c r="E4197" s="353"/>
      <c r="F4197" s="353"/>
      <c r="G4197" s="354"/>
      <c r="H4197" s="355"/>
      <c r="I4197" s="356"/>
    </row>
    <row r="4198" spans="2:9" ht="16.5" thickBot="1">
      <c r="B4198" s="81"/>
      <c r="D4198" s="352"/>
      <c r="E4198" s="353"/>
      <c r="F4198" s="353"/>
      <c r="G4198" s="354"/>
      <c r="H4198" s="355"/>
      <c r="I4198" s="356"/>
    </row>
    <row r="4199" spans="2:9" ht="16.5" thickBot="1">
      <c r="B4199" s="81"/>
      <c r="D4199" s="352"/>
      <c r="E4199" s="353"/>
      <c r="F4199" s="353"/>
      <c r="G4199" s="354"/>
      <c r="H4199" s="355"/>
      <c r="I4199" s="356"/>
    </row>
    <row r="4200" spans="2:9" ht="16.5" thickBot="1">
      <c r="B4200" s="81"/>
      <c r="D4200" s="352"/>
      <c r="E4200" s="353"/>
      <c r="F4200" s="353"/>
      <c r="G4200" s="354"/>
      <c r="H4200" s="355"/>
      <c r="I4200" s="356"/>
    </row>
    <row r="4201" spans="2:9" ht="16.5" thickBot="1">
      <c r="B4201" s="81"/>
      <c r="D4201" s="352"/>
      <c r="E4201" s="353"/>
      <c r="F4201" s="353"/>
      <c r="G4201" s="354"/>
      <c r="H4201" s="355"/>
      <c r="I4201" s="356"/>
    </row>
    <row r="4202" spans="2:9" ht="16.5" thickBot="1">
      <c r="B4202" s="81"/>
      <c r="D4202" s="352"/>
      <c r="E4202" s="353"/>
      <c r="F4202" s="353"/>
      <c r="G4202" s="354"/>
      <c r="H4202" s="355"/>
      <c r="I4202" s="356"/>
    </row>
    <row r="4203" spans="2:9" ht="16.5" thickBot="1">
      <c r="B4203" s="81"/>
      <c r="D4203" s="352"/>
      <c r="E4203" s="353"/>
      <c r="F4203" s="353"/>
      <c r="G4203" s="354"/>
      <c r="H4203" s="355"/>
      <c r="I4203" s="356"/>
    </row>
    <row r="4204" spans="2:9" ht="16.5" thickBot="1">
      <c r="B4204" s="81"/>
      <c r="D4204" s="352"/>
      <c r="E4204" s="353"/>
      <c r="F4204" s="353"/>
      <c r="G4204" s="354"/>
      <c r="H4204" s="355"/>
      <c r="I4204" s="356"/>
    </row>
    <row r="4205" spans="2:9" ht="16.5" thickBot="1">
      <c r="B4205" s="81"/>
      <c r="D4205" s="352"/>
      <c r="E4205" s="353"/>
      <c r="F4205" s="353"/>
      <c r="G4205" s="354"/>
      <c r="H4205" s="355"/>
      <c r="I4205" s="356"/>
    </row>
    <row r="4206" spans="2:9" ht="16.5" thickBot="1">
      <c r="B4206" s="81"/>
      <c r="D4206" s="352"/>
      <c r="E4206" s="353"/>
      <c r="F4206" s="353"/>
      <c r="G4206" s="354"/>
      <c r="H4206" s="355"/>
      <c r="I4206" s="356"/>
    </row>
    <row r="4207" spans="2:9" ht="16.5" thickBot="1">
      <c r="B4207" s="81"/>
      <c r="D4207" s="352"/>
      <c r="E4207" s="353"/>
      <c r="F4207" s="353"/>
      <c r="G4207" s="354"/>
      <c r="H4207" s="355"/>
      <c r="I4207" s="356"/>
    </row>
    <row r="4208" spans="2:9" ht="16.5" thickBot="1">
      <c r="B4208" s="81"/>
      <c r="D4208" s="352"/>
      <c r="E4208" s="353"/>
      <c r="F4208" s="353"/>
      <c r="G4208" s="354"/>
      <c r="H4208" s="355"/>
      <c r="I4208" s="356"/>
    </row>
    <row r="4209" spans="2:9" ht="16.5" thickBot="1">
      <c r="B4209" s="81"/>
      <c r="D4209" s="352"/>
      <c r="E4209" s="353"/>
      <c r="F4209" s="353"/>
      <c r="G4209" s="354"/>
      <c r="H4209" s="355"/>
      <c r="I4209" s="356"/>
    </row>
    <row r="4210" spans="2:9" ht="16.5" thickBot="1">
      <c r="B4210" s="81"/>
      <c r="D4210" s="352"/>
      <c r="E4210" s="353"/>
      <c r="F4210" s="353"/>
      <c r="G4210" s="354"/>
      <c r="H4210" s="355"/>
      <c r="I4210" s="356"/>
    </row>
    <row r="4211" spans="2:9" ht="16.5" thickBot="1">
      <c r="B4211" s="81"/>
      <c r="D4211" s="352"/>
      <c r="E4211" s="353"/>
      <c r="F4211" s="353"/>
      <c r="G4211" s="354"/>
      <c r="H4211" s="355"/>
      <c r="I4211" s="356"/>
    </row>
    <row r="4212" spans="2:9" ht="16.5" thickBot="1">
      <c r="B4212" s="81"/>
      <c r="D4212" s="352"/>
      <c r="E4212" s="353"/>
      <c r="F4212" s="353"/>
      <c r="G4212" s="354"/>
      <c r="H4212" s="355"/>
      <c r="I4212" s="356"/>
    </row>
    <row r="4213" spans="2:9" ht="16.5" thickBot="1">
      <c r="B4213" s="81"/>
      <c r="D4213" s="352"/>
      <c r="E4213" s="353"/>
      <c r="F4213" s="353"/>
      <c r="G4213" s="354"/>
      <c r="H4213" s="355"/>
      <c r="I4213" s="356"/>
    </row>
    <row r="4214" spans="2:9" ht="16.5" thickBot="1">
      <c r="B4214" s="81"/>
      <c r="D4214" s="352"/>
      <c r="E4214" s="353"/>
      <c r="F4214" s="353"/>
      <c r="G4214" s="354"/>
      <c r="H4214" s="355"/>
      <c r="I4214" s="356"/>
    </row>
    <row r="4215" spans="2:9" ht="16.5" thickBot="1">
      <c r="B4215" s="81"/>
      <c r="D4215" s="352"/>
      <c r="E4215" s="353"/>
      <c r="F4215" s="353"/>
      <c r="G4215" s="354"/>
      <c r="H4215" s="355"/>
      <c r="I4215" s="356"/>
    </row>
    <row r="4216" spans="2:9" ht="16.5" thickBot="1">
      <c r="B4216" s="81"/>
      <c r="D4216" s="352"/>
      <c r="E4216" s="353"/>
      <c r="F4216" s="353"/>
      <c r="G4216" s="354"/>
      <c r="H4216" s="355"/>
      <c r="I4216" s="356"/>
    </row>
    <row r="4217" spans="2:9" ht="16.5" thickBot="1">
      <c r="B4217" s="81"/>
      <c r="D4217" s="352"/>
      <c r="E4217" s="353"/>
      <c r="F4217" s="353"/>
      <c r="G4217" s="354"/>
      <c r="H4217" s="355"/>
      <c r="I4217" s="356"/>
    </row>
    <row r="4218" spans="2:9" ht="16.5" thickBot="1">
      <c r="B4218" s="81"/>
      <c r="D4218" s="352"/>
      <c r="E4218" s="353"/>
      <c r="F4218" s="353"/>
      <c r="G4218" s="354"/>
      <c r="H4218" s="355"/>
      <c r="I4218" s="356"/>
    </row>
    <row r="4219" spans="2:9" ht="16.5" thickBot="1">
      <c r="B4219" s="81"/>
      <c r="D4219" s="352"/>
      <c r="E4219" s="353"/>
      <c r="F4219" s="353"/>
      <c r="G4219" s="354"/>
      <c r="H4219" s="355"/>
      <c r="I4219" s="356"/>
    </row>
    <row r="4220" spans="2:9" ht="16.5" thickBot="1">
      <c r="B4220" s="81"/>
      <c r="D4220" s="352"/>
      <c r="E4220" s="353"/>
      <c r="F4220" s="353"/>
      <c r="G4220" s="354"/>
      <c r="H4220" s="355"/>
      <c r="I4220" s="356"/>
    </row>
    <row r="4221" spans="2:9" ht="16.5" thickBot="1">
      <c r="B4221" s="81"/>
      <c r="D4221" s="352"/>
      <c r="E4221" s="353"/>
      <c r="F4221" s="353"/>
      <c r="G4221" s="354"/>
      <c r="H4221" s="355"/>
      <c r="I4221" s="356"/>
    </row>
    <row r="4222" spans="2:9" ht="16.5" thickBot="1">
      <c r="B4222" s="81"/>
      <c r="D4222" s="352"/>
      <c r="E4222" s="353"/>
      <c r="F4222" s="353"/>
      <c r="G4222" s="354"/>
      <c r="H4222" s="355"/>
      <c r="I4222" s="356"/>
    </row>
    <row r="4223" spans="2:9" ht="16.5" thickBot="1">
      <c r="B4223" s="81"/>
      <c r="D4223" s="352"/>
      <c r="E4223" s="353"/>
      <c r="F4223" s="353"/>
      <c r="G4223" s="354"/>
      <c r="H4223" s="355"/>
      <c r="I4223" s="356"/>
    </row>
    <row r="4224" spans="2:9" ht="16.5" thickBot="1">
      <c r="B4224" s="81"/>
      <c r="D4224" s="352"/>
      <c r="E4224" s="353"/>
      <c r="F4224" s="353"/>
      <c r="G4224" s="354"/>
      <c r="H4224" s="355"/>
      <c r="I4224" s="356"/>
    </row>
    <row r="4225" spans="2:9" ht="16.5" thickBot="1">
      <c r="B4225" s="81"/>
      <c r="D4225" s="352"/>
      <c r="E4225" s="353"/>
      <c r="F4225" s="353"/>
      <c r="G4225" s="354"/>
      <c r="H4225" s="355"/>
      <c r="I4225" s="356"/>
    </row>
    <row r="4226" spans="2:9" ht="16.5" thickBot="1">
      <c r="B4226" s="81"/>
      <c r="D4226" s="352"/>
      <c r="E4226" s="353"/>
      <c r="F4226" s="353"/>
      <c r="G4226" s="354"/>
      <c r="H4226" s="355"/>
      <c r="I4226" s="356"/>
    </row>
    <row r="4227" spans="2:9" ht="16.5" thickBot="1">
      <c r="B4227" s="81"/>
      <c r="D4227" s="352"/>
      <c r="E4227" s="353"/>
      <c r="F4227" s="353"/>
      <c r="G4227" s="354"/>
      <c r="H4227" s="355"/>
      <c r="I4227" s="356"/>
    </row>
    <row r="4228" spans="2:9" ht="16.5" thickBot="1">
      <c r="B4228" s="81"/>
      <c r="D4228" s="352"/>
      <c r="E4228" s="353"/>
      <c r="F4228" s="353"/>
      <c r="G4228" s="354"/>
      <c r="H4228" s="355"/>
      <c r="I4228" s="356"/>
    </row>
    <row r="4229" spans="2:9" ht="16.5" thickBot="1">
      <c r="B4229" s="81"/>
      <c r="D4229" s="352"/>
      <c r="E4229" s="353"/>
      <c r="F4229" s="353"/>
      <c r="G4229" s="354"/>
      <c r="H4229" s="355"/>
      <c r="I4229" s="356"/>
    </row>
    <row r="4230" spans="2:9" ht="16.5" thickBot="1">
      <c r="B4230" s="81"/>
      <c r="D4230" s="352"/>
      <c r="E4230" s="353"/>
      <c r="F4230" s="353"/>
      <c r="G4230" s="354"/>
      <c r="H4230" s="355"/>
      <c r="I4230" s="356"/>
    </row>
    <row r="4231" spans="2:9" ht="16.5" thickBot="1">
      <c r="B4231" s="81"/>
      <c r="D4231" s="352"/>
      <c r="E4231" s="353"/>
      <c r="F4231" s="353"/>
      <c r="G4231" s="354"/>
      <c r="H4231" s="355"/>
      <c r="I4231" s="356"/>
    </row>
    <row r="4232" spans="2:9" ht="16.5" thickBot="1">
      <c r="B4232" s="81"/>
      <c r="D4232" s="352"/>
      <c r="E4232" s="353"/>
      <c r="F4232" s="353"/>
      <c r="G4232" s="354"/>
      <c r="H4232" s="355"/>
      <c r="I4232" s="356"/>
    </row>
    <row r="4233" spans="2:9" ht="16.5" thickBot="1">
      <c r="B4233" s="81"/>
      <c r="D4233" s="352"/>
      <c r="E4233" s="353"/>
      <c r="F4233" s="353"/>
      <c r="G4233" s="354"/>
      <c r="H4233" s="355"/>
      <c r="I4233" s="356"/>
    </row>
    <row r="4234" spans="2:9" ht="16.5" thickBot="1">
      <c r="B4234" s="81"/>
      <c r="D4234" s="352"/>
      <c r="E4234" s="353"/>
      <c r="F4234" s="353"/>
      <c r="G4234" s="354"/>
      <c r="H4234" s="355"/>
      <c r="I4234" s="356"/>
    </row>
    <row r="4235" spans="2:9" ht="16.5" thickBot="1">
      <c r="B4235" s="81"/>
      <c r="D4235" s="352"/>
      <c r="E4235" s="353"/>
      <c r="F4235" s="353"/>
      <c r="G4235" s="354"/>
      <c r="H4235" s="355"/>
      <c r="I4235" s="356"/>
    </row>
    <row r="4236" spans="2:9" ht="16.5" thickBot="1">
      <c r="B4236" s="81"/>
      <c r="D4236" s="352"/>
      <c r="E4236" s="353"/>
      <c r="F4236" s="353"/>
      <c r="G4236" s="354"/>
      <c r="H4236" s="355"/>
      <c r="I4236" s="356"/>
    </row>
    <row r="4237" spans="2:9" ht="16.5" thickBot="1">
      <c r="B4237" s="81"/>
      <c r="D4237" s="352"/>
      <c r="E4237" s="353"/>
      <c r="F4237" s="353"/>
      <c r="G4237" s="354"/>
      <c r="H4237" s="355"/>
      <c r="I4237" s="356"/>
    </row>
    <row r="4238" spans="2:9" ht="16.5" thickBot="1">
      <c r="B4238" s="81"/>
      <c r="D4238" s="352"/>
      <c r="E4238" s="353"/>
      <c r="F4238" s="353"/>
      <c r="G4238" s="354"/>
      <c r="H4238" s="355"/>
      <c r="I4238" s="356"/>
    </row>
    <row r="4239" spans="2:9" ht="16.5" thickBot="1">
      <c r="B4239" s="81"/>
      <c r="D4239" s="352"/>
      <c r="E4239" s="353"/>
      <c r="F4239" s="353"/>
      <c r="G4239" s="354"/>
      <c r="H4239" s="355"/>
      <c r="I4239" s="356"/>
    </row>
    <row r="4240" spans="2:9" ht="16.5" thickBot="1">
      <c r="B4240" s="81"/>
      <c r="D4240" s="352"/>
      <c r="E4240" s="353"/>
      <c r="F4240" s="353"/>
      <c r="G4240" s="354"/>
      <c r="H4240" s="355"/>
      <c r="I4240" s="356"/>
    </row>
    <row r="4241" spans="2:9" ht="16.5" thickBot="1">
      <c r="B4241" s="81"/>
      <c r="D4241" s="352"/>
      <c r="E4241" s="353"/>
      <c r="F4241" s="353"/>
      <c r="G4241" s="354"/>
      <c r="H4241" s="355"/>
      <c r="I4241" s="356"/>
    </row>
    <row r="4242" spans="2:9" ht="16.5" thickBot="1">
      <c r="B4242" s="81"/>
      <c r="D4242" s="352"/>
      <c r="E4242" s="353"/>
      <c r="F4242" s="353"/>
      <c r="G4242" s="354"/>
      <c r="H4242" s="355"/>
      <c r="I4242" s="356"/>
    </row>
    <row r="4243" spans="2:9" ht="16.5" thickBot="1">
      <c r="B4243" s="81"/>
      <c r="D4243" s="352"/>
      <c r="E4243" s="353"/>
      <c r="F4243" s="353"/>
      <c r="G4243" s="354"/>
      <c r="H4243" s="355"/>
      <c r="I4243" s="356"/>
    </row>
    <row r="4244" spans="2:9" ht="16.5" thickBot="1">
      <c r="B4244" s="81"/>
      <c r="D4244" s="352"/>
      <c r="E4244" s="353"/>
      <c r="F4244" s="353"/>
      <c r="G4244" s="354"/>
      <c r="H4244" s="355"/>
      <c r="I4244" s="356"/>
    </row>
    <row r="4245" spans="2:9" ht="16.5" thickBot="1">
      <c r="B4245" s="81"/>
      <c r="D4245" s="352"/>
      <c r="E4245" s="353"/>
      <c r="F4245" s="353"/>
      <c r="G4245" s="354"/>
      <c r="H4245" s="355"/>
      <c r="I4245" s="356"/>
    </row>
    <row r="4246" spans="2:9" ht="16.5" thickBot="1">
      <c r="B4246" s="81"/>
      <c r="D4246" s="352"/>
      <c r="E4246" s="353"/>
      <c r="F4246" s="353"/>
      <c r="G4246" s="354"/>
      <c r="H4246" s="355"/>
      <c r="I4246" s="356"/>
    </row>
    <row r="4247" spans="2:9" ht="16.5" thickBot="1">
      <c r="B4247" s="81"/>
      <c r="D4247" s="352"/>
      <c r="E4247" s="353"/>
      <c r="F4247" s="353"/>
      <c r="G4247" s="354"/>
      <c r="H4247" s="355"/>
      <c r="I4247" s="356"/>
    </row>
    <row r="4248" spans="2:9" ht="16.5" thickBot="1">
      <c r="B4248" s="81"/>
      <c r="D4248" s="352"/>
      <c r="E4248" s="353"/>
      <c r="F4248" s="353"/>
      <c r="G4248" s="354"/>
      <c r="H4248" s="355"/>
      <c r="I4248" s="356"/>
    </row>
    <row r="4249" spans="2:9" ht="16.5" thickBot="1">
      <c r="B4249" s="81"/>
      <c r="D4249" s="352"/>
      <c r="E4249" s="353"/>
      <c r="F4249" s="353"/>
      <c r="G4249" s="354"/>
      <c r="H4249" s="355"/>
      <c r="I4249" s="356"/>
    </row>
    <row r="4250" spans="2:9" ht="16.5" thickBot="1">
      <c r="B4250" s="81"/>
      <c r="D4250" s="352"/>
      <c r="E4250" s="353"/>
      <c r="F4250" s="353"/>
      <c r="G4250" s="354"/>
      <c r="H4250" s="355"/>
      <c r="I4250" s="356"/>
    </row>
    <row r="4251" spans="2:9" ht="16.5" thickBot="1">
      <c r="B4251" s="81"/>
      <c r="D4251" s="352"/>
      <c r="E4251" s="353"/>
      <c r="F4251" s="353"/>
      <c r="G4251" s="354"/>
      <c r="H4251" s="355"/>
      <c r="I4251" s="356"/>
    </row>
    <row r="4252" spans="2:9" ht="16.5" thickBot="1">
      <c r="B4252" s="81"/>
      <c r="D4252" s="352"/>
      <c r="E4252" s="353"/>
      <c r="F4252" s="353"/>
      <c r="G4252" s="354"/>
      <c r="H4252" s="355"/>
      <c r="I4252" s="356"/>
    </row>
    <row r="4253" spans="2:9" ht="16.5" thickBot="1">
      <c r="B4253" s="81"/>
      <c r="D4253" s="352"/>
      <c r="E4253" s="353"/>
      <c r="F4253" s="353"/>
      <c r="G4253" s="354"/>
      <c r="H4253" s="355"/>
      <c r="I4253" s="356"/>
    </row>
    <row r="4254" spans="2:9" ht="16.5" thickBot="1">
      <c r="B4254" s="81"/>
      <c r="D4254" s="352"/>
      <c r="E4254" s="353"/>
      <c r="F4254" s="353"/>
      <c r="G4254" s="354"/>
      <c r="H4254" s="355"/>
      <c r="I4254" s="356"/>
    </row>
    <row r="4255" spans="2:9" ht="16.5" thickBot="1">
      <c r="B4255" s="81"/>
      <c r="D4255" s="352"/>
      <c r="E4255" s="353"/>
      <c r="F4255" s="353"/>
      <c r="G4255" s="354"/>
      <c r="H4255" s="355"/>
      <c r="I4255" s="356"/>
    </row>
    <row r="4256" spans="2:9" ht="16.5" thickBot="1">
      <c r="B4256" s="81"/>
      <c r="D4256" s="352"/>
      <c r="E4256" s="353"/>
      <c r="F4256" s="353"/>
      <c r="G4256" s="354"/>
      <c r="H4256" s="355"/>
      <c r="I4256" s="356"/>
    </row>
    <row r="4257" spans="2:9" ht="16.5" thickBot="1">
      <c r="B4257" s="81"/>
      <c r="D4257" s="352"/>
      <c r="E4257" s="353"/>
      <c r="F4257" s="353"/>
      <c r="G4257" s="354"/>
      <c r="H4257" s="355"/>
      <c r="I4257" s="356"/>
    </row>
    <row r="4258" spans="2:9" ht="16.5" thickBot="1">
      <c r="B4258" s="81"/>
      <c r="D4258" s="352"/>
      <c r="E4258" s="353"/>
      <c r="F4258" s="353"/>
      <c r="G4258" s="354"/>
      <c r="H4258" s="355"/>
      <c r="I4258" s="356"/>
    </row>
    <row r="4259" spans="2:9" ht="16.5" thickBot="1">
      <c r="B4259" s="81"/>
      <c r="D4259" s="352"/>
      <c r="E4259" s="353"/>
      <c r="F4259" s="353"/>
      <c r="G4259" s="354"/>
      <c r="H4259" s="355"/>
      <c r="I4259" s="356"/>
    </row>
    <row r="4260" spans="2:9" ht="16.5" thickBot="1">
      <c r="B4260" s="81"/>
      <c r="D4260" s="352"/>
      <c r="E4260" s="353"/>
      <c r="F4260" s="353"/>
      <c r="G4260" s="354"/>
      <c r="H4260" s="355"/>
      <c r="I4260" s="356"/>
    </row>
    <row r="4261" spans="2:9" ht="16.5" thickBot="1">
      <c r="B4261" s="81"/>
      <c r="D4261" s="352"/>
      <c r="E4261" s="353"/>
      <c r="F4261" s="353"/>
      <c r="G4261" s="354"/>
      <c r="H4261" s="355"/>
      <c r="I4261" s="356"/>
    </row>
    <row r="4262" spans="2:9" ht="16.5" thickBot="1">
      <c r="B4262" s="81"/>
      <c r="D4262" s="352"/>
      <c r="E4262" s="353"/>
      <c r="F4262" s="353"/>
      <c r="G4262" s="354"/>
      <c r="H4262" s="355"/>
      <c r="I4262" s="356"/>
    </row>
    <row r="4263" spans="2:9" ht="16.5" thickBot="1">
      <c r="B4263" s="81"/>
      <c r="D4263" s="352"/>
      <c r="E4263" s="353"/>
      <c r="F4263" s="353"/>
      <c r="G4263" s="354"/>
      <c r="H4263" s="355"/>
      <c r="I4263" s="356"/>
    </row>
    <row r="4264" spans="2:9" ht="16.5" thickBot="1">
      <c r="B4264" s="81"/>
      <c r="D4264" s="352"/>
      <c r="E4264" s="353"/>
      <c r="F4264" s="353"/>
      <c r="G4264" s="354"/>
      <c r="H4264" s="355"/>
      <c r="I4264" s="356"/>
    </row>
    <row r="4265" spans="2:9" ht="16.5" thickBot="1">
      <c r="B4265" s="81"/>
      <c r="D4265" s="352"/>
      <c r="E4265" s="353"/>
      <c r="F4265" s="353"/>
      <c r="G4265" s="354"/>
      <c r="H4265" s="355"/>
      <c r="I4265" s="356"/>
    </row>
    <row r="4266" spans="2:9" ht="16.5" thickBot="1">
      <c r="B4266" s="81"/>
      <c r="D4266" s="352"/>
      <c r="E4266" s="353"/>
      <c r="F4266" s="353"/>
      <c r="G4266" s="354"/>
      <c r="H4266" s="355"/>
      <c r="I4266" s="356"/>
    </row>
    <row r="4267" spans="2:9" ht="16.5" thickBot="1">
      <c r="B4267" s="81"/>
      <c r="D4267" s="352"/>
      <c r="E4267" s="353"/>
      <c r="F4267" s="353"/>
      <c r="G4267" s="354"/>
      <c r="H4267" s="355"/>
      <c r="I4267" s="356"/>
    </row>
    <row r="4268" spans="2:9" ht="16.5" thickBot="1">
      <c r="B4268" s="81"/>
      <c r="D4268" s="352"/>
      <c r="E4268" s="353"/>
      <c r="F4268" s="353"/>
      <c r="G4268" s="354"/>
      <c r="H4268" s="355"/>
      <c r="I4268" s="356"/>
    </row>
    <row r="4269" spans="2:9" ht="16.5" thickBot="1">
      <c r="B4269" s="81"/>
      <c r="D4269" s="352"/>
      <c r="E4269" s="353"/>
      <c r="F4269" s="353"/>
      <c r="G4269" s="354"/>
      <c r="H4269" s="355"/>
      <c r="I4269" s="356"/>
    </row>
    <row r="4270" spans="2:9" ht="16.5" thickBot="1">
      <c r="B4270" s="81"/>
      <c r="D4270" s="352"/>
      <c r="E4270" s="353"/>
      <c r="F4270" s="353"/>
      <c r="G4270" s="354"/>
      <c r="H4270" s="355"/>
      <c r="I4270" s="356"/>
    </row>
    <row r="4271" spans="2:9" ht="16.5" thickBot="1">
      <c r="B4271" s="81"/>
      <c r="D4271" s="352"/>
      <c r="E4271" s="353"/>
      <c r="F4271" s="353"/>
      <c r="G4271" s="354"/>
      <c r="H4271" s="355"/>
      <c r="I4271" s="356"/>
    </row>
    <row r="4272" spans="2:9" ht="16.5" thickBot="1">
      <c r="B4272" s="81"/>
      <c r="D4272" s="352"/>
      <c r="E4272" s="353"/>
      <c r="F4272" s="353"/>
      <c r="G4272" s="354"/>
      <c r="H4272" s="355"/>
      <c r="I4272" s="356"/>
    </row>
    <row r="4273" spans="2:9" ht="16.5" thickBot="1">
      <c r="B4273" s="81"/>
      <c r="D4273" s="352"/>
      <c r="E4273" s="353"/>
      <c r="F4273" s="353"/>
      <c r="G4273" s="354"/>
      <c r="H4273" s="355"/>
      <c r="I4273" s="356"/>
    </row>
    <row r="4274" spans="2:9" ht="16.5" thickBot="1">
      <c r="B4274" s="81"/>
      <c r="D4274" s="352"/>
      <c r="E4274" s="353"/>
      <c r="F4274" s="353"/>
      <c r="G4274" s="354"/>
      <c r="H4274" s="355"/>
      <c r="I4274" s="356"/>
    </row>
    <row r="4275" spans="2:9" ht="16.5" thickBot="1">
      <c r="B4275" s="81"/>
      <c r="D4275" s="352"/>
      <c r="E4275" s="353"/>
      <c r="F4275" s="353"/>
      <c r="G4275" s="354"/>
      <c r="H4275" s="355"/>
      <c r="I4275" s="356"/>
    </row>
    <row r="4276" spans="2:9" ht="16.5" thickBot="1">
      <c r="B4276" s="81"/>
      <c r="D4276" s="352"/>
      <c r="E4276" s="353"/>
      <c r="F4276" s="353"/>
      <c r="G4276" s="354"/>
      <c r="H4276" s="355"/>
      <c r="I4276" s="356"/>
    </row>
    <row r="4277" spans="2:9" ht="16.5" thickBot="1">
      <c r="B4277" s="81"/>
      <c r="D4277" s="352"/>
      <c r="E4277" s="353"/>
      <c r="F4277" s="353"/>
      <c r="G4277" s="354"/>
      <c r="H4277" s="355"/>
      <c r="I4277" s="356"/>
    </row>
    <row r="4278" spans="2:9" ht="16.5" thickBot="1">
      <c r="B4278" s="81"/>
      <c r="D4278" s="352"/>
      <c r="E4278" s="353"/>
      <c r="F4278" s="353"/>
      <c r="G4278" s="354"/>
      <c r="H4278" s="355"/>
      <c r="I4278" s="356"/>
    </row>
    <row r="4279" spans="2:9" ht="16.5" thickBot="1">
      <c r="B4279" s="81"/>
      <c r="D4279" s="352"/>
      <c r="E4279" s="353"/>
      <c r="F4279" s="353"/>
      <c r="G4279" s="354"/>
      <c r="H4279" s="355"/>
      <c r="I4279" s="356"/>
    </row>
    <row r="4280" spans="2:9" ht="16.5" thickBot="1">
      <c r="B4280" s="81"/>
      <c r="D4280" s="352"/>
      <c r="E4280" s="353"/>
      <c r="F4280" s="353"/>
      <c r="G4280" s="354"/>
      <c r="H4280" s="355"/>
      <c r="I4280" s="356"/>
    </row>
    <row r="4281" spans="2:9" ht="16.5" thickBot="1">
      <c r="B4281" s="81"/>
      <c r="D4281" s="352"/>
      <c r="E4281" s="353"/>
      <c r="F4281" s="353"/>
      <c r="G4281" s="354"/>
      <c r="H4281" s="355"/>
      <c r="I4281" s="356"/>
    </row>
    <row r="4282" spans="2:9" ht="16.5" thickBot="1">
      <c r="B4282" s="81"/>
      <c r="D4282" s="352"/>
      <c r="E4282" s="353"/>
      <c r="F4282" s="353"/>
      <c r="G4282" s="354"/>
      <c r="H4282" s="355"/>
      <c r="I4282" s="356"/>
    </row>
    <row r="4283" spans="2:9" ht="16.5" thickBot="1">
      <c r="B4283" s="81"/>
      <c r="D4283" s="352"/>
      <c r="E4283" s="353"/>
      <c r="F4283" s="353"/>
      <c r="G4283" s="354"/>
      <c r="H4283" s="355"/>
      <c r="I4283" s="356"/>
    </row>
    <row r="4284" spans="2:9" ht="16.5" thickBot="1">
      <c r="B4284" s="81"/>
      <c r="D4284" s="352"/>
      <c r="E4284" s="353"/>
      <c r="F4284" s="353"/>
      <c r="G4284" s="354"/>
      <c r="H4284" s="355"/>
      <c r="I4284" s="356"/>
    </row>
    <row r="4285" spans="2:9" ht="16.5" thickBot="1">
      <c r="B4285" s="81"/>
      <c r="D4285" s="352"/>
      <c r="E4285" s="353"/>
      <c r="F4285" s="353"/>
      <c r="G4285" s="354"/>
      <c r="H4285" s="355"/>
      <c r="I4285" s="356"/>
    </row>
    <row r="4286" spans="2:9" ht="16.5" thickBot="1">
      <c r="B4286" s="81"/>
      <c r="D4286" s="352"/>
      <c r="E4286" s="353"/>
      <c r="F4286" s="353"/>
      <c r="G4286" s="354"/>
      <c r="H4286" s="355"/>
      <c r="I4286" s="356"/>
    </row>
    <row r="4287" spans="2:9" ht="16.5" thickBot="1">
      <c r="B4287" s="81"/>
      <c r="D4287" s="352"/>
      <c r="E4287" s="353"/>
      <c r="F4287" s="353"/>
      <c r="G4287" s="354"/>
      <c r="H4287" s="355"/>
      <c r="I4287" s="356"/>
    </row>
    <row r="4288" spans="2:9" ht="16.5" thickBot="1">
      <c r="B4288" s="81"/>
      <c r="D4288" s="352"/>
      <c r="E4288" s="353"/>
      <c r="F4288" s="353"/>
      <c r="G4288" s="354"/>
      <c r="H4288" s="355"/>
      <c r="I4288" s="356"/>
    </row>
    <row r="4289" spans="2:9" ht="16.5" thickBot="1">
      <c r="B4289" s="81"/>
      <c r="D4289" s="352"/>
      <c r="E4289" s="353"/>
      <c r="F4289" s="353"/>
      <c r="G4289" s="354"/>
      <c r="H4289" s="355"/>
      <c r="I4289" s="356"/>
    </row>
    <row r="4290" spans="2:9" ht="16.5" thickBot="1">
      <c r="B4290" s="81"/>
      <c r="D4290" s="352"/>
      <c r="E4290" s="353"/>
      <c r="F4290" s="353"/>
      <c r="G4290" s="354"/>
      <c r="H4290" s="355"/>
      <c r="I4290" s="356"/>
    </row>
    <row r="4291" spans="2:9" ht="16.5" thickBot="1">
      <c r="B4291" s="81"/>
      <c r="D4291" s="352"/>
      <c r="E4291" s="353"/>
      <c r="F4291" s="353"/>
      <c r="G4291" s="354"/>
      <c r="H4291" s="355"/>
      <c r="I4291" s="356"/>
    </row>
    <row r="4292" spans="2:9" ht="16.5" thickBot="1">
      <c r="B4292" s="81"/>
      <c r="D4292" s="352"/>
      <c r="E4292" s="353"/>
      <c r="F4292" s="353"/>
      <c r="G4292" s="354"/>
      <c r="H4292" s="355"/>
      <c r="I4292" s="356"/>
    </row>
    <row r="4293" spans="2:9" ht="16.5" thickBot="1">
      <c r="B4293" s="81"/>
      <c r="D4293" s="352"/>
      <c r="E4293" s="353"/>
      <c r="F4293" s="353"/>
      <c r="G4293" s="354"/>
      <c r="H4293" s="355"/>
      <c r="I4293" s="356"/>
    </row>
    <row r="4294" spans="2:9" ht="16.5" thickBot="1">
      <c r="B4294" s="81"/>
      <c r="D4294" s="352"/>
      <c r="E4294" s="353"/>
      <c r="F4294" s="353"/>
      <c r="G4294" s="354"/>
      <c r="H4294" s="355"/>
      <c r="I4294" s="356"/>
    </row>
    <row r="4295" spans="2:9" ht="16.5" thickBot="1">
      <c r="B4295" s="81"/>
      <c r="D4295" s="352"/>
      <c r="E4295" s="353"/>
      <c r="F4295" s="353"/>
      <c r="G4295" s="354"/>
      <c r="H4295" s="355"/>
      <c r="I4295" s="356"/>
    </row>
    <row r="4296" spans="2:9" ht="16.5" thickBot="1">
      <c r="B4296" s="81"/>
      <c r="D4296" s="352"/>
      <c r="E4296" s="353"/>
      <c r="F4296" s="353"/>
      <c r="G4296" s="354"/>
      <c r="H4296" s="355"/>
      <c r="I4296" s="356"/>
    </row>
    <row r="4297" spans="2:9" ht="16.5" thickBot="1">
      <c r="B4297" s="81"/>
      <c r="D4297" s="352"/>
      <c r="E4297" s="353"/>
      <c r="F4297" s="353"/>
      <c r="G4297" s="354"/>
      <c r="H4297" s="355"/>
      <c r="I4297" s="356"/>
    </row>
    <row r="4298" spans="2:9" ht="16.5" thickBot="1">
      <c r="B4298" s="81"/>
      <c r="D4298" s="352"/>
      <c r="E4298" s="353"/>
      <c r="F4298" s="353"/>
      <c r="G4298" s="354"/>
      <c r="H4298" s="355"/>
      <c r="I4298" s="356"/>
    </row>
    <row r="4299" spans="2:9" ht="16.5" thickBot="1">
      <c r="B4299" s="81"/>
      <c r="D4299" s="352"/>
      <c r="E4299" s="353"/>
      <c r="F4299" s="353"/>
      <c r="G4299" s="354"/>
      <c r="H4299" s="355"/>
      <c r="I4299" s="356"/>
    </row>
    <row r="4300" spans="2:9" ht="16.5" thickBot="1">
      <c r="B4300" s="81"/>
      <c r="D4300" s="352"/>
      <c r="E4300" s="353"/>
      <c r="F4300" s="353"/>
      <c r="G4300" s="354"/>
      <c r="H4300" s="355"/>
      <c r="I4300" s="356"/>
    </row>
    <row r="4301" spans="2:9" ht="16.5" thickBot="1">
      <c r="B4301" s="81"/>
      <c r="D4301" s="352"/>
      <c r="E4301" s="353"/>
      <c r="F4301" s="353"/>
      <c r="G4301" s="354"/>
      <c r="H4301" s="355"/>
      <c r="I4301" s="356"/>
    </row>
    <row r="4302" spans="2:9" ht="16.5" thickBot="1">
      <c r="B4302" s="81"/>
      <c r="D4302" s="352"/>
      <c r="E4302" s="353"/>
      <c r="F4302" s="353"/>
      <c r="G4302" s="354"/>
      <c r="H4302" s="355"/>
      <c r="I4302" s="356"/>
    </row>
    <row r="4303" spans="2:9" ht="16.5" thickBot="1">
      <c r="B4303" s="81"/>
      <c r="D4303" s="352"/>
      <c r="E4303" s="353"/>
      <c r="F4303" s="353"/>
      <c r="G4303" s="354"/>
      <c r="H4303" s="355"/>
      <c r="I4303" s="356"/>
    </row>
    <row r="4304" spans="2:9" ht="16.5" thickBot="1">
      <c r="B4304" s="81"/>
      <c r="D4304" s="352"/>
      <c r="E4304" s="353"/>
      <c r="F4304" s="353"/>
      <c r="G4304" s="354"/>
      <c r="H4304" s="355"/>
      <c r="I4304" s="356"/>
    </row>
    <row r="4305" spans="2:9" ht="16.5" thickBot="1">
      <c r="B4305" s="81"/>
      <c r="D4305" s="352"/>
      <c r="E4305" s="353"/>
      <c r="F4305" s="353"/>
      <c r="G4305" s="354"/>
      <c r="H4305" s="355"/>
      <c r="I4305" s="356"/>
    </row>
    <row r="4306" spans="2:9" ht="16.5" thickBot="1">
      <c r="B4306" s="81"/>
      <c r="D4306" s="352"/>
      <c r="E4306" s="353"/>
      <c r="F4306" s="353"/>
      <c r="G4306" s="354"/>
      <c r="H4306" s="355"/>
      <c r="I4306" s="356"/>
    </row>
    <row r="4307" spans="2:9" ht="16.5" thickBot="1">
      <c r="B4307" s="81"/>
      <c r="D4307" s="352"/>
      <c r="E4307" s="353"/>
      <c r="F4307" s="353"/>
      <c r="G4307" s="354"/>
      <c r="H4307" s="355"/>
      <c r="I4307" s="356"/>
    </row>
    <row r="4308" spans="2:9" ht="16.5" thickBot="1">
      <c r="B4308" s="81"/>
      <c r="D4308" s="352"/>
      <c r="E4308" s="353"/>
      <c r="F4308" s="353"/>
      <c r="G4308" s="354"/>
      <c r="H4308" s="355"/>
      <c r="I4308" s="356"/>
    </row>
    <row r="4309" spans="2:9" ht="16.5" thickBot="1">
      <c r="B4309" s="81"/>
      <c r="D4309" s="352"/>
      <c r="E4309" s="353"/>
      <c r="F4309" s="353"/>
      <c r="G4309" s="354"/>
      <c r="H4309" s="355"/>
      <c r="I4309" s="356"/>
    </row>
    <row r="4310" spans="2:9" ht="16.5" thickBot="1">
      <c r="B4310" s="81"/>
      <c r="D4310" s="352"/>
      <c r="E4310" s="353"/>
      <c r="F4310" s="353"/>
      <c r="G4310" s="354"/>
      <c r="H4310" s="355"/>
      <c r="I4310" s="356"/>
    </row>
    <row r="4311" spans="2:9" ht="16.5" thickBot="1">
      <c r="B4311" s="81"/>
      <c r="D4311" s="352"/>
      <c r="E4311" s="353"/>
      <c r="F4311" s="353"/>
      <c r="G4311" s="354"/>
      <c r="H4311" s="355"/>
      <c r="I4311" s="356"/>
    </row>
    <row r="4312" spans="2:9" ht="16.5" thickBot="1">
      <c r="B4312" s="81"/>
      <c r="D4312" s="352"/>
      <c r="E4312" s="353"/>
      <c r="F4312" s="353"/>
      <c r="G4312" s="354"/>
      <c r="H4312" s="355"/>
      <c r="I4312" s="356"/>
    </row>
    <row r="4313" spans="2:9" ht="16.5" thickBot="1">
      <c r="B4313" s="81"/>
      <c r="D4313" s="352"/>
      <c r="E4313" s="353"/>
      <c r="F4313" s="353"/>
      <c r="G4313" s="354"/>
      <c r="H4313" s="355"/>
      <c r="I4313" s="356"/>
    </row>
    <row r="4314" spans="2:9" ht="16.5" thickBot="1">
      <c r="B4314" s="81"/>
      <c r="D4314" s="352"/>
      <c r="E4314" s="353"/>
      <c r="F4314" s="353"/>
      <c r="G4314" s="354"/>
      <c r="H4314" s="355"/>
      <c r="I4314" s="356"/>
    </row>
    <row r="4315" spans="2:9" ht="16.5" thickBot="1">
      <c r="B4315" s="81"/>
      <c r="D4315" s="352"/>
      <c r="E4315" s="353"/>
      <c r="F4315" s="353"/>
      <c r="G4315" s="354"/>
      <c r="H4315" s="355"/>
      <c r="I4315" s="356"/>
    </row>
    <row r="4316" spans="2:9" ht="16.5" thickBot="1">
      <c r="B4316" s="81"/>
      <c r="D4316" s="352"/>
      <c r="E4316" s="353"/>
      <c r="F4316" s="353"/>
      <c r="G4316" s="354"/>
      <c r="H4316" s="355"/>
      <c r="I4316" s="356"/>
    </row>
    <row r="4317" spans="2:9" ht="16.5" thickBot="1">
      <c r="B4317" s="81"/>
      <c r="D4317" s="352"/>
      <c r="E4317" s="353"/>
      <c r="F4317" s="353"/>
      <c r="G4317" s="354"/>
      <c r="H4317" s="355"/>
      <c r="I4317" s="356"/>
    </row>
    <row r="4318" spans="2:9" ht="16.5" thickBot="1">
      <c r="B4318" s="81"/>
      <c r="D4318" s="352"/>
      <c r="E4318" s="353"/>
      <c r="F4318" s="353"/>
      <c r="G4318" s="354"/>
      <c r="H4318" s="355"/>
      <c r="I4318" s="356"/>
    </row>
    <row r="4319" spans="2:9" ht="16.5" thickBot="1">
      <c r="B4319" s="81"/>
      <c r="D4319" s="352"/>
      <c r="E4319" s="353"/>
      <c r="F4319" s="353"/>
      <c r="G4319" s="354"/>
      <c r="H4319" s="355"/>
      <c r="I4319" s="356"/>
    </row>
    <row r="4320" spans="2:9" ht="16.5" thickBot="1">
      <c r="B4320" s="81"/>
      <c r="D4320" s="352"/>
      <c r="E4320" s="353"/>
      <c r="F4320" s="353"/>
      <c r="G4320" s="354"/>
      <c r="H4320" s="355"/>
      <c r="I4320" s="356"/>
    </row>
    <row r="4321" spans="2:9" ht="16.5" thickBot="1">
      <c r="B4321" s="81"/>
      <c r="D4321" s="352"/>
      <c r="E4321" s="353"/>
      <c r="F4321" s="353"/>
      <c r="G4321" s="354"/>
      <c r="H4321" s="355"/>
      <c r="I4321" s="356"/>
    </row>
    <row r="4322" spans="2:9" ht="16.5" thickBot="1">
      <c r="B4322" s="81"/>
      <c r="D4322" s="352"/>
      <c r="E4322" s="353"/>
      <c r="F4322" s="353"/>
      <c r="G4322" s="354"/>
      <c r="H4322" s="355"/>
      <c r="I4322" s="356"/>
    </row>
    <row r="4323" spans="2:9" ht="16.5" thickBot="1">
      <c r="B4323" s="81"/>
      <c r="D4323" s="352"/>
      <c r="E4323" s="353"/>
      <c r="F4323" s="353"/>
      <c r="G4323" s="354"/>
      <c r="H4323" s="355"/>
      <c r="I4323" s="356"/>
    </row>
    <row r="4324" spans="2:9" ht="16.5" thickBot="1">
      <c r="B4324" s="81"/>
      <c r="D4324" s="352"/>
      <c r="E4324" s="353"/>
      <c r="F4324" s="353"/>
      <c r="G4324" s="354"/>
      <c r="H4324" s="355"/>
      <c r="I4324" s="356"/>
    </row>
    <row r="4325" spans="2:9" ht="16.5" thickBot="1">
      <c r="B4325" s="81"/>
      <c r="D4325" s="352"/>
      <c r="E4325" s="353"/>
      <c r="F4325" s="353"/>
      <c r="G4325" s="354"/>
      <c r="H4325" s="355"/>
      <c r="I4325" s="356"/>
    </row>
    <row r="4326" spans="2:9" ht="16.5" thickBot="1">
      <c r="B4326" s="81"/>
      <c r="D4326" s="352"/>
      <c r="E4326" s="353"/>
      <c r="F4326" s="353"/>
      <c r="G4326" s="354"/>
      <c r="H4326" s="355"/>
      <c r="I4326" s="356"/>
    </row>
    <row r="4327" spans="2:9" ht="16.5" thickBot="1">
      <c r="B4327" s="81"/>
      <c r="D4327" s="352"/>
      <c r="E4327" s="353"/>
      <c r="F4327" s="353"/>
      <c r="G4327" s="354"/>
      <c r="H4327" s="355"/>
      <c r="I4327" s="356"/>
    </row>
    <row r="4328" spans="2:9" ht="16.5" thickBot="1">
      <c r="B4328" s="81"/>
      <c r="D4328" s="352"/>
      <c r="E4328" s="353"/>
      <c r="F4328" s="353"/>
      <c r="G4328" s="354"/>
      <c r="H4328" s="355"/>
      <c r="I4328" s="356"/>
    </row>
    <row r="4329" spans="2:9" ht="16.5" thickBot="1">
      <c r="B4329" s="81"/>
      <c r="D4329" s="352"/>
      <c r="E4329" s="353"/>
      <c r="F4329" s="353"/>
      <c r="G4329" s="354"/>
      <c r="H4329" s="355"/>
      <c r="I4329" s="356"/>
    </row>
    <row r="4330" spans="2:9" ht="16.5" thickBot="1">
      <c r="B4330" s="81"/>
      <c r="D4330" s="352"/>
      <c r="E4330" s="353"/>
      <c r="F4330" s="353"/>
      <c r="G4330" s="354"/>
      <c r="H4330" s="355"/>
      <c r="I4330" s="356"/>
    </row>
    <row r="4331" spans="2:9" ht="16.5" thickBot="1">
      <c r="B4331" s="81"/>
      <c r="D4331" s="352"/>
      <c r="E4331" s="353"/>
      <c r="F4331" s="353"/>
      <c r="G4331" s="354"/>
      <c r="H4331" s="355"/>
      <c r="I4331" s="356"/>
    </row>
    <row r="4332" spans="2:9" ht="16.5" thickBot="1">
      <c r="B4332" s="81"/>
      <c r="D4332" s="352"/>
      <c r="E4332" s="353"/>
      <c r="F4332" s="353"/>
      <c r="G4332" s="354"/>
      <c r="H4332" s="355"/>
      <c r="I4332" s="356"/>
    </row>
    <row r="4333" spans="2:9" ht="16.5" thickBot="1">
      <c r="B4333" s="81"/>
      <c r="D4333" s="352"/>
      <c r="E4333" s="353"/>
      <c r="F4333" s="353"/>
      <c r="G4333" s="354"/>
      <c r="H4333" s="355"/>
      <c r="I4333" s="356"/>
    </row>
    <row r="4334" spans="2:9" ht="16.5" thickBot="1">
      <c r="B4334" s="81"/>
      <c r="D4334" s="352"/>
      <c r="E4334" s="353"/>
      <c r="F4334" s="353"/>
      <c r="G4334" s="354"/>
      <c r="H4334" s="355"/>
      <c r="I4334" s="356"/>
    </row>
    <row r="4335" spans="2:9" ht="16.5" thickBot="1">
      <c r="B4335" s="81"/>
      <c r="D4335" s="352"/>
      <c r="E4335" s="353"/>
      <c r="F4335" s="353"/>
      <c r="G4335" s="354"/>
      <c r="H4335" s="355"/>
      <c r="I4335" s="356"/>
    </row>
    <row r="4336" spans="2:9" ht="16.5" thickBot="1">
      <c r="B4336" s="81"/>
      <c r="D4336" s="352"/>
      <c r="E4336" s="353"/>
      <c r="F4336" s="353"/>
      <c r="G4336" s="354"/>
      <c r="H4336" s="355"/>
      <c r="I4336" s="356"/>
    </row>
    <row r="4337" spans="2:9" ht="16.5" thickBot="1">
      <c r="B4337" s="81"/>
      <c r="D4337" s="352"/>
      <c r="E4337" s="353"/>
      <c r="F4337" s="353"/>
      <c r="G4337" s="354"/>
      <c r="H4337" s="355"/>
      <c r="I4337" s="356"/>
    </row>
    <row r="4338" spans="2:9" ht="16.5" thickBot="1">
      <c r="B4338" s="81"/>
      <c r="D4338" s="352"/>
      <c r="E4338" s="353"/>
      <c r="F4338" s="353"/>
      <c r="G4338" s="354"/>
      <c r="H4338" s="355"/>
      <c r="I4338" s="356"/>
    </row>
    <row r="4339" spans="2:9" ht="16.5" thickBot="1">
      <c r="B4339" s="81"/>
      <c r="D4339" s="352"/>
      <c r="E4339" s="353"/>
      <c r="F4339" s="353"/>
      <c r="G4339" s="354"/>
      <c r="H4339" s="355"/>
      <c r="I4339" s="356"/>
    </row>
    <row r="4340" spans="2:9" ht="16.5" thickBot="1">
      <c r="B4340" s="81"/>
      <c r="D4340" s="352"/>
      <c r="E4340" s="353"/>
      <c r="F4340" s="353"/>
      <c r="G4340" s="354"/>
      <c r="H4340" s="355"/>
      <c r="I4340" s="356"/>
    </row>
    <row r="4341" spans="2:9" ht="16.5" thickBot="1">
      <c r="B4341" s="81"/>
      <c r="D4341" s="352"/>
      <c r="E4341" s="353"/>
      <c r="F4341" s="353"/>
      <c r="G4341" s="354"/>
      <c r="H4341" s="355"/>
      <c r="I4341" s="356"/>
    </row>
    <row r="4342" spans="2:9" ht="16.5" thickBot="1">
      <c r="B4342" s="81"/>
      <c r="D4342" s="352"/>
      <c r="E4342" s="353"/>
      <c r="F4342" s="353"/>
      <c r="G4342" s="354"/>
      <c r="H4342" s="355"/>
      <c r="I4342" s="356"/>
    </row>
    <row r="4343" spans="2:9" ht="16.5" thickBot="1">
      <c r="B4343" s="81"/>
      <c r="D4343" s="352"/>
      <c r="E4343" s="353"/>
      <c r="F4343" s="353"/>
      <c r="G4343" s="354"/>
      <c r="H4343" s="355"/>
      <c r="I4343" s="356"/>
    </row>
    <row r="4344" spans="2:9" ht="16.5" thickBot="1">
      <c r="B4344" s="81"/>
      <c r="D4344" s="352"/>
      <c r="E4344" s="353"/>
      <c r="F4344" s="353"/>
      <c r="G4344" s="354"/>
      <c r="H4344" s="355"/>
      <c r="I4344" s="356"/>
    </row>
    <row r="4345" spans="2:9" ht="16.5" thickBot="1">
      <c r="B4345" s="81"/>
      <c r="D4345" s="352"/>
      <c r="E4345" s="353"/>
      <c r="F4345" s="353"/>
      <c r="G4345" s="354"/>
      <c r="H4345" s="355"/>
      <c r="I4345" s="356"/>
    </row>
    <row r="4346" spans="2:9" ht="16.5" thickBot="1">
      <c r="B4346" s="81"/>
      <c r="D4346" s="352"/>
      <c r="E4346" s="353"/>
      <c r="F4346" s="353"/>
      <c r="G4346" s="354"/>
      <c r="H4346" s="355"/>
      <c r="I4346" s="356"/>
    </row>
    <row r="4347" spans="2:9" ht="16.5" thickBot="1">
      <c r="B4347" s="81"/>
      <c r="D4347" s="352"/>
      <c r="E4347" s="353"/>
      <c r="F4347" s="353"/>
      <c r="G4347" s="354"/>
      <c r="H4347" s="355"/>
      <c r="I4347" s="356"/>
    </row>
    <row r="4348" spans="2:9" ht="16.5" thickBot="1">
      <c r="B4348" s="81"/>
      <c r="D4348" s="352"/>
      <c r="E4348" s="353"/>
      <c r="F4348" s="353"/>
      <c r="G4348" s="354"/>
      <c r="H4348" s="355"/>
      <c r="I4348" s="356"/>
    </row>
    <row r="4349" spans="2:9" ht="16.5" thickBot="1">
      <c r="B4349" s="81"/>
      <c r="D4349" s="352"/>
      <c r="E4349" s="353"/>
      <c r="F4349" s="353"/>
      <c r="G4349" s="354"/>
      <c r="H4349" s="355"/>
      <c r="I4349" s="356"/>
    </row>
    <row r="4350" spans="2:9" ht="16.5" thickBot="1">
      <c r="B4350" s="81"/>
      <c r="D4350" s="352"/>
      <c r="E4350" s="353"/>
      <c r="F4350" s="353"/>
      <c r="G4350" s="354"/>
      <c r="H4350" s="355"/>
      <c r="I4350" s="356"/>
    </row>
    <row r="4351" spans="2:9" ht="16.5" thickBot="1">
      <c r="B4351" s="81"/>
      <c r="D4351" s="352"/>
      <c r="E4351" s="353"/>
      <c r="F4351" s="353"/>
      <c r="G4351" s="354"/>
      <c r="H4351" s="355"/>
      <c r="I4351" s="356"/>
    </row>
    <row r="4352" spans="2:9" ht="16.5" thickBot="1">
      <c r="B4352" s="81"/>
      <c r="D4352" s="352"/>
      <c r="E4352" s="353"/>
      <c r="F4352" s="353"/>
      <c r="G4352" s="354"/>
      <c r="H4352" s="355"/>
      <c r="I4352" s="356"/>
    </row>
    <row r="4353" spans="2:9" ht="16.5" thickBot="1">
      <c r="B4353" s="81"/>
      <c r="D4353" s="352"/>
      <c r="E4353" s="353"/>
      <c r="F4353" s="353"/>
      <c r="G4353" s="354"/>
      <c r="H4353" s="355"/>
      <c r="I4353" s="356"/>
    </row>
    <row r="4354" spans="2:9" ht="16.5" thickBot="1">
      <c r="B4354" s="81"/>
      <c r="D4354" s="352"/>
      <c r="E4354" s="353"/>
      <c r="F4354" s="353"/>
      <c r="G4354" s="354"/>
      <c r="H4354" s="355"/>
      <c r="I4354" s="356"/>
    </row>
    <row r="4355" spans="2:9" ht="16.5" thickBot="1">
      <c r="B4355" s="81"/>
      <c r="D4355" s="352"/>
      <c r="E4355" s="353"/>
      <c r="F4355" s="353"/>
      <c r="G4355" s="354"/>
      <c r="H4355" s="355"/>
      <c r="I4355" s="356"/>
    </row>
    <row r="4356" spans="2:9" ht="16.5" thickBot="1">
      <c r="B4356" s="81"/>
      <c r="D4356" s="352"/>
      <c r="E4356" s="353"/>
      <c r="F4356" s="353"/>
      <c r="G4356" s="354"/>
      <c r="H4356" s="355"/>
      <c r="I4356" s="356"/>
    </row>
    <row r="4357" spans="2:9" ht="16.5" thickBot="1">
      <c r="B4357" s="81"/>
      <c r="D4357" s="352"/>
      <c r="E4357" s="353"/>
      <c r="F4357" s="353"/>
      <c r="G4357" s="354"/>
      <c r="H4357" s="355"/>
      <c r="I4357" s="356"/>
    </row>
    <row r="4358" spans="2:9" ht="16.5" thickBot="1">
      <c r="B4358" s="81"/>
      <c r="D4358" s="352"/>
      <c r="E4358" s="353"/>
      <c r="F4358" s="353"/>
      <c r="G4358" s="354"/>
      <c r="H4358" s="355"/>
      <c r="I4358" s="356"/>
    </row>
    <row r="4359" spans="2:9" ht="16.5" thickBot="1">
      <c r="B4359" s="81"/>
      <c r="D4359" s="352"/>
      <c r="E4359" s="353"/>
      <c r="F4359" s="353"/>
      <c r="G4359" s="354"/>
      <c r="H4359" s="355"/>
      <c r="I4359" s="356"/>
    </row>
    <row r="4360" spans="2:9" ht="16.5" thickBot="1">
      <c r="B4360" s="81"/>
      <c r="D4360" s="352"/>
      <c r="E4360" s="353"/>
      <c r="F4360" s="353"/>
      <c r="G4360" s="354"/>
      <c r="H4360" s="355"/>
      <c r="I4360" s="356"/>
    </row>
    <row r="4361" spans="2:9" ht="16.5" thickBot="1">
      <c r="B4361" s="81"/>
      <c r="D4361" s="352"/>
      <c r="E4361" s="353"/>
      <c r="F4361" s="353"/>
      <c r="G4361" s="354"/>
      <c r="H4361" s="355"/>
      <c r="I4361" s="356"/>
    </row>
    <row r="4362" spans="2:9" ht="16.5" thickBot="1">
      <c r="B4362" s="81"/>
      <c r="D4362" s="352"/>
      <c r="E4362" s="353"/>
      <c r="F4362" s="353"/>
      <c r="G4362" s="354"/>
      <c r="H4362" s="355"/>
      <c r="I4362" s="356"/>
    </row>
    <row r="4363" spans="2:9" ht="16.5" thickBot="1">
      <c r="B4363" s="81"/>
      <c r="D4363" s="352"/>
      <c r="E4363" s="353"/>
      <c r="F4363" s="353"/>
      <c r="G4363" s="354"/>
      <c r="H4363" s="355"/>
      <c r="I4363" s="356"/>
    </row>
    <row r="4364" spans="2:9" ht="16.5" thickBot="1">
      <c r="B4364" s="81"/>
      <c r="D4364" s="352"/>
      <c r="E4364" s="353"/>
      <c r="F4364" s="353"/>
      <c r="G4364" s="354"/>
      <c r="H4364" s="355"/>
      <c r="I4364" s="356"/>
    </row>
    <row r="4365" spans="2:9" ht="16.5" thickBot="1">
      <c r="B4365" s="81"/>
      <c r="D4365" s="352"/>
      <c r="E4365" s="353"/>
      <c r="F4365" s="353"/>
      <c r="G4365" s="354"/>
      <c r="H4365" s="355"/>
      <c r="I4365" s="356"/>
    </row>
    <row r="4366" spans="2:9" ht="16.5" thickBot="1">
      <c r="B4366" s="81"/>
      <c r="D4366" s="352"/>
      <c r="E4366" s="353"/>
      <c r="F4366" s="353"/>
      <c r="G4366" s="354"/>
      <c r="H4366" s="355"/>
      <c r="I4366" s="356"/>
    </row>
    <row r="4367" spans="2:9" ht="16.5" thickBot="1">
      <c r="B4367" s="81"/>
      <c r="D4367" s="352"/>
      <c r="E4367" s="353"/>
      <c r="F4367" s="353"/>
      <c r="G4367" s="354"/>
      <c r="H4367" s="355"/>
      <c r="I4367" s="356"/>
    </row>
    <row r="4368" spans="2:9" ht="16.5" thickBot="1">
      <c r="B4368" s="81"/>
      <c r="D4368" s="352"/>
      <c r="E4368" s="353"/>
      <c r="F4368" s="353"/>
      <c r="G4368" s="354"/>
      <c r="H4368" s="355"/>
      <c r="I4368" s="356"/>
    </row>
    <row r="4369" spans="2:9" ht="16.5" thickBot="1">
      <c r="B4369" s="81"/>
      <c r="D4369" s="352"/>
      <c r="E4369" s="353"/>
      <c r="F4369" s="353"/>
      <c r="G4369" s="354"/>
      <c r="H4369" s="355"/>
      <c r="I4369" s="356"/>
    </row>
    <row r="4370" spans="2:9" ht="16.5" thickBot="1">
      <c r="B4370" s="81"/>
      <c r="D4370" s="352"/>
      <c r="E4370" s="353"/>
      <c r="F4370" s="353"/>
      <c r="G4370" s="354"/>
      <c r="H4370" s="355"/>
      <c r="I4370" s="356"/>
    </row>
    <row r="4371" spans="2:9" ht="16.5" thickBot="1">
      <c r="B4371" s="81"/>
      <c r="D4371" s="352"/>
      <c r="E4371" s="353"/>
      <c r="F4371" s="353"/>
      <c r="G4371" s="354"/>
      <c r="H4371" s="355"/>
      <c r="I4371" s="356"/>
    </row>
    <row r="4372" spans="2:9" ht="16.5" thickBot="1">
      <c r="B4372" s="81"/>
      <c r="D4372" s="352"/>
      <c r="E4372" s="353"/>
      <c r="F4372" s="353"/>
      <c r="G4372" s="354"/>
      <c r="H4372" s="355"/>
      <c r="I4372" s="356"/>
    </row>
    <row r="4373" spans="2:9" ht="16.5" thickBot="1">
      <c r="B4373" s="81"/>
      <c r="D4373" s="352"/>
      <c r="E4373" s="353"/>
      <c r="F4373" s="353"/>
      <c r="G4373" s="354"/>
      <c r="H4373" s="355"/>
      <c r="I4373" s="356"/>
    </row>
    <row r="4374" spans="2:9" ht="16.5" thickBot="1">
      <c r="B4374" s="81"/>
      <c r="D4374" s="352"/>
      <c r="E4374" s="353"/>
      <c r="F4374" s="353"/>
      <c r="G4374" s="354"/>
      <c r="H4374" s="355"/>
      <c r="I4374" s="356"/>
    </row>
    <row r="4375" spans="2:9" ht="16.5" thickBot="1">
      <c r="B4375" s="81"/>
      <c r="D4375" s="352"/>
      <c r="E4375" s="353"/>
      <c r="F4375" s="353"/>
      <c r="G4375" s="354"/>
      <c r="H4375" s="355"/>
      <c r="I4375" s="356"/>
    </row>
    <row r="4376" spans="2:9" ht="16.5" thickBot="1">
      <c r="B4376" s="81"/>
      <c r="D4376" s="352"/>
      <c r="E4376" s="353"/>
      <c r="F4376" s="353"/>
      <c r="G4376" s="354"/>
      <c r="H4376" s="355"/>
      <c r="I4376" s="356"/>
    </row>
    <row r="4377" spans="2:9" ht="16.5" thickBot="1">
      <c r="B4377" s="81"/>
      <c r="D4377" s="352"/>
      <c r="E4377" s="353"/>
      <c r="F4377" s="353"/>
      <c r="G4377" s="354"/>
      <c r="H4377" s="355"/>
      <c r="I4377" s="356"/>
    </row>
    <row r="4378" spans="2:9" ht="16.5" thickBot="1">
      <c r="B4378" s="81"/>
      <c r="D4378" s="352"/>
      <c r="E4378" s="353"/>
      <c r="F4378" s="353"/>
      <c r="G4378" s="354"/>
      <c r="H4378" s="355"/>
      <c r="I4378" s="356"/>
    </row>
    <row r="4379" spans="2:9" ht="16.5" thickBot="1">
      <c r="B4379" s="81"/>
      <c r="D4379" s="352"/>
      <c r="E4379" s="353"/>
      <c r="F4379" s="353"/>
      <c r="G4379" s="354"/>
      <c r="H4379" s="355"/>
      <c r="I4379" s="356"/>
    </row>
    <row r="4380" spans="2:9" ht="16.5" thickBot="1">
      <c r="B4380" s="81"/>
      <c r="D4380" s="352"/>
      <c r="E4380" s="353"/>
      <c r="F4380" s="353"/>
      <c r="G4380" s="354"/>
      <c r="H4380" s="355"/>
      <c r="I4380" s="356"/>
    </row>
    <row r="4381" spans="2:9" ht="16.5" thickBot="1">
      <c r="B4381" s="81"/>
      <c r="D4381" s="352"/>
      <c r="E4381" s="353"/>
      <c r="F4381" s="353"/>
      <c r="G4381" s="354"/>
      <c r="H4381" s="355"/>
      <c r="I4381" s="356"/>
    </row>
    <row r="4382" spans="2:9" ht="16.5" thickBot="1">
      <c r="B4382" s="81"/>
      <c r="D4382" s="352"/>
      <c r="E4382" s="353"/>
      <c r="F4382" s="353"/>
      <c r="G4382" s="354"/>
      <c r="H4382" s="355"/>
      <c r="I4382" s="356"/>
    </row>
    <row r="4383" spans="2:9" ht="16.5" thickBot="1">
      <c r="B4383" s="81"/>
      <c r="D4383" s="352"/>
      <c r="E4383" s="353"/>
      <c r="F4383" s="353"/>
      <c r="G4383" s="354"/>
      <c r="H4383" s="355"/>
      <c r="I4383" s="356"/>
    </row>
    <row r="4384" spans="2:9" ht="16.5" thickBot="1">
      <c r="B4384" s="81"/>
      <c r="D4384" s="352"/>
      <c r="E4384" s="353"/>
      <c r="F4384" s="353"/>
      <c r="G4384" s="354"/>
      <c r="H4384" s="355"/>
      <c r="I4384" s="356"/>
    </row>
    <row r="4385" spans="2:9" ht="16.5" thickBot="1">
      <c r="B4385" s="81"/>
      <c r="D4385" s="352"/>
      <c r="E4385" s="353"/>
      <c r="F4385" s="353"/>
      <c r="G4385" s="354"/>
      <c r="H4385" s="355"/>
      <c r="I4385" s="356"/>
    </row>
    <row r="4386" spans="2:9" ht="16.5" thickBot="1">
      <c r="B4386" s="81"/>
      <c r="D4386" s="352"/>
      <c r="E4386" s="353"/>
      <c r="F4386" s="353"/>
      <c r="G4386" s="354"/>
      <c r="H4386" s="355"/>
      <c r="I4386" s="356"/>
    </row>
    <row r="4387" spans="2:9" ht="16.5" thickBot="1">
      <c r="B4387" s="81"/>
      <c r="D4387" s="352"/>
      <c r="E4387" s="353"/>
      <c r="F4387" s="353"/>
      <c r="G4387" s="354"/>
      <c r="H4387" s="355"/>
      <c r="I4387" s="356"/>
    </row>
    <row r="4388" spans="2:9" ht="16.5" thickBot="1">
      <c r="B4388" s="81"/>
      <c r="D4388" s="352"/>
      <c r="E4388" s="353"/>
      <c r="F4388" s="353"/>
      <c r="G4388" s="354"/>
      <c r="H4388" s="355"/>
      <c r="I4388" s="356"/>
    </row>
    <row r="4389" spans="2:9" ht="16.5" thickBot="1">
      <c r="B4389" s="81"/>
      <c r="D4389" s="352"/>
      <c r="E4389" s="353"/>
      <c r="F4389" s="353"/>
      <c r="G4389" s="354"/>
      <c r="H4389" s="355"/>
      <c r="I4389" s="356"/>
    </row>
    <row r="4390" spans="2:9" ht="16.5" thickBot="1">
      <c r="B4390" s="81"/>
      <c r="D4390" s="352"/>
      <c r="E4390" s="353"/>
      <c r="F4390" s="353"/>
      <c r="G4390" s="354"/>
      <c r="H4390" s="355"/>
      <c r="I4390" s="356"/>
    </row>
    <row r="4391" spans="2:9" ht="16.5" thickBot="1">
      <c r="B4391" s="81"/>
      <c r="D4391" s="352"/>
      <c r="E4391" s="353"/>
      <c r="F4391" s="353"/>
      <c r="G4391" s="354"/>
      <c r="H4391" s="355"/>
      <c r="I4391" s="356"/>
    </row>
    <row r="4392" spans="2:9" ht="16.5" thickBot="1">
      <c r="B4392" s="81"/>
      <c r="D4392" s="352"/>
      <c r="E4392" s="353"/>
      <c r="F4392" s="353"/>
      <c r="G4392" s="354"/>
      <c r="H4392" s="355"/>
      <c r="I4392" s="356"/>
    </row>
    <row r="4393" spans="2:9" ht="16.5" thickBot="1">
      <c r="B4393" s="81"/>
      <c r="D4393" s="352"/>
      <c r="E4393" s="353"/>
      <c r="F4393" s="353"/>
      <c r="G4393" s="354"/>
      <c r="H4393" s="355"/>
      <c r="I4393" s="356"/>
    </row>
    <row r="4394" spans="2:9" ht="16.5" thickBot="1">
      <c r="B4394" s="81"/>
      <c r="D4394" s="352"/>
      <c r="E4394" s="353"/>
      <c r="F4394" s="353"/>
      <c r="G4394" s="354"/>
      <c r="H4394" s="355"/>
      <c r="I4394" s="356"/>
    </row>
    <row r="4395" spans="2:9" ht="16.5" thickBot="1">
      <c r="B4395" s="81"/>
      <c r="D4395" s="352"/>
      <c r="E4395" s="353"/>
      <c r="F4395" s="353"/>
      <c r="G4395" s="354"/>
      <c r="H4395" s="355"/>
      <c r="I4395" s="356"/>
    </row>
    <row r="4396" spans="2:9" ht="16.5" thickBot="1">
      <c r="B4396" s="81"/>
      <c r="D4396" s="352"/>
      <c r="E4396" s="353"/>
      <c r="F4396" s="353"/>
      <c r="G4396" s="354"/>
      <c r="H4396" s="355"/>
      <c r="I4396" s="356"/>
    </row>
    <row r="4397" spans="2:9" ht="16.5" thickBot="1">
      <c r="B4397" s="81"/>
      <c r="D4397" s="352"/>
      <c r="E4397" s="353"/>
      <c r="F4397" s="353"/>
      <c r="G4397" s="354"/>
      <c r="H4397" s="355"/>
      <c r="I4397" s="356"/>
    </row>
    <row r="4398" spans="2:9" ht="16.5" thickBot="1">
      <c r="B4398" s="81"/>
      <c r="D4398" s="352"/>
      <c r="E4398" s="353"/>
      <c r="F4398" s="353"/>
      <c r="G4398" s="354"/>
      <c r="H4398" s="355"/>
      <c r="I4398" s="356"/>
    </row>
    <row r="4399" spans="2:9" ht="16.5" thickBot="1">
      <c r="B4399" s="81"/>
      <c r="D4399" s="352"/>
      <c r="E4399" s="353"/>
      <c r="F4399" s="353"/>
      <c r="G4399" s="354"/>
      <c r="H4399" s="355"/>
      <c r="I4399" s="356"/>
    </row>
    <row r="4400" spans="2:9" ht="16.5" thickBot="1">
      <c r="B4400" s="81"/>
      <c r="D4400" s="352"/>
      <c r="E4400" s="353"/>
      <c r="F4400" s="353"/>
      <c r="G4400" s="354"/>
      <c r="H4400" s="355"/>
      <c r="I4400" s="356"/>
    </row>
    <row r="4401" spans="2:9" ht="16.5" thickBot="1">
      <c r="B4401" s="81"/>
      <c r="D4401" s="352"/>
      <c r="E4401" s="353"/>
      <c r="F4401" s="353"/>
      <c r="G4401" s="354"/>
      <c r="H4401" s="355"/>
      <c r="I4401" s="356"/>
    </row>
    <row r="4402" spans="2:9" ht="16.5" thickBot="1">
      <c r="B4402" s="81"/>
      <c r="D4402" s="352"/>
      <c r="E4402" s="353"/>
      <c r="F4402" s="353"/>
      <c r="G4402" s="354"/>
      <c r="H4402" s="355"/>
      <c r="I4402" s="356"/>
    </row>
    <row r="4403" spans="2:9" ht="16.5" thickBot="1">
      <c r="B4403" s="81"/>
      <c r="D4403" s="352"/>
      <c r="E4403" s="353"/>
      <c r="F4403" s="353"/>
      <c r="G4403" s="354"/>
      <c r="H4403" s="355"/>
      <c r="I4403" s="356"/>
    </row>
    <row r="4404" spans="2:9" ht="16.5" thickBot="1">
      <c r="B4404" s="81"/>
      <c r="D4404" s="352"/>
      <c r="E4404" s="353"/>
      <c r="F4404" s="353"/>
      <c r="G4404" s="354"/>
      <c r="H4404" s="355"/>
      <c r="I4404" s="356"/>
    </row>
    <row r="4405" spans="2:9" ht="16.5" thickBot="1">
      <c r="B4405" s="81"/>
      <c r="D4405" s="352"/>
      <c r="E4405" s="353"/>
      <c r="F4405" s="353"/>
      <c r="G4405" s="354"/>
      <c r="H4405" s="355"/>
      <c r="I4405" s="356"/>
    </row>
    <row r="4406" spans="2:9" ht="16.5" thickBot="1">
      <c r="B4406" s="81"/>
      <c r="D4406" s="352"/>
      <c r="E4406" s="353"/>
      <c r="F4406" s="353"/>
      <c r="G4406" s="354"/>
      <c r="H4406" s="355"/>
      <c r="I4406" s="356"/>
    </row>
    <row r="4407" spans="2:9" ht="16.5" thickBot="1">
      <c r="B4407" s="81"/>
      <c r="D4407" s="352"/>
      <c r="E4407" s="353"/>
      <c r="F4407" s="353"/>
      <c r="G4407" s="354"/>
      <c r="H4407" s="355"/>
      <c r="I4407" s="356"/>
    </row>
    <row r="4408" spans="2:9" ht="16.5" thickBot="1">
      <c r="B4408" s="81"/>
      <c r="D4408" s="352"/>
      <c r="E4408" s="353"/>
      <c r="F4408" s="353"/>
      <c r="G4408" s="354"/>
      <c r="H4408" s="355"/>
      <c r="I4408" s="356"/>
    </row>
    <row r="4409" spans="2:9" ht="16.5" thickBot="1">
      <c r="B4409" s="81"/>
      <c r="D4409" s="352"/>
      <c r="E4409" s="353"/>
      <c r="F4409" s="353"/>
      <c r="G4409" s="354"/>
      <c r="H4409" s="355"/>
      <c r="I4409" s="356"/>
    </row>
    <row r="4410" spans="2:9" ht="16.5" thickBot="1">
      <c r="B4410" s="81"/>
      <c r="D4410" s="352"/>
      <c r="E4410" s="353"/>
      <c r="F4410" s="353"/>
      <c r="G4410" s="354"/>
      <c r="H4410" s="355"/>
      <c r="I4410" s="356"/>
    </row>
    <row r="4411" spans="2:9" ht="16.5" thickBot="1">
      <c r="B4411" s="81"/>
      <c r="D4411" s="352"/>
      <c r="E4411" s="353"/>
      <c r="F4411" s="353"/>
      <c r="G4411" s="354"/>
      <c r="H4411" s="355"/>
      <c r="I4411" s="356"/>
    </row>
    <row r="4412" spans="2:9" ht="16.5" thickBot="1">
      <c r="B4412" s="81"/>
      <c r="D4412" s="352"/>
      <c r="E4412" s="353"/>
      <c r="F4412" s="353"/>
      <c r="G4412" s="354"/>
      <c r="H4412" s="355"/>
      <c r="I4412" s="356"/>
    </row>
    <row r="4413" spans="2:9" ht="16.5" thickBot="1">
      <c r="B4413" s="81"/>
      <c r="D4413" s="352"/>
      <c r="E4413" s="353"/>
      <c r="F4413" s="353"/>
      <c r="G4413" s="354"/>
      <c r="H4413" s="355"/>
      <c r="I4413" s="356"/>
    </row>
    <row r="4414" spans="2:9" ht="16.5" thickBot="1">
      <c r="B4414" s="81"/>
      <c r="D4414" s="352"/>
      <c r="E4414" s="353"/>
      <c r="F4414" s="353"/>
      <c r="G4414" s="354"/>
      <c r="H4414" s="355"/>
      <c r="I4414" s="356"/>
    </row>
    <row r="4415" spans="2:9" ht="16.5" thickBot="1">
      <c r="B4415" s="81"/>
      <c r="D4415" s="352"/>
      <c r="E4415" s="353"/>
      <c r="F4415" s="353"/>
      <c r="G4415" s="354"/>
      <c r="H4415" s="355"/>
      <c r="I4415" s="356"/>
    </row>
    <row r="4416" spans="2:9" ht="16.5" thickBot="1">
      <c r="B4416" s="81"/>
      <c r="D4416" s="352"/>
      <c r="E4416" s="353"/>
      <c r="F4416" s="353"/>
      <c r="G4416" s="354"/>
      <c r="H4416" s="355"/>
      <c r="I4416" s="356"/>
    </row>
    <row r="4417" spans="2:9" ht="16.5" thickBot="1">
      <c r="B4417" s="81"/>
      <c r="D4417" s="352"/>
      <c r="E4417" s="353"/>
      <c r="F4417" s="353"/>
      <c r="G4417" s="354"/>
      <c r="H4417" s="355"/>
      <c r="I4417" s="356"/>
    </row>
    <row r="4418" spans="2:9" ht="16.5" thickBot="1">
      <c r="B4418" s="81"/>
      <c r="D4418" s="352"/>
      <c r="E4418" s="353"/>
      <c r="F4418" s="353"/>
      <c r="G4418" s="354"/>
      <c r="H4418" s="355"/>
      <c r="I4418" s="356"/>
    </row>
    <row r="4419" spans="2:9" ht="16.5" thickBot="1">
      <c r="B4419" s="81"/>
      <c r="D4419" s="352"/>
      <c r="E4419" s="353"/>
      <c r="F4419" s="353"/>
      <c r="G4419" s="354"/>
      <c r="H4419" s="355"/>
      <c r="I4419" s="356"/>
    </row>
    <row r="4420" spans="2:9" ht="16.5" thickBot="1">
      <c r="B4420" s="81"/>
      <c r="D4420" s="352"/>
      <c r="E4420" s="353"/>
      <c r="F4420" s="353"/>
      <c r="G4420" s="354"/>
      <c r="H4420" s="355"/>
      <c r="I4420" s="356"/>
    </row>
    <row r="4421" spans="2:9" ht="16.5" thickBot="1">
      <c r="B4421" s="81"/>
      <c r="D4421" s="352"/>
      <c r="E4421" s="353"/>
      <c r="F4421" s="353"/>
      <c r="G4421" s="354"/>
      <c r="H4421" s="355"/>
      <c r="I4421" s="356"/>
    </row>
    <row r="4422" spans="2:9" ht="16.5" thickBot="1">
      <c r="B4422" s="81"/>
      <c r="D4422" s="352"/>
      <c r="E4422" s="353"/>
      <c r="F4422" s="353"/>
      <c r="G4422" s="354"/>
      <c r="H4422" s="355"/>
      <c r="I4422" s="356"/>
    </row>
    <row r="4423" spans="2:9" ht="16.5" thickBot="1">
      <c r="B4423" s="81"/>
      <c r="D4423" s="352"/>
      <c r="E4423" s="353"/>
      <c r="F4423" s="353"/>
      <c r="G4423" s="354"/>
      <c r="H4423" s="355"/>
      <c r="I4423" s="356"/>
    </row>
    <row r="4424" spans="2:9" ht="16.5" thickBot="1">
      <c r="B4424" s="81"/>
      <c r="D4424" s="352"/>
      <c r="E4424" s="353"/>
      <c r="F4424" s="353"/>
      <c r="G4424" s="354"/>
      <c r="H4424" s="355"/>
      <c r="I4424" s="356"/>
    </row>
    <row r="4425" spans="2:9" ht="16.5" thickBot="1">
      <c r="B4425" s="81"/>
      <c r="D4425" s="352"/>
      <c r="E4425" s="353"/>
      <c r="F4425" s="353"/>
      <c r="G4425" s="354"/>
      <c r="H4425" s="355"/>
      <c r="I4425" s="356"/>
    </row>
    <row r="4426" spans="2:9" ht="16.5" thickBot="1">
      <c r="B4426" s="81"/>
      <c r="D4426" s="352"/>
      <c r="E4426" s="353"/>
      <c r="F4426" s="353"/>
      <c r="G4426" s="354"/>
      <c r="H4426" s="355"/>
      <c r="I4426" s="356"/>
    </row>
    <row r="4427" spans="2:9" ht="16.5" thickBot="1">
      <c r="B4427" s="81"/>
      <c r="D4427" s="352"/>
      <c r="E4427" s="353"/>
      <c r="F4427" s="353"/>
      <c r="G4427" s="354"/>
      <c r="H4427" s="355"/>
      <c r="I4427" s="356"/>
    </row>
    <row r="4428" spans="2:9" ht="16.5" thickBot="1">
      <c r="B4428" s="81"/>
      <c r="D4428" s="352"/>
      <c r="E4428" s="353"/>
      <c r="F4428" s="353"/>
      <c r="G4428" s="354"/>
      <c r="H4428" s="355"/>
      <c r="I4428" s="356"/>
    </row>
    <row r="4429" spans="2:9" ht="16.5" thickBot="1">
      <c r="B4429" s="81"/>
      <c r="D4429" s="352"/>
      <c r="E4429" s="353"/>
      <c r="F4429" s="353"/>
      <c r="G4429" s="354"/>
      <c r="H4429" s="355"/>
      <c r="I4429" s="356"/>
    </row>
    <row r="4430" spans="2:9" ht="16.5" thickBot="1">
      <c r="B4430" s="81"/>
      <c r="D4430" s="352"/>
      <c r="E4430" s="353"/>
      <c r="F4430" s="353"/>
      <c r="G4430" s="354"/>
      <c r="H4430" s="355"/>
      <c r="I4430" s="356"/>
    </row>
    <row r="4431" spans="2:9" ht="16.5" thickBot="1">
      <c r="B4431" s="81"/>
      <c r="D4431" s="352"/>
      <c r="E4431" s="353"/>
      <c r="F4431" s="353"/>
      <c r="G4431" s="354"/>
      <c r="H4431" s="355"/>
      <c r="I4431" s="356"/>
    </row>
    <row r="4432" spans="2:9" ht="16.5" thickBot="1">
      <c r="B4432" s="81"/>
      <c r="D4432" s="352"/>
      <c r="E4432" s="353"/>
      <c r="F4432" s="353"/>
      <c r="G4432" s="354"/>
      <c r="H4432" s="355"/>
      <c r="I4432" s="356"/>
    </row>
    <row r="4433" spans="2:9" ht="16.5" thickBot="1">
      <c r="B4433" s="81"/>
      <c r="D4433" s="352"/>
      <c r="E4433" s="353"/>
      <c r="F4433" s="353"/>
      <c r="G4433" s="354"/>
      <c r="H4433" s="355"/>
      <c r="I4433" s="356"/>
    </row>
    <row r="4434" spans="2:9" ht="16.5" thickBot="1">
      <c r="B4434" s="81"/>
      <c r="D4434" s="352"/>
      <c r="E4434" s="353"/>
      <c r="F4434" s="353"/>
      <c r="G4434" s="354"/>
      <c r="H4434" s="355"/>
      <c r="I4434" s="356"/>
    </row>
    <row r="4435" spans="2:9" ht="16.5" thickBot="1">
      <c r="B4435" s="81"/>
      <c r="D4435" s="352"/>
      <c r="E4435" s="353"/>
      <c r="F4435" s="353"/>
      <c r="G4435" s="354"/>
      <c r="H4435" s="355"/>
      <c r="I4435" s="356"/>
    </row>
    <row r="4436" spans="2:9" ht="16.5" thickBot="1">
      <c r="B4436" s="81"/>
      <c r="D4436" s="352"/>
      <c r="E4436" s="353"/>
      <c r="F4436" s="353"/>
      <c r="G4436" s="354"/>
      <c r="H4436" s="355"/>
      <c r="I4436" s="356"/>
    </row>
    <row r="4437" spans="2:9" ht="16.5" thickBot="1">
      <c r="B4437" s="81"/>
      <c r="D4437" s="352"/>
      <c r="E4437" s="353"/>
      <c r="F4437" s="353"/>
      <c r="G4437" s="354"/>
      <c r="H4437" s="355"/>
      <c r="I4437" s="356"/>
    </row>
    <row r="4438" spans="2:9" ht="16.5" thickBot="1">
      <c r="B4438" s="81"/>
      <c r="D4438" s="352"/>
      <c r="E4438" s="353"/>
      <c r="F4438" s="353"/>
      <c r="G4438" s="354"/>
      <c r="H4438" s="355"/>
      <c r="I4438" s="356"/>
    </row>
    <row r="4439" spans="2:9" ht="16.5" thickBot="1">
      <c r="B4439" s="81"/>
      <c r="D4439" s="352"/>
      <c r="E4439" s="353"/>
      <c r="F4439" s="353"/>
      <c r="G4439" s="354"/>
      <c r="H4439" s="355"/>
      <c r="I4439" s="356"/>
    </row>
    <row r="4440" spans="2:9" ht="16.5" thickBot="1">
      <c r="B4440" s="81"/>
      <c r="D4440" s="352"/>
      <c r="E4440" s="353"/>
      <c r="F4440" s="353"/>
      <c r="G4440" s="354"/>
      <c r="H4440" s="355"/>
      <c r="I4440" s="356"/>
    </row>
    <row r="4441" spans="2:9" ht="16.5" thickBot="1">
      <c r="B4441" s="81"/>
      <c r="D4441" s="352"/>
      <c r="E4441" s="353"/>
      <c r="F4441" s="353"/>
      <c r="G4441" s="354"/>
      <c r="H4441" s="355"/>
      <c r="I4441" s="356"/>
    </row>
    <row r="4442" spans="2:9" ht="16.5" thickBot="1">
      <c r="B4442" s="81"/>
      <c r="D4442" s="352"/>
      <c r="E4442" s="353"/>
      <c r="F4442" s="353"/>
      <c r="G4442" s="354"/>
      <c r="H4442" s="355"/>
      <c r="I4442" s="356"/>
    </row>
    <row r="4443" spans="2:9" ht="16.5" thickBot="1">
      <c r="B4443" s="81"/>
      <c r="D4443" s="352"/>
      <c r="E4443" s="353"/>
      <c r="F4443" s="353"/>
      <c r="G4443" s="354"/>
      <c r="H4443" s="355"/>
      <c r="I4443" s="356"/>
    </row>
    <row r="4444" spans="2:9" ht="16.5" thickBot="1">
      <c r="B4444" s="81"/>
      <c r="D4444" s="352"/>
      <c r="E4444" s="353"/>
      <c r="F4444" s="353"/>
      <c r="G4444" s="354"/>
      <c r="H4444" s="355"/>
      <c r="I4444" s="356"/>
    </row>
    <row r="4445" spans="2:9" ht="16.5" thickBot="1">
      <c r="B4445" s="81"/>
      <c r="D4445" s="352"/>
      <c r="E4445" s="353"/>
      <c r="F4445" s="353"/>
      <c r="G4445" s="354"/>
      <c r="H4445" s="355"/>
      <c r="I4445" s="356"/>
    </row>
    <row r="4446" spans="2:9" ht="16.5" thickBot="1">
      <c r="B4446" s="81"/>
      <c r="D4446" s="352"/>
      <c r="E4446" s="353"/>
      <c r="F4446" s="353"/>
      <c r="G4446" s="354"/>
      <c r="H4446" s="355"/>
      <c r="I4446" s="356"/>
    </row>
    <row r="4447" spans="2:9" ht="16.5" thickBot="1">
      <c r="B4447" s="81"/>
      <c r="D4447" s="352"/>
      <c r="E4447" s="353"/>
      <c r="F4447" s="353"/>
      <c r="G4447" s="354"/>
      <c r="H4447" s="355"/>
      <c r="I4447" s="356"/>
    </row>
    <row r="4448" spans="2:9" ht="16.5" thickBot="1">
      <c r="B4448" s="81"/>
      <c r="D4448" s="352"/>
      <c r="E4448" s="353"/>
      <c r="F4448" s="353"/>
      <c r="G4448" s="354"/>
      <c r="H4448" s="355"/>
      <c r="I4448" s="356"/>
    </row>
    <row r="4449" spans="2:9" ht="16.5" thickBot="1">
      <c r="B4449" s="81"/>
      <c r="D4449" s="352"/>
      <c r="E4449" s="353"/>
      <c r="F4449" s="353"/>
      <c r="G4449" s="354"/>
      <c r="H4449" s="355"/>
      <c r="I4449" s="356"/>
    </row>
    <row r="4450" spans="2:9" ht="16.5" thickBot="1">
      <c r="B4450" s="81"/>
      <c r="D4450" s="352"/>
      <c r="E4450" s="353"/>
      <c r="F4450" s="353"/>
      <c r="G4450" s="354"/>
      <c r="H4450" s="355"/>
      <c r="I4450" s="356"/>
    </row>
    <row r="4451" spans="2:9" ht="16.5" thickBot="1">
      <c r="B4451" s="81"/>
      <c r="D4451" s="352"/>
      <c r="E4451" s="353"/>
      <c r="F4451" s="353"/>
      <c r="G4451" s="354"/>
      <c r="H4451" s="355"/>
      <c r="I4451" s="356"/>
    </row>
    <row r="4452" spans="2:9" ht="16.5" thickBot="1">
      <c r="B4452" s="81"/>
      <c r="D4452" s="352"/>
      <c r="E4452" s="353"/>
      <c r="F4452" s="353"/>
      <c r="G4452" s="354"/>
      <c r="H4452" s="355"/>
      <c r="I4452" s="356"/>
    </row>
    <row r="4453" spans="2:9" ht="16.5" thickBot="1">
      <c r="B4453" s="81"/>
      <c r="D4453" s="352"/>
      <c r="E4453" s="353"/>
      <c r="F4453" s="353"/>
      <c r="G4453" s="354"/>
      <c r="H4453" s="355"/>
      <c r="I4453" s="356"/>
    </row>
    <row r="4454" spans="2:9" ht="16.5" thickBot="1">
      <c r="B4454" s="81"/>
      <c r="D4454" s="352"/>
      <c r="E4454" s="353"/>
      <c r="F4454" s="353"/>
      <c r="G4454" s="354"/>
      <c r="H4454" s="355"/>
      <c r="I4454" s="356"/>
    </row>
    <row r="4455" spans="2:9" ht="16.5" thickBot="1">
      <c r="B4455" s="81"/>
      <c r="D4455" s="352"/>
      <c r="E4455" s="353"/>
      <c r="F4455" s="353"/>
      <c r="G4455" s="354"/>
      <c r="H4455" s="355"/>
      <c r="I4455" s="356"/>
    </row>
    <row r="4456" spans="2:9" ht="16.5" thickBot="1">
      <c r="B4456" s="81"/>
      <c r="D4456" s="352"/>
      <c r="E4456" s="353"/>
      <c r="F4456" s="353"/>
      <c r="G4456" s="354"/>
      <c r="H4456" s="355"/>
      <c r="I4456" s="356"/>
    </row>
    <row r="4457" spans="2:9" ht="16.5" thickBot="1">
      <c r="B4457" s="81"/>
      <c r="D4457" s="352"/>
      <c r="E4457" s="353"/>
      <c r="F4457" s="353"/>
      <c r="G4457" s="354"/>
      <c r="H4457" s="355"/>
      <c r="I4457" s="356"/>
    </row>
    <row r="4458" spans="2:9" ht="16.5" thickBot="1">
      <c r="B4458" s="81"/>
      <c r="D4458" s="352"/>
      <c r="E4458" s="353"/>
      <c r="F4458" s="353"/>
      <c r="G4458" s="354"/>
      <c r="H4458" s="355"/>
      <c r="I4458" s="356"/>
    </row>
    <row r="4459" spans="2:9" ht="16.5" thickBot="1">
      <c r="B4459" s="81"/>
      <c r="D4459" s="352"/>
      <c r="E4459" s="353"/>
      <c r="F4459" s="353"/>
      <c r="G4459" s="354"/>
      <c r="H4459" s="355"/>
      <c r="I4459" s="356"/>
    </row>
    <row r="4460" spans="2:9" ht="16.5" thickBot="1">
      <c r="B4460" s="81"/>
      <c r="D4460" s="352"/>
      <c r="E4460" s="353"/>
      <c r="F4460" s="353"/>
      <c r="G4460" s="354"/>
      <c r="H4460" s="355"/>
      <c r="I4460" s="356"/>
    </row>
    <row r="4461" spans="2:9" ht="16.5" thickBot="1">
      <c r="B4461" s="81"/>
      <c r="D4461" s="352"/>
      <c r="E4461" s="353"/>
      <c r="F4461" s="353"/>
      <c r="G4461" s="354"/>
      <c r="H4461" s="355"/>
      <c r="I4461" s="356"/>
    </row>
    <row r="4462" spans="2:9" ht="16.5" thickBot="1">
      <c r="B4462" s="81"/>
      <c r="D4462" s="352"/>
      <c r="E4462" s="353"/>
      <c r="F4462" s="353"/>
      <c r="G4462" s="354"/>
      <c r="H4462" s="355"/>
      <c r="I4462" s="356"/>
    </row>
    <row r="4463" spans="2:9" ht="16.5" thickBot="1">
      <c r="B4463" s="81"/>
      <c r="D4463" s="352"/>
      <c r="E4463" s="353"/>
      <c r="F4463" s="353"/>
      <c r="G4463" s="354"/>
      <c r="H4463" s="355"/>
      <c r="I4463" s="356"/>
    </row>
    <row r="4464" spans="2:9" ht="16.5" thickBot="1">
      <c r="B4464" s="81"/>
      <c r="D4464" s="352"/>
      <c r="E4464" s="353"/>
      <c r="F4464" s="353"/>
      <c r="G4464" s="354"/>
      <c r="H4464" s="355"/>
      <c r="I4464" s="356"/>
    </row>
    <row r="4465" spans="2:9" ht="16.5" thickBot="1">
      <c r="B4465" s="81"/>
      <c r="D4465" s="352"/>
      <c r="E4465" s="353"/>
      <c r="F4465" s="353"/>
      <c r="G4465" s="354"/>
      <c r="H4465" s="355"/>
      <c r="I4465" s="356"/>
    </row>
    <row r="4466" spans="2:9" ht="16.5" thickBot="1">
      <c r="B4466" s="81"/>
      <c r="D4466" s="352"/>
      <c r="E4466" s="353"/>
      <c r="F4466" s="353"/>
      <c r="G4466" s="354"/>
      <c r="H4466" s="355"/>
      <c r="I4466" s="356"/>
    </row>
    <row r="4467" spans="2:9" ht="16.5" thickBot="1">
      <c r="B4467" s="81"/>
      <c r="D4467" s="352"/>
      <c r="E4467" s="353"/>
      <c r="F4467" s="353"/>
      <c r="G4467" s="354"/>
      <c r="H4467" s="355"/>
      <c r="I4467" s="356"/>
    </row>
    <row r="4468" spans="2:9" ht="16.5" thickBot="1">
      <c r="B4468" s="81"/>
      <c r="D4468" s="352"/>
      <c r="E4468" s="353"/>
      <c r="F4468" s="353"/>
      <c r="G4468" s="354"/>
      <c r="H4468" s="355"/>
      <c r="I4468" s="356"/>
    </row>
    <row r="4469" spans="2:9" ht="16.5" thickBot="1">
      <c r="B4469" s="81"/>
      <c r="D4469" s="352"/>
      <c r="E4469" s="353"/>
      <c r="F4469" s="353"/>
      <c r="G4469" s="354"/>
      <c r="H4469" s="355"/>
      <c r="I4469" s="356"/>
    </row>
    <row r="4470" spans="2:9" ht="16.5" thickBot="1">
      <c r="B4470" s="81"/>
      <c r="D4470" s="352"/>
      <c r="E4470" s="353"/>
      <c r="F4470" s="353"/>
      <c r="G4470" s="354"/>
      <c r="H4470" s="355"/>
      <c r="I4470" s="356"/>
    </row>
    <row r="4471" spans="2:9" ht="16.5" thickBot="1">
      <c r="B4471" s="81"/>
      <c r="D4471" s="352"/>
      <c r="E4471" s="353"/>
      <c r="F4471" s="353"/>
      <c r="G4471" s="354"/>
      <c r="H4471" s="355"/>
      <c r="I4471" s="356"/>
    </row>
    <row r="4472" spans="2:9" ht="16.5" thickBot="1">
      <c r="B4472" s="81"/>
      <c r="D4472" s="352"/>
      <c r="E4472" s="353"/>
      <c r="F4472" s="353"/>
      <c r="G4472" s="354"/>
      <c r="H4472" s="355"/>
      <c r="I4472" s="356"/>
    </row>
    <row r="4473" spans="2:9" ht="16.5" thickBot="1">
      <c r="B4473" s="81"/>
      <c r="D4473" s="352"/>
      <c r="E4473" s="353"/>
      <c r="F4473" s="353"/>
      <c r="G4473" s="354"/>
      <c r="H4473" s="355"/>
      <c r="I4473" s="356"/>
    </row>
    <row r="4474" spans="2:9" ht="16.5" thickBot="1">
      <c r="B4474" s="81"/>
      <c r="D4474" s="352"/>
      <c r="E4474" s="353"/>
      <c r="F4474" s="353"/>
      <c r="G4474" s="354"/>
      <c r="H4474" s="355"/>
      <c r="I4474" s="356"/>
    </row>
    <row r="4475" spans="2:9" ht="16.5" thickBot="1">
      <c r="B4475" s="81"/>
      <c r="D4475" s="352"/>
      <c r="E4475" s="353"/>
      <c r="F4475" s="353"/>
      <c r="G4475" s="354"/>
      <c r="H4475" s="355"/>
      <c r="I4475" s="356"/>
    </row>
    <row r="4476" spans="2:9" ht="16.5" thickBot="1">
      <c r="B4476" s="81"/>
      <c r="D4476" s="352"/>
      <c r="E4476" s="353"/>
      <c r="F4476" s="353"/>
      <c r="G4476" s="354"/>
      <c r="H4476" s="355"/>
      <c r="I4476" s="356"/>
    </row>
    <row r="4477" spans="2:9" ht="16.5" thickBot="1">
      <c r="B4477" s="81"/>
      <c r="D4477" s="352"/>
      <c r="E4477" s="353"/>
      <c r="F4477" s="353"/>
      <c r="G4477" s="354"/>
      <c r="H4477" s="355"/>
      <c r="I4477" s="356"/>
    </row>
    <row r="4478" spans="2:9" ht="16.5" thickBot="1">
      <c r="B4478" s="81"/>
      <c r="D4478" s="352"/>
      <c r="E4478" s="353"/>
      <c r="F4478" s="353"/>
      <c r="G4478" s="354"/>
      <c r="H4478" s="355"/>
      <c r="I4478" s="356"/>
    </row>
    <row r="4479" spans="2:9" ht="16.5" thickBot="1">
      <c r="B4479" s="81"/>
      <c r="D4479" s="352"/>
      <c r="E4479" s="353"/>
      <c r="F4479" s="353"/>
      <c r="G4479" s="354"/>
      <c r="H4479" s="355"/>
      <c r="I4479" s="356"/>
    </row>
    <row r="4480" spans="2:9" ht="16.5" thickBot="1">
      <c r="B4480" s="81"/>
      <c r="D4480" s="352"/>
      <c r="E4480" s="353"/>
      <c r="F4480" s="353"/>
      <c r="G4480" s="354"/>
      <c r="H4480" s="355"/>
      <c r="I4480" s="356"/>
    </row>
    <row r="4481" spans="2:9" ht="16.5" thickBot="1">
      <c r="B4481" s="81"/>
      <c r="D4481" s="352"/>
      <c r="E4481" s="353"/>
      <c r="F4481" s="353"/>
      <c r="G4481" s="354"/>
      <c r="H4481" s="355"/>
      <c r="I4481" s="356"/>
    </row>
    <row r="4482" spans="2:9" ht="16.5" thickBot="1">
      <c r="B4482" s="81"/>
      <c r="D4482" s="352"/>
      <c r="E4482" s="353"/>
      <c r="F4482" s="353"/>
      <c r="G4482" s="354"/>
      <c r="H4482" s="355"/>
      <c r="I4482" s="356"/>
    </row>
    <row r="4483" spans="2:9" ht="16.5" thickBot="1">
      <c r="B4483" s="81"/>
      <c r="D4483" s="352"/>
      <c r="E4483" s="353"/>
      <c r="F4483" s="353"/>
      <c r="G4483" s="354"/>
      <c r="H4483" s="355"/>
      <c r="I4483" s="356"/>
    </row>
    <row r="4484" spans="2:9" ht="16.5" thickBot="1">
      <c r="B4484" s="81"/>
      <c r="D4484" s="352"/>
      <c r="E4484" s="353"/>
      <c r="F4484" s="353"/>
      <c r="G4484" s="354"/>
      <c r="H4484" s="355"/>
      <c r="I4484" s="356"/>
    </row>
    <row r="4485" spans="2:9" ht="16.5" thickBot="1">
      <c r="B4485" s="81"/>
      <c r="D4485" s="352"/>
      <c r="E4485" s="353"/>
      <c r="F4485" s="353"/>
      <c r="G4485" s="354"/>
      <c r="H4485" s="355"/>
      <c r="I4485" s="356"/>
    </row>
    <row r="4486" spans="2:9" ht="16.5" thickBot="1">
      <c r="B4486" s="81"/>
      <c r="D4486" s="352"/>
      <c r="E4486" s="353"/>
      <c r="F4486" s="353"/>
      <c r="G4486" s="354"/>
      <c r="H4486" s="355"/>
      <c r="I4486" s="356"/>
    </row>
    <row r="4487" spans="2:9" ht="16.5" thickBot="1">
      <c r="B4487" s="81"/>
      <c r="D4487" s="352"/>
      <c r="E4487" s="353"/>
      <c r="F4487" s="353"/>
      <c r="G4487" s="354"/>
      <c r="H4487" s="355"/>
      <c r="I4487" s="356"/>
    </row>
    <row r="4488" spans="2:9" ht="16.5" thickBot="1">
      <c r="B4488" s="81"/>
      <c r="D4488" s="352"/>
      <c r="E4488" s="353"/>
      <c r="F4488" s="353"/>
      <c r="G4488" s="354"/>
      <c r="H4488" s="355"/>
      <c r="I4488" s="356"/>
    </row>
    <row r="4489" spans="2:9" ht="16.5" thickBot="1">
      <c r="B4489" s="81"/>
      <c r="D4489" s="352"/>
      <c r="E4489" s="353"/>
      <c r="F4489" s="353"/>
      <c r="G4489" s="354"/>
      <c r="H4489" s="355"/>
      <c r="I4489" s="356"/>
    </row>
    <row r="4490" spans="2:9" ht="16.5" thickBot="1">
      <c r="B4490" s="81"/>
      <c r="D4490" s="352"/>
      <c r="E4490" s="353"/>
      <c r="F4490" s="353"/>
      <c r="G4490" s="354"/>
      <c r="H4490" s="355"/>
      <c r="I4490" s="356"/>
    </row>
    <row r="4491" spans="2:9" ht="16.5" thickBot="1">
      <c r="B4491" s="81"/>
      <c r="D4491" s="352"/>
      <c r="E4491" s="353"/>
      <c r="F4491" s="353"/>
      <c r="G4491" s="354"/>
      <c r="H4491" s="355"/>
      <c r="I4491" s="356"/>
    </row>
    <row r="4492" spans="2:9" ht="16.5" thickBot="1">
      <c r="B4492" s="81"/>
      <c r="D4492" s="352"/>
      <c r="E4492" s="353"/>
      <c r="F4492" s="353"/>
      <c r="G4492" s="354"/>
      <c r="H4492" s="355"/>
      <c r="I4492" s="356"/>
    </row>
    <row r="4493" spans="2:9" ht="16.5" thickBot="1">
      <c r="B4493" s="81"/>
      <c r="D4493" s="352"/>
      <c r="E4493" s="353"/>
      <c r="F4493" s="353"/>
      <c r="G4493" s="354"/>
      <c r="H4493" s="355"/>
      <c r="I4493" s="356"/>
    </row>
    <row r="4494" spans="2:9" ht="16.5" thickBot="1">
      <c r="B4494" s="81"/>
      <c r="D4494" s="352"/>
      <c r="E4494" s="353"/>
      <c r="F4494" s="353"/>
      <c r="G4494" s="354"/>
      <c r="H4494" s="355"/>
      <c r="I4494" s="356"/>
    </row>
    <row r="4495" spans="2:9" ht="16.5" thickBot="1">
      <c r="B4495" s="81"/>
      <c r="D4495" s="352"/>
      <c r="E4495" s="353"/>
      <c r="F4495" s="353"/>
      <c r="G4495" s="354"/>
      <c r="H4495" s="355"/>
      <c r="I4495" s="356"/>
    </row>
    <row r="4496" spans="2:9" ht="16.5" thickBot="1">
      <c r="B4496" s="81"/>
      <c r="D4496" s="352"/>
      <c r="E4496" s="353"/>
      <c r="F4496" s="353"/>
      <c r="G4496" s="354"/>
      <c r="H4496" s="355"/>
      <c r="I4496" s="356"/>
    </row>
    <row r="4497" spans="2:9" ht="16.5" thickBot="1">
      <c r="B4497" s="81"/>
      <c r="D4497" s="352"/>
      <c r="E4497" s="353"/>
      <c r="F4497" s="353"/>
      <c r="G4497" s="354"/>
      <c r="H4497" s="355"/>
      <c r="I4497" s="356"/>
    </row>
    <row r="4498" spans="2:9" ht="16.5" thickBot="1">
      <c r="B4498" s="81"/>
      <c r="D4498" s="352"/>
      <c r="E4498" s="353"/>
      <c r="F4498" s="353"/>
      <c r="G4498" s="354"/>
      <c r="H4498" s="355"/>
      <c r="I4498" s="356"/>
    </row>
    <row r="4499" spans="2:9" ht="16.5" thickBot="1">
      <c r="B4499" s="81"/>
      <c r="D4499" s="352"/>
      <c r="E4499" s="353"/>
      <c r="F4499" s="353"/>
      <c r="G4499" s="354"/>
      <c r="H4499" s="355"/>
      <c r="I4499" s="356"/>
    </row>
    <row r="4500" spans="2:9" ht="16.5" thickBot="1">
      <c r="B4500" s="81"/>
      <c r="D4500" s="352"/>
      <c r="E4500" s="353"/>
      <c r="F4500" s="353"/>
      <c r="G4500" s="354"/>
      <c r="H4500" s="355"/>
      <c r="I4500" s="356"/>
    </row>
    <row r="4501" spans="2:9" ht="16.5" thickBot="1">
      <c r="B4501" s="81"/>
      <c r="D4501" s="352"/>
      <c r="E4501" s="353"/>
      <c r="F4501" s="353"/>
      <c r="G4501" s="354"/>
      <c r="H4501" s="355"/>
      <c r="I4501" s="356"/>
    </row>
    <row r="4502" spans="2:9" ht="16.5" thickBot="1">
      <c r="B4502" s="81"/>
      <c r="D4502" s="352"/>
      <c r="E4502" s="353"/>
      <c r="F4502" s="353"/>
      <c r="G4502" s="354"/>
      <c r="H4502" s="355"/>
      <c r="I4502" s="356"/>
    </row>
    <row r="4503" spans="2:9" ht="16.5" thickBot="1">
      <c r="B4503" s="81"/>
      <c r="D4503" s="352"/>
      <c r="E4503" s="353"/>
      <c r="F4503" s="353"/>
      <c r="G4503" s="354"/>
      <c r="H4503" s="355"/>
      <c r="I4503" s="356"/>
    </row>
    <row r="4504" spans="2:9" ht="16.5" thickBot="1">
      <c r="B4504" s="81"/>
      <c r="D4504" s="352"/>
      <c r="E4504" s="353"/>
      <c r="F4504" s="353"/>
      <c r="G4504" s="354"/>
      <c r="H4504" s="355"/>
      <c r="I4504" s="356"/>
    </row>
    <row r="4505" spans="2:9" ht="16.5" thickBot="1">
      <c r="B4505" s="81"/>
      <c r="D4505" s="352"/>
      <c r="E4505" s="353"/>
      <c r="F4505" s="353"/>
      <c r="G4505" s="354"/>
      <c r="H4505" s="355"/>
      <c r="I4505" s="356"/>
    </row>
    <row r="4506" spans="2:9" ht="16.5" thickBot="1">
      <c r="B4506" s="81"/>
      <c r="D4506" s="352"/>
      <c r="E4506" s="353"/>
      <c r="F4506" s="353"/>
      <c r="G4506" s="354"/>
      <c r="H4506" s="355"/>
      <c r="I4506" s="356"/>
    </row>
    <row r="4507" spans="2:9" ht="16.5" thickBot="1">
      <c r="B4507" s="81"/>
      <c r="D4507" s="352"/>
      <c r="E4507" s="353"/>
      <c r="F4507" s="353"/>
      <c r="G4507" s="354"/>
      <c r="H4507" s="355"/>
      <c r="I4507" s="356"/>
    </row>
    <row r="4508" spans="2:9" ht="16.5" thickBot="1">
      <c r="B4508" s="81"/>
      <c r="D4508" s="352"/>
      <c r="E4508" s="353"/>
      <c r="F4508" s="353"/>
      <c r="G4508" s="354"/>
      <c r="H4508" s="355"/>
      <c r="I4508" s="356"/>
    </row>
    <row r="4509" spans="2:9" ht="16.5" thickBot="1">
      <c r="B4509" s="81"/>
      <c r="D4509" s="352"/>
      <c r="E4509" s="353"/>
      <c r="F4509" s="353"/>
      <c r="G4509" s="354"/>
      <c r="H4509" s="355"/>
      <c r="I4509" s="356"/>
    </row>
    <row r="4510" spans="2:9" ht="16.5" thickBot="1">
      <c r="B4510" s="81"/>
      <c r="D4510" s="352"/>
      <c r="E4510" s="353"/>
      <c r="F4510" s="353"/>
      <c r="G4510" s="354"/>
      <c r="H4510" s="355"/>
      <c r="I4510" s="356"/>
    </row>
    <row r="4511" spans="2:9" ht="16.5" thickBot="1">
      <c r="B4511" s="81"/>
      <c r="D4511" s="352"/>
      <c r="E4511" s="353"/>
      <c r="F4511" s="353"/>
      <c r="G4511" s="354"/>
      <c r="H4511" s="355"/>
      <c r="I4511" s="356"/>
    </row>
    <row r="4512" spans="2:9" ht="16.5" thickBot="1">
      <c r="B4512" s="81"/>
      <c r="D4512" s="352"/>
      <c r="E4512" s="353"/>
      <c r="F4512" s="353"/>
      <c r="G4512" s="354"/>
      <c r="H4512" s="355"/>
      <c r="I4512" s="356"/>
    </row>
    <row r="4513" spans="2:9" ht="16.5" thickBot="1">
      <c r="B4513" s="81"/>
      <c r="D4513" s="352"/>
      <c r="E4513" s="353"/>
      <c r="F4513" s="353"/>
      <c r="G4513" s="354"/>
      <c r="H4513" s="355"/>
      <c r="I4513" s="356"/>
    </row>
    <row r="4514" spans="2:9" ht="16.5" thickBot="1">
      <c r="B4514" s="81"/>
      <c r="D4514" s="352"/>
      <c r="E4514" s="353"/>
      <c r="F4514" s="353"/>
      <c r="G4514" s="354"/>
      <c r="H4514" s="355"/>
      <c r="I4514" s="356"/>
    </row>
    <row r="4515" spans="2:9" ht="16.5" thickBot="1">
      <c r="B4515" s="81"/>
      <c r="D4515" s="352"/>
      <c r="E4515" s="353"/>
      <c r="F4515" s="353"/>
      <c r="G4515" s="354"/>
      <c r="H4515" s="355"/>
      <c r="I4515" s="356"/>
    </row>
    <row r="4516" spans="2:9" ht="16.5" thickBot="1">
      <c r="B4516" s="81"/>
      <c r="D4516" s="352"/>
      <c r="E4516" s="353"/>
      <c r="F4516" s="353"/>
      <c r="G4516" s="354"/>
      <c r="H4516" s="355"/>
      <c r="I4516" s="356"/>
    </row>
    <row r="4517" spans="2:9" ht="16.5" thickBot="1">
      <c r="B4517" s="81"/>
      <c r="D4517" s="352"/>
      <c r="E4517" s="353"/>
      <c r="F4517" s="353"/>
      <c r="G4517" s="354"/>
      <c r="H4517" s="355"/>
      <c r="I4517" s="356"/>
    </row>
    <row r="4518" spans="2:9" ht="16.5" thickBot="1">
      <c r="B4518" s="81"/>
      <c r="D4518" s="352"/>
      <c r="E4518" s="353"/>
      <c r="F4518" s="353"/>
      <c r="G4518" s="354"/>
      <c r="H4518" s="355"/>
      <c r="I4518" s="356"/>
    </row>
    <row r="4519" spans="2:9" ht="16.5" thickBot="1">
      <c r="B4519" s="81"/>
      <c r="D4519" s="352"/>
      <c r="E4519" s="353"/>
      <c r="F4519" s="353"/>
      <c r="G4519" s="354"/>
      <c r="H4519" s="355"/>
      <c r="I4519" s="356"/>
    </row>
    <row r="4520" spans="2:9" ht="16.5" thickBot="1">
      <c r="B4520" s="81"/>
      <c r="D4520" s="352"/>
      <c r="E4520" s="353"/>
      <c r="F4520" s="353"/>
      <c r="G4520" s="354"/>
      <c r="H4520" s="355"/>
      <c r="I4520" s="356"/>
    </row>
    <row r="4521" spans="2:9" ht="16.5" thickBot="1">
      <c r="B4521" s="81"/>
      <c r="D4521" s="352"/>
      <c r="E4521" s="353"/>
      <c r="F4521" s="353"/>
      <c r="G4521" s="354"/>
      <c r="H4521" s="355"/>
      <c r="I4521" s="356"/>
    </row>
    <row r="4522" spans="2:9" ht="16.5" thickBot="1">
      <c r="B4522" s="81"/>
      <c r="D4522" s="352"/>
      <c r="E4522" s="353"/>
      <c r="F4522" s="353"/>
      <c r="G4522" s="354"/>
      <c r="H4522" s="355"/>
      <c r="I4522" s="356"/>
    </row>
    <row r="4523" spans="2:9" ht="16.5" thickBot="1">
      <c r="B4523" s="81"/>
      <c r="D4523" s="352"/>
      <c r="E4523" s="353"/>
      <c r="F4523" s="353"/>
      <c r="G4523" s="354"/>
      <c r="H4523" s="355"/>
      <c r="I4523" s="356"/>
    </row>
    <row r="4524" spans="2:9" ht="16.5" thickBot="1">
      <c r="B4524" s="81"/>
      <c r="D4524" s="352"/>
      <c r="E4524" s="353"/>
      <c r="F4524" s="353"/>
      <c r="G4524" s="354"/>
      <c r="H4524" s="355"/>
      <c r="I4524" s="356"/>
    </row>
    <row r="4525" spans="2:9" ht="16.5" thickBot="1">
      <c r="B4525" s="81"/>
      <c r="D4525" s="352"/>
      <c r="E4525" s="353"/>
      <c r="F4525" s="353"/>
      <c r="G4525" s="354"/>
      <c r="H4525" s="355"/>
      <c r="I4525" s="356"/>
    </row>
    <row r="4526" spans="2:9" ht="16.5" thickBot="1">
      <c r="B4526" s="81"/>
      <c r="D4526" s="352"/>
      <c r="E4526" s="353"/>
      <c r="F4526" s="353"/>
      <c r="G4526" s="354"/>
      <c r="H4526" s="355"/>
      <c r="I4526" s="356"/>
    </row>
    <row r="4527" spans="2:9" ht="16.5" thickBot="1">
      <c r="B4527" s="81"/>
      <c r="D4527" s="352"/>
      <c r="E4527" s="353"/>
      <c r="F4527" s="353"/>
      <c r="G4527" s="354"/>
      <c r="H4527" s="355"/>
      <c r="I4527" s="356"/>
    </row>
    <row r="4528" spans="2:9" ht="16.5" thickBot="1">
      <c r="B4528" s="81"/>
      <c r="D4528" s="352"/>
      <c r="E4528" s="353"/>
      <c r="F4528" s="353"/>
      <c r="G4528" s="354"/>
      <c r="H4528" s="355"/>
      <c r="I4528" s="356"/>
    </row>
    <row r="4529" spans="2:9" ht="16.5" thickBot="1">
      <c r="B4529" s="81"/>
      <c r="D4529" s="352"/>
      <c r="E4529" s="353"/>
      <c r="F4529" s="353"/>
      <c r="G4529" s="354"/>
      <c r="H4529" s="355"/>
      <c r="I4529" s="356"/>
    </row>
    <row r="4530" spans="2:9" ht="16.5" thickBot="1">
      <c r="B4530" s="81"/>
      <c r="D4530" s="352"/>
      <c r="E4530" s="353"/>
      <c r="F4530" s="353"/>
      <c r="G4530" s="354"/>
      <c r="H4530" s="355"/>
      <c r="I4530" s="356"/>
    </row>
    <row r="4531" spans="2:9" ht="16.5" thickBot="1">
      <c r="B4531" s="81"/>
      <c r="D4531" s="352"/>
      <c r="E4531" s="353"/>
      <c r="F4531" s="353"/>
      <c r="G4531" s="354"/>
      <c r="H4531" s="355"/>
      <c r="I4531" s="356"/>
    </row>
    <row r="4532" spans="2:9" ht="16.5" thickBot="1">
      <c r="B4532" s="81"/>
      <c r="D4532" s="352"/>
      <c r="E4532" s="353"/>
      <c r="F4532" s="353"/>
      <c r="G4532" s="354"/>
      <c r="H4532" s="355"/>
      <c r="I4532" s="356"/>
    </row>
    <row r="4533" spans="2:9" ht="16.5" thickBot="1">
      <c r="B4533" s="81"/>
      <c r="D4533" s="352"/>
      <c r="E4533" s="353"/>
      <c r="F4533" s="353"/>
      <c r="G4533" s="354"/>
      <c r="H4533" s="355"/>
      <c r="I4533" s="356"/>
    </row>
    <row r="4534" spans="2:9" ht="16.5" thickBot="1">
      <c r="B4534" s="81"/>
      <c r="D4534" s="352"/>
      <c r="E4534" s="353"/>
      <c r="F4534" s="353"/>
      <c r="G4534" s="354"/>
      <c r="H4534" s="355"/>
      <c r="I4534" s="356"/>
    </row>
    <row r="4535" spans="2:9" ht="16.5" thickBot="1">
      <c r="B4535" s="81"/>
      <c r="D4535" s="352"/>
      <c r="E4535" s="353"/>
      <c r="F4535" s="353"/>
      <c r="G4535" s="354"/>
      <c r="H4535" s="355"/>
      <c r="I4535" s="356"/>
    </row>
    <row r="4536" spans="2:9" ht="16.5" thickBot="1">
      <c r="B4536" s="81"/>
      <c r="D4536" s="352"/>
      <c r="E4536" s="353"/>
      <c r="F4536" s="353"/>
      <c r="G4536" s="354"/>
      <c r="H4536" s="355"/>
      <c r="I4536" s="356"/>
    </row>
    <row r="4537" spans="2:9" ht="16.5" thickBot="1">
      <c r="B4537" s="81"/>
      <c r="D4537" s="352"/>
      <c r="E4537" s="353"/>
      <c r="F4537" s="353"/>
      <c r="G4537" s="354"/>
      <c r="H4537" s="355"/>
      <c r="I4537" s="356"/>
    </row>
    <row r="4538" spans="2:9" ht="16.5" thickBot="1">
      <c r="B4538" s="81"/>
      <c r="D4538" s="352"/>
      <c r="E4538" s="353"/>
      <c r="F4538" s="353"/>
      <c r="G4538" s="354"/>
      <c r="H4538" s="355"/>
      <c r="I4538" s="356"/>
    </row>
    <row r="4539" spans="2:9" ht="16.5" thickBot="1">
      <c r="B4539" s="81"/>
      <c r="D4539" s="352"/>
      <c r="E4539" s="353"/>
      <c r="F4539" s="353"/>
      <c r="G4539" s="354"/>
      <c r="H4539" s="355"/>
      <c r="I4539" s="356"/>
    </row>
    <row r="4540" spans="2:9" ht="16.5" thickBot="1">
      <c r="B4540" s="81"/>
      <c r="D4540" s="352"/>
      <c r="E4540" s="353"/>
      <c r="F4540" s="353"/>
      <c r="G4540" s="354"/>
      <c r="H4540" s="355"/>
      <c r="I4540" s="356"/>
    </row>
    <row r="4541" spans="2:9" ht="16.5" thickBot="1">
      <c r="B4541" s="81"/>
      <c r="D4541" s="352"/>
      <c r="E4541" s="353"/>
      <c r="F4541" s="353"/>
      <c r="G4541" s="354"/>
      <c r="H4541" s="355"/>
      <c r="I4541" s="356"/>
    </row>
    <row r="4542" spans="2:9" ht="16.5" thickBot="1">
      <c r="B4542" s="81"/>
      <c r="D4542" s="352"/>
      <c r="E4542" s="353"/>
      <c r="F4542" s="353"/>
      <c r="G4542" s="354"/>
      <c r="H4542" s="355"/>
      <c r="I4542" s="356"/>
    </row>
    <row r="4543" spans="2:9" ht="16.5" thickBot="1">
      <c r="B4543" s="81"/>
      <c r="D4543" s="352"/>
      <c r="E4543" s="353"/>
      <c r="F4543" s="353"/>
      <c r="G4543" s="354"/>
      <c r="H4543" s="355"/>
      <c r="I4543" s="356"/>
    </row>
    <row r="4544" spans="2:9" ht="16.5" thickBot="1">
      <c r="B4544" s="81"/>
      <c r="D4544" s="352"/>
      <c r="E4544" s="353"/>
      <c r="F4544" s="353"/>
      <c r="G4544" s="354"/>
      <c r="H4544" s="355"/>
      <c r="I4544" s="356"/>
    </row>
    <row r="4545" spans="2:9" ht="16.5" thickBot="1">
      <c r="B4545" s="81"/>
      <c r="D4545" s="352"/>
      <c r="E4545" s="353"/>
      <c r="F4545" s="353"/>
      <c r="G4545" s="354"/>
      <c r="H4545" s="355"/>
      <c r="I4545" s="356"/>
    </row>
    <row r="4546" spans="2:9" ht="16.5" thickBot="1">
      <c r="B4546" s="81"/>
      <c r="D4546" s="352"/>
      <c r="E4546" s="353"/>
      <c r="F4546" s="353"/>
      <c r="G4546" s="354"/>
      <c r="H4546" s="355"/>
      <c r="I4546" s="356"/>
    </row>
    <row r="4547" spans="2:9" ht="16.5" thickBot="1">
      <c r="B4547" s="81"/>
      <c r="D4547" s="352"/>
      <c r="E4547" s="353"/>
      <c r="F4547" s="353"/>
      <c r="G4547" s="354"/>
      <c r="H4547" s="355"/>
      <c r="I4547" s="356"/>
    </row>
    <row r="4548" spans="2:9" ht="16.5" thickBot="1">
      <c r="B4548" s="81"/>
      <c r="D4548" s="352"/>
      <c r="E4548" s="353"/>
      <c r="F4548" s="353"/>
      <c r="G4548" s="354"/>
      <c r="H4548" s="355"/>
      <c r="I4548" s="356"/>
    </row>
    <row r="4549" spans="2:9" ht="16.5" thickBot="1">
      <c r="B4549" s="81"/>
      <c r="D4549" s="352"/>
      <c r="E4549" s="353"/>
      <c r="F4549" s="353"/>
      <c r="G4549" s="354"/>
      <c r="H4549" s="355"/>
      <c r="I4549" s="356"/>
    </row>
    <row r="4550" spans="2:9" ht="16.5" thickBot="1">
      <c r="B4550" s="81"/>
      <c r="D4550" s="352"/>
      <c r="E4550" s="353"/>
      <c r="F4550" s="353"/>
      <c r="G4550" s="354"/>
      <c r="H4550" s="355"/>
      <c r="I4550" s="356"/>
    </row>
    <row r="4551" spans="2:9" ht="16.5" thickBot="1">
      <c r="B4551" s="81"/>
      <c r="D4551" s="352"/>
      <c r="E4551" s="353"/>
      <c r="F4551" s="353"/>
      <c r="G4551" s="354"/>
      <c r="H4551" s="355"/>
      <c r="I4551" s="356"/>
    </row>
    <row r="4552" spans="2:9" ht="16.5" thickBot="1">
      <c r="B4552" s="81"/>
      <c r="D4552" s="352"/>
      <c r="E4552" s="353"/>
      <c r="F4552" s="353"/>
      <c r="G4552" s="354"/>
      <c r="H4552" s="355"/>
      <c r="I4552" s="356"/>
    </row>
    <row r="4553" spans="2:9" ht="16.5" thickBot="1">
      <c r="B4553" s="81"/>
      <c r="D4553" s="352"/>
      <c r="E4553" s="353"/>
      <c r="F4553" s="353"/>
      <c r="G4553" s="354"/>
      <c r="H4553" s="355"/>
      <c r="I4553" s="356"/>
    </row>
    <row r="4554" spans="2:9" ht="16.5" thickBot="1">
      <c r="B4554" s="81"/>
      <c r="D4554" s="352"/>
      <c r="E4554" s="353"/>
      <c r="F4554" s="353"/>
      <c r="G4554" s="354"/>
      <c r="H4554" s="355"/>
      <c r="I4554" s="356"/>
    </row>
    <row r="4555" spans="2:9" ht="16.5" thickBot="1">
      <c r="B4555" s="81"/>
      <c r="D4555" s="352"/>
      <c r="E4555" s="353"/>
      <c r="F4555" s="353"/>
      <c r="G4555" s="354"/>
      <c r="H4555" s="355"/>
      <c r="I4555" s="356"/>
    </row>
    <row r="4556" spans="2:9" ht="16.5" thickBot="1">
      <c r="B4556" s="81"/>
      <c r="D4556" s="352"/>
      <c r="E4556" s="353"/>
      <c r="F4556" s="353"/>
      <c r="G4556" s="354"/>
      <c r="H4556" s="355"/>
      <c r="I4556" s="356"/>
    </row>
    <row r="4557" spans="2:9" ht="16.5" thickBot="1">
      <c r="B4557" s="81"/>
      <c r="D4557" s="352"/>
      <c r="E4557" s="353"/>
      <c r="F4557" s="353"/>
      <c r="G4557" s="354"/>
      <c r="H4557" s="355"/>
      <c r="I4557" s="356"/>
    </row>
    <row r="4558" spans="2:9" ht="16.5" thickBot="1">
      <c r="B4558" s="81"/>
      <c r="D4558" s="352"/>
      <c r="E4558" s="353"/>
      <c r="F4558" s="353"/>
      <c r="G4558" s="354"/>
      <c r="H4558" s="355"/>
      <c r="I4558" s="356"/>
    </row>
    <row r="4559" spans="2:9" ht="16.5" thickBot="1">
      <c r="B4559" s="81"/>
      <c r="D4559" s="352"/>
      <c r="E4559" s="353"/>
      <c r="F4559" s="353"/>
      <c r="G4559" s="354"/>
      <c r="H4559" s="355"/>
      <c r="I4559" s="356"/>
    </row>
    <row r="4560" spans="2:9" ht="16.5" thickBot="1">
      <c r="B4560" s="81"/>
      <c r="D4560" s="352"/>
      <c r="E4560" s="353"/>
      <c r="F4560" s="353"/>
      <c r="G4560" s="354"/>
      <c r="H4560" s="355"/>
      <c r="I4560" s="356"/>
    </row>
    <row r="4561" spans="2:9" ht="16.5" thickBot="1">
      <c r="B4561" s="81"/>
      <c r="D4561" s="352"/>
      <c r="E4561" s="353"/>
      <c r="F4561" s="353"/>
      <c r="G4561" s="354"/>
      <c r="H4561" s="355"/>
      <c r="I4561" s="356"/>
    </row>
    <row r="4562" spans="2:9" ht="16.5" thickBot="1">
      <c r="B4562" s="81"/>
      <c r="D4562" s="352"/>
      <c r="E4562" s="353"/>
      <c r="F4562" s="353"/>
      <c r="G4562" s="354"/>
      <c r="H4562" s="355"/>
      <c r="I4562" s="356"/>
    </row>
    <row r="4563" spans="2:9" ht="16.5" thickBot="1">
      <c r="B4563" s="81"/>
      <c r="D4563" s="352"/>
      <c r="E4563" s="353"/>
      <c r="F4563" s="353"/>
      <c r="G4563" s="354"/>
      <c r="H4563" s="355"/>
      <c r="I4563" s="356"/>
    </row>
    <row r="4564" spans="2:9" ht="16.5" thickBot="1">
      <c r="B4564" s="81"/>
      <c r="D4564" s="352"/>
      <c r="E4564" s="353"/>
      <c r="F4564" s="353"/>
      <c r="G4564" s="354"/>
      <c r="H4564" s="355"/>
      <c r="I4564" s="356"/>
    </row>
    <row r="4565" spans="2:9" ht="16.5" thickBot="1">
      <c r="B4565" s="81"/>
      <c r="D4565" s="352"/>
      <c r="E4565" s="353"/>
      <c r="F4565" s="353"/>
      <c r="G4565" s="354"/>
      <c r="H4565" s="355"/>
      <c r="I4565" s="356"/>
    </row>
    <row r="4566" spans="2:9" ht="16.5" thickBot="1">
      <c r="B4566" s="81"/>
      <c r="D4566" s="352"/>
      <c r="E4566" s="353"/>
      <c r="F4566" s="353"/>
      <c r="G4566" s="354"/>
      <c r="H4566" s="355"/>
      <c r="I4566" s="356"/>
    </row>
    <row r="4567" spans="2:9" ht="16.5" thickBot="1">
      <c r="B4567" s="81"/>
      <c r="D4567" s="352"/>
      <c r="E4567" s="353"/>
      <c r="F4567" s="353"/>
      <c r="G4567" s="354"/>
      <c r="H4567" s="355"/>
      <c r="I4567" s="356"/>
    </row>
    <row r="4568" spans="2:9" ht="16.5" thickBot="1">
      <c r="B4568" s="81"/>
      <c r="D4568" s="352"/>
      <c r="E4568" s="353"/>
      <c r="F4568" s="353"/>
      <c r="G4568" s="354"/>
      <c r="H4568" s="355"/>
      <c r="I4568" s="356"/>
    </row>
    <row r="4569" spans="2:9" ht="16.5" thickBot="1">
      <c r="B4569" s="81"/>
      <c r="D4569" s="352"/>
      <c r="E4569" s="353"/>
      <c r="F4569" s="353"/>
      <c r="G4569" s="354"/>
      <c r="H4569" s="355"/>
      <c r="I4569" s="356"/>
    </row>
    <row r="4570" spans="2:9" ht="16.5" thickBot="1">
      <c r="B4570" s="81"/>
      <c r="D4570" s="352"/>
      <c r="E4570" s="353"/>
      <c r="F4570" s="353"/>
      <c r="G4570" s="354"/>
      <c r="H4570" s="355"/>
      <c r="I4570" s="356"/>
    </row>
    <row r="4571" spans="2:9" ht="16.5" thickBot="1">
      <c r="B4571" s="81"/>
      <c r="D4571" s="352"/>
      <c r="E4571" s="353"/>
      <c r="F4571" s="353"/>
      <c r="G4571" s="354"/>
      <c r="H4571" s="355"/>
      <c r="I4571" s="356"/>
    </row>
    <row r="4572" spans="2:9" ht="16.5" thickBot="1">
      <c r="B4572" s="81"/>
      <c r="D4572" s="352"/>
      <c r="E4572" s="353"/>
      <c r="F4572" s="353"/>
      <c r="G4572" s="354"/>
      <c r="H4572" s="355"/>
      <c r="I4572" s="356"/>
    </row>
    <row r="4573" spans="2:9" ht="16.5" thickBot="1">
      <c r="B4573" s="81"/>
      <c r="D4573" s="352"/>
      <c r="E4573" s="353"/>
      <c r="F4573" s="353"/>
      <c r="G4573" s="354"/>
      <c r="H4573" s="355"/>
      <c r="I4573" s="356"/>
    </row>
    <row r="4574" spans="2:9" ht="16.5" thickBot="1">
      <c r="B4574" s="81"/>
      <c r="D4574" s="352"/>
      <c r="E4574" s="353"/>
      <c r="F4574" s="353"/>
      <c r="G4574" s="354"/>
      <c r="H4574" s="355"/>
      <c r="I4574" s="356"/>
    </row>
    <row r="4575" spans="2:9" ht="16.5" thickBot="1">
      <c r="B4575" s="81"/>
      <c r="D4575" s="352"/>
      <c r="E4575" s="353"/>
      <c r="F4575" s="353"/>
      <c r="G4575" s="354"/>
      <c r="H4575" s="355"/>
      <c r="I4575" s="356"/>
    </row>
    <row r="4576" spans="2:9" ht="16.5" thickBot="1">
      <c r="B4576" s="81"/>
      <c r="D4576" s="352"/>
      <c r="E4576" s="353"/>
      <c r="F4576" s="353"/>
      <c r="G4576" s="354"/>
      <c r="H4576" s="355"/>
      <c r="I4576" s="356"/>
    </row>
    <row r="4577" spans="2:9" ht="16.5" thickBot="1">
      <c r="B4577" s="81"/>
      <c r="D4577" s="352"/>
      <c r="E4577" s="353"/>
      <c r="F4577" s="353"/>
      <c r="G4577" s="354"/>
      <c r="H4577" s="355"/>
      <c r="I4577" s="356"/>
    </row>
    <row r="4578" spans="2:9" ht="16.5" thickBot="1">
      <c r="B4578" s="81"/>
      <c r="D4578" s="352"/>
      <c r="E4578" s="353"/>
      <c r="F4578" s="353"/>
      <c r="G4578" s="354"/>
      <c r="H4578" s="355"/>
      <c r="I4578" s="356"/>
    </row>
    <row r="4579" spans="2:9" ht="16.5" thickBot="1">
      <c r="B4579" s="81"/>
      <c r="D4579" s="352"/>
      <c r="E4579" s="353"/>
      <c r="F4579" s="353"/>
      <c r="G4579" s="354"/>
      <c r="H4579" s="355"/>
      <c r="I4579" s="356"/>
    </row>
    <row r="4580" spans="2:9" ht="16.5" thickBot="1">
      <c r="B4580" s="81"/>
      <c r="D4580" s="352"/>
      <c r="E4580" s="353"/>
      <c r="F4580" s="353"/>
      <c r="G4580" s="354"/>
      <c r="H4580" s="355"/>
      <c r="I4580" s="356"/>
    </row>
    <row r="4581" spans="2:9" ht="16.5" thickBot="1">
      <c r="B4581" s="81"/>
      <c r="D4581" s="352"/>
      <c r="E4581" s="353"/>
      <c r="F4581" s="353"/>
      <c r="G4581" s="354"/>
      <c r="H4581" s="355"/>
      <c r="I4581" s="356"/>
    </row>
    <row r="4582" spans="2:9" ht="16.5" thickBot="1">
      <c r="B4582" s="81"/>
      <c r="D4582" s="352"/>
      <c r="E4582" s="353"/>
      <c r="F4582" s="353"/>
      <c r="G4582" s="354"/>
      <c r="H4582" s="355"/>
      <c r="I4582" s="356"/>
    </row>
    <row r="4583" spans="2:9" ht="16.5" thickBot="1">
      <c r="B4583" s="81"/>
      <c r="D4583" s="352"/>
      <c r="E4583" s="353"/>
      <c r="F4583" s="353"/>
      <c r="G4583" s="354"/>
      <c r="H4583" s="355"/>
      <c r="I4583" s="356"/>
    </row>
    <row r="4584" spans="2:9" ht="16.5" thickBot="1">
      <c r="B4584" s="81"/>
      <c r="D4584" s="352"/>
      <c r="E4584" s="353"/>
      <c r="F4584" s="353"/>
      <c r="G4584" s="354"/>
      <c r="H4584" s="355"/>
      <c r="I4584" s="356"/>
    </row>
    <row r="4585" spans="2:9" ht="16.5" thickBot="1">
      <c r="B4585" s="81"/>
      <c r="D4585" s="352"/>
      <c r="E4585" s="353"/>
      <c r="F4585" s="353"/>
      <c r="G4585" s="354"/>
      <c r="H4585" s="355"/>
      <c r="I4585" s="356"/>
    </row>
    <row r="4586" spans="2:9" ht="16.5" thickBot="1">
      <c r="B4586" s="81"/>
      <c r="D4586" s="352"/>
      <c r="E4586" s="353"/>
      <c r="F4586" s="353"/>
      <c r="G4586" s="354"/>
      <c r="H4586" s="355"/>
      <c r="I4586" s="356"/>
    </row>
    <row r="4587" spans="2:9" ht="16.5" thickBot="1">
      <c r="B4587" s="81"/>
      <c r="D4587" s="352"/>
      <c r="E4587" s="353"/>
      <c r="F4587" s="353"/>
      <c r="G4587" s="354"/>
      <c r="H4587" s="355"/>
      <c r="I4587" s="356"/>
    </row>
    <row r="4588" spans="2:9" ht="16.5" thickBot="1">
      <c r="B4588" s="81"/>
      <c r="D4588" s="352"/>
      <c r="E4588" s="353"/>
      <c r="F4588" s="353"/>
      <c r="G4588" s="354"/>
      <c r="H4588" s="355"/>
      <c r="I4588" s="356"/>
    </row>
    <row r="4589" spans="2:9" ht="16.5" thickBot="1">
      <c r="B4589" s="81"/>
      <c r="D4589" s="352"/>
      <c r="E4589" s="353"/>
      <c r="F4589" s="353"/>
      <c r="G4589" s="354"/>
      <c r="H4589" s="355"/>
      <c r="I4589" s="356"/>
    </row>
    <row r="4590" spans="2:9" ht="16.5" thickBot="1">
      <c r="B4590" s="81"/>
      <c r="D4590" s="352"/>
      <c r="E4590" s="353"/>
      <c r="F4590" s="353"/>
      <c r="G4590" s="354"/>
      <c r="H4590" s="355"/>
      <c r="I4590" s="356"/>
    </row>
    <row r="4591" spans="2:9" ht="16.5" thickBot="1">
      <c r="B4591" s="81"/>
      <c r="D4591" s="352"/>
      <c r="E4591" s="353"/>
      <c r="F4591" s="353"/>
      <c r="G4591" s="354"/>
      <c r="H4591" s="355"/>
      <c r="I4591" s="356"/>
    </row>
    <row r="4592" spans="2:9" ht="16.5" thickBot="1">
      <c r="B4592" s="81"/>
      <c r="D4592" s="352"/>
      <c r="E4592" s="353"/>
      <c r="F4592" s="353"/>
      <c r="G4592" s="354"/>
      <c r="H4592" s="355"/>
      <c r="I4592" s="356"/>
    </row>
    <row r="4593" spans="2:9" ht="16.5" thickBot="1">
      <c r="B4593" s="81"/>
      <c r="D4593" s="352"/>
      <c r="E4593" s="353"/>
      <c r="F4593" s="353"/>
      <c r="G4593" s="354"/>
      <c r="H4593" s="355"/>
      <c r="I4593" s="356"/>
    </row>
    <row r="4594" spans="2:9" ht="16.5" thickBot="1">
      <c r="B4594" s="81"/>
      <c r="D4594" s="352"/>
      <c r="E4594" s="353"/>
      <c r="F4594" s="353"/>
      <c r="G4594" s="354"/>
      <c r="H4594" s="355"/>
      <c r="I4594" s="356"/>
    </row>
    <row r="4595" spans="2:9" ht="16.5" thickBot="1">
      <c r="B4595" s="81"/>
      <c r="D4595" s="352"/>
      <c r="E4595" s="353"/>
      <c r="F4595" s="353"/>
      <c r="G4595" s="354"/>
      <c r="H4595" s="355"/>
      <c r="I4595" s="356"/>
    </row>
    <row r="4596" spans="2:9" ht="16.5" thickBot="1">
      <c r="B4596" s="81"/>
      <c r="D4596" s="352"/>
      <c r="E4596" s="353"/>
      <c r="F4596" s="353"/>
      <c r="G4596" s="354"/>
      <c r="H4596" s="355"/>
      <c r="I4596" s="356"/>
    </row>
    <row r="4597" spans="2:9" ht="16.5" thickBot="1">
      <c r="B4597" s="81"/>
      <c r="D4597" s="352"/>
      <c r="E4597" s="353"/>
      <c r="F4597" s="353"/>
      <c r="G4597" s="354"/>
      <c r="H4597" s="355"/>
      <c r="I4597" s="356"/>
    </row>
    <row r="4598" spans="2:9" ht="16.5" thickBot="1">
      <c r="B4598" s="81"/>
      <c r="D4598" s="352"/>
      <c r="E4598" s="353"/>
      <c r="F4598" s="353"/>
      <c r="G4598" s="354"/>
      <c r="H4598" s="355"/>
      <c r="I4598" s="356"/>
    </row>
    <row r="4599" spans="2:9" ht="16.5" thickBot="1">
      <c r="B4599" s="81"/>
      <c r="D4599" s="352"/>
      <c r="E4599" s="353"/>
      <c r="F4599" s="353"/>
      <c r="G4599" s="354"/>
      <c r="H4599" s="355"/>
      <c r="I4599" s="356"/>
    </row>
    <row r="4600" spans="2:9" ht="16.5" thickBot="1">
      <c r="B4600" s="81"/>
      <c r="D4600" s="352"/>
      <c r="E4600" s="353"/>
      <c r="F4600" s="353"/>
      <c r="G4600" s="354"/>
      <c r="H4600" s="355"/>
      <c r="I4600" s="356"/>
    </row>
    <row r="4601" spans="2:9" ht="16.5" thickBot="1">
      <c r="B4601" s="81"/>
      <c r="D4601" s="352"/>
      <c r="E4601" s="353"/>
      <c r="F4601" s="353"/>
      <c r="G4601" s="354"/>
      <c r="H4601" s="355"/>
      <c r="I4601" s="356"/>
    </row>
    <row r="4602" spans="2:9" ht="16.5" thickBot="1">
      <c r="B4602" s="81"/>
      <c r="D4602" s="352"/>
      <c r="E4602" s="353"/>
      <c r="F4602" s="353"/>
      <c r="G4602" s="354"/>
      <c r="H4602" s="355"/>
      <c r="I4602" s="356"/>
    </row>
    <row r="4603" spans="2:9" ht="16.5" thickBot="1">
      <c r="B4603" s="81"/>
      <c r="D4603" s="352"/>
      <c r="E4603" s="353"/>
      <c r="F4603" s="353"/>
      <c r="G4603" s="354"/>
      <c r="H4603" s="355"/>
      <c r="I4603" s="356"/>
    </row>
    <row r="4604" spans="2:9" ht="16.5" thickBot="1">
      <c r="B4604" s="81"/>
      <c r="D4604" s="352"/>
      <c r="E4604" s="353"/>
      <c r="F4604" s="353"/>
      <c r="G4604" s="354"/>
      <c r="H4604" s="355"/>
      <c r="I4604" s="356"/>
    </row>
    <row r="4605" spans="2:9" ht="16.5" thickBot="1">
      <c r="B4605" s="81"/>
      <c r="D4605" s="352"/>
      <c r="E4605" s="353"/>
      <c r="F4605" s="353"/>
      <c r="G4605" s="354"/>
      <c r="H4605" s="355"/>
      <c r="I4605" s="356"/>
    </row>
    <row r="4606" spans="2:9" ht="16.5" thickBot="1">
      <c r="B4606" s="81"/>
      <c r="D4606" s="352"/>
      <c r="E4606" s="353"/>
      <c r="F4606" s="353"/>
      <c r="G4606" s="354"/>
      <c r="H4606" s="355"/>
      <c r="I4606" s="356"/>
    </row>
    <row r="4607" spans="2:9" ht="16.5" thickBot="1">
      <c r="B4607" s="81"/>
      <c r="D4607" s="352"/>
      <c r="E4607" s="353"/>
      <c r="F4607" s="353"/>
      <c r="G4607" s="354"/>
      <c r="H4607" s="355"/>
      <c r="I4607" s="356"/>
    </row>
    <row r="4608" spans="2:9" ht="16.5" thickBot="1">
      <c r="B4608" s="81"/>
      <c r="D4608" s="352"/>
      <c r="E4608" s="353"/>
      <c r="F4608" s="353"/>
      <c r="G4608" s="354"/>
      <c r="H4608" s="355"/>
      <c r="I4608" s="356"/>
    </row>
    <row r="4609" spans="2:9" ht="16.5" thickBot="1">
      <c r="B4609" s="81"/>
      <c r="D4609" s="352"/>
      <c r="E4609" s="353"/>
      <c r="F4609" s="353"/>
      <c r="G4609" s="354"/>
      <c r="H4609" s="355"/>
      <c r="I4609" s="356"/>
    </row>
    <row r="4610" spans="2:9" ht="16.5" thickBot="1">
      <c r="B4610" s="81"/>
      <c r="D4610" s="352"/>
      <c r="E4610" s="353"/>
      <c r="F4610" s="353"/>
      <c r="G4610" s="354"/>
      <c r="H4610" s="355"/>
      <c r="I4610" s="356"/>
    </row>
    <row r="4611" spans="2:9" ht="16.5" thickBot="1">
      <c r="B4611" s="81"/>
      <c r="D4611" s="352"/>
      <c r="E4611" s="353"/>
      <c r="F4611" s="353"/>
      <c r="G4611" s="354"/>
      <c r="H4611" s="355"/>
      <c r="I4611" s="356"/>
    </row>
    <row r="4612" spans="2:9" ht="16.5" thickBot="1">
      <c r="B4612" s="81"/>
      <c r="D4612" s="352"/>
      <c r="E4612" s="353"/>
      <c r="F4612" s="353"/>
      <c r="G4612" s="354"/>
      <c r="H4612" s="355"/>
      <c r="I4612" s="356"/>
    </row>
    <row r="4613" spans="2:9" ht="16.5" thickBot="1">
      <c r="B4613" s="81"/>
      <c r="D4613" s="352"/>
      <c r="E4613" s="353"/>
      <c r="F4613" s="353"/>
      <c r="G4613" s="354"/>
      <c r="H4613" s="355"/>
      <c r="I4613" s="356"/>
    </row>
    <row r="4614" spans="2:9" ht="16.5" thickBot="1">
      <c r="B4614" s="81"/>
      <c r="D4614" s="352"/>
      <c r="E4614" s="353"/>
      <c r="F4614" s="353"/>
      <c r="G4614" s="354"/>
      <c r="H4614" s="355"/>
      <c r="I4614" s="356"/>
    </row>
    <row r="4615" spans="2:9" ht="16.5" thickBot="1">
      <c r="B4615" s="81"/>
      <c r="D4615" s="352"/>
      <c r="E4615" s="353"/>
      <c r="F4615" s="353"/>
      <c r="G4615" s="354"/>
      <c r="H4615" s="355"/>
      <c r="I4615" s="356"/>
    </row>
    <row r="4616" spans="2:9" ht="16.5" thickBot="1">
      <c r="B4616" s="81"/>
      <c r="D4616" s="352"/>
      <c r="E4616" s="353"/>
      <c r="F4616" s="353"/>
      <c r="G4616" s="354"/>
      <c r="H4616" s="355"/>
      <c r="I4616" s="356"/>
    </row>
    <row r="4617" spans="2:9" ht="16.5" thickBot="1">
      <c r="B4617" s="81"/>
      <c r="D4617" s="352"/>
      <c r="E4617" s="353"/>
      <c r="F4617" s="353"/>
      <c r="G4617" s="354"/>
      <c r="H4617" s="355"/>
      <c r="I4617" s="356"/>
    </row>
    <row r="4618" spans="2:9" ht="16.5" thickBot="1">
      <c r="B4618" s="81"/>
      <c r="D4618" s="352"/>
      <c r="E4618" s="353"/>
      <c r="F4618" s="353"/>
      <c r="G4618" s="354"/>
      <c r="H4618" s="355"/>
      <c r="I4618" s="356"/>
    </row>
    <row r="4619" spans="2:9" ht="16.5" thickBot="1">
      <c r="B4619" s="81"/>
      <c r="D4619" s="352"/>
      <c r="E4619" s="353"/>
      <c r="F4619" s="353"/>
      <c r="G4619" s="354"/>
      <c r="H4619" s="355"/>
      <c r="I4619" s="356"/>
    </row>
    <row r="4620" spans="2:9" ht="16.5" thickBot="1">
      <c r="B4620" s="81"/>
      <c r="D4620" s="352"/>
      <c r="E4620" s="353"/>
      <c r="F4620" s="353"/>
      <c r="G4620" s="354"/>
      <c r="H4620" s="355"/>
      <c r="I4620" s="356"/>
    </row>
    <row r="4621" spans="2:9" ht="16.5" thickBot="1">
      <c r="B4621" s="81"/>
      <c r="D4621" s="352"/>
      <c r="E4621" s="353"/>
      <c r="F4621" s="353"/>
      <c r="G4621" s="354"/>
      <c r="H4621" s="355"/>
      <c r="I4621" s="356"/>
    </row>
    <row r="4622" spans="2:9" ht="16.5" thickBot="1">
      <c r="B4622" s="81"/>
      <c r="D4622" s="352"/>
      <c r="E4622" s="353"/>
      <c r="F4622" s="353"/>
      <c r="G4622" s="354"/>
      <c r="H4622" s="355"/>
      <c r="I4622" s="356"/>
    </row>
    <row r="4623" spans="2:9" ht="16.5" thickBot="1">
      <c r="B4623" s="81"/>
      <c r="D4623" s="352"/>
      <c r="E4623" s="353"/>
      <c r="F4623" s="353"/>
      <c r="G4623" s="354"/>
      <c r="H4623" s="355"/>
      <c r="I4623" s="356"/>
    </row>
    <row r="4624" spans="2:9" ht="16.5" thickBot="1">
      <c r="B4624" s="81"/>
      <c r="D4624" s="352"/>
      <c r="E4624" s="353"/>
      <c r="F4624" s="353"/>
      <c r="G4624" s="354"/>
      <c r="H4624" s="355"/>
      <c r="I4624" s="356"/>
    </row>
    <row r="4625" spans="2:9" ht="16.5" thickBot="1">
      <c r="B4625" s="81"/>
      <c r="D4625" s="352"/>
      <c r="E4625" s="353"/>
      <c r="F4625" s="353"/>
      <c r="G4625" s="354"/>
      <c r="H4625" s="355"/>
      <c r="I4625" s="356"/>
    </row>
    <row r="4626" spans="2:9" ht="16.5" thickBot="1">
      <c r="B4626" s="81"/>
      <c r="D4626" s="352"/>
      <c r="E4626" s="353"/>
      <c r="F4626" s="353"/>
      <c r="G4626" s="354"/>
      <c r="H4626" s="355"/>
      <c r="I4626" s="356"/>
    </row>
    <row r="4627" spans="2:9" ht="16.5" thickBot="1">
      <c r="B4627" s="81"/>
      <c r="D4627" s="352"/>
      <c r="E4627" s="353"/>
      <c r="F4627" s="353"/>
      <c r="G4627" s="354"/>
      <c r="H4627" s="355"/>
      <c r="I4627" s="356"/>
    </row>
    <row r="4628" spans="2:9" ht="16.5" thickBot="1">
      <c r="B4628" s="81"/>
      <c r="D4628" s="352"/>
      <c r="E4628" s="353"/>
      <c r="F4628" s="353"/>
      <c r="G4628" s="354"/>
      <c r="H4628" s="355"/>
      <c r="I4628" s="356"/>
    </row>
    <row r="4629" spans="2:9" ht="16.5" thickBot="1">
      <c r="B4629" s="81"/>
      <c r="D4629" s="352"/>
      <c r="E4629" s="353"/>
      <c r="F4629" s="353"/>
      <c r="G4629" s="354"/>
      <c r="H4629" s="355"/>
      <c r="I4629" s="356"/>
    </row>
    <row r="4630" spans="2:9" ht="16.5" thickBot="1">
      <c r="B4630" s="81"/>
      <c r="D4630" s="352"/>
      <c r="E4630" s="353"/>
      <c r="F4630" s="353"/>
      <c r="G4630" s="354"/>
      <c r="H4630" s="355"/>
      <c r="I4630" s="356"/>
    </row>
    <row r="4631" spans="2:9" ht="16.5" thickBot="1">
      <c r="B4631" s="81"/>
      <c r="D4631" s="352"/>
      <c r="E4631" s="353"/>
      <c r="F4631" s="353"/>
      <c r="G4631" s="354"/>
      <c r="H4631" s="355"/>
      <c r="I4631" s="356"/>
    </row>
    <row r="4632" spans="2:9" ht="16.5" thickBot="1">
      <c r="B4632" s="81"/>
      <c r="D4632" s="352"/>
      <c r="E4632" s="353"/>
      <c r="F4632" s="353"/>
      <c r="G4632" s="354"/>
      <c r="H4632" s="355"/>
      <c r="I4632" s="356"/>
    </row>
    <row r="4633" spans="2:9" ht="16.5" thickBot="1">
      <c r="B4633" s="81"/>
      <c r="D4633" s="352"/>
      <c r="E4633" s="353"/>
      <c r="F4633" s="353"/>
      <c r="G4633" s="354"/>
      <c r="H4633" s="355"/>
      <c r="I4633" s="356"/>
    </row>
    <row r="4634" spans="2:9" ht="16.5" thickBot="1">
      <c r="B4634" s="81"/>
      <c r="D4634" s="352"/>
      <c r="E4634" s="353"/>
      <c r="F4634" s="353"/>
      <c r="G4634" s="354"/>
      <c r="H4634" s="355"/>
      <c r="I4634" s="356"/>
    </row>
    <row r="4635" spans="2:9" ht="16.5" thickBot="1">
      <c r="B4635" s="81"/>
      <c r="D4635" s="352"/>
      <c r="E4635" s="353"/>
      <c r="F4635" s="353"/>
      <c r="G4635" s="354"/>
      <c r="H4635" s="355"/>
      <c r="I4635" s="356"/>
    </row>
    <row r="4636" spans="2:9" ht="16.5" thickBot="1">
      <c r="B4636" s="81"/>
      <c r="D4636" s="352"/>
      <c r="E4636" s="353"/>
      <c r="F4636" s="353"/>
      <c r="G4636" s="354"/>
      <c r="H4636" s="355"/>
      <c r="I4636" s="356"/>
    </row>
    <row r="4637" spans="2:9" ht="16.5" thickBot="1">
      <c r="B4637" s="81"/>
      <c r="D4637" s="352"/>
      <c r="E4637" s="353"/>
      <c r="F4637" s="353"/>
      <c r="G4637" s="354"/>
      <c r="H4637" s="355"/>
      <c r="I4637" s="356"/>
    </row>
    <row r="4638" spans="2:9" ht="16.5" thickBot="1">
      <c r="B4638" s="81"/>
      <c r="D4638" s="352"/>
      <c r="E4638" s="353"/>
      <c r="F4638" s="353"/>
      <c r="G4638" s="354"/>
      <c r="H4638" s="355"/>
      <c r="I4638" s="356"/>
    </row>
    <row r="4639" spans="2:9" ht="16.5" thickBot="1">
      <c r="B4639" s="81"/>
      <c r="D4639" s="352"/>
      <c r="E4639" s="353"/>
      <c r="F4639" s="353"/>
      <c r="G4639" s="354"/>
      <c r="H4639" s="355"/>
      <c r="I4639" s="356"/>
    </row>
    <row r="4640" spans="2:9" ht="16.5" thickBot="1">
      <c r="B4640" s="81"/>
      <c r="D4640" s="352"/>
      <c r="E4640" s="353"/>
      <c r="F4640" s="353"/>
      <c r="G4640" s="354"/>
      <c r="H4640" s="355"/>
      <c r="I4640" s="356"/>
    </row>
    <row r="4641" spans="2:9" ht="16.5" thickBot="1">
      <c r="B4641" s="81"/>
      <c r="D4641" s="352"/>
      <c r="E4641" s="353"/>
      <c r="F4641" s="353"/>
      <c r="G4641" s="354"/>
      <c r="H4641" s="355"/>
      <c r="I4641" s="356"/>
    </row>
    <row r="4642" spans="2:9" ht="16.5" thickBot="1">
      <c r="B4642" s="81"/>
      <c r="D4642" s="352"/>
      <c r="E4642" s="353"/>
      <c r="F4642" s="353"/>
      <c r="G4642" s="354"/>
      <c r="H4642" s="355"/>
      <c r="I4642" s="356"/>
    </row>
    <row r="4643" spans="2:9" ht="16.5" thickBot="1">
      <c r="B4643" s="81"/>
      <c r="D4643" s="352"/>
      <c r="E4643" s="353"/>
      <c r="F4643" s="353"/>
      <c r="G4643" s="354"/>
      <c r="H4643" s="355"/>
      <c r="I4643" s="356"/>
    </row>
    <row r="4644" spans="2:9" ht="16.5" thickBot="1">
      <c r="B4644" s="81"/>
      <c r="D4644" s="352"/>
      <c r="E4644" s="353"/>
      <c r="F4644" s="353"/>
      <c r="G4644" s="354"/>
      <c r="H4644" s="355"/>
      <c r="I4644" s="356"/>
    </row>
    <row r="4645" spans="2:9" ht="16.5" thickBot="1">
      <c r="B4645" s="81"/>
      <c r="D4645" s="352"/>
      <c r="E4645" s="353"/>
      <c r="F4645" s="353"/>
      <c r="G4645" s="354"/>
      <c r="H4645" s="355"/>
      <c r="I4645" s="356"/>
    </row>
    <row r="4646" spans="2:9" ht="16.5" thickBot="1">
      <c r="B4646" s="81"/>
      <c r="D4646" s="352"/>
      <c r="E4646" s="353"/>
      <c r="F4646" s="353"/>
      <c r="G4646" s="354"/>
      <c r="H4646" s="355"/>
      <c r="I4646" s="356"/>
    </row>
    <row r="4647" spans="2:9" ht="16.5" thickBot="1">
      <c r="B4647" s="81"/>
      <c r="D4647" s="352"/>
      <c r="E4647" s="353"/>
      <c r="F4647" s="353"/>
      <c r="G4647" s="354"/>
      <c r="H4647" s="355"/>
      <c r="I4647" s="356"/>
    </row>
    <row r="4648" spans="2:9" ht="16.5" thickBot="1">
      <c r="B4648" s="81"/>
      <c r="D4648" s="352"/>
      <c r="E4648" s="353"/>
      <c r="F4648" s="353"/>
      <c r="G4648" s="354"/>
      <c r="H4648" s="355"/>
      <c r="I4648" s="356"/>
    </row>
    <row r="4649" spans="2:9" ht="16.5" thickBot="1">
      <c r="B4649" s="81"/>
      <c r="D4649" s="352"/>
      <c r="E4649" s="353"/>
      <c r="F4649" s="353"/>
      <c r="G4649" s="354"/>
      <c r="H4649" s="355"/>
      <c r="I4649" s="356"/>
    </row>
    <row r="4650" spans="2:9" ht="16.5" thickBot="1">
      <c r="B4650" s="81"/>
      <c r="D4650" s="352"/>
      <c r="E4650" s="353"/>
      <c r="F4650" s="353"/>
      <c r="G4650" s="354"/>
      <c r="H4650" s="355"/>
      <c r="I4650" s="356"/>
    </row>
    <row r="4651" spans="2:9" ht="16.5" thickBot="1">
      <c r="B4651" s="81"/>
      <c r="D4651" s="352"/>
      <c r="E4651" s="353"/>
      <c r="F4651" s="353"/>
      <c r="G4651" s="354"/>
      <c r="H4651" s="355"/>
      <c r="I4651" s="356"/>
    </row>
    <row r="4652" spans="2:9" ht="16.5" thickBot="1">
      <c r="B4652" s="81"/>
      <c r="D4652" s="352"/>
      <c r="E4652" s="353"/>
      <c r="F4652" s="353"/>
      <c r="G4652" s="354"/>
      <c r="H4652" s="355"/>
      <c r="I4652" s="356"/>
    </row>
    <row r="4653" spans="2:9" ht="16.5" thickBot="1">
      <c r="B4653" s="81"/>
      <c r="D4653" s="352"/>
      <c r="E4653" s="353"/>
      <c r="F4653" s="353"/>
      <c r="G4653" s="354"/>
      <c r="H4653" s="355"/>
      <c r="I4653" s="356"/>
    </row>
    <row r="4654" spans="2:9" ht="16.5" thickBot="1">
      <c r="B4654" s="81"/>
      <c r="D4654" s="352"/>
      <c r="E4654" s="353"/>
      <c r="F4654" s="353"/>
      <c r="G4654" s="354"/>
      <c r="H4654" s="355"/>
      <c r="I4654" s="356"/>
    </row>
    <row r="4655" spans="2:9" ht="16.5" thickBot="1">
      <c r="B4655" s="81"/>
      <c r="D4655" s="352"/>
      <c r="E4655" s="353"/>
      <c r="F4655" s="353"/>
      <c r="G4655" s="354"/>
      <c r="H4655" s="355"/>
      <c r="I4655" s="356"/>
    </row>
    <row r="4656" spans="2:9" ht="16.5" thickBot="1">
      <c r="B4656" s="81"/>
      <c r="D4656" s="352"/>
      <c r="E4656" s="353"/>
      <c r="F4656" s="353"/>
      <c r="G4656" s="354"/>
      <c r="H4656" s="355"/>
      <c r="I4656" s="356"/>
    </row>
    <row r="4657" spans="2:9" ht="16.5" thickBot="1">
      <c r="B4657" s="81"/>
      <c r="D4657" s="352"/>
      <c r="E4657" s="353"/>
      <c r="F4657" s="353"/>
      <c r="G4657" s="354"/>
      <c r="H4657" s="355"/>
      <c r="I4657" s="356"/>
    </row>
    <row r="4658" spans="2:9" ht="16.5" thickBot="1">
      <c r="B4658" s="81"/>
      <c r="D4658" s="352"/>
      <c r="E4658" s="353"/>
      <c r="F4658" s="353"/>
      <c r="G4658" s="354"/>
      <c r="H4658" s="355"/>
      <c r="I4658" s="356"/>
    </row>
    <row r="4659" spans="2:9" ht="16.5" thickBot="1">
      <c r="B4659" s="81"/>
      <c r="D4659" s="352"/>
      <c r="E4659" s="353"/>
      <c r="F4659" s="353"/>
      <c r="G4659" s="354"/>
      <c r="H4659" s="355"/>
      <c r="I4659" s="356"/>
    </row>
    <row r="4660" spans="2:9" ht="16.5" thickBot="1">
      <c r="B4660" s="81"/>
      <c r="D4660" s="352"/>
      <c r="E4660" s="353"/>
      <c r="F4660" s="353"/>
      <c r="G4660" s="354"/>
      <c r="H4660" s="355"/>
      <c r="I4660" s="356"/>
    </row>
    <row r="4661" spans="2:9" ht="16.5" thickBot="1">
      <c r="B4661" s="81"/>
      <c r="D4661" s="352"/>
      <c r="E4661" s="353"/>
      <c r="F4661" s="353"/>
      <c r="G4661" s="354"/>
      <c r="H4661" s="355"/>
      <c r="I4661" s="356"/>
    </row>
    <row r="4662" spans="2:9" ht="16.5" thickBot="1">
      <c r="B4662" s="81"/>
      <c r="D4662" s="352"/>
      <c r="E4662" s="353"/>
      <c r="F4662" s="353"/>
      <c r="G4662" s="354"/>
      <c r="H4662" s="355"/>
      <c r="I4662" s="356"/>
    </row>
    <row r="4663" spans="2:9" ht="16.5" thickBot="1">
      <c r="B4663" s="81"/>
      <c r="D4663" s="352"/>
      <c r="E4663" s="353"/>
      <c r="F4663" s="353"/>
      <c r="G4663" s="354"/>
      <c r="H4663" s="355"/>
      <c r="I4663" s="356"/>
    </row>
    <row r="4664" spans="2:9" ht="16.5" thickBot="1">
      <c r="B4664" s="81"/>
      <c r="D4664" s="352"/>
      <c r="E4664" s="353"/>
      <c r="F4664" s="353"/>
      <c r="G4664" s="354"/>
      <c r="H4664" s="355"/>
      <c r="I4664" s="356"/>
    </row>
    <row r="4665" spans="2:9" ht="16.5" thickBot="1">
      <c r="B4665" s="81"/>
      <c r="D4665" s="352"/>
      <c r="E4665" s="353"/>
      <c r="F4665" s="353"/>
      <c r="G4665" s="354"/>
      <c r="H4665" s="355"/>
      <c r="I4665" s="356"/>
    </row>
    <row r="4666" spans="2:9" ht="16.5" thickBot="1">
      <c r="B4666" s="81"/>
      <c r="D4666" s="352"/>
      <c r="E4666" s="353"/>
      <c r="F4666" s="353"/>
      <c r="G4666" s="354"/>
      <c r="H4666" s="355"/>
      <c r="I4666" s="356"/>
    </row>
    <row r="4667" spans="2:9" ht="16.5" thickBot="1">
      <c r="B4667" s="81"/>
      <c r="D4667" s="352"/>
      <c r="E4667" s="353"/>
      <c r="F4667" s="353"/>
      <c r="G4667" s="354"/>
      <c r="H4667" s="355"/>
      <c r="I4667" s="356"/>
    </row>
    <row r="4668" spans="2:9" ht="16.5" thickBot="1">
      <c r="B4668" s="81"/>
      <c r="D4668" s="352"/>
      <c r="E4668" s="353"/>
      <c r="F4668" s="353"/>
      <c r="G4668" s="354"/>
      <c r="H4668" s="355"/>
      <c r="I4668" s="356"/>
    </row>
    <row r="4669" spans="2:9" ht="16.5" thickBot="1">
      <c r="B4669" s="81"/>
      <c r="D4669" s="352"/>
      <c r="E4669" s="353"/>
      <c r="F4669" s="353"/>
      <c r="G4669" s="354"/>
      <c r="H4669" s="355"/>
      <c r="I4669" s="356"/>
    </row>
    <row r="4670" spans="2:9" ht="16.5" thickBot="1">
      <c r="B4670" s="81"/>
      <c r="D4670" s="352"/>
      <c r="E4670" s="353"/>
      <c r="F4670" s="353"/>
      <c r="G4670" s="354"/>
      <c r="H4670" s="355"/>
      <c r="I4670" s="356"/>
    </row>
    <row r="4671" spans="2:9" ht="16.5" thickBot="1">
      <c r="B4671" s="81"/>
      <c r="D4671" s="352"/>
      <c r="E4671" s="353"/>
      <c r="F4671" s="353"/>
      <c r="G4671" s="354"/>
      <c r="H4671" s="355"/>
      <c r="I4671" s="356"/>
    </row>
    <row r="4672" spans="2:9" ht="16.5" thickBot="1">
      <c r="B4672" s="81"/>
      <c r="D4672" s="352"/>
      <c r="E4672" s="353"/>
      <c r="F4672" s="353"/>
      <c r="G4672" s="354"/>
      <c r="H4672" s="355"/>
      <c r="I4672" s="356"/>
    </row>
    <row r="4673" spans="2:9" ht="16.5" thickBot="1">
      <c r="B4673" s="81"/>
      <c r="D4673" s="352"/>
      <c r="E4673" s="353"/>
      <c r="F4673" s="353"/>
      <c r="G4673" s="354"/>
      <c r="H4673" s="355"/>
      <c r="I4673" s="356"/>
    </row>
    <row r="4674" spans="2:9" ht="16.5" thickBot="1">
      <c r="B4674" s="81"/>
      <c r="D4674" s="352"/>
      <c r="E4674" s="353"/>
      <c r="F4674" s="353"/>
      <c r="G4674" s="354"/>
      <c r="H4674" s="355"/>
      <c r="I4674" s="356"/>
    </row>
    <row r="4675" spans="2:9" ht="16.5" thickBot="1">
      <c r="B4675" s="81"/>
      <c r="D4675" s="352"/>
      <c r="E4675" s="353"/>
      <c r="F4675" s="353"/>
      <c r="G4675" s="354"/>
      <c r="H4675" s="355"/>
      <c r="I4675" s="356"/>
    </row>
    <row r="4676" spans="2:9" ht="16.5" thickBot="1">
      <c r="B4676" s="81"/>
      <c r="D4676" s="352"/>
      <c r="E4676" s="353"/>
      <c r="F4676" s="353"/>
      <c r="G4676" s="354"/>
      <c r="H4676" s="355"/>
      <c r="I4676" s="356"/>
    </row>
    <row r="4677" spans="2:9" ht="16.5" thickBot="1">
      <c r="B4677" s="81"/>
      <c r="D4677" s="352"/>
      <c r="E4677" s="353"/>
      <c r="F4677" s="353"/>
      <c r="G4677" s="354"/>
      <c r="H4677" s="355"/>
      <c r="I4677" s="356"/>
    </row>
    <row r="4678" spans="2:9" ht="16.5" thickBot="1">
      <c r="B4678" s="81"/>
      <c r="D4678" s="352"/>
      <c r="E4678" s="353"/>
      <c r="F4678" s="353"/>
      <c r="G4678" s="354"/>
      <c r="H4678" s="355"/>
      <c r="I4678" s="356"/>
    </row>
    <row r="4679" spans="2:9" ht="16.5" thickBot="1">
      <c r="B4679" s="81"/>
      <c r="D4679" s="352"/>
      <c r="E4679" s="353"/>
      <c r="F4679" s="353"/>
      <c r="G4679" s="354"/>
      <c r="H4679" s="355"/>
      <c r="I4679" s="356"/>
    </row>
    <row r="4680" spans="2:9" ht="16.5" thickBot="1">
      <c r="B4680" s="81"/>
      <c r="D4680" s="352"/>
      <c r="E4680" s="353"/>
      <c r="F4680" s="353"/>
      <c r="G4680" s="354"/>
      <c r="H4680" s="355"/>
      <c r="I4680" s="356"/>
    </row>
    <row r="4681" spans="2:9" ht="16.5" thickBot="1">
      <c r="B4681" s="81"/>
      <c r="D4681" s="352"/>
      <c r="E4681" s="353"/>
      <c r="F4681" s="353"/>
      <c r="G4681" s="354"/>
      <c r="H4681" s="355"/>
      <c r="I4681" s="356"/>
    </row>
    <row r="4682" spans="2:9" ht="16.5" thickBot="1">
      <c r="B4682" s="81"/>
      <c r="D4682" s="352"/>
      <c r="E4682" s="353"/>
      <c r="F4682" s="353"/>
      <c r="G4682" s="354"/>
      <c r="H4682" s="355"/>
      <c r="I4682" s="356"/>
    </row>
    <row r="4683" spans="2:9" ht="16.5" thickBot="1">
      <c r="B4683" s="81"/>
      <c r="D4683" s="352"/>
      <c r="E4683" s="353"/>
      <c r="F4683" s="353"/>
      <c r="G4683" s="354"/>
      <c r="H4683" s="355"/>
      <c r="I4683" s="356"/>
    </row>
    <row r="4684" spans="2:9" ht="16.5" thickBot="1">
      <c r="B4684" s="81"/>
      <c r="D4684" s="352"/>
      <c r="E4684" s="353"/>
      <c r="F4684" s="353"/>
      <c r="G4684" s="354"/>
      <c r="H4684" s="355"/>
      <c r="I4684" s="356"/>
    </row>
    <row r="4685" spans="2:9" ht="16.5" thickBot="1">
      <c r="B4685" s="81"/>
      <c r="D4685" s="352"/>
      <c r="E4685" s="353"/>
      <c r="F4685" s="353"/>
      <c r="G4685" s="354"/>
      <c r="H4685" s="355"/>
      <c r="I4685" s="356"/>
    </row>
    <row r="4686" spans="2:9" ht="16.5" thickBot="1">
      <c r="B4686" s="81"/>
      <c r="D4686" s="352"/>
      <c r="E4686" s="353"/>
      <c r="F4686" s="353"/>
      <c r="G4686" s="354"/>
      <c r="H4686" s="355"/>
      <c r="I4686" s="356"/>
    </row>
    <row r="4687" spans="2:9" ht="16.5" thickBot="1">
      <c r="B4687" s="81"/>
      <c r="D4687" s="352"/>
      <c r="E4687" s="353"/>
      <c r="F4687" s="353"/>
      <c r="G4687" s="354"/>
      <c r="H4687" s="355"/>
      <c r="I4687" s="356"/>
    </row>
    <row r="4688" spans="2:9" ht="16.5" thickBot="1">
      <c r="B4688" s="81"/>
      <c r="D4688" s="352"/>
      <c r="E4688" s="353"/>
      <c r="F4688" s="353"/>
      <c r="G4688" s="354"/>
      <c r="H4688" s="355"/>
      <c r="I4688" s="356"/>
    </row>
    <row r="4689" spans="2:9" ht="16.5" thickBot="1">
      <c r="B4689" s="81"/>
      <c r="D4689" s="352"/>
      <c r="E4689" s="353"/>
      <c r="F4689" s="353"/>
      <c r="G4689" s="354"/>
      <c r="H4689" s="355"/>
      <c r="I4689" s="356"/>
    </row>
    <row r="4690" spans="2:9" ht="16.5" thickBot="1">
      <c r="B4690" s="81"/>
      <c r="D4690" s="352"/>
      <c r="E4690" s="353"/>
      <c r="F4690" s="353"/>
      <c r="G4690" s="354"/>
      <c r="H4690" s="355"/>
      <c r="I4690" s="356"/>
    </row>
    <row r="4691" spans="2:9" ht="16.5" thickBot="1">
      <c r="B4691" s="81"/>
      <c r="D4691" s="352"/>
      <c r="E4691" s="353"/>
      <c r="F4691" s="353"/>
      <c r="G4691" s="354"/>
      <c r="H4691" s="355"/>
      <c r="I4691" s="356"/>
    </row>
    <row r="4692" spans="2:9" ht="16.5" thickBot="1">
      <c r="B4692" s="81"/>
      <c r="D4692" s="352"/>
      <c r="E4692" s="353"/>
      <c r="F4692" s="353"/>
      <c r="G4692" s="354"/>
      <c r="H4692" s="355"/>
      <c r="I4692" s="356"/>
    </row>
    <row r="4693" spans="2:9" ht="16.5" thickBot="1">
      <c r="B4693" s="81"/>
      <c r="D4693" s="352"/>
      <c r="E4693" s="353"/>
      <c r="F4693" s="353"/>
      <c r="G4693" s="354"/>
      <c r="H4693" s="355"/>
      <c r="I4693" s="356"/>
    </row>
    <row r="4694" spans="2:9" ht="16.5" thickBot="1">
      <c r="B4694" s="81"/>
      <c r="D4694" s="352"/>
      <c r="E4694" s="353"/>
      <c r="F4694" s="353"/>
      <c r="G4694" s="354"/>
      <c r="H4694" s="355"/>
      <c r="I4694" s="356"/>
    </row>
    <row r="4695" spans="2:9" ht="16.5" thickBot="1">
      <c r="B4695" s="81"/>
      <c r="D4695" s="352"/>
      <c r="E4695" s="353"/>
      <c r="F4695" s="353"/>
      <c r="G4695" s="354"/>
      <c r="H4695" s="355"/>
      <c r="I4695" s="356"/>
    </row>
    <row r="4696" spans="2:9" ht="16.5" thickBot="1">
      <c r="B4696" s="81"/>
      <c r="D4696" s="352"/>
      <c r="E4696" s="353"/>
      <c r="F4696" s="353"/>
      <c r="G4696" s="354"/>
      <c r="H4696" s="355"/>
      <c r="I4696" s="356"/>
    </row>
    <row r="4697" spans="2:9" ht="16.5" thickBot="1">
      <c r="B4697" s="81"/>
      <c r="D4697" s="352"/>
      <c r="E4697" s="353"/>
      <c r="F4697" s="353"/>
      <c r="G4697" s="354"/>
      <c r="H4697" s="355"/>
      <c r="I4697" s="356"/>
    </row>
    <row r="4698" spans="2:9" ht="16.5" thickBot="1">
      <c r="B4698" s="81"/>
      <c r="D4698" s="352"/>
      <c r="E4698" s="353"/>
      <c r="F4698" s="353"/>
      <c r="G4698" s="354"/>
      <c r="H4698" s="355"/>
      <c r="I4698" s="356"/>
    </row>
    <row r="4699" spans="2:9" ht="16.5" thickBot="1">
      <c r="B4699" s="81"/>
      <c r="D4699" s="352"/>
      <c r="E4699" s="353"/>
      <c r="F4699" s="353"/>
      <c r="G4699" s="354"/>
      <c r="H4699" s="355"/>
      <c r="I4699" s="356"/>
    </row>
    <row r="4700" spans="2:9" ht="16.5" thickBot="1">
      <c r="B4700" s="81"/>
      <c r="D4700" s="352"/>
      <c r="E4700" s="353"/>
      <c r="F4700" s="353"/>
      <c r="G4700" s="354"/>
      <c r="H4700" s="355"/>
      <c r="I4700" s="356"/>
    </row>
    <row r="4701" spans="2:9" ht="16.5" thickBot="1">
      <c r="B4701" s="81"/>
      <c r="D4701" s="352"/>
      <c r="E4701" s="353"/>
      <c r="F4701" s="353"/>
      <c r="G4701" s="354"/>
      <c r="H4701" s="355"/>
      <c r="I4701" s="356"/>
    </row>
    <row r="4702" spans="2:9" ht="16.5" thickBot="1">
      <c r="B4702" s="81"/>
      <c r="D4702" s="352"/>
      <c r="E4702" s="353"/>
      <c r="F4702" s="353"/>
      <c r="G4702" s="354"/>
      <c r="H4702" s="355"/>
      <c r="I4702" s="356"/>
    </row>
    <row r="4703" spans="2:9" ht="16.5" thickBot="1">
      <c r="B4703" s="81"/>
      <c r="D4703" s="352"/>
      <c r="E4703" s="353"/>
      <c r="F4703" s="353"/>
      <c r="G4703" s="354"/>
      <c r="H4703" s="355"/>
      <c r="I4703" s="356"/>
    </row>
    <row r="4704" spans="2:9" ht="16.5" thickBot="1">
      <c r="B4704" s="81"/>
      <c r="D4704" s="352"/>
      <c r="E4704" s="353"/>
      <c r="F4704" s="353"/>
      <c r="G4704" s="354"/>
      <c r="H4704" s="355"/>
      <c r="I4704" s="356"/>
    </row>
    <row r="4705" spans="2:9" ht="16.5" thickBot="1">
      <c r="B4705" s="81"/>
      <c r="D4705" s="352"/>
      <c r="E4705" s="353"/>
      <c r="F4705" s="353"/>
      <c r="G4705" s="354"/>
      <c r="H4705" s="355"/>
      <c r="I4705" s="356"/>
    </row>
    <row r="4706" spans="2:9" ht="16.5" thickBot="1">
      <c r="B4706" s="81"/>
      <c r="D4706" s="352"/>
      <c r="E4706" s="353"/>
      <c r="F4706" s="353"/>
      <c r="G4706" s="354"/>
      <c r="H4706" s="355"/>
      <c r="I4706" s="356"/>
    </row>
    <row r="4707" spans="2:9" ht="16.5" thickBot="1">
      <c r="B4707" s="81"/>
      <c r="D4707" s="352"/>
      <c r="E4707" s="353"/>
      <c r="F4707" s="353"/>
      <c r="G4707" s="354"/>
      <c r="H4707" s="355"/>
      <c r="I4707" s="356"/>
    </row>
    <row r="4708" spans="2:9" ht="16.5" thickBot="1">
      <c r="B4708" s="81"/>
      <c r="D4708" s="352"/>
      <c r="E4708" s="353"/>
      <c r="F4708" s="353"/>
      <c r="G4708" s="354"/>
      <c r="H4708" s="355"/>
      <c r="I4708" s="356"/>
    </row>
    <row r="4709" spans="2:9" ht="16.5" thickBot="1">
      <c r="B4709" s="81"/>
      <c r="D4709" s="352"/>
      <c r="E4709" s="353"/>
      <c r="F4709" s="353"/>
      <c r="G4709" s="354"/>
      <c r="H4709" s="355"/>
      <c r="I4709" s="356"/>
    </row>
    <row r="4710" spans="2:9" ht="16.5" thickBot="1">
      <c r="B4710" s="81"/>
      <c r="D4710" s="352"/>
      <c r="E4710" s="353"/>
      <c r="F4710" s="353"/>
      <c r="G4710" s="354"/>
      <c r="H4710" s="355"/>
      <c r="I4710" s="356"/>
    </row>
    <row r="4711" spans="2:9" ht="16.5" thickBot="1">
      <c r="B4711" s="81"/>
      <c r="D4711" s="352"/>
      <c r="E4711" s="353"/>
      <c r="F4711" s="353"/>
      <c r="G4711" s="354"/>
      <c r="H4711" s="355"/>
      <c r="I4711" s="356"/>
    </row>
    <row r="4712" spans="2:9" ht="16.5" thickBot="1">
      <c r="B4712" s="81"/>
      <c r="D4712" s="352"/>
      <c r="E4712" s="353"/>
      <c r="F4712" s="353"/>
      <c r="G4712" s="354"/>
      <c r="H4712" s="355"/>
      <c r="I4712" s="356"/>
    </row>
    <row r="4713" spans="2:9" ht="16.5" thickBot="1">
      <c r="B4713" s="81"/>
      <c r="D4713" s="352"/>
      <c r="E4713" s="353"/>
      <c r="F4713" s="353"/>
      <c r="G4713" s="354"/>
      <c r="H4713" s="355"/>
      <c r="I4713" s="356"/>
    </row>
    <row r="4714" spans="2:9" ht="16.5" thickBot="1">
      <c r="B4714" s="81"/>
      <c r="D4714" s="352"/>
      <c r="E4714" s="353"/>
      <c r="F4714" s="353"/>
      <c r="G4714" s="354"/>
      <c r="H4714" s="355"/>
      <c r="I4714" s="356"/>
    </row>
    <row r="4715" spans="2:9" ht="16.5" thickBot="1">
      <c r="B4715" s="81"/>
      <c r="D4715" s="352"/>
      <c r="E4715" s="353"/>
      <c r="F4715" s="353"/>
      <c r="G4715" s="354"/>
      <c r="H4715" s="355"/>
      <c r="I4715" s="356"/>
    </row>
    <row r="4716" spans="2:9" ht="16.5" thickBot="1">
      <c r="B4716" s="81"/>
      <c r="D4716" s="352"/>
      <c r="E4716" s="353"/>
      <c r="F4716" s="353"/>
      <c r="G4716" s="354"/>
      <c r="H4716" s="355"/>
      <c r="I4716" s="356"/>
    </row>
    <row r="4717" spans="2:9" ht="16.5" thickBot="1">
      <c r="B4717" s="81"/>
      <c r="D4717" s="352"/>
      <c r="E4717" s="353"/>
      <c r="F4717" s="353"/>
      <c r="G4717" s="354"/>
      <c r="H4717" s="355"/>
      <c r="I4717" s="356"/>
    </row>
    <row r="4718" spans="2:9" ht="16.5" thickBot="1">
      <c r="B4718" s="81"/>
      <c r="D4718" s="352"/>
      <c r="E4718" s="353"/>
      <c r="F4718" s="353"/>
      <c r="G4718" s="354"/>
      <c r="H4718" s="355"/>
      <c r="I4718" s="356"/>
    </row>
    <row r="4719" spans="2:9" ht="16.5" thickBot="1">
      <c r="B4719" s="81"/>
      <c r="D4719" s="352"/>
      <c r="E4719" s="353"/>
      <c r="F4719" s="353"/>
      <c r="G4719" s="354"/>
      <c r="H4719" s="355"/>
      <c r="I4719" s="356"/>
    </row>
    <row r="4720" spans="2:9" ht="16.5" thickBot="1">
      <c r="B4720" s="81"/>
      <c r="D4720" s="352"/>
      <c r="E4720" s="353"/>
      <c r="F4720" s="353"/>
      <c r="G4720" s="354"/>
      <c r="H4720" s="355"/>
      <c r="I4720" s="356"/>
    </row>
    <row r="4721" spans="2:9" ht="16.5" thickBot="1">
      <c r="B4721" s="81"/>
      <c r="D4721" s="352"/>
      <c r="E4721" s="353"/>
      <c r="F4721" s="353"/>
      <c r="G4721" s="354"/>
      <c r="H4721" s="355"/>
      <c r="I4721" s="356"/>
    </row>
    <row r="4722" spans="2:9" ht="16.5" thickBot="1">
      <c r="B4722" s="81"/>
      <c r="D4722" s="352"/>
      <c r="E4722" s="353"/>
      <c r="F4722" s="353"/>
      <c r="G4722" s="354"/>
      <c r="H4722" s="355"/>
      <c r="I4722" s="356"/>
    </row>
    <row r="4723" spans="2:9" ht="16.5" thickBot="1">
      <c r="B4723" s="81"/>
      <c r="D4723" s="352"/>
      <c r="E4723" s="353"/>
      <c r="F4723" s="353"/>
      <c r="G4723" s="354"/>
      <c r="H4723" s="355"/>
      <c r="I4723" s="356"/>
    </row>
    <row r="4724" spans="2:9" ht="16.5" thickBot="1">
      <c r="B4724" s="81"/>
      <c r="D4724" s="352"/>
      <c r="E4724" s="353"/>
      <c r="F4724" s="353"/>
      <c r="G4724" s="354"/>
      <c r="H4724" s="355"/>
      <c r="I4724" s="356"/>
    </row>
    <row r="4725" spans="2:9" ht="16.5" thickBot="1">
      <c r="B4725" s="81"/>
      <c r="D4725" s="352"/>
      <c r="E4725" s="353"/>
      <c r="F4725" s="353"/>
      <c r="G4725" s="354"/>
      <c r="H4725" s="355"/>
      <c r="I4725" s="356"/>
    </row>
    <row r="4726" spans="2:9" ht="16.5" thickBot="1">
      <c r="B4726" s="81"/>
      <c r="D4726" s="352"/>
      <c r="E4726" s="353"/>
      <c r="F4726" s="353"/>
      <c r="G4726" s="354"/>
      <c r="H4726" s="355"/>
      <c r="I4726" s="356"/>
    </row>
    <row r="4727" spans="2:9" ht="16.5" thickBot="1">
      <c r="B4727" s="81"/>
      <c r="D4727" s="352"/>
      <c r="E4727" s="353"/>
      <c r="F4727" s="353"/>
      <c r="G4727" s="354"/>
      <c r="H4727" s="355"/>
      <c r="I4727" s="356"/>
    </row>
    <row r="4728" spans="2:9" ht="16.5" thickBot="1">
      <c r="B4728" s="81"/>
      <c r="D4728" s="352"/>
      <c r="E4728" s="353"/>
      <c r="F4728" s="353"/>
      <c r="G4728" s="354"/>
      <c r="H4728" s="355"/>
      <c r="I4728" s="356"/>
    </row>
    <row r="4729" spans="2:9" ht="16.5" thickBot="1">
      <c r="B4729" s="81"/>
      <c r="D4729" s="352"/>
      <c r="E4729" s="353"/>
      <c r="F4729" s="353"/>
      <c r="G4729" s="354"/>
      <c r="H4729" s="355"/>
      <c r="I4729" s="356"/>
    </row>
    <row r="4730" spans="2:9" ht="16.5" thickBot="1">
      <c r="B4730" s="81"/>
      <c r="D4730" s="352"/>
      <c r="E4730" s="353"/>
      <c r="F4730" s="353"/>
      <c r="G4730" s="354"/>
      <c r="H4730" s="355"/>
      <c r="I4730" s="356"/>
    </row>
    <row r="4731" spans="2:9" ht="16.5" thickBot="1">
      <c r="B4731" s="81"/>
      <c r="D4731" s="352"/>
      <c r="E4731" s="353"/>
      <c r="F4731" s="353"/>
      <c r="G4731" s="354"/>
      <c r="H4731" s="355"/>
      <c r="I4731" s="356"/>
    </row>
    <row r="4732" spans="2:9" ht="16.5" thickBot="1">
      <c r="B4732" s="81"/>
      <c r="D4732" s="352"/>
      <c r="E4732" s="353"/>
      <c r="F4732" s="353"/>
      <c r="G4732" s="354"/>
      <c r="H4732" s="355"/>
      <c r="I4732" s="356"/>
    </row>
    <row r="4733" spans="2:9" ht="16.5" thickBot="1">
      <c r="B4733" s="81"/>
      <c r="D4733" s="352"/>
      <c r="E4733" s="353"/>
      <c r="F4733" s="353"/>
      <c r="G4733" s="354"/>
      <c r="H4733" s="355"/>
      <c r="I4733" s="356"/>
    </row>
    <row r="4734" spans="2:9" ht="16.5" thickBot="1">
      <c r="B4734" s="81"/>
      <c r="D4734" s="352"/>
      <c r="E4734" s="353"/>
      <c r="F4734" s="353"/>
      <c r="G4734" s="354"/>
      <c r="H4734" s="355"/>
      <c r="I4734" s="356"/>
    </row>
    <row r="4735" spans="2:9" ht="16.5" thickBot="1">
      <c r="B4735" s="81"/>
      <c r="D4735" s="352"/>
      <c r="E4735" s="353"/>
      <c r="F4735" s="353"/>
      <c r="G4735" s="354"/>
      <c r="H4735" s="355"/>
      <c r="I4735" s="356"/>
    </row>
    <row r="4736" spans="2:9" ht="16.5" thickBot="1">
      <c r="B4736" s="81"/>
      <c r="D4736" s="352"/>
      <c r="E4736" s="353"/>
      <c r="F4736" s="353"/>
      <c r="G4736" s="354"/>
      <c r="H4736" s="355"/>
      <c r="I4736" s="356"/>
    </row>
    <row r="4737" spans="2:9" ht="16.5" thickBot="1">
      <c r="B4737" s="81"/>
      <c r="D4737" s="352"/>
      <c r="E4737" s="353"/>
      <c r="F4737" s="353"/>
      <c r="G4737" s="354"/>
      <c r="H4737" s="355"/>
      <c r="I4737" s="356"/>
    </row>
    <row r="4738" spans="2:9" ht="16.5" thickBot="1">
      <c r="B4738" s="81"/>
      <c r="D4738" s="352"/>
      <c r="E4738" s="353"/>
      <c r="F4738" s="353"/>
      <c r="G4738" s="354"/>
      <c r="H4738" s="355"/>
      <c r="I4738" s="356"/>
    </row>
    <row r="4739" spans="2:9" ht="16.5" thickBot="1">
      <c r="B4739" s="81"/>
      <c r="D4739" s="352"/>
      <c r="E4739" s="353"/>
      <c r="F4739" s="353"/>
      <c r="G4739" s="354"/>
      <c r="H4739" s="355"/>
      <c r="I4739" s="356"/>
    </row>
    <row r="4740" spans="2:9" ht="16.5" thickBot="1">
      <c r="B4740" s="81"/>
      <c r="D4740" s="352"/>
      <c r="E4740" s="353"/>
      <c r="F4740" s="353"/>
      <c r="G4740" s="354"/>
      <c r="H4740" s="355"/>
      <c r="I4740" s="356"/>
    </row>
    <row r="4741" spans="2:9" ht="16.5" thickBot="1">
      <c r="B4741" s="81"/>
      <c r="D4741" s="352"/>
      <c r="E4741" s="353"/>
      <c r="F4741" s="353"/>
      <c r="G4741" s="354"/>
      <c r="H4741" s="355"/>
      <c r="I4741" s="356"/>
    </row>
    <row r="4742" spans="2:9" ht="16.5" thickBot="1">
      <c r="B4742" s="81"/>
      <c r="D4742" s="352"/>
      <c r="E4742" s="353"/>
      <c r="F4742" s="353"/>
      <c r="G4742" s="354"/>
      <c r="H4742" s="355"/>
      <c r="I4742" s="356"/>
    </row>
    <row r="4743" spans="2:9" ht="16.5" thickBot="1">
      <c r="B4743" s="81"/>
      <c r="D4743" s="352"/>
      <c r="E4743" s="353"/>
      <c r="F4743" s="353"/>
      <c r="G4743" s="354"/>
      <c r="H4743" s="355"/>
      <c r="I4743" s="356"/>
    </row>
    <row r="4744" spans="2:9" ht="16.5" thickBot="1">
      <c r="B4744" s="81"/>
      <c r="D4744" s="352"/>
      <c r="E4744" s="353"/>
      <c r="F4744" s="353"/>
      <c r="G4744" s="354"/>
      <c r="H4744" s="355"/>
      <c r="I4744" s="356"/>
    </row>
    <row r="4745" spans="2:9" ht="16.5" thickBot="1">
      <c r="B4745" s="81"/>
      <c r="D4745" s="352"/>
      <c r="E4745" s="353"/>
      <c r="F4745" s="353"/>
      <c r="G4745" s="354"/>
      <c r="H4745" s="355"/>
      <c r="I4745" s="356"/>
    </row>
    <row r="4746" spans="2:9" ht="16.5" thickBot="1">
      <c r="B4746" s="81"/>
      <c r="D4746" s="352"/>
      <c r="E4746" s="353"/>
      <c r="F4746" s="353"/>
      <c r="G4746" s="354"/>
      <c r="H4746" s="355"/>
      <c r="I4746" s="356"/>
    </row>
    <row r="4747" spans="2:9" ht="16.5" thickBot="1">
      <c r="B4747" s="81"/>
      <c r="D4747" s="352"/>
      <c r="E4747" s="353"/>
      <c r="F4747" s="353"/>
      <c r="G4747" s="354"/>
      <c r="H4747" s="355"/>
      <c r="I4747" s="356"/>
    </row>
    <row r="4748" spans="2:9" ht="16.5" thickBot="1">
      <c r="B4748" s="81"/>
      <c r="D4748" s="352"/>
      <c r="E4748" s="353"/>
      <c r="F4748" s="353"/>
      <c r="G4748" s="354"/>
      <c r="H4748" s="355"/>
      <c r="I4748" s="356"/>
    </row>
    <row r="4749" spans="2:9" ht="16.5" thickBot="1">
      <c r="B4749" s="81"/>
      <c r="D4749" s="352"/>
      <c r="E4749" s="353"/>
      <c r="F4749" s="353"/>
      <c r="G4749" s="354"/>
      <c r="H4749" s="355"/>
      <c r="I4749" s="356"/>
    </row>
    <row r="4750" spans="2:9" ht="16.5" thickBot="1">
      <c r="B4750" s="81"/>
      <c r="D4750" s="352"/>
      <c r="E4750" s="353"/>
      <c r="F4750" s="353"/>
      <c r="G4750" s="354"/>
      <c r="H4750" s="355"/>
      <c r="I4750" s="356"/>
    </row>
    <row r="4751" spans="2:9" ht="16.5" thickBot="1">
      <c r="B4751" s="81"/>
      <c r="D4751" s="352"/>
      <c r="E4751" s="353"/>
      <c r="F4751" s="353"/>
      <c r="G4751" s="354"/>
      <c r="H4751" s="355"/>
      <c r="I4751" s="356"/>
    </row>
    <row r="4752" spans="2:9" ht="16.5" thickBot="1">
      <c r="B4752" s="81"/>
      <c r="D4752" s="352"/>
      <c r="E4752" s="353"/>
      <c r="F4752" s="353"/>
      <c r="G4752" s="354"/>
      <c r="H4752" s="355"/>
      <c r="I4752" s="356"/>
    </row>
    <row r="4753" spans="2:9" ht="16.5" thickBot="1">
      <c r="B4753" s="81"/>
      <c r="D4753" s="352"/>
      <c r="E4753" s="353"/>
      <c r="F4753" s="353"/>
      <c r="G4753" s="354"/>
      <c r="H4753" s="355"/>
      <c r="I4753" s="356"/>
    </row>
    <row r="4754" spans="2:9" ht="16.5" thickBot="1">
      <c r="B4754" s="81"/>
      <c r="D4754" s="352"/>
      <c r="E4754" s="353"/>
      <c r="F4754" s="353"/>
      <c r="G4754" s="354"/>
      <c r="H4754" s="355"/>
      <c r="I4754" s="356"/>
    </row>
    <row r="4755" spans="2:9" ht="16.5" thickBot="1">
      <c r="B4755" s="81"/>
      <c r="D4755" s="352"/>
      <c r="E4755" s="353"/>
      <c r="F4755" s="353"/>
      <c r="G4755" s="354"/>
      <c r="H4755" s="355"/>
      <c r="I4755" s="356"/>
    </row>
    <row r="4756" spans="2:9" ht="16.5" thickBot="1">
      <c r="B4756" s="81"/>
      <c r="D4756" s="352"/>
      <c r="E4756" s="353"/>
      <c r="F4756" s="353"/>
      <c r="G4756" s="354"/>
      <c r="H4756" s="355"/>
      <c r="I4756" s="356"/>
    </row>
    <row r="4757" spans="2:9" ht="16.5" thickBot="1">
      <c r="B4757" s="81"/>
      <c r="D4757" s="352"/>
      <c r="E4757" s="353"/>
      <c r="F4757" s="353"/>
      <c r="G4757" s="354"/>
      <c r="H4757" s="355"/>
      <c r="I4757" s="356"/>
    </row>
    <row r="4758" spans="2:9" ht="16.5" thickBot="1">
      <c r="B4758" s="81"/>
      <c r="D4758" s="352"/>
      <c r="E4758" s="353"/>
      <c r="F4758" s="353"/>
      <c r="G4758" s="354"/>
      <c r="H4758" s="355"/>
      <c r="I4758" s="356"/>
    </row>
    <row r="4759" spans="2:9" ht="16.5" thickBot="1">
      <c r="B4759" s="81"/>
      <c r="D4759" s="352"/>
      <c r="E4759" s="353"/>
      <c r="F4759" s="353"/>
      <c r="G4759" s="354"/>
      <c r="H4759" s="355"/>
      <c r="I4759" s="356"/>
    </row>
    <row r="4760" spans="2:9" ht="16.5" thickBot="1">
      <c r="B4760" s="81"/>
      <c r="D4760" s="352"/>
      <c r="E4760" s="353"/>
      <c r="F4760" s="353"/>
      <c r="G4760" s="354"/>
      <c r="H4760" s="355"/>
      <c r="I4760" s="356"/>
    </row>
    <row r="4761" spans="2:9" ht="16.5" thickBot="1">
      <c r="B4761" s="81"/>
      <c r="D4761" s="352"/>
      <c r="E4761" s="353"/>
      <c r="F4761" s="353"/>
      <c r="G4761" s="354"/>
      <c r="H4761" s="355"/>
      <c r="I4761" s="356"/>
    </row>
    <row r="4762" spans="2:9" ht="16.5" thickBot="1">
      <c r="B4762" s="81"/>
      <c r="D4762" s="352"/>
      <c r="E4762" s="353"/>
      <c r="F4762" s="353"/>
      <c r="G4762" s="354"/>
      <c r="H4762" s="355"/>
      <c r="I4762" s="356"/>
    </row>
    <row r="4763" spans="2:9" ht="16.5" thickBot="1">
      <c r="B4763" s="81"/>
      <c r="D4763" s="352"/>
      <c r="E4763" s="353"/>
      <c r="F4763" s="353"/>
      <c r="G4763" s="354"/>
      <c r="H4763" s="355"/>
      <c r="I4763" s="356"/>
    </row>
    <row r="4764" spans="2:9" ht="16.5" thickBot="1">
      <c r="B4764" s="81"/>
      <c r="D4764" s="352"/>
      <c r="E4764" s="353"/>
      <c r="F4764" s="353"/>
      <c r="G4764" s="354"/>
      <c r="H4764" s="355"/>
      <c r="I4764" s="356"/>
    </row>
    <row r="4765" spans="2:9" ht="16.5" thickBot="1">
      <c r="B4765" s="81"/>
      <c r="D4765" s="352"/>
      <c r="E4765" s="353"/>
      <c r="F4765" s="353"/>
      <c r="G4765" s="354"/>
      <c r="H4765" s="355"/>
      <c r="I4765" s="356"/>
    </row>
    <row r="4766" spans="2:9" ht="16.5" thickBot="1">
      <c r="B4766" s="81"/>
      <c r="D4766" s="352"/>
      <c r="E4766" s="353"/>
      <c r="F4766" s="353"/>
      <c r="G4766" s="354"/>
      <c r="H4766" s="355"/>
      <c r="I4766" s="356"/>
    </row>
    <row r="4767" spans="2:9" ht="16.5" thickBot="1">
      <c r="B4767" s="81"/>
      <c r="D4767" s="352"/>
      <c r="E4767" s="353"/>
      <c r="F4767" s="353"/>
      <c r="G4767" s="354"/>
      <c r="H4767" s="355"/>
      <c r="I4767" s="356"/>
    </row>
    <row r="4768" spans="2:9" ht="16.5" thickBot="1">
      <c r="B4768" s="81"/>
      <c r="D4768" s="352"/>
      <c r="E4768" s="353"/>
      <c r="F4768" s="353"/>
      <c r="G4768" s="354"/>
      <c r="H4768" s="355"/>
      <c r="I4768" s="356"/>
    </row>
    <row r="4769" spans="2:9" ht="16.5" thickBot="1">
      <c r="B4769" s="81"/>
      <c r="D4769" s="352"/>
      <c r="E4769" s="353"/>
      <c r="F4769" s="353"/>
      <c r="G4769" s="354"/>
      <c r="H4769" s="355"/>
      <c r="I4769" s="356"/>
    </row>
    <row r="4770" spans="2:9" ht="16.5" thickBot="1">
      <c r="B4770" s="81"/>
      <c r="D4770" s="352"/>
      <c r="E4770" s="353"/>
      <c r="F4770" s="353"/>
      <c r="G4770" s="354"/>
      <c r="H4770" s="355"/>
      <c r="I4770" s="356"/>
    </row>
    <row r="4771" spans="2:9" ht="16.5" thickBot="1">
      <c r="B4771" s="81"/>
      <c r="D4771" s="352"/>
      <c r="E4771" s="353"/>
      <c r="F4771" s="353"/>
      <c r="G4771" s="354"/>
      <c r="H4771" s="355"/>
      <c r="I4771" s="356"/>
    </row>
    <row r="4772" spans="2:9" ht="16.5" thickBot="1">
      <c r="B4772" s="81"/>
      <c r="D4772" s="352"/>
      <c r="E4772" s="353"/>
      <c r="F4772" s="353"/>
      <c r="G4772" s="354"/>
      <c r="H4772" s="355"/>
      <c r="I4772" s="356"/>
    </row>
    <row r="4773" spans="2:9" ht="16.5" thickBot="1">
      <c r="B4773" s="81"/>
      <c r="D4773" s="352"/>
      <c r="E4773" s="353"/>
      <c r="F4773" s="353"/>
      <c r="G4773" s="354"/>
      <c r="H4773" s="355"/>
      <c r="I4773" s="356"/>
    </row>
    <row r="4774" spans="2:9" ht="16.5" thickBot="1">
      <c r="B4774" s="81"/>
      <c r="D4774" s="352"/>
      <c r="E4774" s="353"/>
      <c r="F4774" s="353"/>
      <c r="G4774" s="354"/>
      <c r="H4774" s="355"/>
      <c r="I4774" s="356"/>
    </row>
    <row r="4775" spans="2:9" ht="16.5" thickBot="1">
      <c r="B4775" s="81"/>
      <c r="D4775" s="352"/>
      <c r="E4775" s="353"/>
      <c r="F4775" s="353"/>
      <c r="G4775" s="354"/>
      <c r="H4775" s="355"/>
      <c r="I4775" s="356"/>
    </row>
    <row r="4776" spans="2:9" ht="16.5" thickBot="1">
      <c r="B4776" s="81"/>
      <c r="D4776" s="352"/>
      <c r="E4776" s="353"/>
      <c r="F4776" s="353"/>
      <c r="G4776" s="354"/>
      <c r="H4776" s="355"/>
      <c r="I4776" s="356"/>
    </row>
    <row r="4777" spans="2:9" ht="16.5" thickBot="1">
      <c r="B4777" s="81"/>
      <c r="D4777" s="352"/>
      <c r="E4777" s="353"/>
      <c r="F4777" s="353"/>
      <c r="G4777" s="354"/>
      <c r="H4777" s="355"/>
      <c r="I4777" s="356"/>
    </row>
    <row r="4778" spans="2:9" ht="16.5" thickBot="1">
      <c r="B4778" s="81"/>
      <c r="D4778" s="352"/>
      <c r="E4778" s="353"/>
      <c r="F4778" s="353"/>
      <c r="G4778" s="354"/>
      <c r="H4778" s="355"/>
      <c r="I4778" s="356"/>
    </row>
    <row r="4779" spans="2:9" ht="16.5" thickBot="1">
      <c r="B4779" s="81"/>
      <c r="D4779" s="352"/>
      <c r="E4779" s="353"/>
      <c r="F4779" s="353"/>
      <c r="G4779" s="354"/>
      <c r="H4779" s="355"/>
      <c r="I4779" s="356"/>
    </row>
    <row r="4780" spans="2:9" ht="16.5" thickBot="1">
      <c r="B4780" s="81"/>
      <c r="D4780" s="352"/>
      <c r="E4780" s="353"/>
      <c r="F4780" s="353"/>
      <c r="G4780" s="354"/>
      <c r="H4780" s="355"/>
      <c r="I4780" s="356"/>
    </row>
    <row r="4781" spans="2:9" ht="16.5" thickBot="1">
      <c r="B4781" s="81"/>
      <c r="D4781" s="352"/>
      <c r="E4781" s="353"/>
      <c r="F4781" s="353"/>
      <c r="G4781" s="354"/>
      <c r="H4781" s="355"/>
      <c r="I4781" s="356"/>
    </row>
    <row r="4782" spans="2:9" ht="16.5" thickBot="1">
      <c r="B4782" s="81"/>
      <c r="D4782" s="352"/>
      <c r="E4782" s="353"/>
      <c r="F4782" s="353"/>
      <c r="G4782" s="354"/>
      <c r="H4782" s="355"/>
      <c r="I4782" s="356"/>
    </row>
    <row r="4783" spans="2:9" ht="16.5" thickBot="1">
      <c r="B4783" s="81"/>
      <c r="D4783" s="352"/>
      <c r="E4783" s="353"/>
      <c r="F4783" s="353"/>
      <c r="G4783" s="354"/>
      <c r="H4783" s="355"/>
      <c r="I4783" s="356"/>
    </row>
    <row r="4784" spans="2:9" ht="16.5" thickBot="1">
      <c r="B4784" s="81"/>
      <c r="D4784" s="352"/>
      <c r="E4784" s="353"/>
      <c r="F4784" s="353"/>
      <c r="G4784" s="354"/>
      <c r="H4784" s="355"/>
      <c r="I4784" s="356"/>
    </row>
    <row r="4785" spans="2:9" ht="16.5" thickBot="1">
      <c r="B4785" s="81"/>
      <c r="D4785" s="352"/>
      <c r="E4785" s="353"/>
      <c r="F4785" s="353"/>
      <c r="G4785" s="354"/>
      <c r="H4785" s="355"/>
      <c r="I4785" s="356"/>
    </row>
    <row r="4786" spans="2:9" ht="16.5" thickBot="1">
      <c r="B4786" s="81"/>
      <c r="D4786" s="352"/>
      <c r="E4786" s="353"/>
      <c r="F4786" s="353"/>
      <c r="G4786" s="354"/>
      <c r="H4786" s="355"/>
      <c r="I4786" s="356"/>
    </row>
    <row r="4787" spans="2:9" ht="16.5" thickBot="1">
      <c r="B4787" s="81"/>
      <c r="D4787" s="352"/>
      <c r="E4787" s="353"/>
      <c r="F4787" s="353"/>
      <c r="G4787" s="354"/>
      <c r="H4787" s="355"/>
      <c r="I4787" s="356"/>
    </row>
    <row r="4788" spans="2:9" ht="16.5" thickBot="1">
      <c r="B4788" s="81"/>
      <c r="D4788" s="352"/>
      <c r="E4788" s="353"/>
      <c r="F4788" s="353"/>
      <c r="G4788" s="354"/>
      <c r="H4788" s="355"/>
      <c r="I4788" s="356"/>
    </row>
    <row r="4789" spans="2:9" ht="16.5" thickBot="1">
      <c r="B4789" s="81"/>
      <c r="D4789" s="352"/>
      <c r="E4789" s="353"/>
      <c r="F4789" s="353"/>
      <c r="G4789" s="354"/>
      <c r="H4789" s="355"/>
      <c r="I4789" s="356"/>
    </row>
    <row r="4790" spans="2:9" ht="16.5" thickBot="1">
      <c r="B4790" s="81"/>
      <c r="D4790" s="352"/>
      <c r="E4790" s="353"/>
      <c r="F4790" s="353"/>
      <c r="G4790" s="354"/>
      <c r="H4790" s="355"/>
      <c r="I4790" s="356"/>
    </row>
    <row r="4791" spans="2:9" ht="16.5" thickBot="1">
      <c r="B4791" s="81"/>
      <c r="D4791" s="352"/>
      <c r="E4791" s="353"/>
      <c r="F4791" s="353"/>
      <c r="G4791" s="354"/>
      <c r="H4791" s="355"/>
      <c r="I4791" s="356"/>
    </row>
    <row r="4792" spans="2:9" ht="16.5" thickBot="1">
      <c r="B4792" s="81"/>
      <c r="D4792" s="352"/>
      <c r="E4792" s="353"/>
      <c r="F4792" s="353"/>
      <c r="G4792" s="354"/>
      <c r="H4792" s="355"/>
      <c r="I4792" s="356"/>
    </row>
    <row r="4793" spans="2:9" ht="16.5" thickBot="1">
      <c r="B4793" s="81"/>
      <c r="D4793" s="352"/>
      <c r="E4793" s="353"/>
      <c r="F4793" s="353"/>
      <c r="G4793" s="354"/>
      <c r="H4793" s="355"/>
      <c r="I4793" s="356"/>
    </row>
    <row r="4794" spans="2:9" ht="16.5" thickBot="1">
      <c r="B4794" s="81"/>
      <c r="D4794" s="352"/>
      <c r="E4794" s="353"/>
      <c r="F4794" s="353"/>
      <c r="G4794" s="354"/>
      <c r="H4794" s="355"/>
      <c r="I4794" s="356"/>
    </row>
    <row r="4795" spans="2:9" ht="16.5" thickBot="1">
      <c r="B4795" s="81"/>
      <c r="D4795" s="352"/>
      <c r="E4795" s="353"/>
      <c r="F4795" s="353"/>
      <c r="G4795" s="354"/>
      <c r="H4795" s="355"/>
      <c r="I4795" s="356"/>
    </row>
    <row r="4796" spans="2:9" ht="16.5" thickBot="1">
      <c r="B4796" s="81"/>
      <c r="D4796" s="352"/>
      <c r="E4796" s="353"/>
      <c r="F4796" s="353"/>
      <c r="G4796" s="354"/>
      <c r="H4796" s="355"/>
      <c r="I4796" s="356"/>
    </row>
    <row r="4797" spans="2:9" ht="16.5" thickBot="1">
      <c r="B4797" s="81"/>
      <c r="D4797" s="352"/>
      <c r="E4797" s="353"/>
      <c r="F4797" s="353"/>
      <c r="G4797" s="354"/>
      <c r="H4797" s="355"/>
      <c r="I4797" s="356"/>
    </row>
    <row r="4798" spans="2:9" ht="16.5" thickBot="1">
      <c r="B4798" s="81"/>
      <c r="D4798" s="352"/>
      <c r="E4798" s="353"/>
      <c r="F4798" s="353"/>
      <c r="G4798" s="354"/>
      <c r="H4798" s="355"/>
      <c r="I4798" s="356"/>
    </row>
    <row r="4799" spans="2:9" ht="16.5" thickBot="1">
      <c r="B4799" s="81"/>
      <c r="D4799" s="352"/>
      <c r="E4799" s="353"/>
      <c r="F4799" s="353"/>
      <c r="G4799" s="354"/>
      <c r="H4799" s="355"/>
      <c r="I4799" s="356"/>
    </row>
    <row r="4800" spans="2:9" ht="16.5" thickBot="1">
      <c r="B4800" s="81"/>
      <c r="D4800" s="352"/>
      <c r="E4800" s="353"/>
      <c r="F4800" s="353"/>
      <c r="G4800" s="354"/>
      <c r="H4800" s="355"/>
      <c r="I4800" s="356"/>
    </row>
    <row r="4801" spans="2:9" ht="16.5" thickBot="1">
      <c r="B4801" s="81"/>
      <c r="D4801" s="352"/>
      <c r="E4801" s="353"/>
      <c r="F4801" s="353"/>
      <c r="G4801" s="354"/>
      <c r="H4801" s="355"/>
      <c r="I4801" s="356"/>
    </row>
    <row r="4802" spans="2:9" ht="16.5" thickBot="1">
      <c r="B4802" s="81"/>
      <c r="D4802" s="352"/>
      <c r="E4802" s="353"/>
      <c r="F4802" s="353"/>
      <c r="G4802" s="354"/>
      <c r="H4802" s="355"/>
      <c r="I4802" s="356"/>
    </row>
    <row r="4803" spans="2:9" ht="16.5" thickBot="1">
      <c r="B4803" s="81"/>
      <c r="D4803" s="352"/>
      <c r="E4803" s="353"/>
      <c r="F4803" s="353"/>
      <c r="G4803" s="354"/>
      <c r="H4803" s="355"/>
      <c r="I4803" s="356"/>
    </row>
    <row r="4804" spans="2:9" ht="16.5" thickBot="1">
      <c r="B4804" s="81"/>
      <c r="D4804" s="352"/>
      <c r="E4804" s="353"/>
      <c r="F4804" s="353"/>
      <c r="G4804" s="354"/>
      <c r="H4804" s="355"/>
      <c r="I4804" s="356"/>
    </row>
    <row r="4805" spans="2:9" ht="16.5" thickBot="1">
      <c r="B4805" s="81"/>
      <c r="D4805" s="352"/>
      <c r="E4805" s="353"/>
      <c r="F4805" s="353"/>
      <c r="G4805" s="354"/>
      <c r="H4805" s="355"/>
      <c r="I4805" s="356"/>
    </row>
    <row r="4806" spans="2:9" ht="16.5" thickBot="1">
      <c r="B4806" s="81"/>
      <c r="D4806" s="352"/>
      <c r="E4806" s="353"/>
      <c r="F4806" s="353"/>
      <c r="G4806" s="354"/>
      <c r="H4806" s="355"/>
      <c r="I4806" s="356"/>
    </row>
    <row r="4807" spans="2:9" ht="16.5" thickBot="1">
      <c r="B4807" s="81"/>
      <c r="D4807" s="352"/>
      <c r="E4807" s="353"/>
      <c r="F4807" s="353"/>
      <c r="G4807" s="354"/>
      <c r="H4807" s="355"/>
      <c r="I4807" s="356"/>
    </row>
    <row r="4808" spans="2:9" ht="16.5" thickBot="1">
      <c r="B4808" s="81"/>
      <c r="D4808" s="352"/>
      <c r="E4808" s="353"/>
      <c r="F4808" s="353"/>
      <c r="G4808" s="354"/>
      <c r="H4808" s="355"/>
      <c r="I4808" s="356"/>
    </row>
    <row r="4809" spans="2:9" ht="16.5" thickBot="1">
      <c r="B4809" s="81"/>
      <c r="D4809" s="352"/>
      <c r="E4809" s="353"/>
      <c r="F4809" s="353"/>
      <c r="G4809" s="354"/>
      <c r="H4809" s="355"/>
      <c r="I4809" s="356"/>
    </row>
    <row r="4810" spans="2:9" ht="16.5" thickBot="1">
      <c r="B4810" s="81"/>
      <c r="D4810" s="352"/>
      <c r="E4810" s="353"/>
      <c r="F4810" s="353"/>
      <c r="G4810" s="354"/>
      <c r="H4810" s="355"/>
      <c r="I4810" s="356"/>
    </row>
    <row r="4811" spans="2:9" ht="16.5" thickBot="1">
      <c r="B4811" s="81"/>
      <c r="D4811" s="352"/>
      <c r="E4811" s="353"/>
      <c r="F4811" s="353"/>
      <c r="G4811" s="354"/>
      <c r="H4811" s="355"/>
      <c r="I4811" s="356"/>
    </row>
    <row r="4812" spans="2:9" ht="16.5" thickBot="1">
      <c r="B4812" s="81"/>
      <c r="D4812" s="352"/>
      <c r="E4812" s="353"/>
      <c r="F4812" s="353"/>
      <c r="G4812" s="354"/>
      <c r="H4812" s="355"/>
      <c r="I4812" s="356"/>
    </row>
    <row r="4813" spans="2:9" ht="16.5" thickBot="1">
      <c r="B4813" s="81"/>
      <c r="D4813" s="352"/>
      <c r="E4813" s="353"/>
      <c r="F4813" s="353"/>
      <c r="G4813" s="354"/>
      <c r="H4813" s="355"/>
      <c r="I4813" s="356"/>
    </row>
    <row r="4814" spans="2:9" ht="16.5" thickBot="1">
      <c r="B4814" s="81"/>
      <c r="D4814" s="352"/>
      <c r="E4814" s="353"/>
      <c r="F4814" s="353"/>
      <c r="G4814" s="354"/>
      <c r="H4814" s="355"/>
      <c r="I4814" s="356"/>
    </row>
    <row r="4815" spans="2:9" ht="16.5" thickBot="1">
      <c r="B4815" s="81"/>
      <c r="D4815" s="352"/>
      <c r="E4815" s="353"/>
      <c r="F4815" s="353"/>
      <c r="G4815" s="354"/>
      <c r="H4815" s="355"/>
      <c r="I4815" s="356"/>
    </row>
    <row r="4816" spans="2:9" ht="16.5" thickBot="1">
      <c r="B4816" s="81"/>
      <c r="D4816" s="352"/>
      <c r="E4816" s="353"/>
      <c r="F4816" s="353"/>
      <c r="G4816" s="354"/>
      <c r="H4816" s="355"/>
      <c r="I4816" s="356"/>
    </row>
    <row r="4817" spans="2:9" ht="16.5" thickBot="1">
      <c r="B4817" s="81"/>
      <c r="D4817" s="352"/>
      <c r="E4817" s="353"/>
      <c r="F4817" s="353"/>
      <c r="G4817" s="354"/>
      <c r="H4817" s="355"/>
      <c r="I4817" s="356"/>
    </row>
    <row r="4818" spans="2:9" ht="16.5" thickBot="1">
      <c r="B4818" s="81"/>
      <c r="D4818" s="352"/>
      <c r="E4818" s="353"/>
      <c r="F4818" s="353"/>
      <c r="G4818" s="354"/>
      <c r="H4818" s="355"/>
      <c r="I4818" s="356"/>
    </row>
    <row r="4819" spans="2:9" ht="16.5" thickBot="1">
      <c r="B4819" s="81"/>
      <c r="D4819" s="352"/>
      <c r="E4819" s="353"/>
      <c r="F4819" s="353"/>
      <c r="G4819" s="354"/>
      <c r="H4819" s="355"/>
      <c r="I4819" s="356"/>
    </row>
    <row r="4820" spans="2:9" ht="16.5" thickBot="1">
      <c r="B4820" s="81"/>
      <c r="D4820" s="352"/>
      <c r="E4820" s="353"/>
      <c r="F4820" s="353"/>
      <c r="G4820" s="354"/>
      <c r="H4820" s="355"/>
      <c r="I4820" s="356"/>
    </row>
    <row r="4821" spans="2:9" ht="16.5" thickBot="1">
      <c r="B4821" s="81"/>
      <c r="D4821" s="352"/>
      <c r="E4821" s="353"/>
      <c r="F4821" s="353"/>
      <c r="G4821" s="354"/>
      <c r="H4821" s="355"/>
      <c r="I4821" s="356"/>
    </row>
    <row r="4822" spans="2:9" ht="16.5" thickBot="1">
      <c r="B4822" s="81"/>
      <c r="D4822" s="352"/>
      <c r="E4822" s="353"/>
      <c r="F4822" s="353"/>
      <c r="G4822" s="354"/>
      <c r="H4822" s="355"/>
      <c r="I4822" s="356"/>
    </row>
    <row r="4823" spans="2:9" ht="16.5" thickBot="1">
      <c r="B4823" s="81"/>
      <c r="D4823" s="352"/>
      <c r="E4823" s="353"/>
      <c r="F4823" s="353"/>
      <c r="G4823" s="354"/>
      <c r="H4823" s="355"/>
      <c r="I4823" s="356"/>
    </row>
    <row r="4824" spans="2:9" ht="16.5" thickBot="1">
      <c r="B4824" s="81"/>
      <c r="D4824" s="352"/>
      <c r="E4824" s="353"/>
      <c r="F4824" s="353"/>
      <c r="G4824" s="354"/>
      <c r="H4824" s="355"/>
      <c r="I4824" s="356"/>
    </row>
    <row r="4825" spans="2:9" ht="16.5" thickBot="1">
      <c r="B4825" s="81"/>
      <c r="D4825" s="352"/>
      <c r="E4825" s="353"/>
      <c r="F4825" s="353"/>
      <c r="G4825" s="354"/>
      <c r="H4825" s="355"/>
      <c r="I4825" s="356"/>
    </row>
    <row r="4826" spans="2:9" ht="16.5" thickBot="1">
      <c r="B4826" s="81"/>
      <c r="D4826" s="352"/>
      <c r="E4826" s="353"/>
      <c r="F4826" s="353"/>
      <c r="G4826" s="354"/>
      <c r="H4826" s="355"/>
      <c r="I4826" s="356"/>
    </row>
    <row r="4827" spans="2:9" ht="16.5" thickBot="1">
      <c r="B4827" s="81"/>
      <c r="D4827" s="352"/>
      <c r="E4827" s="353"/>
      <c r="F4827" s="353"/>
      <c r="G4827" s="354"/>
      <c r="H4827" s="355"/>
      <c r="I4827" s="356"/>
    </row>
    <row r="4828" spans="2:9" ht="16.5" thickBot="1">
      <c r="B4828" s="81"/>
      <c r="D4828" s="352"/>
      <c r="E4828" s="353"/>
      <c r="F4828" s="353"/>
      <c r="G4828" s="354"/>
      <c r="H4828" s="355"/>
      <c r="I4828" s="356"/>
    </row>
    <row r="4829" spans="2:9" ht="16.5" thickBot="1">
      <c r="B4829" s="81"/>
      <c r="D4829" s="352"/>
      <c r="E4829" s="353"/>
      <c r="F4829" s="353"/>
      <c r="G4829" s="354"/>
      <c r="H4829" s="355"/>
      <c r="I4829" s="356"/>
    </row>
    <row r="4830" spans="2:9" ht="16.5" thickBot="1">
      <c r="B4830" s="81"/>
      <c r="D4830" s="352"/>
      <c r="E4830" s="353"/>
      <c r="F4830" s="353"/>
      <c r="G4830" s="354"/>
      <c r="H4830" s="355"/>
      <c r="I4830" s="356"/>
    </row>
    <row r="4831" spans="2:9" ht="16.5" thickBot="1">
      <c r="B4831" s="81"/>
      <c r="D4831" s="352"/>
      <c r="E4831" s="353"/>
      <c r="F4831" s="353"/>
      <c r="G4831" s="354"/>
      <c r="H4831" s="355"/>
      <c r="I4831" s="356"/>
    </row>
    <row r="4832" spans="2:9" ht="16.5" thickBot="1">
      <c r="B4832" s="81"/>
      <c r="D4832" s="352"/>
      <c r="E4832" s="353"/>
      <c r="F4832" s="353"/>
      <c r="G4832" s="354"/>
      <c r="H4832" s="355"/>
      <c r="I4832" s="356"/>
    </row>
    <row r="4833" spans="2:9" ht="16.5" thickBot="1">
      <c r="B4833" s="81"/>
      <c r="D4833" s="352"/>
      <c r="E4833" s="353"/>
      <c r="F4833" s="353"/>
      <c r="G4833" s="354"/>
      <c r="H4833" s="355"/>
      <c r="I4833" s="356"/>
    </row>
    <row r="4834" spans="2:9" ht="16.5" thickBot="1">
      <c r="B4834" s="81"/>
      <c r="D4834" s="352"/>
      <c r="E4834" s="353"/>
      <c r="F4834" s="353"/>
      <c r="G4834" s="354"/>
      <c r="H4834" s="355"/>
      <c r="I4834" s="356"/>
    </row>
    <row r="4835" spans="2:9" ht="16.5" thickBot="1">
      <c r="B4835" s="81"/>
      <c r="D4835" s="352"/>
      <c r="E4835" s="353"/>
      <c r="F4835" s="353"/>
      <c r="G4835" s="354"/>
      <c r="H4835" s="355"/>
      <c r="I4835" s="356"/>
    </row>
    <row r="4836" spans="2:9" ht="16.5" thickBot="1">
      <c r="B4836" s="81"/>
      <c r="D4836" s="352"/>
      <c r="E4836" s="353"/>
      <c r="F4836" s="353"/>
      <c r="G4836" s="354"/>
      <c r="H4836" s="355"/>
      <c r="I4836" s="356"/>
    </row>
    <row r="4837" spans="2:9" ht="16.5" thickBot="1">
      <c r="B4837" s="81"/>
      <c r="D4837" s="352"/>
      <c r="E4837" s="353"/>
      <c r="F4837" s="353"/>
      <c r="G4837" s="354"/>
      <c r="H4837" s="355"/>
      <c r="I4837" s="356"/>
    </row>
    <row r="4838" spans="2:9" ht="16.5" thickBot="1">
      <c r="B4838" s="81"/>
      <c r="D4838" s="352"/>
      <c r="E4838" s="353"/>
      <c r="F4838" s="353"/>
      <c r="G4838" s="354"/>
      <c r="H4838" s="355"/>
      <c r="I4838" s="356"/>
    </row>
    <row r="4839" spans="2:9" ht="16.5" thickBot="1">
      <c r="B4839" s="81"/>
      <c r="D4839" s="352"/>
      <c r="E4839" s="353"/>
      <c r="F4839" s="353"/>
      <c r="G4839" s="354"/>
      <c r="H4839" s="355"/>
      <c r="I4839" s="356"/>
    </row>
    <row r="4840" spans="2:9" ht="16.5" thickBot="1">
      <c r="B4840" s="81"/>
      <c r="D4840" s="352"/>
      <c r="E4840" s="353"/>
      <c r="F4840" s="353"/>
      <c r="G4840" s="354"/>
      <c r="H4840" s="355"/>
      <c r="I4840" s="356"/>
    </row>
    <row r="4841" spans="2:9" ht="16.5" thickBot="1">
      <c r="B4841" s="81"/>
      <c r="D4841" s="352"/>
      <c r="E4841" s="353"/>
      <c r="F4841" s="353"/>
      <c r="G4841" s="354"/>
      <c r="H4841" s="355"/>
      <c r="I4841" s="356"/>
    </row>
    <row r="4842" spans="2:9" ht="16.5" thickBot="1">
      <c r="B4842" s="81"/>
      <c r="D4842" s="352"/>
      <c r="E4842" s="353"/>
      <c r="F4842" s="353"/>
      <c r="G4842" s="354"/>
      <c r="H4842" s="355"/>
      <c r="I4842" s="356"/>
    </row>
    <row r="4843" spans="2:9" ht="16.5" thickBot="1">
      <c r="B4843" s="81"/>
      <c r="D4843" s="352"/>
      <c r="E4843" s="353"/>
      <c r="F4843" s="353"/>
      <c r="G4843" s="354"/>
      <c r="H4843" s="355"/>
      <c r="I4843" s="356"/>
    </row>
    <row r="4844" spans="2:9" ht="16.5" thickBot="1">
      <c r="B4844" s="81"/>
      <c r="D4844" s="352"/>
      <c r="E4844" s="353"/>
      <c r="F4844" s="353"/>
      <c r="G4844" s="354"/>
      <c r="H4844" s="355"/>
      <c r="I4844" s="356"/>
    </row>
    <row r="4845" spans="2:9" ht="16.5" thickBot="1">
      <c r="B4845" s="81"/>
      <c r="D4845" s="352"/>
      <c r="E4845" s="353"/>
      <c r="F4845" s="353"/>
      <c r="G4845" s="354"/>
      <c r="H4845" s="355"/>
      <c r="I4845" s="356"/>
    </row>
    <row r="4846" spans="2:9" ht="16.5" thickBot="1">
      <c r="B4846" s="81"/>
      <c r="D4846" s="352"/>
      <c r="E4846" s="353"/>
      <c r="F4846" s="353"/>
      <c r="G4846" s="354"/>
      <c r="H4846" s="355"/>
      <c r="I4846" s="356"/>
    </row>
    <row r="4847" spans="2:9" ht="16.5" thickBot="1">
      <c r="B4847" s="81"/>
      <c r="D4847" s="352"/>
      <c r="E4847" s="353"/>
      <c r="F4847" s="353"/>
      <c r="G4847" s="354"/>
      <c r="H4847" s="355"/>
      <c r="I4847" s="356"/>
    </row>
    <row r="4848" spans="2:9" ht="16.5" thickBot="1">
      <c r="B4848" s="81"/>
      <c r="D4848" s="352"/>
      <c r="E4848" s="353"/>
      <c r="F4848" s="353"/>
      <c r="G4848" s="354"/>
      <c r="H4848" s="355"/>
      <c r="I4848" s="356"/>
    </row>
    <row r="4849" spans="2:9" ht="16.5" thickBot="1">
      <c r="B4849" s="81"/>
      <c r="D4849" s="352"/>
      <c r="E4849" s="353"/>
      <c r="F4849" s="353"/>
      <c r="G4849" s="354"/>
      <c r="H4849" s="355"/>
      <c r="I4849" s="356"/>
    </row>
    <row r="4850" spans="2:9" ht="16.5" thickBot="1">
      <c r="B4850" s="81"/>
      <c r="D4850" s="352"/>
      <c r="E4850" s="353"/>
      <c r="F4850" s="353"/>
      <c r="G4850" s="354"/>
      <c r="H4850" s="355"/>
      <c r="I4850" s="356"/>
    </row>
    <row r="4851" spans="2:9" ht="16.5" thickBot="1">
      <c r="B4851" s="81"/>
      <c r="D4851" s="352"/>
      <c r="E4851" s="353"/>
      <c r="F4851" s="353"/>
      <c r="G4851" s="354"/>
      <c r="H4851" s="355"/>
      <c r="I4851" s="356"/>
    </row>
    <row r="4852" spans="2:9" ht="16.5" thickBot="1">
      <c r="B4852" s="81"/>
      <c r="D4852" s="352"/>
      <c r="E4852" s="353"/>
      <c r="F4852" s="353"/>
      <c r="G4852" s="354"/>
      <c r="H4852" s="355"/>
      <c r="I4852" s="356"/>
    </row>
    <row r="4853" spans="2:9" ht="16.5" thickBot="1">
      <c r="B4853" s="81"/>
      <c r="D4853" s="352"/>
      <c r="E4853" s="353"/>
      <c r="F4853" s="353"/>
      <c r="G4853" s="354"/>
      <c r="H4853" s="355"/>
      <c r="I4853" s="356"/>
    </row>
    <row r="4854" spans="2:9" ht="16.5" thickBot="1">
      <c r="B4854" s="81"/>
      <c r="D4854" s="352"/>
      <c r="E4854" s="353"/>
      <c r="F4854" s="353"/>
      <c r="G4854" s="354"/>
      <c r="H4854" s="355"/>
      <c r="I4854" s="356"/>
    </row>
    <row r="4855" spans="2:9" ht="16.5" thickBot="1">
      <c r="B4855" s="81"/>
      <c r="D4855" s="352"/>
      <c r="E4855" s="353"/>
      <c r="F4855" s="353"/>
      <c r="G4855" s="354"/>
      <c r="H4855" s="355"/>
      <c r="I4855" s="356"/>
    </row>
    <row r="4856" spans="2:9" ht="16.5" thickBot="1">
      <c r="B4856" s="81"/>
      <c r="D4856" s="352"/>
      <c r="E4856" s="353"/>
      <c r="F4856" s="353"/>
      <c r="G4856" s="354"/>
      <c r="H4856" s="355"/>
      <c r="I4856" s="356"/>
    </row>
    <row r="4857" spans="2:9" ht="16.5" thickBot="1">
      <c r="B4857" s="81"/>
      <c r="D4857" s="352"/>
      <c r="E4857" s="353"/>
      <c r="F4857" s="353"/>
      <c r="G4857" s="354"/>
      <c r="H4857" s="355"/>
      <c r="I4857" s="356"/>
    </row>
    <row r="4858" spans="2:9" ht="16.5" thickBot="1">
      <c r="B4858" s="81"/>
      <c r="D4858" s="352"/>
      <c r="E4858" s="353"/>
      <c r="F4858" s="353"/>
      <c r="G4858" s="354"/>
      <c r="H4858" s="355"/>
      <c r="I4858" s="356"/>
    </row>
    <row r="4859" spans="2:9" ht="16.5" thickBot="1">
      <c r="B4859" s="81"/>
      <c r="D4859" s="352"/>
      <c r="E4859" s="353"/>
      <c r="F4859" s="353"/>
      <c r="G4859" s="354"/>
      <c r="H4859" s="355"/>
      <c r="I4859" s="356"/>
    </row>
    <row r="4860" spans="2:9" ht="16.5" thickBot="1">
      <c r="B4860" s="81"/>
      <c r="D4860" s="352"/>
      <c r="E4860" s="353"/>
      <c r="F4860" s="353"/>
      <c r="G4860" s="354"/>
      <c r="H4860" s="355"/>
      <c r="I4860" s="356"/>
    </row>
    <row r="4861" spans="2:9" ht="16.5" thickBot="1">
      <c r="B4861" s="81"/>
      <c r="D4861" s="352"/>
      <c r="E4861" s="353"/>
      <c r="F4861" s="353"/>
      <c r="G4861" s="354"/>
      <c r="H4861" s="355"/>
      <c r="I4861" s="356"/>
    </row>
    <row r="4862" spans="2:9" ht="16.5" thickBot="1">
      <c r="B4862" s="81"/>
      <c r="D4862" s="352"/>
      <c r="E4862" s="353"/>
      <c r="F4862" s="353"/>
      <c r="G4862" s="354"/>
      <c r="H4862" s="355"/>
      <c r="I4862" s="356"/>
    </row>
    <row r="4863" spans="2:9" ht="16.5" thickBot="1">
      <c r="B4863" s="81"/>
      <c r="D4863" s="352"/>
      <c r="E4863" s="353"/>
      <c r="F4863" s="353"/>
      <c r="G4863" s="354"/>
      <c r="H4863" s="355"/>
      <c r="I4863" s="356"/>
    </row>
    <row r="4864" spans="2:9" ht="16.5" thickBot="1">
      <c r="B4864" s="81"/>
      <c r="D4864" s="352"/>
      <c r="E4864" s="353"/>
      <c r="F4864" s="353"/>
      <c r="G4864" s="354"/>
      <c r="H4864" s="355"/>
      <c r="I4864" s="356"/>
    </row>
    <row r="4865" spans="2:9" ht="16.5" thickBot="1">
      <c r="B4865" s="81"/>
      <c r="D4865" s="352"/>
      <c r="E4865" s="353"/>
      <c r="F4865" s="353"/>
      <c r="G4865" s="354"/>
      <c r="H4865" s="355"/>
      <c r="I4865" s="356"/>
    </row>
    <row r="4866" spans="2:9" ht="16.5" thickBot="1">
      <c r="B4866" s="81"/>
      <c r="D4866" s="352"/>
      <c r="E4866" s="353"/>
      <c r="F4866" s="353"/>
      <c r="G4866" s="354"/>
      <c r="H4866" s="355"/>
      <c r="I4866" s="356"/>
    </row>
    <row r="4867" spans="2:9" ht="16.5" thickBot="1">
      <c r="B4867" s="81"/>
      <c r="D4867" s="352"/>
      <c r="E4867" s="353"/>
      <c r="F4867" s="353"/>
      <c r="G4867" s="354"/>
      <c r="H4867" s="355"/>
      <c r="I4867" s="356"/>
    </row>
    <row r="4868" spans="2:9" ht="16.5" thickBot="1">
      <c r="B4868" s="81"/>
      <c r="D4868" s="352"/>
      <c r="E4868" s="353"/>
      <c r="F4868" s="353"/>
      <c r="G4868" s="354"/>
      <c r="H4868" s="355"/>
      <c r="I4868" s="356"/>
    </row>
    <row r="4869" spans="2:9" ht="16.5" thickBot="1">
      <c r="B4869" s="81"/>
      <c r="D4869" s="352"/>
      <c r="E4869" s="353"/>
      <c r="F4869" s="353"/>
      <c r="G4869" s="354"/>
      <c r="H4869" s="355"/>
      <c r="I4869" s="356"/>
    </row>
    <row r="4870" spans="2:9" ht="16.5" thickBot="1">
      <c r="B4870" s="81"/>
      <c r="D4870" s="352"/>
      <c r="E4870" s="353"/>
      <c r="F4870" s="353"/>
      <c r="G4870" s="354"/>
      <c r="H4870" s="355"/>
      <c r="I4870" s="356"/>
    </row>
    <row r="4871" spans="2:9" ht="16.5" thickBot="1">
      <c r="B4871" s="81"/>
      <c r="D4871" s="352"/>
      <c r="E4871" s="353"/>
      <c r="F4871" s="353"/>
      <c r="G4871" s="354"/>
      <c r="H4871" s="355"/>
      <c r="I4871" s="356"/>
    </row>
    <row r="4872" spans="2:9" ht="16.5" thickBot="1">
      <c r="B4872" s="81"/>
      <c r="D4872" s="352"/>
      <c r="E4872" s="353"/>
      <c r="F4872" s="353"/>
      <c r="G4872" s="354"/>
      <c r="H4872" s="355"/>
      <c r="I4872" s="356"/>
    </row>
    <row r="4873" spans="2:9" ht="16.5" thickBot="1">
      <c r="B4873" s="81"/>
      <c r="D4873" s="352"/>
      <c r="E4873" s="353"/>
      <c r="F4873" s="353"/>
      <c r="G4873" s="354"/>
      <c r="H4873" s="355"/>
      <c r="I4873" s="356"/>
    </row>
    <row r="4874" spans="2:9" ht="16.5" thickBot="1">
      <c r="B4874" s="81"/>
      <c r="D4874" s="352"/>
      <c r="E4874" s="353"/>
      <c r="F4874" s="353"/>
      <c r="G4874" s="354"/>
      <c r="H4874" s="355"/>
      <c r="I4874" s="356"/>
    </row>
    <row r="4875" spans="2:9" ht="16.5" thickBot="1">
      <c r="B4875" s="81"/>
      <c r="D4875" s="352"/>
      <c r="E4875" s="353"/>
      <c r="F4875" s="353"/>
      <c r="G4875" s="354"/>
      <c r="H4875" s="355"/>
      <c r="I4875" s="356"/>
    </row>
    <row r="4876" spans="2:9" ht="16.5" thickBot="1">
      <c r="B4876" s="81"/>
      <c r="D4876" s="352"/>
      <c r="E4876" s="353"/>
      <c r="F4876" s="353"/>
      <c r="G4876" s="354"/>
      <c r="H4876" s="355"/>
      <c r="I4876" s="356"/>
    </row>
    <row r="4877" spans="2:9" ht="16.5" thickBot="1">
      <c r="B4877" s="81"/>
      <c r="D4877" s="352"/>
      <c r="E4877" s="353"/>
      <c r="F4877" s="353"/>
      <c r="G4877" s="354"/>
      <c r="H4877" s="355"/>
      <c r="I4877" s="356"/>
    </row>
    <row r="4878" spans="2:9" ht="16.5" thickBot="1">
      <c r="B4878" s="81"/>
      <c r="D4878" s="352"/>
      <c r="E4878" s="353"/>
      <c r="F4878" s="353"/>
      <c r="G4878" s="354"/>
      <c r="H4878" s="355"/>
      <c r="I4878" s="356"/>
    </row>
    <row r="4879" spans="2:9" ht="16.5" thickBot="1">
      <c r="B4879" s="81"/>
      <c r="D4879" s="352"/>
      <c r="E4879" s="353"/>
      <c r="F4879" s="353"/>
      <c r="G4879" s="354"/>
      <c r="H4879" s="355"/>
      <c r="I4879" s="356"/>
    </row>
    <row r="4880" spans="2:9" ht="16.5" thickBot="1">
      <c r="B4880" s="81"/>
      <c r="D4880" s="352"/>
      <c r="E4880" s="353"/>
      <c r="F4880" s="353"/>
      <c r="G4880" s="354"/>
      <c r="H4880" s="355"/>
      <c r="I4880" s="356"/>
    </row>
    <row r="4881" spans="2:9" ht="16.5" thickBot="1">
      <c r="B4881" s="81"/>
      <c r="D4881" s="352"/>
      <c r="E4881" s="353"/>
      <c r="F4881" s="353"/>
      <c r="G4881" s="354"/>
      <c r="H4881" s="355"/>
      <c r="I4881" s="356"/>
    </row>
    <row r="4882" spans="2:9" ht="16.5" thickBot="1">
      <c r="B4882" s="81"/>
      <c r="D4882" s="352"/>
      <c r="E4882" s="353"/>
      <c r="F4882" s="353"/>
      <c r="G4882" s="354"/>
      <c r="H4882" s="355"/>
      <c r="I4882" s="356"/>
    </row>
    <row r="4883" spans="2:9" ht="16.5" thickBot="1">
      <c r="B4883" s="81"/>
      <c r="D4883" s="352"/>
      <c r="E4883" s="353"/>
      <c r="F4883" s="353"/>
      <c r="G4883" s="354"/>
      <c r="H4883" s="355"/>
      <c r="I4883" s="356"/>
    </row>
    <row r="4884" spans="2:9" ht="16.5" thickBot="1">
      <c r="B4884" s="81"/>
      <c r="D4884" s="352"/>
      <c r="E4884" s="353"/>
      <c r="F4884" s="353"/>
      <c r="G4884" s="354"/>
      <c r="H4884" s="355"/>
      <c r="I4884" s="356"/>
    </row>
    <row r="4885" spans="2:9" ht="16.5" thickBot="1">
      <c r="B4885" s="81"/>
      <c r="D4885" s="352"/>
      <c r="E4885" s="353"/>
      <c r="F4885" s="353"/>
      <c r="G4885" s="354"/>
      <c r="H4885" s="355"/>
      <c r="I4885" s="356"/>
    </row>
    <row r="4886" spans="2:9" ht="16.5" thickBot="1">
      <c r="B4886" s="81"/>
      <c r="D4886" s="352"/>
      <c r="E4886" s="353"/>
      <c r="F4886" s="353"/>
      <c r="G4886" s="354"/>
      <c r="H4886" s="355"/>
      <c r="I4886" s="356"/>
    </row>
    <row r="4887" spans="2:9" ht="16.5" thickBot="1">
      <c r="B4887" s="81"/>
      <c r="D4887" s="352"/>
      <c r="E4887" s="353"/>
      <c r="F4887" s="353"/>
      <c r="G4887" s="354"/>
      <c r="H4887" s="355"/>
      <c r="I4887" s="356"/>
    </row>
    <row r="4888" spans="2:9" ht="16.5" thickBot="1">
      <c r="B4888" s="81"/>
      <c r="D4888" s="352"/>
      <c r="E4888" s="353"/>
      <c r="F4888" s="353"/>
      <c r="G4888" s="354"/>
      <c r="H4888" s="355"/>
      <c r="I4888" s="356"/>
    </row>
    <row r="4889" spans="2:9" ht="16.5" thickBot="1">
      <c r="B4889" s="81"/>
      <c r="D4889" s="352"/>
      <c r="E4889" s="353"/>
      <c r="F4889" s="353"/>
      <c r="G4889" s="354"/>
      <c r="H4889" s="355"/>
      <c r="I4889" s="356"/>
    </row>
    <row r="4890" spans="2:9" ht="16.5" thickBot="1">
      <c r="B4890" s="81"/>
      <c r="D4890" s="352"/>
      <c r="E4890" s="353"/>
      <c r="F4890" s="353"/>
      <c r="G4890" s="354"/>
      <c r="H4890" s="355"/>
      <c r="I4890" s="356"/>
    </row>
    <row r="4891" spans="2:9" ht="16.5" thickBot="1">
      <c r="B4891" s="81"/>
      <c r="D4891" s="352"/>
      <c r="E4891" s="353"/>
      <c r="F4891" s="353"/>
      <c r="G4891" s="354"/>
      <c r="H4891" s="355"/>
      <c r="I4891" s="356"/>
    </row>
    <row r="4892" spans="2:9" ht="16.5" thickBot="1">
      <c r="B4892" s="81"/>
      <c r="D4892" s="352"/>
      <c r="E4892" s="353"/>
      <c r="F4892" s="353"/>
      <c r="G4892" s="354"/>
      <c r="H4892" s="355"/>
      <c r="I4892" s="356"/>
    </row>
    <row r="4893" spans="2:9" ht="16.5" thickBot="1">
      <c r="B4893" s="81"/>
      <c r="D4893" s="352"/>
      <c r="E4893" s="353"/>
      <c r="F4893" s="353"/>
      <c r="G4893" s="354"/>
      <c r="H4893" s="355"/>
      <c r="I4893" s="356"/>
    </row>
    <row r="4894" spans="2:9" ht="16.5" thickBot="1">
      <c r="B4894" s="81"/>
      <c r="D4894" s="352"/>
      <c r="E4894" s="353"/>
      <c r="F4894" s="353"/>
      <c r="G4894" s="354"/>
      <c r="H4894" s="355"/>
      <c r="I4894" s="356"/>
    </row>
    <row r="4895" spans="2:9" ht="16.5" thickBot="1">
      <c r="B4895" s="81"/>
      <c r="D4895" s="352"/>
      <c r="E4895" s="353"/>
      <c r="F4895" s="353"/>
      <c r="G4895" s="354"/>
      <c r="H4895" s="355"/>
      <c r="I4895" s="356"/>
    </row>
    <row r="4896" spans="2:9" ht="16.5" thickBot="1">
      <c r="B4896" s="81"/>
      <c r="D4896" s="352"/>
      <c r="E4896" s="353"/>
      <c r="F4896" s="353"/>
      <c r="G4896" s="354"/>
      <c r="H4896" s="355"/>
      <c r="I4896" s="356"/>
    </row>
    <row r="4897" spans="2:9" ht="16.5" thickBot="1">
      <c r="B4897" s="81"/>
      <c r="D4897" s="352"/>
      <c r="E4897" s="353"/>
      <c r="F4897" s="353"/>
      <c r="G4897" s="354"/>
      <c r="H4897" s="355"/>
      <c r="I4897" s="356"/>
    </row>
    <row r="4898" spans="2:9" ht="16.5" thickBot="1">
      <c r="B4898" s="81"/>
      <c r="D4898" s="352"/>
      <c r="E4898" s="353"/>
      <c r="F4898" s="353"/>
      <c r="G4898" s="354"/>
      <c r="H4898" s="355"/>
      <c r="I4898" s="356"/>
    </row>
    <row r="4899" spans="2:9" ht="16.5" thickBot="1">
      <c r="B4899" s="81"/>
      <c r="D4899" s="352"/>
      <c r="E4899" s="353"/>
      <c r="F4899" s="353"/>
      <c r="G4899" s="354"/>
      <c r="H4899" s="355"/>
      <c r="I4899" s="356"/>
    </row>
    <row r="4900" spans="2:9" ht="16.5" thickBot="1">
      <c r="B4900" s="81"/>
      <c r="D4900" s="352"/>
      <c r="E4900" s="353"/>
      <c r="F4900" s="353"/>
      <c r="G4900" s="354"/>
      <c r="H4900" s="355"/>
      <c r="I4900" s="356"/>
    </row>
    <row r="4901" spans="2:9" ht="16.5" thickBot="1">
      <c r="B4901" s="81"/>
      <c r="D4901" s="352"/>
      <c r="E4901" s="353"/>
      <c r="F4901" s="353"/>
      <c r="G4901" s="354"/>
      <c r="H4901" s="355"/>
      <c r="I4901" s="356"/>
    </row>
    <row r="4902" spans="2:9" ht="16.5" thickBot="1">
      <c r="B4902" s="81"/>
      <c r="D4902" s="352"/>
      <c r="E4902" s="353"/>
      <c r="F4902" s="353"/>
      <c r="G4902" s="354"/>
      <c r="H4902" s="355"/>
      <c r="I4902" s="356"/>
    </row>
    <row r="4903" spans="2:9" ht="16.5" thickBot="1">
      <c r="B4903" s="81"/>
      <c r="D4903" s="352"/>
      <c r="E4903" s="353"/>
      <c r="F4903" s="353"/>
      <c r="G4903" s="354"/>
      <c r="H4903" s="355"/>
      <c r="I4903" s="356"/>
    </row>
    <row r="4904" spans="2:9" ht="16.5" thickBot="1">
      <c r="B4904" s="81"/>
      <c r="D4904" s="352"/>
      <c r="E4904" s="353"/>
      <c r="F4904" s="353"/>
      <c r="G4904" s="354"/>
      <c r="H4904" s="355"/>
      <c r="I4904" s="356"/>
    </row>
    <row r="4905" spans="2:9" ht="16.5" thickBot="1">
      <c r="B4905" s="81"/>
      <c r="D4905" s="352"/>
      <c r="E4905" s="353"/>
      <c r="F4905" s="353"/>
      <c r="G4905" s="354"/>
      <c r="H4905" s="355"/>
      <c r="I4905" s="356"/>
    </row>
    <row r="4906" spans="2:9" ht="16.5" thickBot="1">
      <c r="B4906" s="81"/>
      <c r="D4906" s="352"/>
      <c r="E4906" s="353"/>
      <c r="F4906" s="353"/>
      <c r="G4906" s="354"/>
      <c r="H4906" s="355"/>
      <c r="I4906" s="356"/>
    </row>
    <row r="4907" spans="2:9" ht="16.5" thickBot="1">
      <c r="B4907" s="81"/>
      <c r="D4907" s="352"/>
      <c r="E4907" s="353"/>
      <c r="F4907" s="353"/>
      <c r="G4907" s="354"/>
      <c r="H4907" s="355"/>
      <c r="I4907" s="356"/>
    </row>
    <row r="4908" spans="2:9" ht="16.5" thickBot="1">
      <c r="B4908" s="81"/>
      <c r="D4908" s="352"/>
      <c r="E4908" s="353"/>
      <c r="F4908" s="353"/>
      <c r="G4908" s="354"/>
      <c r="H4908" s="355"/>
      <c r="I4908" s="356"/>
    </row>
    <row r="4909" spans="2:9" ht="16.5" thickBot="1">
      <c r="B4909" s="81"/>
      <c r="D4909" s="352"/>
      <c r="E4909" s="353"/>
      <c r="F4909" s="353"/>
      <c r="G4909" s="354"/>
      <c r="H4909" s="355"/>
      <c r="I4909" s="356"/>
    </row>
    <row r="4910" spans="2:9" ht="16.5" thickBot="1">
      <c r="B4910" s="81"/>
      <c r="D4910" s="352"/>
      <c r="E4910" s="353"/>
      <c r="F4910" s="353"/>
      <c r="G4910" s="354"/>
      <c r="H4910" s="355"/>
      <c r="I4910" s="356"/>
    </row>
    <row r="4911" spans="2:9" ht="16.5" thickBot="1">
      <c r="B4911" s="81"/>
      <c r="D4911" s="352"/>
      <c r="E4911" s="353"/>
      <c r="F4911" s="353"/>
      <c r="G4911" s="354"/>
      <c r="H4911" s="355"/>
      <c r="I4911" s="356"/>
    </row>
    <row r="4912" spans="2:9" ht="16.5" thickBot="1">
      <c r="B4912" s="81"/>
      <c r="D4912" s="352"/>
      <c r="E4912" s="353"/>
      <c r="F4912" s="353"/>
      <c r="G4912" s="354"/>
      <c r="H4912" s="355"/>
      <c r="I4912" s="356"/>
    </row>
    <row r="4913" spans="2:9" ht="16.5" thickBot="1">
      <c r="B4913" s="81"/>
      <c r="D4913" s="352"/>
      <c r="E4913" s="353"/>
      <c r="F4913" s="353"/>
      <c r="G4913" s="354"/>
      <c r="H4913" s="355"/>
      <c r="I4913" s="356"/>
    </row>
    <row r="4914" spans="2:9" ht="16.5" thickBot="1">
      <c r="B4914" s="81"/>
      <c r="D4914" s="352"/>
      <c r="E4914" s="353"/>
      <c r="F4914" s="353"/>
      <c r="G4914" s="354"/>
      <c r="H4914" s="355"/>
      <c r="I4914" s="356"/>
    </row>
    <row r="4915" spans="2:9" ht="16.5" thickBot="1">
      <c r="B4915" s="81"/>
      <c r="D4915" s="352"/>
      <c r="E4915" s="353"/>
      <c r="F4915" s="353"/>
      <c r="G4915" s="354"/>
      <c r="H4915" s="355"/>
      <c r="I4915" s="356"/>
    </row>
    <row r="4916" spans="2:9" ht="16.5" thickBot="1">
      <c r="B4916" s="81"/>
      <c r="D4916" s="352"/>
      <c r="E4916" s="353"/>
      <c r="F4916" s="353"/>
      <c r="G4916" s="354"/>
      <c r="H4916" s="355"/>
      <c r="I4916" s="356"/>
    </row>
    <row r="4917" spans="2:9" ht="16.5" thickBot="1">
      <c r="B4917" s="81"/>
      <c r="D4917" s="352"/>
      <c r="E4917" s="353"/>
      <c r="F4917" s="353"/>
      <c r="G4917" s="354"/>
      <c r="H4917" s="355"/>
      <c r="I4917" s="356"/>
    </row>
    <row r="4918" spans="2:9" ht="16.5" thickBot="1">
      <c r="B4918" s="81"/>
      <c r="D4918" s="352"/>
      <c r="E4918" s="353"/>
      <c r="F4918" s="353"/>
      <c r="G4918" s="354"/>
      <c r="H4918" s="355"/>
      <c r="I4918" s="356"/>
    </row>
    <row r="4919" spans="2:9" ht="16.5" thickBot="1">
      <c r="B4919" s="81"/>
      <c r="D4919" s="352"/>
      <c r="E4919" s="353"/>
      <c r="F4919" s="353"/>
      <c r="G4919" s="354"/>
      <c r="H4919" s="355"/>
      <c r="I4919" s="356"/>
    </row>
    <row r="4920" spans="2:9" ht="16.5" thickBot="1">
      <c r="B4920" s="81"/>
      <c r="D4920" s="352"/>
      <c r="E4920" s="353"/>
      <c r="F4920" s="353"/>
      <c r="G4920" s="354"/>
      <c r="H4920" s="355"/>
      <c r="I4920" s="356"/>
    </row>
    <row r="4921" spans="2:9" ht="16.5" thickBot="1">
      <c r="B4921" s="81"/>
      <c r="D4921" s="352"/>
      <c r="E4921" s="353"/>
      <c r="F4921" s="353"/>
      <c r="G4921" s="354"/>
      <c r="H4921" s="355"/>
      <c r="I4921" s="356"/>
    </row>
    <row r="4922" spans="2:9" ht="16.5" thickBot="1">
      <c r="B4922" s="81"/>
      <c r="D4922" s="352"/>
      <c r="E4922" s="353"/>
      <c r="F4922" s="353"/>
      <c r="G4922" s="354"/>
      <c r="H4922" s="355"/>
      <c r="I4922" s="356"/>
    </row>
    <row r="4923" spans="2:9" ht="16.5" thickBot="1">
      <c r="B4923" s="81"/>
      <c r="D4923" s="352"/>
      <c r="E4923" s="353"/>
      <c r="F4923" s="353"/>
      <c r="G4923" s="354"/>
      <c r="H4923" s="355"/>
      <c r="I4923" s="356"/>
    </row>
    <row r="4924" spans="2:9" ht="16.5" thickBot="1">
      <c r="B4924" s="81"/>
      <c r="D4924" s="352"/>
      <c r="E4924" s="353"/>
      <c r="F4924" s="353"/>
      <c r="G4924" s="354"/>
      <c r="H4924" s="355"/>
      <c r="I4924" s="356"/>
    </row>
    <row r="4925" spans="2:9" ht="16.5" thickBot="1">
      <c r="B4925" s="81"/>
      <c r="D4925" s="352"/>
      <c r="E4925" s="353"/>
      <c r="F4925" s="353"/>
      <c r="G4925" s="354"/>
      <c r="H4925" s="355"/>
      <c r="I4925" s="356"/>
    </row>
    <row r="4926" spans="2:9" ht="16.5" thickBot="1">
      <c r="B4926" s="81"/>
      <c r="D4926" s="352"/>
      <c r="E4926" s="353"/>
      <c r="F4926" s="353"/>
      <c r="G4926" s="354"/>
      <c r="H4926" s="355"/>
      <c r="I4926" s="356"/>
    </row>
    <row r="4927" spans="2:9" ht="16.5" thickBot="1">
      <c r="B4927" s="81"/>
      <c r="D4927" s="352"/>
      <c r="E4927" s="353"/>
      <c r="F4927" s="353"/>
      <c r="G4927" s="354"/>
      <c r="H4927" s="355"/>
      <c r="I4927" s="356"/>
    </row>
    <row r="4928" spans="2:9" ht="16.5" thickBot="1">
      <c r="B4928" s="81"/>
      <c r="D4928" s="352"/>
      <c r="E4928" s="353"/>
      <c r="F4928" s="353"/>
      <c r="G4928" s="354"/>
      <c r="H4928" s="355"/>
      <c r="I4928" s="356"/>
    </row>
    <row r="4929" spans="2:9" ht="16.5" thickBot="1">
      <c r="B4929" s="81"/>
      <c r="D4929" s="352"/>
      <c r="E4929" s="353"/>
      <c r="F4929" s="353"/>
      <c r="G4929" s="354"/>
      <c r="H4929" s="355"/>
      <c r="I4929" s="356"/>
    </row>
    <row r="4930" spans="2:9" ht="16.5" thickBot="1">
      <c r="B4930" s="81"/>
      <c r="D4930" s="352"/>
      <c r="E4930" s="353"/>
      <c r="F4930" s="353"/>
      <c r="G4930" s="354"/>
      <c r="H4930" s="355"/>
      <c r="I4930" s="356"/>
    </row>
    <row r="4931" spans="2:9" ht="16.5" thickBot="1">
      <c r="B4931" s="81"/>
      <c r="D4931" s="352"/>
      <c r="E4931" s="353"/>
      <c r="F4931" s="353"/>
      <c r="G4931" s="354"/>
      <c r="H4931" s="355"/>
      <c r="I4931" s="356"/>
    </row>
    <row r="4932" spans="2:9" ht="16.5" thickBot="1">
      <c r="B4932" s="81"/>
      <c r="D4932" s="352"/>
      <c r="E4932" s="353"/>
      <c r="F4932" s="353"/>
      <c r="G4932" s="354"/>
      <c r="H4932" s="355"/>
      <c r="I4932" s="356"/>
    </row>
    <row r="4933" spans="2:9" ht="16.5" thickBot="1">
      <c r="B4933" s="81"/>
      <c r="D4933" s="352"/>
      <c r="E4933" s="353"/>
      <c r="F4933" s="353"/>
      <c r="G4933" s="354"/>
      <c r="H4933" s="355"/>
      <c r="I4933" s="356"/>
    </row>
    <row r="4934" spans="2:9" ht="16.5" thickBot="1">
      <c r="B4934" s="81"/>
      <c r="D4934" s="352"/>
      <c r="E4934" s="353"/>
      <c r="F4934" s="353"/>
      <c r="G4934" s="354"/>
      <c r="H4934" s="355"/>
      <c r="I4934" s="356"/>
    </row>
    <row r="4935" spans="2:9" ht="16.5" thickBot="1">
      <c r="B4935" s="81"/>
      <c r="D4935" s="352"/>
      <c r="E4935" s="353"/>
      <c r="F4935" s="353"/>
      <c r="G4935" s="354"/>
      <c r="H4935" s="355"/>
      <c r="I4935" s="356"/>
    </row>
    <row r="4936" spans="2:9" ht="16.5" thickBot="1">
      <c r="B4936" s="81"/>
      <c r="D4936" s="352"/>
      <c r="E4936" s="353"/>
      <c r="F4936" s="353"/>
      <c r="G4936" s="354"/>
      <c r="H4936" s="355"/>
      <c r="I4936" s="356"/>
    </row>
    <row r="4937" spans="2:9" ht="16.5" thickBot="1">
      <c r="B4937" s="81"/>
      <c r="D4937" s="352"/>
      <c r="E4937" s="353"/>
      <c r="F4937" s="353"/>
      <c r="G4937" s="354"/>
      <c r="H4937" s="355"/>
      <c r="I4937" s="356"/>
    </row>
    <row r="4938" spans="2:9" ht="16.5" thickBot="1">
      <c r="B4938" s="81"/>
      <c r="D4938" s="352"/>
      <c r="E4938" s="353"/>
      <c r="F4938" s="353"/>
      <c r="G4938" s="354"/>
      <c r="H4938" s="355"/>
      <c r="I4938" s="356"/>
    </row>
    <row r="4939" spans="2:9" ht="16.5" thickBot="1">
      <c r="B4939" s="81"/>
      <c r="D4939" s="352"/>
      <c r="E4939" s="353"/>
      <c r="F4939" s="353"/>
      <c r="G4939" s="354"/>
      <c r="H4939" s="355"/>
      <c r="I4939" s="356"/>
    </row>
    <row r="4940" spans="2:9" ht="16.5" thickBot="1">
      <c r="B4940" s="81"/>
      <c r="D4940" s="352"/>
      <c r="E4940" s="353"/>
      <c r="F4940" s="353"/>
      <c r="G4940" s="354"/>
      <c r="H4940" s="355"/>
      <c r="I4940" s="356"/>
    </row>
    <row r="4941" spans="2:9" ht="16.5" thickBot="1">
      <c r="B4941" s="81"/>
      <c r="D4941" s="352"/>
      <c r="E4941" s="353"/>
      <c r="F4941" s="353"/>
      <c r="G4941" s="354"/>
      <c r="H4941" s="355"/>
      <c r="I4941" s="356"/>
    </row>
    <row r="4942" spans="2:9" ht="16.5" thickBot="1">
      <c r="B4942" s="81"/>
      <c r="D4942" s="352"/>
      <c r="E4942" s="353"/>
      <c r="F4942" s="353"/>
      <c r="G4942" s="354"/>
      <c r="H4942" s="355"/>
      <c r="I4942" s="356"/>
    </row>
    <row r="4943" spans="2:9" ht="16.5" thickBot="1">
      <c r="B4943" s="81"/>
      <c r="D4943" s="352"/>
      <c r="E4943" s="353"/>
      <c r="F4943" s="353"/>
      <c r="G4943" s="354"/>
      <c r="H4943" s="355"/>
      <c r="I4943" s="356"/>
    </row>
    <row r="4944" spans="2:9" ht="16.5" thickBot="1">
      <c r="B4944" s="81"/>
      <c r="D4944" s="352"/>
      <c r="E4944" s="353"/>
      <c r="F4944" s="353"/>
      <c r="G4944" s="354"/>
      <c r="H4944" s="355"/>
      <c r="I4944" s="356"/>
    </row>
    <row r="4945" spans="2:9" ht="16.5" thickBot="1">
      <c r="B4945" s="81"/>
      <c r="D4945" s="352"/>
      <c r="E4945" s="353"/>
      <c r="F4945" s="353"/>
      <c r="G4945" s="354"/>
      <c r="H4945" s="355"/>
      <c r="I4945" s="356"/>
    </row>
    <row r="4946" spans="2:9" ht="16.5" thickBot="1">
      <c r="B4946" s="81"/>
      <c r="D4946" s="352"/>
      <c r="E4946" s="353"/>
      <c r="F4946" s="353"/>
      <c r="G4946" s="354"/>
      <c r="H4946" s="355"/>
      <c r="I4946" s="356"/>
    </row>
    <row r="4947" ht="16.5" thickBot="1">
      <c r="H4947" s="355"/>
    </row>
  </sheetData>
  <sheetProtection selectLockedCells="1"/>
  <mergeCells count="90">
    <mergeCell ref="BD925:BG928"/>
    <mergeCell ref="BI939:BO939"/>
    <mergeCell ref="BI851:BO851"/>
    <mergeCell ref="AZ853:BF853"/>
    <mergeCell ref="BO855:BO862"/>
    <mergeCell ref="BD913:BI913"/>
    <mergeCell ref="BD679:BG679"/>
    <mergeCell ref="BD728:BG728"/>
    <mergeCell ref="BD767:BG767"/>
    <mergeCell ref="BD788:BG789"/>
    <mergeCell ref="BD536:BG536"/>
    <mergeCell ref="BH640:BH641"/>
    <mergeCell ref="BH644:BH645"/>
    <mergeCell ref="BH648:BH649"/>
    <mergeCell ref="AM925:AP928"/>
    <mergeCell ref="AR939:AX939"/>
    <mergeCell ref="AZ5:BP5"/>
    <mergeCell ref="BO6:BO13"/>
    <mergeCell ref="BD116:BG116"/>
    <mergeCell ref="BD128:BG128"/>
    <mergeCell ref="BD355:BG355"/>
    <mergeCell ref="BC393:BG393"/>
    <mergeCell ref="BD394:BG394"/>
    <mergeCell ref="BD502:BG502"/>
    <mergeCell ref="AR851:AX851"/>
    <mergeCell ref="AI853:AO853"/>
    <mergeCell ref="AX855:AX862"/>
    <mergeCell ref="AM913:AR913"/>
    <mergeCell ref="AM679:AP679"/>
    <mergeCell ref="AM728:AP728"/>
    <mergeCell ref="AM767:AP767"/>
    <mergeCell ref="AM788:AP789"/>
    <mergeCell ref="AM536:AP536"/>
    <mergeCell ref="AQ640:AQ641"/>
    <mergeCell ref="AQ644:AQ645"/>
    <mergeCell ref="AQ648:AQ649"/>
    <mergeCell ref="V925:Y928"/>
    <mergeCell ref="AA939:AG939"/>
    <mergeCell ref="AI5:AY5"/>
    <mergeCell ref="AX6:AX13"/>
    <mergeCell ref="AM116:AP116"/>
    <mergeCell ref="AM128:AP128"/>
    <mergeCell ref="AM355:AP355"/>
    <mergeCell ref="AL393:AP393"/>
    <mergeCell ref="AM394:AP394"/>
    <mergeCell ref="AM502:AP502"/>
    <mergeCell ref="AA851:AG851"/>
    <mergeCell ref="R853:X853"/>
    <mergeCell ref="AG855:AG862"/>
    <mergeCell ref="V913:AA913"/>
    <mergeCell ref="V679:Y679"/>
    <mergeCell ref="V728:Y728"/>
    <mergeCell ref="V767:Y767"/>
    <mergeCell ref="V788:Y789"/>
    <mergeCell ref="V536:Y536"/>
    <mergeCell ref="Z640:Z641"/>
    <mergeCell ref="Z644:Z645"/>
    <mergeCell ref="Z648:Z649"/>
    <mergeCell ref="V355:Y355"/>
    <mergeCell ref="U393:Y393"/>
    <mergeCell ref="V394:Y394"/>
    <mergeCell ref="V502:Y502"/>
    <mergeCell ref="R5:AH5"/>
    <mergeCell ref="AG6:AG13"/>
    <mergeCell ref="V116:Y116"/>
    <mergeCell ref="V128:Y128"/>
    <mergeCell ref="A3:F3"/>
    <mergeCell ref="I851:O851"/>
    <mergeCell ref="D788:G789"/>
    <mergeCell ref="D728:G728"/>
    <mergeCell ref="D767:G767"/>
    <mergeCell ref="D536:G536"/>
    <mergeCell ref="H640:H641"/>
    <mergeCell ref="D679:G679"/>
    <mergeCell ref="O6:O13"/>
    <mergeCell ref="C393:G393"/>
    <mergeCell ref="D913:I913"/>
    <mergeCell ref="D925:G928"/>
    <mergeCell ref="O855:O862"/>
    <mergeCell ref="A853:F853"/>
    <mergeCell ref="H648:H649"/>
    <mergeCell ref="I939:O939"/>
    <mergeCell ref="D1:I1"/>
    <mergeCell ref="D128:G128"/>
    <mergeCell ref="D355:G355"/>
    <mergeCell ref="H644:H645"/>
    <mergeCell ref="A5:P5"/>
    <mergeCell ref="D116:G116"/>
    <mergeCell ref="D394:G394"/>
    <mergeCell ref="D502:G502"/>
  </mergeCells>
  <dataValidations count="13">
    <dataValidation type="textLength" allowBlank="1" showInputMessage="1" showErrorMessage="1" sqref="L7 L112 L84 L864 L862 L860 L858 L855 L632 L674 L276 L206 L179 L177 L748 L744 L741 L739 L737 L735 L733 L731 L729 L726 L724 L746 L722 L720 L718 L716 L714 L712 L710 L708 L706 L704 L702 L700 L698 L696 L694 L692 L690 L688 L686 L682 L680 L676 L670 L667 L664 L661 L656 L653 L648 L644 L640 L637 L630 L628 L626 L624 L622 L620 L617 L613 L607 L604 L601 L594 L592 L590 L588 L586 L584 L582 L580 L578 L575 L573 L571 L568 L566 L564 L559 L555 L553 L551 L549 L547 L545 L543 L541 L539 L537 L533 L531 L529 L527 L524">
      <formula1>0</formula1>
      <formula2>14</formula2>
    </dataValidation>
    <dataValidation type="textLength" allowBlank="1" showInputMessage="1" showErrorMessage="1" sqref="L522 L519 L517 L513 L509 L506 L503 L499 L497 L495 L493 L491 L489 L487 L485 L483 L481 L479 L476 L473 L470 L466 L462 L459 L456 L452 L449 L445 L442 L439 L437 L435 L433 L431 L429 L427 L425 L423 L421 L419 L417 L415 L413 L411 L409 L407 L405 L403 L401 L399 L397 L395 L391 L389 L387 L384 L46 L382 L380 L378 L376 L374 L372 L370 L368 L366 L364 L362 L360 L358 L356 L351 L349 L345 L343 L341 L339 L337 L335 L333 L331 L329 L327 L325 L323 L321 L319 L317 L315 L311 L309 L307 L305 L302 L299 L297 L295 L293 L291 L289">
      <formula1>0</formula1>
      <formula2>14</formula2>
    </dataValidation>
    <dataValidation type="textLength" allowBlank="1" showInputMessage="1" showErrorMessage="1" sqref="L287 L285 L283 L281 L278 L274 L272 L270 L268 L266 L264 L262 L260 L258 L256 L254 L252 L250 L248 L246 L244 L242 L240 L238 L236 L234 L232 L230 L228 L226 L224 L222 L220 L218 L216 L214 L212 L210 L208 L204 L202 L200 L198 L196 L194 L192 L189 L187 L185 L183 L181 L175 L173 L171 L169 L167 L165 L163 L161 L159 L157 L155 L153 L151 L149 L147 L145 L143 L141 L139 L137 L135 L133 L131 L129 L125 L123 L121 L119 L117 L86 L110 L108 L106 L104 L102 L99 L96 L94 L92 L90 L866 L82 L80 L78 L76 L74 L71 L68 L65">
      <formula1>0</formula1>
      <formula2>14</formula2>
    </dataValidation>
    <dataValidation type="textLength" allowBlank="1" showInputMessage="1" showErrorMessage="1" sqref="L63 L59 L56 L53 L50 L48 L44 L42 L40 L38 L36 L33 L31 L29 L24 L22 L19 L17 L15 L13 L11 AD7 AD112 AD84 AD864 AD862 AD860 AD858 AD855 AD632 AD674 AD276 AD206 AD179 AD177 AD748 AD744 AD741 AD739 AD737 AD735 AD733 AD731 AD729 AD726 AD724 AD746 AD722 AD720 AD718 AD716 AD714 AD712 AD710 AD708 AD706 AD704 AD702 AD700 AD698 AD696 AD694 AD692 AD690 AD688 AD686 AD682 AD680 AD676 AD670 AD667 AD664 AD661 AD656 AD653 AD648 AD644 AD640 AD637 AD630 AD628 AD626 AD624 AD622 AD620 AD617 AD613 AD607 AD604 AD601 AD594 AD592 AD590 AD588 AD586 AD584 AD582 AD580 AD578 AD575">
      <formula1>0</formula1>
      <formula2>14</formula2>
    </dataValidation>
    <dataValidation type="textLength" allowBlank="1" showInputMessage="1" showErrorMessage="1" sqref="AD573 AD571 AD568 AD566 AD564 AD559 AD555 AD553 AD551 AD549 AD547 AD545 AD543 AD541 AD539 AD537 AD533 AD531 AD529 AD527 AD524 AD522 AD519 AD517 AD513 AD509 AD506 AD503 AD499 AD497 AD495 AD493 AD491 AD489 AD487 AD485 AD483 AD481 AD479 AD476 AD473 AD470 AD466 AD462 AD459 AD456 AD452 AD449 AD445 AD442 AD439 AD437 AD435 AD433 AD431 AD429 AD427 AD425 AD423 AD421 AD419 AD417 AD415 AD413 AD411 AD409 AD407 AD405 AD403 AD401 AD399 AD397 AD395 AD391 AD389 AD387 AD384 AD46 AD382 AD380 AD378 AD376 AD374 AD372 AD370 AD368 AD366 AD364 AD362 AD360 AD358 AD356 AD351 AD349 AD345 AD343 AD341 AD339 AD337 AD335">
      <formula1>0</formula1>
      <formula2>14</formula2>
    </dataValidation>
    <dataValidation type="textLength" allowBlank="1" showInputMessage="1" showErrorMessage="1" sqref="AD333 AD331 AD329 AD327 AD325 AD323 AD321 AD319 AD317 AD315 AD311 AD309 AD307 AD305 AD302 AD299 AD297 AD295 AD293 AD291 AD289 AD287 AD285 AD283 AD281 AD278 AD274 AD272 AD270 AD268 AD266 AD264 AD262 AD260 AD258 AD256 AD254 AD252 AD250 AD248 AD246 AD244 AD242 AD240 AD238 AD236 AD234 AD232 AD230 AD228 AD226 AD224 AD222 AD220 AD218 AD216 AD214 AD212 AD210 AD208 AD204 AD202 AD200 AD198 AD196 AD194 AD192 AD189 AD187 AD185 AD183 AD181 AD175 AD173 AD171 AD169 AD167 AD165 AD163 AD161 AD159 AD157 AD155 AD153 AD151 AD149 AD147 AD145 AD143 AD141 AD139 AD137 AD135 AD133 AD131 AD129 AD125 AD123 AD121 AD119">
      <formula1>0</formula1>
      <formula2>14</formula2>
    </dataValidation>
    <dataValidation type="textLength" allowBlank="1" showInputMessage="1" showErrorMessage="1" sqref="AD117 AD86 AD110 AD108 AD106 AD104 AD102 AD99 AD96 AD94 AD92 AD90 AD866 AD82 AD80 AD78 AD76 AD74 AD71 AD68 AD65 AD63 AD59 AD56 AD53 AD50 AD48 AD44 AD42 AD40 AD38 AD36 AD33 AD31 AD29 AD24 AD22 AD19 AD17 AD15 AD13 AD11 AU110 AU112 AU90 AU735 AU737 AU739 AU741 AU744 AU575 AU630 AU59 AU63 AU65 AU68 AU537 AU539 AU541 AU543 AU545 AU547 AU549 AU551 AU553 AU555 AU559 AU564 AU566 AU568 AU571 AU573 AU613 AU617 AU620 AU622 AU624 AU626 AU628 AU661 AU664 AU667 AU670 AU676 AU680 AU682 AU674 AU637 AU640 AU644 AU648 AU653 AU656 AU632 AU578 AU580 AU582 AU584 AU586 AU588">
      <formula1>0</formula1>
      <formula2>14</formula2>
    </dataValidation>
    <dataValidation type="textLength" allowBlank="1" showInputMessage="1" showErrorMessage="1" sqref="AU590 AU592 AU594 AU177 AU179 AU601 AU604 AU607 AU206 AU276 AU382 AU71 AU74 AU76 AU78 AU80 AU82 AU86 AU92 AU94 AU96 AU99 AU102 AU104 AU106 AU108 AU117 AU119 AU121 AU123 AU125 AU46 AU84 AU7 AU11 AU13 AU15 AU17 AU19 AU22 AU24 AU29 AU31 AU33 AU36 AU38 AU40 AU42 AU44 AU48 AU50 AU748 AU53 AU56 AU129 AU133 AU135 AU137 AU139 AU141 AU143 AU145 AU147 AU149 AU151 AU153 AU155 AU157 AU159 AU161 AU163 AU165 AU167 AU169 AU171 AU173 AU175 AU181 AU183 AU185 AU187 AU189 AU192 AU194 AU196 AU198 AU200 AU202 AU204 AU208 AU210 AU212 AU214 AU216 AU218 AU220 AU222 AU224 AU226 AU228">
      <formula1>0</formula1>
      <formula2>14</formula2>
    </dataValidation>
    <dataValidation type="textLength" allowBlank="1" showInputMessage="1" showErrorMessage="1" sqref="AU230 AU232 AU234 AU236 AU238 AU240 AU242 AU244 AU246 AU248 AU250 AU252 AU254 AU256 AU258 AU260 AU262 AU264 AU268 AU131 AU270 AU272 AU274 AU278 AU281 AU283 AU285 AU287 AU289 AU291 AU293 AU295 AU297 AU299 AU302 AU305 AU307 AU309 AU266 AU315 AU317 AU319 AU321 AU323 AU325 AU327 AU329 AU331 AU333 AU335 AU337 AU339 AU341 AU343 AU311 AU349 AU351 AU356 AU358 AU360 AU362 AU364 AU366 AU368 AU370 AU372 AU374 AU376 AU378 AU380 AU345 AU384 AU387 AU389 AU391 AU395 AU397 AU399 AU401 AU403 AU405 AU407 AU409 AU411 AU413 AU415 AU417 AU419 AU421 AU423 AU425 AU427 AU429 AU431 AU433 AU435 AU437 AU439 AU442 AU445">
      <formula1>0</formula1>
      <formula2>14</formula2>
    </dataValidation>
    <dataValidation type="textLength" allowBlank="1" showInputMessage="1" showErrorMessage="1" sqref="AU449 AU452 AU456 AU459 AU462 AU466 AU470 AU473 AU476 AU479 AU481 AU483 AU485 AU487 AU489 AU491 AU493 AU495 AU497 AU499 AU503 AU506 AU509 AU513 AU517 AU519 AU522 AU524 AU527 AU529 AU531 AU533 AU686 AU688 AU690 AU692 AU694 AU696 AU698 AU700 AU702 AU704 AU706 AU708 AU710 AU712 AU714 AU716 AU718 AU720 AU722 AU746 AU724 AU726 AU729 AU731 AU733 AU866 AU855 AU858 AU860 AU862 AU864 BL7 BL112 BL84 BL864 BL862 BL860 BL858 BL855 BL632 BL674 BL276 BL206 BL179 BL177 BL748 BL744 BL741 BL739 BL737 BL735 BL733 BL731 BL729 BL726 BL724 BL746 BL722 BL720 BL718 BL716 BL714 BL712 BL710 BL708 BL706 BL704 BL702">
      <formula1>0</formula1>
      <formula2>14</formula2>
    </dataValidation>
    <dataValidation type="textLength" allowBlank="1" showInputMessage="1" showErrorMessage="1" sqref="BL700 BL698 BL696 BL694 BL692 BL690 BL688 BL686 BL682 BL680 BL676 BL670 BL667 BL664 BL661 BL656 BL653 BL648 BL644 BL640 BL637 BL630 BL628">
      <formula1>0</formula1>
      <formula2>14</formula2>
    </dataValidation>
    <dataValidation allowBlank="1" showInputMessage="1" showErrorMessage="1" prompt="If you change the pack size you MUST change the est. quanity!!!!" sqref="J971 J789:J850 J637:J749 J909 J889 J933 J931 J924 J922 J919 J914 J905 J866:J867 J901 J898 J895 J892 J886 J882 J878 J875 J869 J864 J862 J860 J858 J935 J855:J856 J937 I596:I598 I600 J774 J776 J769:J771 J765 J751:J763 J7:J610 H476 J782:J787 H481 J613:J635 H459 AB789:AB850 AB637:AB749 AB909 AB889 AB933 AB931 AB924 AB922 AB919 AB914 AB905 AB866:AB867 AB901 AB898 AB895 AB892 AB886 AB882 AB878 AB875 AB869 AB864 AB862 AB860 AB858 AB935 AB855:AB856 AB937 AA596:AA598 AA600 AB774 AB776 AB769:AB771 AB765 AB751:AB763 AB7:AB610 Z476 AB782:AB787 Z481 AB613:AB635 Z459 AS789:AS850 AS7:AS610 AS909 AS862 AS933 AS931 AS924 AS922 AS919 AS914 AS905 AQ459 AS901 AS898 AS895 AS892 AS886"/>
    <dataValidation allowBlank="1" showInputMessage="1" showErrorMessage="1" prompt="If you change the pack size you MUST change the est. quanity!!!!" sqref="AS882 AS878 AS875 AS869 AQ476 AS782:AS787 AQ481 AS613:AS635 AS935 AS637:AS749 AS937 AR596:AR598 AR600 AS864 AS776 AS769:AS771 AS765 AS751:AS763 AS866:AS867 AS855:AS856 AS858 AS860 AS889 BJ789:BJ850 BJ637:BJ749 BJ909 BJ889 BJ933 BJ931 BJ924 BJ922 BJ919 BJ914 BJ905 BJ866:BJ867 BJ901 BJ898 BJ895 BJ892 BJ886 BJ882 BJ878 BJ875 BJ869 BJ864 BJ862 BJ860 BJ858 BJ935 BJ855:BJ856 BJ937 BI596:BI598 BI600 BJ774 BJ776 BJ769:BJ771 BJ765 BJ751:BJ763 BJ7:BJ610 BH476 BJ782:BJ787 BH481 BJ613:BJ635 BH459"/>
  </dataValidations>
  <printOptions gridLines="1"/>
  <pageMargins left="0.24" right="0.25" top="0.61" bottom="0.38" header="0.19" footer="0.2"/>
  <pageSetup horizontalDpi="300" verticalDpi="300" orientation="landscape" paperSize="5" scale="60" r:id="rId1"/>
  <headerFooter alignWithMargins="0">
    <oddHeader>&amp;CHARDIN-FAYETTE COUNTIES FOOD BID
2006-07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fayette co BOE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FCPS User</dc:creator>
  <cp:keywords/>
  <dc:description/>
  <cp:lastModifiedBy>Technology Department</cp:lastModifiedBy>
  <cp:lastPrinted>2006-04-12T18:21:52Z</cp:lastPrinted>
  <dcterms:created xsi:type="dcterms:W3CDTF">2006-04-12T11:41:52Z</dcterms:created>
  <dcterms:modified xsi:type="dcterms:W3CDTF">2006-04-12T18:26:03Z</dcterms:modified>
  <cp:category/>
  <cp:version/>
  <cp:contentType/>
  <cp:contentStatus/>
</cp:coreProperties>
</file>