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te.burtschy\Desktop\Finance-Annette\Recovered\Budget Committee\Charts\FY25\"/>
    </mc:Choice>
  </mc:AlternateContent>
  <bookViews>
    <workbookView xWindow="120" yWindow="15" windowWidth="12390" windowHeight="8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58" i="1" l="1"/>
  <c r="C34" i="1"/>
  <c r="D36" i="1" s="1"/>
  <c r="G60" i="1" l="1"/>
  <c r="G27" i="1"/>
  <c r="G26" i="1" l="1"/>
  <c r="G33" i="1" l="1"/>
  <c r="G29" i="1"/>
  <c r="D64" i="1" l="1"/>
  <c r="F64" i="1" l="1"/>
  <c r="G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30" i="1"/>
  <c r="G31" i="1"/>
  <c r="F36" i="1" l="1"/>
  <c r="F39" i="1" l="1"/>
  <c r="G36" i="1"/>
  <c r="G66" i="1"/>
  <c r="G62" i="1"/>
  <c r="G61" i="1"/>
  <c r="G57" i="1"/>
  <c r="G56" i="1"/>
  <c r="G55" i="1"/>
  <c r="G54" i="1"/>
  <c r="G53" i="1"/>
  <c r="G51" i="1"/>
  <c r="G50" i="1"/>
  <c r="G49" i="1"/>
  <c r="G35" i="1"/>
  <c r="G34" i="1"/>
  <c r="G32" i="1"/>
  <c r="G59" i="1"/>
  <c r="G64" i="1"/>
  <c r="D39" i="1" l="1"/>
  <c r="G39" i="1" s="1"/>
  <c r="G52" i="1"/>
</calcChain>
</file>

<file path=xl/sharedStrings.xml><?xml version="1.0" encoding="utf-8"?>
<sst xmlns="http://schemas.openxmlformats.org/spreadsheetml/2006/main" count="61" uniqueCount="54">
  <si>
    <t>Covington Independent Public Schools</t>
  </si>
  <si>
    <t>Receipts:</t>
  </si>
  <si>
    <t>General Property Tax</t>
  </si>
  <si>
    <t>General Property Delinquent Tax</t>
  </si>
  <si>
    <t>Public Service Companies Tax</t>
  </si>
  <si>
    <t>Motor Vehicle Taxes</t>
  </si>
  <si>
    <t>Omitted Taxes</t>
  </si>
  <si>
    <t>Adult High School Tuition</t>
  </si>
  <si>
    <t>Transportation Fees - from Fiscal Court</t>
  </si>
  <si>
    <t>Earnings from Investments (Interest)</t>
  </si>
  <si>
    <t>Refund from Prior Year Expenditure</t>
  </si>
  <si>
    <t>Miscellaneous Revenue</t>
  </si>
  <si>
    <t>Crime Check - Fingerprinting</t>
  </si>
  <si>
    <t>SEEK Program (from State)</t>
  </si>
  <si>
    <t>Vocational Transportation Reimbursement</t>
  </si>
  <si>
    <t>Revenue in Lieu of State Tax (Telecommunications Tax)</t>
  </si>
  <si>
    <t>Impact Aid Reimbursement (Federal)</t>
  </si>
  <si>
    <t>ERATE Reimbursement</t>
  </si>
  <si>
    <t>Medicaid Reimbursement</t>
  </si>
  <si>
    <t>Indirect Cost Transfer</t>
  </si>
  <si>
    <t>Sale of Equipment</t>
  </si>
  <si>
    <t>Loss of Equipment</t>
  </si>
  <si>
    <t xml:space="preserve">          Total Receipts, Transfers, and Balances</t>
  </si>
  <si>
    <t>Disbursements:</t>
  </si>
  <si>
    <t>Instruction</t>
  </si>
  <si>
    <t>Student Support Services</t>
  </si>
  <si>
    <t>Instructional Staff Support Services</t>
  </si>
  <si>
    <t>District Administration Support</t>
  </si>
  <si>
    <t>School Administation Support</t>
  </si>
  <si>
    <t>Business Support Services</t>
  </si>
  <si>
    <t>Plant Operations &amp; Maintenance</t>
  </si>
  <si>
    <t>Student Transportation</t>
  </si>
  <si>
    <t>Food Service Operation</t>
  </si>
  <si>
    <t>Architectural/Engineer</t>
  </si>
  <si>
    <t>Debt Service</t>
  </si>
  <si>
    <t>Fund Transfers</t>
  </si>
  <si>
    <t xml:space="preserve">          Total Disbursements</t>
  </si>
  <si>
    <t xml:space="preserve">          Contingencies</t>
  </si>
  <si>
    <t>Balance - July 1</t>
  </si>
  <si>
    <t>Variance</t>
  </si>
  <si>
    <t>Rental Income</t>
  </si>
  <si>
    <t>On-behalf payments</t>
  </si>
  <si>
    <t>Interfund Transfers</t>
  </si>
  <si>
    <t>NOTE:  on-behalf payments were budgeted for the first time in FY22 throughout all disbursements.</t>
  </si>
  <si>
    <t>On-behalf payments are what the state of KY pays for employee's retirement &amp; health insurance.</t>
  </si>
  <si>
    <t>Technology and debt service payments on be-behalf of the school district are also included.</t>
  </si>
  <si>
    <t xml:space="preserve">Revenue in Lieu of Taxes </t>
  </si>
  <si>
    <t>Restricted State Revenue</t>
  </si>
  <si>
    <t>FY24</t>
  </si>
  <si>
    <t>Speech Language Reimbursement</t>
  </si>
  <si>
    <t>Building Improvements</t>
  </si>
  <si>
    <t>Community Services</t>
  </si>
  <si>
    <t xml:space="preserve">COMPARISON OF FY'24 &amp; FY'25 GENERAL FUND BUDGET 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</si>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</sst>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Continuous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46" workbookViewId="0">
      <selection activeCell="G65" sqref="G65"/>
    </sheetView>
  </sheetViews>
  <sheetFormatPr defaultRowHeight="15" x14ac:dyDescent="0.25"/>
  <cols>
    <col min="1" max="1" width="16.28515625" customWidth="1"/>
    <col min="2" max="2" width="64.42578125" customWidth="1"/>
    <col min="3" max="3" width="17.140625" customWidth="1"/>
    <col min="4" max="4" width="16.7109375" customWidth="1"/>
    <col min="5" max="5" width="17.28515625" customWidth="1"/>
    <col min="6" max="6" width="16" customWidth="1"/>
    <col min="7" max="7" width="15.140625" customWidth="1"/>
  </cols>
  <sheetData>
    <row r="1" spans="1:7" x14ac:dyDescent="0.25">
      <c r="A1" s="7" t="s">
        <v>52</v>
      </c>
      <c r="B1" s="7"/>
      <c r="C1" s="7"/>
      <c r="D1" s="7"/>
      <c r="E1" s="7"/>
      <c r="F1" s="7"/>
      <c r="G1" s="7"/>
    </row>
    <row r="2" spans="1:7" x14ac:dyDescent="0.25">
      <c r="A2" s="7" t="s">
        <v>0</v>
      </c>
      <c r="B2" s="7"/>
      <c r="C2" s="7"/>
      <c r="D2" s="7"/>
      <c r="E2" s="7"/>
      <c r="F2" s="7"/>
      <c r="G2" s="7"/>
    </row>
    <row r="6" spans="1:7" x14ac:dyDescent="0.25">
      <c r="C6" s="3" t="s">
        <v>48</v>
      </c>
      <c r="D6" s="3" t="s">
        <v>48</v>
      </c>
      <c r="E6" s="3" t="s">
        <v>53</v>
      </c>
      <c r="F6" s="3" t="s">
        <v>53</v>
      </c>
      <c r="G6" s="3" t="s">
        <v>39</v>
      </c>
    </row>
    <row r="7" spans="1:7" x14ac:dyDescent="0.25">
      <c r="C7" s="4"/>
      <c r="D7" s="4"/>
    </row>
    <row r="8" spans="1:7" x14ac:dyDescent="0.25">
      <c r="A8" t="s">
        <v>38</v>
      </c>
      <c r="C8" s="4"/>
      <c r="D8" s="5">
        <v>13811430.130000001</v>
      </c>
      <c r="E8" s="4"/>
      <c r="F8" s="5">
        <v>15318430.310000001</v>
      </c>
      <c r="G8" s="6">
        <f>F8-D8</f>
        <v>1507000.1799999997</v>
      </c>
    </row>
    <row r="9" spans="1:7" x14ac:dyDescent="0.25">
      <c r="C9" s="4"/>
      <c r="D9" s="5"/>
      <c r="E9" s="4"/>
      <c r="F9" s="5"/>
    </row>
    <row r="10" spans="1:7" x14ac:dyDescent="0.25">
      <c r="A10" t="s">
        <v>1</v>
      </c>
      <c r="C10" s="4"/>
      <c r="D10" s="5"/>
      <c r="E10" s="4"/>
      <c r="F10" s="5"/>
    </row>
    <row r="11" spans="1:7" x14ac:dyDescent="0.25">
      <c r="B11" t="s">
        <v>2</v>
      </c>
      <c r="C11" s="5">
        <v>18180304</v>
      </c>
      <c r="D11" s="5"/>
      <c r="E11" s="5">
        <v>19626823</v>
      </c>
      <c r="F11" s="5"/>
      <c r="G11" s="6">
        <f>E11-C11</f>
        <v>1446519</v>
      </c>
    </row>
    <row r="12" spans="1:7" x14ac:dyDescent="0.25">
      <c r="B12" t="s">
        <v>3</v>
      </c>
      <c r="C12" s="5">
        <v>0</v>
      </c>
      <c r="D12" s="5"/>
      <c r="E12" s="5">
        <v>800000</v>
      </c>
      <c r="F12" s="5"/>
      <c r="G12" s="6">
        <f t="shared" ref="G12:G35" si="0">E12-C12</f>
        <v>800000</v>
      </c>
    </row>
    <row r="13" spans="1:7" x14ac:dyDescent="0.25">
      <c r="B13" t="s">
        <v>4</v>
      </c>
      <c r="C13" s="5">
        <v>0</v>
      </c>
      <c r="D13" s="5"/>
      <c r="E13" s="5">
        <v>300000</v>
      </c>
      <c r="F13" s="5"/>
      <c r="G13" s="6">
        <f t="shared" si="0"/>
        <v>300000</v>
      </c>
    </row>
    <row r="14" spans="1:7" x14ac:dyDescent="0.25">
      <c r="B14" t="s">
        <v>5</v>
      </c>
      <c r="C14" s="5">
        <v>1400000</v>
      </c>
      <c r="D14" s="5"/>
      <c r="E14" s="5">
        <v>1600000</v>
      </c>
      <c r="F14" s="5"/>
      <c r="G14" s="6">
        <f t="shared" si="0"/>
        <v>200000</v>
      </c>
    </row>
    <row r="15" spans="1:7" x14ac:dyDescent="0.25">
      <c r="B15" t="s">
        <v>6</v>
      </c>
      <c r="C15" s="5">
        <v>200000</v>
      </c>
      <c r="D15" s="5"/>
      <c r="E15" s="5">
        <v>100000</v>
      </c>
      <c r="F15" s="5"/>
      <c r="G15" s="6">
        <f t="shared" si="0"/>
        <v>-100000</v>
      </c>
    </row>
    <row r="16" spans="1:7" x14ac:dyDescent="0.25">
      <c r="B16" t="s">
        <v>46</v>
      </c>
      <c r="C16" s="5">
        <v>375000</v>
      </c>
      <c r="D16" s="5"/>
      <c r="E16" s="5">
        <v>550000</v>
      </c>
      <c r="F16" s="5"/>
      <c r="G16" s="6">
        <f t="shared" si="0"/>
        <v>175000</v>
      </c>
    </row>
    <row r="17" spans="2:7" x14ac:dyDescent="0.25">
      <c r="B17" t="s">
        <v>7</v>
      </c>
      <c r="C17" s="5">
        <v>200</v>
      </c>
      <c r="D17" s="5"/>
      <c r="E17" s="5">
        <v>200</v>
      </c>
      <c r="F17" s="5"/>
      <c r="G17" s="6">
        <f t="shared" si="0"/>
        <v>0</v>
      </c>
    </row>
    <row r="18" spans="2:7" x14ac:dyDescent="0.25">
      <c r="B18" t="s">
        <v>8</v>
      </c>
      <c r="C18" s="5">
        <v>10000</v>
      </c>
      <c r="D18" s="5"/>
      <c r="E18" s="5">
        <v>10000</v>
      </c>
      <c r="F18" s="5"/>
      <c r="G18" s="6">
        <f t="shared" si="0"/>
        <v>0</v>
      </c>
    </row>
    <row r="19" spans="2:7" x14ac:dyDescent="0.25">
      <c r="B19" t="s">
        <v>9</v>
      </c>
      <c r="C19" s="5">
        <v>425000</v>
      </c>
      <c r="D19" s="5"/>
      <c r="E19" s="5">
        <v>1000000</v>
      </c>
      <c r="F19" s="5"/>
      <c r="G19" s="6">
        <f t="shared" si="0"/>
        <v>575000</v>
      </c>
    </row>
    <row r="20" spans="2:7" x14ac:dyDescent="0.25">
      <c r="B20" t="s">
        <v>40</v>
      </c>
      <c r="C20" s="5">
        <v>21000</v>
      </c>
      <c r="D20" s="5"/>
      <c r="E20" s="5">
        <v>25000</v>
      </c>
      <c r="F20" s="5"/>
      <c r="G20" s="6">
        <f t="shared" si="0"/>
        <v>4000</v>
      </c>
    </row>
    <row r="21" spans="2:7" x14ac:dyDescent="0.25">
      <c r="B21" t="s">
        <v>10</v>
      </c>
      <c r="C21" s="5">
        <v>15000</v>
      </c>
      <c r="D21" s="5"/>
      <c r="E21" s="5">
        <v>15000</v>
      </c>
      <c r="F21" s="5"/>
      <c r="G21" s="6">
        <f t="shared" si="0"/>
        <v>0</v>
      </c>
    </row>
    <row r="22" spans="2:7" x14ac:dyDescent="0.25">
      <c r="B22" t="s">
        <v>11</v>
      </c>
      <c r="C22" s="5">
        <v>15000</v>
      </c>
      <c r="D22" s="4"/>
      <c r="E22" s="5">
        <v>15000</v>
      </c>
      <c r="F22" s="4"/>
      <c r="G22" s="6">
        <f t="shared" si="0"/>
        <v>0</v>
      </c>
    </row>
    <row r="23" spans="2:7" x14ac:dyDescent="0.25">
      <c r="B23" t="s">
        <v>12</v>
      </c>
      <c r="C23" s="5">
        <v>2000</v>
      </c>
      <c r="D23" s="4"/>
      <c r="E23" s="5">
        <v>2000</v>
      </c>
      <c r="F23" s="4"/>
      <c r="G23" s="6">
        <f t="shared" si="0"/>
        <v>0</v>
      </c>
    </row>
    <row r="24" spans="2:7" x14ac:dyDescent="0.25">
      <c r="B24" t="s">
        <v>13</v>
      </c>
      <c r="C24" s="5">
        <v>12912554</v>
      </c>
      <c r="D24" s="4"/>
      <c r="E24" s="5">
        <v>12573894.1</v>
      </c>
      <c r="F24" s="4"/>
      <c r="G24" s="6">
        <f t="shared" si="0"/>
        <v>-338659.90000000037</v>
      </c>
    </row>
    <row r="25" spans="2:7" x14ac:dyDescent="0.25">
      <c r="B25" t="s">
        <v>14</v>
      </c>
      <c r="C25" s="5">
        <v>0</v>
      </c>
      <c r="D25" s="4"/>
      <c r="E25" s="5">
        <v>0</v>
      </c>
      <c r="F25" s="4"/>
      <c r="G25" s="6">
        <f t="shared" si="0"/>
        <v>0</v>
      </c>
    </row>
    <row r="26" spans="2:7" s="4" customFormat="1" x14ac:dyDescent="0.25">
      <c r="B26" s="4" t="s">
        <v>47</v>
      </c>
      <c r="C26" s="5">
        <v>0</v>
      </c>
      <c r="E26" s="5">
        <v>0</v>
      </c>
      <c r="G26" s="6">
        <f t="shared" si="0"/>
        <v>0</v>
      </c>
    </row>
    <row r="27" spans="2:7" s="4" customFormat="1" x14ac:dyDescent="0.25">
      <c r="B27" s="4" t="s">
        <v>49</v>
      </c>
      <c r="C27" s="5">
        <v>14000</v>
      </c>
      <c r="E27" s="5">
        <v>10000</v>
      </c>
      <c r="G27" s="6">
        <f t="shared" si="0"/>
        <v>-4000</v>
      </c>
    </row>
    <row r="28" spans="2:7" x14ac:dyDescent="0.25">
      <c r="B28" t="s">
        <v>15</v>
      </c>
      <c r="C28" s="5">
        <v>186000</v>
      </c>
      <c r="D28" s="4"/>
      <c r="E28" s="5">
        <v>186000</v>
      </c>
      <c r="F28" s="4"/>
      <c r="G28" s="6">
        <f t="shared" si="0"/>
        <v>0</v>
      </c>
    </row>
    <row r="29" spans="2:7" s="4" customFormat="1" x14ac:dyDescent="0.25">
      <c r="B29" s="4" t="s">
        <v>41</v>
      </c>
      <c r="C29" s="5">
        <v>13650000</v>
      </c>
      <c r="E29" s="5">
        <v>14000000</v>
      </c>
      <c r="G29" s="6">
        <f t="shared" si="0"/>
        <v>350000</v>
      </c>
    </row>
    <row r="30" spans="2:7" x14ac:dyDescent="0.25">
      <c r="B30" t="s">
        <v>16</v>
      </c>
      <c r="C30" s="5">
        <v>20000</v>
      </c>
      <c r="D30" s="4"/>
      <c r="E30" s="5">
        <v>11172.38</v>
      </c>
      <c r="F30" s="4"/>
      <c r="G30" s="6">
        <f t="shared" si="0"/>
        <v>-8827.6200000000008</v>
      </c>
    </row>
    <row r="31" spans="2:7" x14ac:dyDescent="0.25">
      <c r="B31" t="s">
        <v>17</v>
      </c>
      <c r="C31" s="5">
        <v>87000</v>
      </c>
      <c r="D31" s="6">
        <v>0</v>
      </c>
      <c r="E31" s="5">
        <v>87000</v>
      </c>
      <c r="F31" s="6">
        <v>0</v>
      </c>
      <c r="G31" s="6">
        <f t="shared" si="0"/>
        <v>0</v>
      </c>
    </row>
    <row r="32" spans="2:7" x14ac:dyDescent="0.25">
      <c r="B32" t="s">
        <v>18</v>
      </c>
      <c r="C32" s="5">
        <v>350000</v>
      </c>
      <c r="D32" s="4"/>
      <c r="E32" s="5">
        <v>380000</v>
      </c>
      <c r="F32" s="4"/>
      <c r="G32" s="6">
        <f t="shared" si="0"/>
        <v>30000</v>
      </c>
    </row>
    <row r="33" spans="1:7" s="4" customFormat="1" x14ac:dyDescent="0.25">
      <c r="B33" s="4" t="s">
        <v>42</v>
      </c>
      <c r="C33" s="5">
        <v>0</v>
      </c>
      <c r="E33" s="5">
        <v>810038.78</v>
      </c>
      <c r="G33" s="6">
        <f t="shared" si="0"/>
        <v>810038.78</v>
      </c>
    </row>
    <row r="34" spans="1:7" x14ac:dyDescent="0.25">
      <c r="B34" t="s">
        <v>19</v>
      </c>
      <c r="C34" s="5">
        <f>400000+394056.65</f>
        <v>794056.65</v>
      </c>
      <c r="D34" s="4"/>
      <c r="E34" s="5">
        <v>449212.62</v>
      </c>
      <c r="F34" s="4"/>
      <c r="G34" s="6">
        <f t="shared" si="0"/>
        <v>-344844.03</v>
      </c>
    </row>
    <row r="35" spans="1:7" x14ac:dyDescent="0.25">
      <c r="B35" t="s">
        <v>20</v>
      </c>
      <c r="C35" s="5">
        <v>2000</v>
      </c>
      <c r="D35" s="4"/>
      <c r="E35" s="5">
        <v>2000</v>
      </c>
      <c r="F35" s="4"/>
      <c r="G35" s="6">
        <f t="shared" si="0"/>
        <v>0</v>
      </c>
    </row>
    <row r="36" spans="1:7" x14ac:dyDescent="0.25">
      <c r="B36" t="s">
        <v>21</v>
      </c>
      <c r="C36" s="5">
        <v>0</v>
      </c>
      <c r="D36" s="6">
        <f>SUM(C11:C36)</f>
        <v>48659114.649999999</v>
      </c>
      <c r="E36" s="5">
        <v>0</v>
      </c>
      <c r="F36" s="6">
        <f>SUM(E11:E36)</f>
        <v>52553340.880000003</v>
      </c>
      <c r="G36" s="6">
        <f>F36-D36</f>
        <v>3894226.2300000042</v>
      </c>
    </row>
    <row r="37" spans="1:7" x14ac:dyDescent="0.25">
      <c r="C37" s="5"/>
      <c r="D37" s="6"/>
      <c r="E37" s="5"/>
      <c r="F37" s="6"/>
    </row>
    <row r="38" spans="1:7" x14ac:dyDescent="0.25">
      <c r="C38" s="1"/>
      <c r="E38" s="5"/>
      <c r="F38" s="4"/>
    </row>
    <row r="39" spans="1:7" x14ac:dyDescent="0.25">
      <c r="B39" t="s">
        <v>22</v>
      </c>
      <c r="C39" s="1"/>
      <c r="D39" s="2">
        <f>D8+D36</f>
        <v>62470544.780000001</v>
      </c>
      <c r="E39" s="5"/>
      <c r="F39" s="6">
        <f>F8+F36</f>
        <v>67871771.189999998</v>
      </c>
      <c r="G39" s="6">
        <f>F39-D39</f>
        <v>5401226.4099999964</v>
      </c>
    </row>
    <row r="40" spans="1:7" s="4" customFormat="1" x14ac:dyDescent="0.25">
      <c r="C40" s="5"/>
      <c r="D40" s="6"/>
      <c r="E40" s="5"/>
      <c r="F40" s="6"/>
      <c r="G40" s="6"/>
    </row>
    <row r="41" spans="1:7" s="4" customFormat="1" x14ac:dyDescent="0.25">
      <c r="C41" s="5"/>
      <c r="D41" s="6"/>
      <c r="E41" s="5"/>
      <c r="F41" s="6"/>
      <c r="G41" s="6"/>
    </row>
    <row r="42" spans="1:7" s="4" customFormat="1" x14ac:dyDescent="0.25">
      <c r="C42" s="5"/>
      <c r="D42" s="6"/>
      <c r="E42" s="5"/>
      <c r="F42" s="6"/>
      <c r="G42" s="6"/>
    </row>
    <row r="43" spans="1:7" s="4" customFormat="1" x14ac:dyDescent="0.25">
      <c r="C43" s="5"/>
      <c r="D43" s="6"/>
      <c r="E43" s="5"/>
      <c r="F43" s="6"/>
      <c r="G43" s="6"/>
    </row>
    <row r="44" spans="1:7" s="4" customFormat="1" x14ac:dyDescent="0.25">
      <c r="C44" s="5"/>
      <c r="D44" s="6"/>
      <c r="E44" s="5"/>
      <c r="F44" s="6"/>
      <c r="G44" s="6"/>
    </row>
    <row r="45" spans="1:7" s="4" customFormat="1" x14ac:dyDescent="0.25">
      <c r="C45" s="5"/>
      <c r="D45" s="6"/>
      <c r="E45" s="5"/>
      <c r="F45" s="6"/>
      <c r="G45" s="6"/>
    </row>
    <row r="46" spans="1:7" s="4" customFormat="1" x14ac:dyDescent="0.25">
      <c r="C46" s="3" t="s">
        <v>48</v>
      </c>
      <c r="D46" s="3" t="s">
        <v>48</v>
      </c>
      <c r="E46" s="3" t="s">
        <v>53</v>
      </c>
      <c r="F46" s="3" t="s">
        <v>53</v>
      </c>
      <c r="G46" s="3" t="s">
        <v>39</v>
      </c>
    </row>
    <row r="47" spans="1:7" s="4" customFormat="1" x14ac:dyDescent="0.25">
      <c r="C47" s="5"/>
      <c r="E47" s="5"/>
    </row>
    <row r="48" spans="1:7" x14ac:dyDescent="0.25">
      <c r="A48" t="s">
        <v>23</v>
      </c>
      <c r="C48" s="4"/>
      <c r="D48" s="4"/>
      <c r="E48" s="4"/>
      <c r="F48" s="4"/>
    </row>
    <row r="49" spans="2:7" x14ac:dyDescent="0.25">
      <c r="B49" t="s">
        <v>24</v>
      </c>
      <c r="C49" s="5">
        <v>34378468.850000001</v>
      </c>
      <c r="D49" s="4"/>
      <c r="E49" s="5">
        <v>38440657.68</v>
      </c>
      <c r="F49" s="4"/>
      <c r="G49" s="6">
        <f>E49-C49</f>
        <v>4062188.8299999982</v>
      </c>
    </row>
    <row r="50" spans="2:7" x14ac:dyDescent="0.25">
      <c r="B50" t="s">
        <v>25</v>
      </c>
      <c r="C50" s="5">
        <v>3203668.22</v>
      </c>
      <c r="D50" s="4"/>
      <c r="E50" s="5">
        <v>3381273.83</v>
      </c>
      <c r="F50" s="4"/>
      <c r="G50" s="6">
        <f t="shared" ref="G50:G62" si="1">E50-C50</f>
        <v>177605.60999999987</v>
      </c>
    </row>
    <row r="51" spans="2:7" x14ac:dyDescent="0.25">
      <c r="B51" t="s">
        <v>26</v>
      </c>
      <c r="C51" s="5">
        <v>460078.65</v>
      </c>
      <c r="D51" s="4"/>
      <c r="E51" s="5">
        <v>425047.94</v>
      </c>
      <c r="F51" s="4"/>
      <c r="G51" s="6">
        <f t="shared" si="1"/>
        <v>-35030.710000000021</v>
      </c>
    </row>
    <row r="52" spans="2:7" x14ac:dyDescent="0.25">
      <c r="B52" t="s">
        <v>27</v>
      </c>
      <c r="C52" s="5">
        <v>3514268.28</v>
      </c>
      <c r="D52" s="4"/>
      <c r="E52" s="5">
        <v>3592956.79</v>
      </c>
      <c r="F52" s="4"/>
      <c r="G52" s="6">
        <f t="shared" si="1"/>
        <v>78688.510000000242</v>
      </c>
    </row>
    <row r="53" spans="2:7" x14ac:dyDescent="0.25">
      <c r="B53" t="s">
        <v>28</v>
      </c>
      <c r="C53" s="5">
        <v>3598152.08</v>
      </c>
      <c r="D53" s="4"/>
      <c r="E53" s="5">
        <v>3606158.37</v>
      </c>
      <c r="F53" s="4"/>
      <c r="G53" s="6">
        <f t="shared" si="1"/>
        <v>8006.2900000000373</v>
      </c>
    </row>
    <row r="54" spans="2:7" x14ac:dyDescent="0.25">
      <c r="B54" t="s">
        <v>29</v>
      </c>
      <c r="C54" s="5">
        <v>2333897.37</v>
      </c>
      <c r="D54" s="4"/>
      <c r="E54" s="5">
        <v>2260114.29</v>
      </c>
      <c r="F54" s="4"/>
      <c r="G54" s="6">
        <f t="shared" si="1"/>
        <v>-73783.080000000075</v>
      </c>
    </row>
    <row r="55" spans="2:7" x14ac:dyDescent="0.25">
      <c r="B55" t="s">
        <v>30</v>
      </c>
      <c r="C55" s="5">
        <v>5875484.8200000003</v>
      </c>
      <c r="D55" s="4"/>
      <c r="E55" s="5">
        <v>6321659.4500000002</v>
      </c>
      <c r="F55" s="4"/>
      <c r="G55" s="6">
        <f t="shared" si="1"/>
        <v>446174.62999999989</v>
      </c>
    </row>
    <row r="56" spans="2:7" x14ac:dyDescent="0.25">
      <c r="B56" t="s">
        <v>31</v>
      </c>
      <c r="C56" s="5">
        <v>2191539.02</v>
      </c>
      <c r="D56" s="4"/>
      <c r="E56" s="5">
        <v>2718847.09</v>
      </c>
      <c r="F56" s="4"/>
      <c r="G56" s="6">
        <f t="shared" si="1"/>
        <v>527308.06999999983</v>
      </c>
    </row>
    <row r="57" spans="2:7" x14ac:dyDescent="0.25">
      <c r="B57" t="s">
        <v>32</v>
      </c>
      <c r="C57" s="5">
        <v>15000</v>
      </c>
      <c r="D57" s="4"/>
      <c r="E57" s="5">
        <v>15000</v>
      </c>
      <c r="F57" s="4"/>
      <c r="G57" s="6">
        <f t="shared" si="1"/>
        <v>0</v>
      </c>
    </row>
    <row r="58" spans="2:7" s="4" customFormat="1" x14ac:dyDescent="0.25">
      <c r="B58" s="4" t="s">
        <v>51</v>
      </c>
      <c r="C58" s="5"/>
      <c r="E58" s="5">
        <v>2547.1999999999998</v>
      </c>
      <c r="G58" s="6">
        <f t="shared" si="1"/>
        <v>2547.1999999999998</v>
      </c>
    </row>
    <row r="59" spans="2:7" x14ac:dyDescent="0.25">
      <c r="B59" t="s">
        <v>33</v>
      </c>
      <c r="C59" s="5">
        <v>15000</v>
      </c>
      <c r="D59" s="4"/>
      <c r="E59" s="5">
        <v>15000</v>
      </c>
      <c r="F59" s="4"/>
      <c r="G59" s="6">
        <f t="shared" si="1"/>
        <v>0</v>
      </c>
    </row>
    <row r="60" spans="2:7" s="4" customFormat="1" x14ac:dyDescent="0.25">
      <c r="B60" s="4" t="s">
        <v>50</v>
      </c>
      <c r="C60" s="5">
        <v>128362</v>
      </c>
      <c r="E60" s="5">
        <v>141303.75</v>
      </c>
      <c r="G60" s="6">
        <f t="shared" si="1"/>
        <v>12941.75</v>
      </c>
    </row>
    <row r="61" spans="2:7" x14ac:dyDescent="0.25">
      <c r="B61" t="s">
        <v>34</v>
      </c>
      <c r="C61" s="5">
        <v>0</v>
      </c>
      <c r="D61" s="4"/>
      <c r="E61" s="5">
        <v>0</v>
      </c>
      <c r="F61" s="4"/>
      <c r="G61" s="6">
        <f t="shared" si="1"/>
        <v>0</v>
      </c>
    </row>
    <row r="62" spans="2:7" x14ac:dyDescent="0.25">
      <c r="B62" t="s">
        <v>35</v>
      </c>
      <c r="C62" s="5">
        <v>221625.49</v>
      </c>
      <c r="D62" s="4"/>
      <c r="E62" s="5">
        <v>254649.83</v>
      </c>
      <c r="F62" s="4"/>
      <c r="G62" s="6">
        <f t="shared" si="1"/>
        <v>33024.339999999997</v>
      </c>
    </row>
    <row r="63" spans="2:7" x14ac:dyDescent="0.25">
      <c r="C63" s="4"/>
      <c r="D63" s="4"/>
      <c r="E63" s="4"/>
      <c r="F63" s="4"/>
    </row>
    <row r="64" spans="2:7" x14ac:dyDescent="0.25">
      <c r="B64" t="s">
        <v>36</v>
      </c>
      <c r="C64" s="4"/>
      <c r="D64" s="5">
        <f>SUM(C49:C62)</f>
        <v>55935544.780000001</v>
      </c>
      <c r="E64" s="4"/>
      <c r="F64" s="5">
        <f>SUM(E49:E62)</f>
        <v>61175216.219999999</v>
      </c>
      <c r="G64" s="6">
        <f>F64-D64</f>
        <v>5239671.4399999976</v>
      </c>
    </row>
    <row r="65" spans="1:7" x14ac:dyDescent="0.25">
      <c r="C65" s="4"/>
      <c r="D65" s="4"/>
      <c r="E65" s="4"/>
      <c r="F65" s="4"/>
    </row>
    <row r="66" spans="1:7" x14ac:dyDescent="0.25">
      <c r="B66" t="s">
        <v>37</v>
      </c>
      <c r="C66" s="4"/>
      <c r="D66" s="5">
        <v>6535000</v>
      </c>
      <c r="E66" s="4"/>
      <c r="F66" s="5">
        <v>6696554.9699999997</v>
      </c>
      <c r="G66" s="6">
        <f>F66-D66</f>
        <v>161554.96999999974</v>
      </c>
    </row>
    <row r="69" spans="1:7" x14ac:dyDescent="0.25">
      <c r="A69" t="s">
        <v>43</v>
      </c>
    </row>
    <row r="70" spans="1:7" s="4" customFormat="1" x14ac:dyDescent="0.25"/>
    <row r="71" spans="1:7" x14ac:dyDescent="0.25">
      <c r="A71" t="s">
        <v>44</v>
      </c>
    </row>
    <row r="72" spans="1:7" x14ac:dyDescent="0.25">
      <c r="A72" t="s">
        <v>45</v>
      </c>
    </row>
  </sheetData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abemerer</dc:creator>
  <cp:lastModifiedBy>Burtschy, Annette - Finance Director</cp:lastModifiedBy>
  <cp:lastPrinted>2022-11-22T13:21:32Z</cp:lastPrinted>
  <dcterms:created xsi:type="dcterms:W3CDTF">2012-10-16T13:16:11Z</dcterms:created>
  <dcterms:modified xsi:type="dcterms:W3CDTF">2024-11-25T20:57:26Z</dcterms:modified>
</cp:coreProperties>
</file>