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nette.burtschy\Desktop\Finance-Annette\Recovered\Tax Rate info\FY25\"/>
    </mc:Choice>
  </mc:AlternateContent>
  <bookViews>
    <workbookView xWindow="120" yWindow="15" windowWidth="13920" windowHeight="8190"/>
  </bookViews>
  <sheets>
    <sheet name="FY25" sheetId="1" r:id="rId1"/>
  </sheets>
  <calcPr calcId="162913"/>
</workbook>
</file>

<file path=xl/calcChain.xml><?xml version="1.0" encoding="utf-8"?>
<calcChain xmlns="http://schemas.openxmlformats.org/spreadsheetml/2006/main">
  <c r="E65" i="1" l="1"/>
  <c r="E38" i="1"/>
  <c r="E46" i="1" l="1"/>
  <c r="E45" i="1"/>
  <c r="E44" i="1"/>
  <c r="E43" i="1"/>
  <c r="E42" i="1"/>
  <c r="B44" i="1"/>
  <c r="E73" i="1"/>
  <c r="E72" i="1"/>
  <c r="E71" i="1"/>
  <c r="E70" i="1"/>
  <c r="E69" i="1"/>
  <c r="C70" i="1"/>
  <c r="C69" i="1"/>
  <c r="C42" i="1"/>
  <c r="C16" i="1"/>
  <c r="C17" i="1" s="1"/>
  <c r="C44" i="1" s="1"/>
  <c r="C65" i="1"/>
  <c r="C38" i="1"/>
  <c r="C43" i="1" l="1"/>
  <c r="C18" i="1"/>
  <c r="C71" i="1"/>
  <c r="C45" i="1" l="1"/>
  <c r="C72" i="1"/>
  <c r="C19" i="1"/>
  <c r="B73" i="1"/>
  <c r="B72" i="1"/>
  <c r="B71" i="1"/>
  <c r="D71" i="1" s="1"/>
  <c r="F71" i="1" s="1"/>
  <c r="G71" i="1" s="1"/>
  <c r="B70" i="1"/>
  <c r="D70" i="1" s="1"/>
  <c r="F70" i="1" s="1"/>
  <c r="G70" i="1" s="1"/>
  <c r="B69" i="1"/>
  <c r="D69" i="1" s="1"/>
  <c r="B65" i="1"/>
  <c r="D65" i="1" s="1"/>
  <c r="F65" i="1" s="1"/>
  <c r="G65" i="1" s="1"/>
  <c r="H65" i="1" s="1"/>
  <c r="B38" i="1"/>
  <c r="B46" i="1"/>
  <c r="B45" i="1"/>
  <c r="B43" i="1"/>
  <c r="B42" i="1"/>
  <c r="D72" i="1" l="1"/>
  <c r="F72" i="1" s="1"/>
  <c r="G72" i="1" s="1"/>
  <c r="I72" i="1" s="1"/>
  <c r="C46" i="1"/>
  <c r="D46" i="1" s="1"/>
  <c r="F46" i="1" s="1"/>
  <c r="C73" i="1"/>
  <c r="D73" i="1" s="1"/>
  <c r="F73" i="1" s="1"/>
  <c r="G73" i="1" s="1"/>
  <c r="H73" i="1" s="1"/>
  <c r="F69" i="1"/>
  <c r="G69" i="1" s="1"/>
  <c r="H69" i="1" s="1"/>
  <c r="H70" i="1"/>
  <c r="I70" i="1"/>
  <c r="I71" i="1"/>
  <c r="H71" i="1"/>
  <c r="D44" i="1"/>
  <c r="F44" i="1" s="1"/>
  <c r="D43" i="1"/>
  <c r="F43" i="1" s="1"/>
  <c r="D42" i="1"/>
  <c r="F42" i="1" s="1"/>
  <c r="D38" i="1"/>
  <c r="F38" i="1" s="1"/>
  <c r="D19" i="1"/>
  <c r="D18" i="1"/>
  <c r="D17" i="1"/>
  <c r="D16" i="1"/>
  <c r="D15" i="1"/>
  <c r="D11" i="1"/>
  <c r="I73" i="1" l="1"/>
  <c r="I69" i="1"/>
  <c r="H72" i="1"/>
  <c r="G38" i="1"/>
  <c r="G46" i="1"/>
  <c r="G44" i="1"/>
  <c r="G42" i="1"/>
  <c r="E11" i="1"/>
  <c r="F11" i="1" s="1"/>
  <c r="E19" i="1" l="1"/>
  <c r="F19" i="1" s="1"/>
  <c r="G19" i="1" s="1"/>
  <c r="H19" i="1" s="1"/>
  <c r="E18" i="1"/>
  <c r="F18" i="1" s="1"/>
  <c r="G18" i="1" s="1"/>
  <c r="E17" i="1"/>
  <c r="F17" i="1" s="1"/>
  <c r="G17" i="1" s="1"/>
  <c r="E16" i="1"/>
  <c r="F16" i="1" s="1"/>
  <c r="G16" i="1" s="1"/>
  <c r="E15" i="1"/>
  <c r="F15" i="1" s="1"/>
  <c r="G15" i="1" s="1"/>
  <c r="G11" i="1"/>
  <c r="H11" i="1" s="1"/>
  <c r="I42" i="1"/>
  <c r="J42" i="1" s="1"/>
  <c r="H38" i="1"/>
  <c r="I46" i="1"/>
  <c r="I44" i="1"/>
  <c r="J44" i="1" s="1"/>
  <c r="G43" i="1"/>
  <c r="I43" i="1" s="1"/>
  <c r="H42" i="1"/>
  <c r="H44" i="1"/>
  <c r="H46" i="1"/>
  <c r="I15" i="1" l="1"/>
  <c r="I16" i="1"/>
  <c r="J16" i="1" s="1"/>
  <c r="I17" i="1"/>
  <c r="J17" i="1" s="1"/>
  <c r="I18" i="1"/>
  <c r="J18" i="1" s="1"/>
  <c r="I19" i="1"/>
  <c r="H18" i="1"/>
  <c r="J43" i="1"/>
  <c r="H17" i="1"/>
  <c r="H15" i="1"/>
  <c r="J15" i="1"/>
  <c r="H43" i="1"/>
  <c r="H16" i="1"/>
  <c r="D45" i="1"/>
  <c r="F45" i="1" s="1"/>
  <c r="G45" i="1" s="1"/>
  <c r="I45" i="1" l="1"/>
  <c r="J45" i="1" s="1"/>
  <c r="H45" i="1"/>
</calcChain>
</file>

<file path=xl/sharedStrings.xml><?xml version="1.0" encoding="utf-8"?>
<sst xmlns="http://schemas.openxmlformats.org/spreadsheetml/2006/main" count="70" uniqueCount="25">
  <si>
    <t>Description of rate</t>
  </si>
  <si>
    <t>Rate</t>
  </si>
  <si>
    <t>Taxes</t>
  </si>
  <si>
    <t>last year's taxes paid</t>
  </si>
  <si>
    <t>Increase from</t>
  </si>
  <si>
    <t>Covington Independent Public Schools</t>
  </si>
  <si>
    <t>Based on a $100,000 home</t>
  </si>
  <si>
    <t>Example on how much taxpaper will pay</t>
  </si>
  <si>
    <t xml:space="preserve">Yearly </t>
  </si>
  <si>
    <t>Monthly</t>
  </si>
  <si>
    <t>Yearly</t>
  </si>
  <si>
    <t>which was the</t>
  </si>
  <si>
    <t xml:space="preserve">Compensating rate will not be same as last year's rate due to </t>
  </si>
  <si>
    <t>property assessment numbers are different.</t>
  </si>
  <si>
    <t>Exonerations</t>
  </si>
  <si>
    <t>Total</t>
  </si>
  <si>
    <t>Need info from local PVA on average residential &amp; commerical home - need to email them each year</t>
  </si>
  <si>
    <t>8/9/24 keep 100K</t>
  </si>
  <si>
    <t>as it has the formulas</t>
  </si>
  <si>
    <t>Last year's rate FY24</t>
  </si>
  <si>
    <t>nickel &amp; close to 4%</t>
  </si>
  <si>
    <t>Rates are provided by KDE on 1, 2, 3% &amp; current rate from prior year - need to email them each year</t>
  </si>
  <si>
    <t>Based on a $118,630 residential home</t>
  </si>
  <si>
    <t>Based on a $420,185 commercial</t>
  </si>
  <si>
    <t>Compensating FY25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</si>
</sst>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trike/>
      <sz val="11"/>
      <color theme="1"/>
      <name val="Calibri"/>
      <family val="2"/>
      <scheme val="minor"/>
    </font>
    <font>
      <strike/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9" fontId="0" fillId="0" borderId="0" xfId="0" applyNumberFormat="1"/>
    <xf numFmtId="164" fontId="0" fillId="0" borderId="0" xfId="1" applyNumberFormat="1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centerContinuous" vertical="top"/>
    </xf>
    <xf numFmtId="43" fontId="0" fillId="0" borderId="0" xfId="1" applyNumberFormat="1" applyFont="1"/>
    <xf numFmtId="43" fontId="0" fillId="0" borderId="0" xfId="1" applyFont="1"/>
    <xf numFmtId="2" fontId="0" fillId="0" borderId="0" xfId="0" applyNumberFormat="1" applyFill="1"/>
    <xf numFmtId="2" fontId="0" fillId="2" borderId="0" xfId="0" applyNumberFormat="1" applyFill="1"/>
    <xf numFmtId="0" fontId="0" fillId="0" borderId="0" xfId="0" applyFill="1"/>
    <xf numFmtId="164" fontId="0" fillId="2" borderId="0" xfId="1" applyNumberFormat="1" applyFont="1" applyFill="1"/>
    <xf numFmtId="164" fontId="0" fillId="0" borderId="0" xfId="1" applyNumberFormat="1" applyFont="1" applyFill="1"/>
    <xf numFmtId="0" fontId="0" fillId="2" borderId="0" xfId="0" applyFill="1" applyAlignment="1">
      <alignment horizontal="centerContinuous" vertical="top"/>
    </xf>
    <xf numFmtId="0" fontId="3" fillId="0" borderId="0" xfId="0" applyFont="1"/>
    <xf numFmtId="9" fontId="4" fillId="0" borderId="0" xfId="0" applyNumberFormat="1" applyFont="1" applyAlignment="1">
      <alignment horizontal="center"/>
    </xf>
    <xf numFmtId="43" fontId="3" fillId="0" borderId="0" xfId="1" applyFont="1"/>
    <xf numFmtId="2" fontId="3" fillId="0" borderId="0" xfId="0" applyNumberFormat="1" applyFont="1"/>
    <xf numFmtId="164" fontId="3" fillId="0" borderId="0" xfId="1" applyNumberFormat="1" applyFont="1" applyFill="1"/>
    <xf numFmtId="164" fontId="3" fillId="0" borderId="0" xfId="1" applyNumberFormat="1" applyFont="1"/>
    <xf numFmtId="43" fontId="3" fillId="0" borderId="0" xfId="1" applyNumberFormat="1" applyFont="1"/>
    <xf numFmtId="43" fontId="3" fillId="0" borderId="0" xfId="0" applyNumberFormat="1" applyFont="1"/>
    <xf numFmtId="14" fontId="0" fillId="0" borderId="0" xfId="0" applyNumberFormat="1" applyAlignment="1">
      <alignment horizontal="centerContinuous" vertical="top"/>
    </xf>
    <xf numFmtId="0" fontId="5" fillId="0" borderId="0" xfId="0" applyFont="1" applyAlignment="1">
      <alignment horizontal="centerContinuous" vertical="top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0"/>
  <sheetViews>
    <sheetView tabSelected="1" topLeftCell="A42" zoomScaleNormal="100" workbookViewId="0">
      <selection activeCell="E65" sqref="E65"/>
    </sheetView>
  </sheetViews>
  <sheetFormatPr defaultRowHeight="15" x14ac:dyDescent="0.25"/>
  <cols>
    <col min="1" max="1" width="24.140625" customWidth="1"/>
    <col min="3" max="4" width="14.7109375" customWidth="1"/>
    <col min="5" max="5" width="9.5703125" bestFit="1" customWidth="1"/>
    <col min="6" max="6" width="11.5703125" bestFit="1" customWidth="1"/>
    <col min="7" max="7" width="9.5703125" bestFit="1" customWidth="1"/>
    <col min="8" max="8" width="9.5703125" hidden="1" customWidth="1"/>
    <col min="9" max="9" width="20.140625" customWidth="1"/>
    <col min="10" max="10" width="19.85546875" hidden="1" customWidth="1"/>
  </cols>
  <sheetData>
    <row r="1" spans="1:12" x14ac:dyDescent="0.25">
      <c r="A1" s="4" t="s">
        <v>5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 x14ac:dyDescent="0.25">
      <c r="A2" s="4" t="s">
        <v>7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 x14ac:dyDescent="0.25">
      <c r="A3" s="4" t="s">
        <v>6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1:12" x14ac:dyDescent="0.25">
      <c r="A4" s="4"/>
      <c r="B4" s="4"/>
      <c r="C4" s="4"/>
      <c r="D4" s="4"/>
      <c r="E4" s="4"/>
      <c r="F4" s="4"/>
      <c r="G4" s="4"/>
      <c r="H4" s="4"/>
      <c r="I4" s="22" t="s">
        <v>17</v>
      </c>
      <c r="J4" s="4"/>
    </row>
    <row r="5" spans="1:12" x14ac:dyDescent="0.25">
      <c r="A5" s="4"/>
      <c r="B5" s="4"/>
      <c r="C5" s="4"/>
      <c r="D5" s="4"/>
      <c r="E5" s="4"/>
      <c r="F5" s="4"/>
      <c r="G5" s="4"/>
      <c r="H5" s="4"/>
      <c r="I5" s="22" t="s">
        <v>18</v>
      </c>
      <c r="J5" s="4"/>
    </row>
    <row r="6" spans="1:12" x14ac:dyDescent="0.25">
      <c r="A6" s="21"/>
      <c r="B6" s="4"/>
      <c r="C6" s="4"/>
      <c r="D6" s="4"/>
      <c r="E6" s="4"/>
      <c r="F6" s="4"/>
      <c r="G6" s="4"/>
      <c r="H6" s="4"/>
      <c r="I6" s="4"/>
      <c r="J6" s="4"/>
    </row>
    <row r="7" spans="1:12" x14ac:dyDescent="0.25">
      <c r="I7" s="3" t="s">
        <v>10</v>
      </c>
      <c r="J7" s="3" t="s">
        <v>9</v>
      </c>
    </row>
    <row r="8" spans="1:12" x14ac:dyDescent="0.25">
      <c r="G8" s="3" t="s">
        <v>8</v>
      </c>
      <c r="H8" s="3" t="s">
        <v>9</v>
      </c>
      <c r="I8" s="3" t="s">
        <v>4</v>
      </c>
      <c r="J8" s="3" t="s">
        <v>4</v>
      </c>
    </row>
    <row r="9" spans="1:12" x14ac:dyDescent="0.25">
      <c r="A9" s="3" t="s">
        <v>0</v>
      </c>
      <c r="B9" s="3" t="s">
        <v>1</v>
      </c>
      <c r="C9" s="3" t="s">
        <v>14</v>
      </c>
      <c r="D9" s="3" t="s">
        <v>15</v>
      </c>
      <c r="G9" s="3" t="s">
        <v>2</v>
      </c>
      <c r="H9" s="3" t="s">
        <v>2</v>
      </c>
      <c r="I9" s="3" t="s">
        <v>3</v>
      </c>
      <c r="J9" s="3" t="s">
        <v>3</v>
      </c>
    </row>
    <row r="11" spans="1:12" x14ac:dyDescent="0.25">
      <c r="A11" t="s">
        <v>19</v>
      </c>
      <c r="B11" s="8">
        <v>92.5</v>
      </c>
      <c r="C11" s="8">
        <v>0</v>
      </c>
      <c r="D11" s="7">
        <f>B11+C11</f>
        <v>92.5</v>
      </c>
      <c r="E11" s="11">
        <f>100000/100</f>
        <v>1000</v>
      </c>
      <c r="F11" s="2">
        <f>D11*E11</f>
        <v>92500</v>
      </c>
      <c r="G11" s="5">
        <f>F11*0.01</f>
        <v>925</v>
      </c>
      <c r="H11" s="5">
        <f>G11/12</f>
        <v>77.083333333333329</v>
      </c>
      <c r="I11" s="6">
        <v>0</v>
      </c>
      <c r="J11" s="6">
        <v>0</v>
      </c>
    </row>
    <row r="12" spans="1:12" x14ac:dyDescent="0.25">
      <c r="A12" t="s">
        <v>11</v>
      </c>
      <c r="E12" s="2"/>
      <c r="F12" s="2"/>
      <c r="G12" s="2"/>
      <c r="H12" s="5"/>
      <c r="I12" s="6"/>
      <c r="J12" s="6"/>
    </row>
    <row r="13" spans="1:12" x14ac:dyDescent="0.25">
      <c r="A13" t="s">
        <v>20</v>
      </c>
      <c r="E13" s="2"/>
      <c r="F13" s="2"/>
      <c r="G13" s="2"/>
      <c r="H13" s="5"/>
      <c r="I13" s="6"/>
      <c r="J13" s="6"/>
    </row>
    <row r="14" spans="1:12" x14ac:dyDescent="0.25">
      <c r="E14" s="2"/>
      <c r="F14" s="2"/>
      <c r="G14" s="2"/>
      <c r="H14" s="5"/>
      <c r="I14" s="6"/>
      <c r="J14" s="6"/>
    </row>
    <row r="15" spans="1:12" x14ac:dyDescent="0.25">
      <c r="A15" s="1">
        <v>0.04</v>
      </c>
      <c r="B15" s="8">
        <v>94.2</v>
      </c>
      <c r="C15" s="8">
        <v>0.1</v>
      </c>
      <c r="D15" s="7">
        <f>B15+C15</f>
        <v>94.3</v>
      </c>
      <c r="E15" s="2">
        <f>E11</f>
        <v>1000</v>
      </c>
      <c r="F15" s="2">
        <f>D15*E15</f>
        <v>94300</v>
      </c>
      <c r="G15" s="5">
        <f t="shared" ref="G15:G18" si="0">F15*0.01</f>
        <v>943</v>
      </c>
      <c r="H15" s="5">
        <f t="shared" ref="H15:H18" si="1">G15/12</f>
        <v>78.583333333333329</v>
      </c>
      <c r="I15" s="5">
        <f>G15-G11</f>
        <v>18</v>
      </c>
      <c r="J15" s="6">
        <f t="shared" ref="J15:J18" si="2">I15/12</f>
        <v>1.5</v>
      </c>
    </row>
    <row r="16" spans="1:12" x14ac:dyDescent="0.25">
      <c r="A16" s="1">
        <v>0.03</v>
      </c>
      <c r="B16" s="8">
        <v>93.3</v>
      </c>
      <c r="C16" s="7">
        <f>C15</f>
        <v>0.1</v>
      </c>
      <c r="D16" s="7">
        <f t="shared" ref="D16:D19" si="3">B16+C16</f>
        <v>93.399999999999991</v>
      </c>
      <c r="E16" s="2">
        <f>E11</f>
        <v>1000</v>
      </c>
      <c r="F16" s="2">
        <f>D16*E16</f>
        <v>93399.999999999985</v>
      </c>
      <c r="G16" s="5">
        <f t="shared" si="0"/>
        <v>933.99999999999989</v>
      </c>
      <c r="H16" s="5">
        <f t="shared" si="1"/>
        <v>77.833333333333329</v>
      </c>
      <c r="I16" s="6">
        <f>G16-G11</f>
        <v>8.9999999999998863</v>
      </c>
      <c r="J16" s="6">
        <f t="shared" si="2"/>
        <v>0.74999999999999056</v>
      </c>
    </row>
    <row r="17" spans="1:11" x14ac:dyDescent="0.25">
      <c r="A17" s="1">
        <v>0.02</v>
      </c>
      <c r="B17" s="8">
        <v>92.4</v>
      </c>
      <c r="C17" s="7">
        <f>C16</f>
        <v>0.1</v>
      </c>
      <c r="D17" s="7">
        <f t="shared" si="3"/>
        <v>92.5</v>
      </c>
      <c r="E17" s="2">
        <f>E11</f>
        <v>1000</v>
      </c>
      <c r="F17" s="2">
        <f>D17*E17</f>
        <v>92500</v>
      </c>
      <c r="G17" s="5">
        <f t="shared" si="0"/>
        <v>925</v>
      </c>
      <c r="H17" s="5">
        <f t="shared" si="1"/>
        <v>77.083333333333329</v>
      </c>
      <c r="I17" s="6">
        <f>G17-G11</f>
        <v>0</v>
      </c>
      <c r="J17" s="6">
        <f t="shared" si="2"/>
        <v>0</v>
      </c>
    </row>
    <row r="18" spans="1:11" x14ac:dyDescent="0.25">
      <c r="A18" s="1">
        <v>0.01</v>
      </c>
      <c r="B18" s="8">
        <v>91.5</v>
      </c>
      <c r="C18" s="7">
        <f>C17</f>
        <v>0.1</v>
      </c>
      <c r="D18" s="7">
        <f t="shared" si="3"/>
        <v>91.6</v>
      </c>
      <c r="E18" s="2">
        <f>E11</f>
        <v>1000</v>
      </c>
      <c r="F18" s="2">
        <f>D18*E18</f>
        <v>91600</v>
      </c>
      <c r="G18" s="5">
        <f t="shared" si="0"/>
        <v>916</v>
      </c>
      <c r="H18" s="5">
        <f t="shared" si="1"/>
        <v>76.333333333333329</v>
      </c>
      <c r="I18" s="6">
        <f>G18-G11</f>
        <v>-9</v>
      </c>
      <c r="J18" s="6">
        <f t="shared" si="2"/>
        <v>-0.75</v>
      </c>
    </row>
    <row r="19" spans="1:11" x14ac:dyDescent="0.25">
      <c r="A19" t="s">
        <v>24</v>
      </c>
      <c r="B19" s="8">
        <v>90.6</v>
      </c>
      <c r="C19" s="7">
        <f>C18</f>
        <v>0.1</v>
      </c>
      <c r="D19" s="7">
        <f t="shared" si="3"/>
        <v>90.699999999999989</v>
      </c>
      <c r="E19" s="2">
        <f>E11</f>
        <v>1000</v>
      </c>
      <c r="F19" s="2">
        <f>D19*E19</f>
        <v>90699.999999999985</v>
      </c>
      <c r="G19" s="5">
        <f>F19*0.01</f>
        <v>906.99999999999989</v>
      </c>
      <c r="H19" s="5">
        <f t="shared" ref="H19" si="4">G19/12</f>
        <v>75.583333333333329</v>
      </c>
      <c r="I19" s="6">
        <f>G19-G11</f>
        <v>-18.000000000000114</v>
      </c>
    </row>
    <row r="22" spans="1:11" x14ac:dyDescent="0.25">
      <c r="A22" t="s">
        <v>12</v>
      </c>
    </row>
    <row r="23" spans="1:11" x14ac:dyDescent="0.25">
      <c r="A23" t="s">
        <v>13</v>
      </c>
    </row>
    <row r="25" spans="1:11" x14ac:dyDescent="0.25">
      <c r="A25" t="s">
        <v>21</v>
      </c>
    </row>
    <row r="26" spans="1:11" x14ac:dyDescent="0.25">
      <c r="A26" t="s">
        <v>16</v>
      </c>
    </row>
    <row r="28" spans="1:11" x14ac:dyDescent="0.25">
      <c r="A28" s="4" t="s">
        <v>5</v>
      </c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1:11" x14ac:dyDescent="0.25">
      <c r="A29" s="4" t="s">
        <v>7</v>
      </c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1:11" x14ac:dyDescent="0.25">
      <c r="A30" s="4" t="s">
        <v>22</v>
      </c>
      <c r="B30" s="4"/>
      <c r="C30" s="4"/>
      <c r="D30" s="12"/>
      <c r="E30" s="4"/>
      <c r="F30" s="4"/>
      <c r="G30" s="4"/>
      <c r="H30" s="4"/>
      <c r="I30" s="4"/>
      <c r="J30" s="4"/>
      <c r="K30" s="4"/>
    </row>
    <row r="31" spans="1:11" x14ac:dyDescent="0.25">
      <c r="A31" s="4"/>
      <c r="B31" s="4"/>
      <c r="C31" s="4"/>
      <c r="D31" s="4"/>
      <c r="E31" s="4"/>
      <c r="F31" s="4"/>
      <c r="G31" s="4"/>
      <c r="H31" s="4"/>
      <c r="I31" s="4"/>
      <c r="J31" s="4"/>
    </row>
    <row r="32" spans="1:11" x14ac:dyDescent="0.25">
      <c r="A32" s="4"/>
      <c r="B32" s="4"/>
      <c r="C32" s="4"/>
      <c r="D32" s="4"/>
      <c r="E32" s="4"/>
      <c r="F32" s="4"/>
      <c r="G32" s="4"/>
      <c r="H32" s="4"/>
      <c r="I32" s="4"/>
      <c r="J32" s="4"/>
    </row>
    <row r="33" spans="1:10" x14ac:dyDescent="0.25">
      <c r="A33" s="4"/>
      <c r="B33" s="4"/>
      <c r="C33" s="4"/>
      <c r="D33" s="4"/>
      <c r="E33" s="4"/>
      <c r="F33" s="4"/>
      <c r="G33" s="4"/>
      <c r="H33" s="4"/>
      <c r="I33" s="4"/>
      <c r="J33" s="4"/>
    </row>
    <row r="34" spans="1:10" x14ac:dyDescent="0.25">
      <c r="I34" s="3" t="s">
        <v>10</v>
      </c>
      <c r="J34" s="3" t="s">
        <v>9</v>
      </c>
    </row>
    <row r="35" spans="1:10" x14ac:dyDescent="0.25">
      <c r="G35" s="3" t="s">
        <v>8</v>
      </c>
      <c r="H35" s="3" t="s">
        <v>9</v>
      </c>
      <c r="I35" s="3" t="s">
        <v>4</v>
      </c>
      <c r="J35" s="3" t="s">
        <v>4</v>
      </c>
    </row>
    <row r="36" spans="1:10" x14ac:dyDescent="0.25">
      <c r="A36" s="3" t="s">
        <v>0</v>
      </c>
      <c r="B36" s="3" t="s">
        <v>1</v>
      </c>
      <c r="C36" s="3"/>
      <c r="D36" s="3"/>
      <c r="G36" s="3" t="s">
        <v>2</v>
      </c>
      <c r="H36" s="3" t="s">
        <v>2</v>
      </c>
      <c r="I36" s="3" t="s">
        <v>3</v>
      </c>
      <c r="J36" s="3" t="s">
        <v>3</v>
      </c>
    </row>
    <row r="38" spans="1:10" x14ac:dyDescent="0.25">
      <c r="A38" t="s">
        <v>19</v>
      </c>
      <c r="B38" s="7">
        <f>B11</f>
        <v>92.5</v>
      </c>
      <c r="C38" s="7">
        <f>C11</f>
        <v>0</v>
      </c>
      <c r="D38" s="7">
        <f>B38+C38</f>
        <v>92.5</v>
      </c>
      <c r="E38" s="10">
        <f>118630/100</f>
        <v>1186.3</v>
      </c>
      <c r="F38" s="2">
        <f>D38*E38</f>
        <v>109732.75</v>
      </c>
      <c r="G38" s="5">
        <f>F38*0.01</f>
        <v>1097.3275000000001</v>
      </c>
      <c r="H38" s="5">
        <f>G38/12</f>
        <v>91.443958333333342</v>
      </c>
      <c r="I38" s="6">
        <v>0</v>
      </c>
      <c r="J38" s="6">
        <v>0</v>
      </c>
    </row>
    <row r="39" spans="1:10" x14ac:dyDescent="0.25">
      <c r="A39" t="s">
        <v>11</v>
      </c>
      <c r="D39" s="9"/>
      <c r="E39" s="2"/>
      <c r="F39" s="2"/>
      <c r="G39" s="2"/>
      <c r="H39" s="5"/>
      <c r="I39" s="6"/>
      <c r="J39" s="6"/>
    </row>
    <row r="40" spans="1:10" x14ac:dyDescent="0.25">
      <c r="A40" t="s">
        <v>20</v>
      </c>
      <c r="D40" s="9"/>
      <c r="E40" s="2"/>
      <c r="F40" s="2"/>
      <c r="G40" s="2"/>
      <c r="H40" s="5"/>
      <c r="I40" s="6"/>
      <c r="J40" s="6"/>
    </row>
    <row r="41" spans="1:10" x14ac:dyDescent="0.25">
      <c r="D41" s="9"/>
      <c r="E41" s="2"/>
      <c r="F41" s="2"/>
      <c r="G41" s="2"/>
      <c r="H41" s="5"/>
      <c r="I41" s="6"/>
      <c r="J41" s="6"/>
    </row>
    <row r="42" spans="1:10" x14ac:dyDescent="0.25">
      <c r="A42" s="1">
        <v>0.04</v>
      </c>
      <c r="B42" s="7">
        <f t="shared" ref="B42:C46" si="5">B15</f>
        <v>94.2</v>
      </c>
      <c r="C42" s="7">
        <f t="shared" si="5"/>
        <v>0.1</v>
      </c>
      <c r="D42" s="7">
        <f t="shared" ref="D42:D46" si="6">B42+C42</f>
        <v>94.3</v>
      </c>
      <c r="E42" s="11">
        <f>E38</f>
        <v>1186.3</v>
      </c>
      <c r="F42" s="2">
        <f>D42*E42</f>
        <v>111868.09</v>
      </c>
      <c r="G42" s="5">
        <f t="shared" ref="G42:G45" si="7">F42*0.01</f>
        <v>1118.6809000000001</v>
      </c>
      <c r="H42" s="5">
        <f t="shared" ref="H42:H46" si="8">G42/12</f>
        <v>93.223408333333339</v>
      </c>
      <c r="I42" s="5">
        <f>G42-G38</f>
        <v>21.353399999999965</v>
      </c>
      <c r="J42" s="6">
        <f t="shared" ref="J42:J45" si="9">I42/12</f>
        <v>1.7794499999999971</v>
      </c>
    </row>
    <row r="43" spans="1:10" x14ac:dyDescent="0.25">
      <c r="A43" s="1">
        <v>0.03</v>
      </c>
      <c r="B43" s="7">
        <f t="shared" si="5"/>
        <v>93.3</v>
      </c>
      <c r="C43" s="7">
        <f t="shared" si="5"/>
        <v>0.1</v>
      </c>
      <c r="D43" s="7">
        <f t="shared" si="6"/>
        <v>93.399999999999991</v>
      </c>
      <c r="E43" s="11">
        <f>E38</f>
        <v>1186.3</v>
      </c>
      <c r="F43" s="2">
        <f>D43*E43</f>
        <v>110800.41999999998</v>
      </c>
      <c r="G43" s="5">
        <f t="shared" si="7"/>
        <v>1108.0041999999999</v>
      </c>
      <c r="H43" s="5">
        <f t="shared" si="8"/>
        <v>92.333683333333326</v>
      </c>
      <c r="I43" s="6">
        <f>G43-G38</f>
        <v>10.676699999999755</v>
      </c>
      <c r="J43" s="6">
        <f t="shared" si="9"/>
        <v>0.88972499999997956</v>
      </c>
    </row>
    <row r="44" spans="1:10" x14ac:dyDescent="0.25">
      <c r="A44" s="1">
        <v>0.02</v>
      </c>
      <c r="B44" s="7">
        <f t="shared" si="5"/>
        <v>92.4</v>
      </c>
      <c r="C44" s="7">
        <f t="shared" si="5"/>
        <v>0.1</v>
      </c>
      <c r="D44" s="7">
        <f t="shared" si="6"/>
        <v>92.5</v>
      </c>
      <c r="E44" s="11">
        <f>E38</f>
        <v>1186.3</v>
      </c>
      <c r="F44" s="2">
        <f>D44*E44</f>
        <v>109732.75</v>
      </c>
      <c r="G44" s="5">
        <f t="shared" si="7"/>
        <v>1097.3275000000001</v>
      </c>
      <c r="H44" s="5">
        <f t="shared" si="8"/>
        <v>91.443958333333342</v>
      </c>
      <c r="I44" s="6">
        <f>G44-G38</f>
        <v>0</v>
      </c>
      <c r="J44" s="6">
        <f t="shared" si="9"/>
        <v>0</v>
      </c>
    </row>
    <row r="45" spans="1:10" x14ac:dyDescent="0.25">
      <c r="A45" s="1">
        <v>0.01</v>
      </c>
      <c r="B45" s="7">
        <f t="shared" si="5"/>
        <v>91.5</v>
      </c>
      <c r="C45" s="7">
        <f t="shared" si="5"/>
        <v>0.1</v>
      </c>
      <c r="D45" s="7">
        <f t="shared" si="6"/>
        <v>91.6</v>
      </c>
      <c r="E45" s="11">
        <f>E38</f>
        <v>1186.3</v>
      </c>
      <c r="F45" s="2">
        <f>D45*E45</f>
        <v>108665.07999999999</v>
      </c>
      <c r="G45" s="5">
        <f t="shared" si="7"/>
        <v>1086.6507999999999</v>
      </c>
      <c r="H45" s="5">
        <f t="shared" si="8"/>
        <v>90.554233333333329</v>
      </c>
      <c r="I45" s="6">
        <f>G45-G38</f>
        <v>-10.67670000000021</v>
      </c>
      <c r="J45" s="6">
        <f t="shared" si="9"/>
        <v>-0.88972500000001753</v>
      </c>
    </row>
    <row r="46" spans="1:10" x14ac:dyDescent="0.25">
      <c r="A46" t="s">
        <v>24</v>
      </c>
      <c r="B46" s="7">
        <f t="shared" si="5"/>
        <v>90.6</v>
      </c>
      <c r="C46" s="7">
        <f t="shared" si="5"/>
        <v>0.1</v>
      </c>
      <c r="D46" s="7">
        <f t="shared" si="6"/>
        <v>90.699999999999989</v>
      </c>
      <c r="E46" s="11">
        <f>E38</f>
        <v>1186.3</v>
      </c>
      <c r="F46" s="2">
        <f>D46*E46</f>
        <v>107597.40999999999</v>
      </c>
      <c r="G46" s="5">
        <f>F46*0.01</f>
        <v>1075.9740999999999</v>
      </c>
      <c r="H46" s="5">
        <f t="shared" si="8"/>
        <v>89.66450833333333</v>
      </c>
      <c r="I46" s="6">
        <f>G46-G38</f>
        <v>-21.353400000000192</v>
      </c>
    </row>
    <row r="49" spans="1:9" x14ac:dyDescent="0.25">
      <c r="A49" t="s">
        <v>12</v>
      </c>
    </row>
    <row r="50" spans="1:9" x14ac:dyDescent="0.25">
      <c r="A50" t="s">
        <v>13</v>
      </c>
    </row>
    <row r="52" spans="1:9" x14ac:dyDescent="0.25">
      <c r="A52" t="s">
        <v>21</v>
      </c>
    </row>
    <row r="53" spans="1:9" x14ac:dyDescent="0.25">
      <c r="A53" t="s">
        <v>16</v>
      </c>
    </row>
    <row r="55" spans="1:9" x14ac:dyDescent="0.25">
      <c r="A55" s="4" t="s">
        <v>5</v>
      </c>
      <c r="B55" s="4"/>
      <c r="C55" s="4"/>
      <c r="D55" s="4"/>
      <c r="E55" s="4"/>
      <c r="F55" s="4"/>
      <c r="G55" s="4"/>
      <c r="H55" s="4"/>
      <c r="I55" s="4"/>
    </row>
    <row r="56" spans="1:9" x14ac:dyDescent="0.25">
      <c r="A56" s="4" t="s">
        <v>7</v>
      </c>
      <c r="B56" s="4"/>
      <c r="C56" s="4"/>
      <c r="D56" s="4"/>
      <c r="E56" s="4"/>
      <c r="F56" s="4"/>
      <c r="G56" s="4"/>
      <c r="H56" s="4"/>
      <c r="I56" s="4"/>
    </row>
    <row r="57" spans="1:9" x14ac:dyDescent="0.25">
      <c r="A57" s="4" t="s">
        <v>23</v>
      </c>
      <c r="B57" s="4"/>
      <c r="C57" s="4"/>
      <c r="D57" s="12"/>
      <c r="E57" s="4"/>
      <c r="F57" s="4"/>
      <c r="G57" s="4"/>
      <c r="H57" s="4"/>
      <c r="I57" s="4"/>
    </row>
    <row r="58" spans="1:9" x14ac:dyDescent="0.25">
      <c r="A58" s="4"/>
      <c r="B58" s="4"/>
      <c r="C58" s="4"/>
      <c r="D58" s="4"/>
      <c r="E58" s="4"/>
      <c r="F58" s="4"/>
      <c r="G58" s="4"/>
      <c r="H58" s="4"/>
      <c r="I58" s="4"/>
    </row>
    <row r="59" spans="1:9" x14ac:dyDescent="0.25">
      <c r="A59" s="4"/>
      <c r="B59" s="4"/>
      <c r="C59" s="4"/>
      <c r="D59" s="4"/>
      <c r="E59" s="4"/>
      <c r="F59" s="4"/>
      <c r="G59" s="4"/>
      <c r="H59" s="4"/>
      <c r="I59" s="4"/>
    </row>
    <row r="60" spans="1:9" x14ac:dyDescent="0.25">
      <c r="A60" s="4"/>
      <c r="B60" s="4"/>
      <c r="C60" s="4"/>
      <c r="D60" s="4"/>
      <c r="E60" s="4"/>
      <c r="F60" s="4"/>
      <c r="G60" s="4"/>
      <c r="H60" s="4"/>
      <c r="I60" s="4"/>
    </row>
    <row r="61" spans="1:9" x14ac:dyDescent="0.25">
      <c r="I61" s="3" t="s">
        <v>10</v>
      </c>
    </row>
    <row r="62" spans="1:9" x14ac:dyDescent="0.25">
      <c r="G62" s="3" t="s">
        <v>8</v>
      </c>
      <c r="H62" s="3" t="s">
        <v>9</v>
      </c>
      <c r="I62" s="3" t="s">
        <v>4</v>
      </c>
    </row>
    <row r="63" spans="1:9" x14ac:dyDescent="0.25">
      <c r="A63" s="3" t="s">
        <v>0</v>
      </c>
      <c r="B63" s="3" t="s">
        <v>1</v>
      </c>
      <c r="C63" s="3"/>
      <c r="D63" s="3"/>
      <c r="G63" s="3" t="s">
        <v>2</v>
      </c>
      <c r="H63" s="3" t="s">
        <v>2</v>
      </c>
      <c r="I63" s="3" t="s">
        <v>3</v>
      </c>
    </row>
    <row r="65" spans="1:9" x14ac:dyDescent="0.25">
      <c r="A65" t="s">
        <v>19</v>
      </c>
      <c r="B65" s="7">
        <f>B11</f>
        <v>92.5</v>
      </c>
      <c r="C65" s="7">
        <f>C11</f>
        <v>0</v>
      </c>
      <c r="D65" s="7">
        <f>B65+C65</f>
        <v>92.5</v>
      </c>
      <c r="E65" s="10">
        <f>420185/100</f>
        <v>4201.8500000000004</v>
      </c>
      <c r="F65" s="2">
        <f>D65*E65</f>
        <v>388671.12500000006</v>
      </c>
      <c r="G65" s="5">
        <f>F65*0.01</f>
        <v>3886.7112500000007</v>
      </c>
      <c r="H65" s="5">
        <f>G65/12</f>
        <v>323.89260416666673</v>
      </c>
      <c r="I65" s="5">
        <v>0</v>
      </c>
    </row>
    <row r="66" spans="1:9" x14ac:dyDescent="0.25">
      <c r="A66" t="s">
        <v>11</v>
      </c>
      <c r="D66" s="9"/>
      <c r="E66" s="2"/>
      <c r="F66" s="2"/>
      <c r="G66" s="2"/>
      <c r="H66" s="5"/>
      <c r="I66" s="6"/>
    </row>
    <row r="67" spans="1:9" x14ac:dyDescent="0.25">
      <c r="A67" t="s">
        <v>20</v>
      </c>
      <c r="D67" s="9"/>
      <c r="E67" s="2"/>
      <c r="F67" s="2"/>
      <c r="G67" s="2"/>
      <c r="H67" s="5"/>
      <c r="I67" s="6"/>
    </row>
    <row r="68" spans="1:9" x14ac:dyDescent="0.25">
      <c r="D68" s="9"/>
      <c r="E68" s="2"/>
      <c r="F68" s="2"/>
      <c r="G68" s="2"/>
      <c r="H68" s="5"/>
      <c r="I68" s="6"/>
    </row>
    <row r="69" spans="1:9" x14ac:dyDescent="0.25">
      <c r="A69" s="1">
        <v>0.04</v>
      </c>
      <c r="B69" s="7">
        <f t="shared" ref="B69:C73" si="10">B15</f>
        <v>94.2</v>
      </c>
      <c r="C69" s="7">
        <f t="shared" si="10"/>
        <v>0.1</v>
      </c>
      <c r="D69" s="7">
        <f t="shared" ref="D69:D73" si="11">B69+C69</f>
        <v>94.3</v>
      </c>
      <c r="E69" s="11">
        <f>E65</f>
        <v>4201.8500000000004</v>
      </c>
      <c r="F69" s="2">
        <f>D69*E69</f>
        <v>396234.45500000002</v>
      </c>
      <c r="G69" s="5">
        <f t="shared" ref="G69:G72" si="12">F69*0.01</f>
        <v>3962.3445500000003</v>
      </c>
      <c r="H69" s="5">
        <f t="shared" ref="H69:H73" si="13">G69/12</f>
        <v>330.19537916666667</v>
      </c>
      <c r="I69" s="5">
        <f>G69-G65</f>
        <v>75.633299999999508</v>
      </c>
    </row>
    <row r="70" spans="1:9" x14ac:dyDescent="0.25">
      <c r="A70" s="1">
        <v>0.03</v>
      </c>
      <c r="B70" s="7">
        <f t="shared" si="10"/>
        <v>93.3</v>
      </c>
      <c r="C70" s="7">
        <f t="shared" si="10"/>
        <v>0.1</v>
      </c>
      <c r="D70" s="7">
        <f t="shared" si="11"/>
        <v>93.399999999999991</v>
      </c>
      <c r="E70" s="11">
        <f>E65</f>
        <v>4201.8500000000004</v>
      </c>
      <c r="F70" s="2">
        <f>D70*E70</f>
        <v>392452.79</v>
      </c>
      <c r="G70" s="5">
        <f t="shared" si="12"/>
        <v>3924.5279</v>
      </c>
      <c r="H70" s="5">
        <f t="shared" si="13"/>
        <v>327.04399166666667</v>
      </c>
      <c r="I70" s="5">
        <f>G70-G65</f>
        <v>37.816649999999299</v>
      </c>
    </row>
    <row r="71" spans="1:9" x14ac:dyDescent="0.25">
      <c r="A71" s="1">
        <v>0.02</v>
      </c>
      <c r="B71" s="7">
        <f t="shared" si="10"/>
        <v>92.4</v>
      </c>
      <c r="C71" s="7">
        <f t="shared" si="10"/>
        <v>0.1</v>
      </c>
      <c r="D71" s="7">
        <f t="shared" si="11"/>
        <v>92.5</v>
      </c>
      <c r="E71" s="11">
        <f>E65</f>
        <v>4201.8500000000004</v>
      </c>
      <c r="F71" s="2">
        <f>D71*E71</f>
        <v>388671.12500000006</v>
      </c>
      <c r="G71" s="5">
        <f t="shared" si="12"/>
        <v>3886.7112500000007</v>
      </c>
      <c r="H71" s="5">
        <f t="shared" si="13"/>
        <v>323.89260416666673</v>
      </c>
      <c r="I71" s="5">
        <f>G71-G65</f>
        <v>0</v>
      </c>
    </row>
    <row r="72" spans="1:9" x14ac:dyDescent="0.25">
      <c r="A72" s="1">
        <v>0.01</v>
      </c>
      <c r="B72" s="7">
        <f t="shared" si="10"/>
        <v>91.5</v>
      </c>
      <c r="C72" s="7">
        <f t="shared" si="10"/>
        <v>0.1</v>
      </c>
      <c r="D72" s="7">
        <f t="shared" si="11"/>
        <v>91.6</v>
      </c>
      <c r="E72" s="11">
        <f>E65</f>
        <v>4201.8500000000004</v>
      </c>
      <c r="F72" s="2">
        <f>D72*E72</f>
        <v>384889.46</v>
      </c>
      <c r="G72" s="5">
        <f t="shared" si="12"/>
        <v>3848.8946000000001</v>
      </c>
      <c r="H72" s="5">
        <f t="shared" si="13"/>
        <v>320.74121666666667</v>
      </c>
      <c r="I72" s="5">
        <f>G72-G65</f>
        <v>-37.816650000000664</v>
      </c>
    </row>
    <row r="73" spans="1:9" x14ac:dyDescent="0.25">
      <c r="A73" t="s">
        <v>24</v>
      </c>
      <c r="B73" s="7">
        <f t="shared" si="10"/>
        <v>90.6</v>
      </c>
      <c r="C73" s="7">
        <f t="shared" si="10"/>
        <v>0.1</v>
      </c>
      <c r="D73" s="7">
        <f t="shared" si="11"/>
        <v>90.699999999999989</v>
      </c>
      <c r="E73" s="11">
        <f>E65</f>
        <v>4201.8500000000004</v>
      </c>
      <c r="F73" s="2">
        <f>D73*E73</f>
        <v>381107.79499999998</v>
      </c>
      <c r="G73" s="5">
        <f>F73*0.01</f>
        <v>3811.0779499999999</v>
      </c>
      <c r="H73" s="5">
        <f t="shared" si="13"/>
        <v>317.58982916666668</v>
      </c>
      <c r="I73" s="5">
        <f>G73-G65</f>
        <v>-75.633300000000872</v>
      </c>
    </row>
    <row r="76" spans="1:9" x14ac:dyDescent="0.25">
      <c r="A76" t="s">
        <v>12</v>
      </c>
    </row>
    <row r="77" spans="1:9" x14ac:dyDescent="0.25">
      <c r="A77" t="s">
        <v>13</v>
      </c>
    </row>
    <row r="79" spans="1:9" x14ac:dyDescent="0.25">
      <c r="A79" t="s">
        <v>21</v>
      </c>
    </row>
    <row r="80" spans="1:9" x14ac:dyDescent="0.25">
      <c r="A80" t="s">
        <v>16</v>
      </c>
    </row>
    <row r="83" spans="1:12" x14ac:dyDescent="0.25">
      <c r="A83" s="13"/>
      <c r="B83" s="13"/>
      <c r="C83" s="13"/>
      <c r="D83" s="13"/>
      <c r="E83" s="13"/>
      <c r="F83" s="13"/>
      <c r="G83" s="13"/>
      <c r="H83" s="13"/>
      <c r="I83" s="13"/>
    </row>
    <row r="84" spans="1:12" x14ac:dyDescent="0.25">
      <c r="A84" s="13"/>
      <c r="B84" s="13"/>
      <c r="C84" s="13"/>
      <c r="D84" s="13"/>
      <c r="E84" s="13"/>
      <c r="F84" s="13"/>
      <c r="G84" s="13"/>
      <c r="H84" s="13"/>
      <c r="I84" s="13"/>
    </row>
    <row r="85" spans="1:12" x14ac:dyDescent="0.25">
      <c r="A85" s="13"/>
      <c r="B85" s="13"/>
      <c r="C85" s="13"/>
      <c r="D85" s="13"/>
      <c r="E85" s="13"/>
      <c r="F85" s="13"/>
      <c r="G85" s="13"/>
      <c r="H85" s="13"/>
      <c r="I85" s="13"/>
    </row>
    <row r="86" spans="1:12" x14ac:dyDescent="0.25">
      <c r="A86" s="13"/>
      <c r="B86" s="13"/>
      <c r="C86" s="13"/>
      <c r="D86" s="13"/>
      <c r="E86" s="13"/>
      <c r="F86" s="13"/>
      <c r="G86" s="13"/>
      <c r="H86" s="13"/>
      <c r="I86" s="13"/>
    </row>
    <row r="87" spans="1:12" x14ac:dyDescent="0.25">
      <c r="A87" s="13"/>
      <c r="B87" s="13"/>
      <c r="C87" s="13"/>
      <c r="D87" s="14"/>
      <c r="E87" s="13"/>
      <c r="F87" s="13"/>
      <c r="G87" s="13"/>
      <c r="H87" s="13"/>
      <c r="I87" s="13"/>
    </row>
    <row r="88" spans="1:12" x14ac:dyDescent="0.25">
      <c r="A88" s="13"/>
      <c r="B88" s="13"/>
      <c r="C88" s="13"/>
      <c r="D88" s="14"/>
      <c r="E88" s="13"/>
      <c r="F88" s="13"/>
      <c r="G88" s="13"/>
      <c r="H88" s="13"/>
      <c r="I88" s="13"/>
    </row>
    <row r="89" spans="1:12" x14ac:dyDescent="0.25">
      <c r="A89" s="13"/>
      <c r="B89" s="13"/>
      <c r="C89" s="15"/>
      <c r="D89" s="16"/>
      <c r="E89" s="17"/>
      <c r="F89" s="18"/>
      <c r="G89" s="19"/>
      <c r="H89" s="13"/>
      <c r="I89" s="13"/>
    </row>
    <row r="90" spans="1:12" x14ac:dyDescent="0.25">
      <c r="A90" s="13"/>
      <c r="B90" s="13"/>
      <c r="C90" s="20"/>
      <c r="D90" s="16"/>
      <c r="E90" s="17"/>
      <c r="F90" s="18"/>
      <c r="G90" s="19"/>
      <c r="H90" s="13"/>
      <c r="I90" s="15"/>
      <c r="J90" s="6"/>
      <c r="K90" s="6"/>
      <c r="L90" s="6"/>
    </row>
  </sheetData>
  <pageMargins left="0" right="0" top="0.75" bottom="0.75" header="0.3" footer="0.3"/>
  <pageSetup scale="78" orientation="portrait" r:id="rId1"/>
  <headerFooter>
    <oddFooter>&amp;A</oddFooter>
  </headerFooter>
  <rowBreaks count="1" manualBreakCount="1">
    <brk id="5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FY25</vt:lpstr>
    </vt:vector>
  </TitlesOfParts>
  <Company>CIPS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abemerer</dc:creator>
  <cp:lastModifiedBy>Burtschy, Annette - Finance Director</cp:lastModifiedBy>
  <cp:lastPrinted>2024-08-09T18:50:29Z</cp:lastPrinted>
  <dcterms:created xsi:type="dcterms:W3CDTF">2011-08-25T13:55:14Z</dcterms:created>
  <dcterms:modified xsi:type="dcterms:W3CDTF">2024-08-09T18:53:03Z</dcterms:modified>
</cp:coreProperties>
</file>