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james\Desktop\"/>
    </mc:Choice>
  </mc:AlternateContent>
  <xr:revisionPtr revIDLastSave="0" documentId="13_ncr:1_{D16E4528-E483-450A-A606-B27B1A02D0E4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23-24" sheetId="2" r:id="rId1"/>
    <sheet name="22-23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2" l="1"/>
  <c r="R12" i="2"/>
  <c r="S21" i="2"/>
  <c r="R21" i="2"/>
  <c r="P29" i="2"/>
  <c r="P25" i="2"/>
  <c r="P21" i="2"/>
  <c r="N29" i="2"/>
  <c r="N21" i="2"/>
  <c r="N12" i="2"/>
  <c r="L29" i="2"/>
  <c r="M25" i="2"/>
  <c r="L25" i="2"/>
  <c r="L21" i="2"/>
  <c r="L12" i="2"/>
  <c r="J29" i="2"/>
  <c r="K25" i="2"/>
  <c r="J25" i="2"/>
  <c r="J21" i="2"/>
  <c r="J12" i="2"/>
  <c r="H21" i="2"/>
  <c r="F29" i="2"/>
  <c r="F21" i="2"/>
  <c r="F12" i="2"/>
  <c r="D29" i="2"/>
  <c r="D25" i="2"/>
  <c r="D21" i="2"/>
  <c r="D12" i="2"/>
  <c r="C21" i="2"/>
  <c r="C12" i="2"/>
  <c r="C25" i="2" s="1"/>
  <c r="B25" i="2"/>
  <c r="B21" i="2"/>
  <c r="B12" i="2"/>
  <c r="B29" i="2" s="1"/>
</calcChain>
</file>

<file path=xl/sharedStrings.xml><?xml version="1.0" encoding="utf-8"?>
<sst xmlns="http://schemas.openxmlformats.org/spreadsheetml/2006/main" count="67" uniqueCount="46">
  <si>
    <t>Dawson Springs School District</t>
  </si>
  <si>
    <t xml:space="preserve"> </t>
  </si>
  <si>
    <t>Average</t>
  </si>
  <si>
    <t>for</t>
  </si>
  <si>
    <t>First 5</t>
  </si>
  <si>
    <t>Grade</t>
  </si>
  <si>
    <t># Students Pres/Prev Month</t>
  </si>
  <si>
    <t>Months</t>
  </si>
  <si>
    <t>K</t>
  </si>
  <si>
    <t>Tot. EL</t>
  </si>
  <si>
    <t>Tot. HS</t>
  </si>
  <si>
    <t>Dist. Tot.</t>
  </si>
  <si>
    <t>Dist.+or-</t>
  </si>
  <si>
    <t xml:space="preserve">2022-23  </t>
  </si>
  <si>
    <t>Improvement/Loss</t>
  </si>
  <si>
    <t xml:space="preserve">Improvement/Loss </t>
  </si>
  <si>
    <t>39 (39)</t>
  </si>
  <si>
    <t>43 (43)</t>
  </si>
  <si>
    <t>35 (35)</t>
  </si>
  <si>
    <t>30 (30)</t>
  </si>
  <si>
    <t>45 (45)</t>
  </si>
  <si>
    <t>34 (34)</t>
  </si>
  <si>
    <t>230 (230)</t>
  </si>
  <si>
    <t>31 (31)</t>
  </si>
  <si>
    <t xml:space="preserve">  PRESCHOOL-54 (56)  </t>
  </si>
  <si>
    <t>41 (41)</t>
  </si>
  <si>
    <t>46 (46)</t>
  </si>
  <si>
    <t>42 (43)</t>
  </si>
  <si>
    <t>44 (44)</t>
  </si>
  <si>
    <t>30 (31)</t>
  </si>
  <si>
    <t xml:space="preserve">269 (271) </t>
  </si>
  <si>
    <t>599 (501)</t>
  </si>
  <si>
    <t>2023-24</t>
  </si>
  <si>
    <t>P-12 Total</t>
  </si>
  <si>
    <t># Students</t>
  </si>
  <si>
    <t>Students</t>
  </si>
  <si>
    <t>49</t>
  </si>
  <si>
    <t>37</t>
  </si>
  <si>
    <t>46</t>
  </si>
  <si>
    <t>42</t>
  </si>
  <si>
    <t>34</t>
  </si>
  <si>
    <t>40</t>
  </si>
  <si>
    <t>248</t>
  </si>
  <si>
    <t>514</t>
  </si>
  <si>
    <t>577</t>
  </si>
  <si>
    <t>PreK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</si>
</sst>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/>
    <xf numFmtId="16" fontId="1" fillId="0" borderId="1" xfId="0" applyNumberFormat="1" applyFont="1" applyBorder="1"/>
    <xf numFmtId="0" fontId="0" fillId="0" borderId="1" xfId="0" applyBorder="1" applyAlignment="1">
      <alignment horizontal="center" vertical="top"/>
    </xf>
    <xf numFmtId="10" fontId="0" fillId="0" borderId="1" xfId="0" applyNumberFormat="1" applyBorder="1"/>
    <xf numFmtId="10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0" borderId="1" xfId="0" applyNumberFormat="1" applyBorder="1" applyProtection="1">
      <protection locked="0"/>
    </xf>
    <xf numFmtId="10" fontId="2" fillId="0" borderId="1" xfId="0" applyNumberFormat="1" applyFont="1" applyBorder="1" applyProtection="1">
      <protection locked="0"/>
    </xf>
    <xf numFmtId="10" fontId="2" fillId="0" borderId="1" xfId="0" applyNumberFormat="1" applyFont="1" applyFill="1" applyBorder="1" applyProtection="1">
      <protection locked="0"/>
    </xf>
    <xf numFmtId="10" fontId="3" fillId="0" borderId="1" xfId="0" applyNumberFormat="1" applyFont="1" applyBorder="1" applyProtection="1">
      <protection locked="0"/>
    </xf>
    <xf numFmtId="10" fontId="3" fillId="0" borderId="1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10" fontId="2" fillId="4" borderId="1" xfId="0" applyNumberFormat="1" applyFont="1" applyFill="1" applyBorder="1" applyProtection="1">
      <protection locked="0"/>
    </xf>
    <xf numFmtId="14" fontId="4" fillId="0" borderId="1" xfId="0" applyNumberFormat="1" applyFont="1" applyBorder="1"/>
    <xf numFmtId="10" fontId="2" fillId="5" borderId="1" xfId="0" applyNumberFormat="1" applyFon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0" fontId="2" fillId="0" borderId="1" xfId="0" applyNumberFormat="1" applyFont="1" applyBorder="1" applyAlignment="1" applyProtection="1">
      <alignment horizontal="center"/>
      <protection locked="0"/>
    </xf>
    <xf numFmtId="10" fontId="2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0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0" fontId="3" fillId="0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0" fontId="2" fillId="5" borderId="1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10" fontId="2" fillId="4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/>
    <xf numFmtId="9" fontId="2" fillId="4" borderId="1" xfId="0" applyNumberFormat="1" applyFont="1" applyFill="1" applyBorder="1" applyAlignment="1" applyProtection="1">
      <alignment horizontal="center"/>
      <protection locked="0"/>
    </xf>
    <xf numFmtId="10" fontId="1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topLeftCell="A7" zoomScale="130" zoomScaleNormal="130" workbookViewId="0">
      <selection activeCell="W10" sqref="W10"/>
    </sheetView>
  </sheetViews>
  <sheetFormatPr defaultRowHeight="15" x14ac:dyDescent="0.25"/>
  <cols>
    <col min="1" max="1" width="7.5703125" customWidth="1"/>
    <col min="2" max="2" width="6.140625" customWidth="1"/>
    <col min="3" max="3" width="8" customWidth="1"/>
    <col min="4" max="4" width="5.140625" customWidth="1"/>
    <col min="5" max="5" width="7.7109375" customWidth="1"/>
    <col min="6" max="6" width="5" customWidth="1"/>
    <col min="7" max="7" width="7.7109375" customWidth="1"/>
    <col min="8" max="8" width="4.7109375" customWidth="1"/>
    <col min="9" max="9" width="7.42578125" customWidth="1"/>
    <col min="10" max="10" width="4.42578125" customWidth="1"/>
    <col min="11" max="11" width="7.7109375" customWidth="1"/>
    <col min="12" max="12" width="4.42578125" customWidth="1"/>
    <col min="13" max="13" width="8.140625" customWidth="1"/>
    <col min="14" max="14" width="4.28515625" customWidth="1"/>
    <col min="15" max="15" width="7.42578125" customWidth="1"/>
    <col min="16" max="16" width="5.140625" customWidth="1"/>
    <col min="17" max="17" width="8.140625" customWidth="1"/>
    <col min="18" max="18" width="6.28515625" customWidth="1"/>
    <col min="19" max="19" width="8.140625" customWidth="1"/>
  </cols>
  <sheetData>
    <row r="1" spans="1:2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21" x14ac:dyDescent="0.25">
      <c r="A2" s="3" t="s">
        <v>32</v>
      </c>
      <c r="B2" s="72">
        <v>1</v>
      </c>
      <c r="C2" s="73"/>
      <c r="D2" s="70">
        <v>2</v>
      </c>
      <c r="E2" s="71"/>
      <c r="F2" s="70">
        <v>3</v>
      </c>
      <c r="G2" s="71"/>
      <c r="H2" s="70">
        <v>4</v>
      </c>
      <c r="I2" s="71"/>
      <c r="J2" s="70">
        <v>5</v>
      </c>
      <c r="K2" s="71"/>
      <c r="L2" s="70">
        <v>6</v>
      </c>
      <c r="M2" s="71"/>
      <c r="N2" s="70">
        <v>7</v>
      </c>
      <c r="O2" s="71"/>
      <c r="P2" s="76">
        <v>8</v>
      </c>
      <c r="Q2" s="76"/>
      <c r="R2" s="76">
        <v>9</v>
      </c>
      <c r="S2" s="76"/>
      <c r="T2" s="79">
        <v>10</v>
      </c>
      <c r="U2" s="79"/>
    </row>
    <row r="3" spans="1:21" x14ac:dyDescent="0.25">
      <c r="A3" s="1"/>
      <c r="B3" s="68">
        <v>44803</v>
      </c>
      <c r="C3" s="69"/>
      <c r="D3" s="68">
        <v>45190</v>
      </c>
      <c r="E3" s="69"/>
      <c r="F3" s="68">
        <v>45591</v>
      </c>
      <c r="G3" s="69"/>
      <c r="H3" s="68">
        <v>45618</v>
      </c>
      <c r="I3" s="67"/>
      <c r="J3" s="68">
        <v>45640</v>
      </c>
      <c r="K3" s="69"/>
      <c r="L3" s="68">
        <v>45316</v>
      </c>
      <c r="M3" s="69"/>
      <c r="N3" s="68">
        <v>45344</v>
      </c>
      <c r="O3" s="69"/>
      <c r="P3" s="68">
        <v>45372</v>
      </c>
      <c r="Q3" s="67"/>
      <c r="R3" s="77">
        <v>45399</v>
      </c>
      <c r="S3" s="78"/>
      <c r="T3" s="77">
        <v>45428</v>
      </c>
      <c r="U3" s="77"/>
    </row>
    <row r="4" spans="1:21" x14ac:dyDescent="0.25">
      <c r="A4" s="1"/>
      <c r="B4" s="68">
        <v>45189</v>
      </c>
      <c r="C4" s="69"/>
      <c r="D4" s="68">
        <v>45224</v>
      </c>
      <c r="E4" s="69"/>
      <c r="F4" s="68">
        <v>45251</v>
      </c>
      <c r="G4" s="69"/>
      <c r="H4" s="68">
        <v>45273</v>
      </c>
      <c r="I4" s="69"/>
      <c r="J4" s="68">
        <v>45315</v>
      </c>
      <c r="K4" s="69"/>
      <c r="L4" s="68">
        <v>45343</v>
      </c>
      <c r="M4" s="69"/>
      <c r="N4" s="68">
        <v>45371</v>
      </c>
      <c r="O4" s="69"/>
      <c r="P4" s="68">
        <v>45398</v>
      </c>
      <c r="Q4" s="67"/>
      <c r="R4" s="77">
        <v>45427</v>
      </c>
      <c r="S4" s="78"/>
      <c r="T4" s="77">
        <v>45442</v>
      </c>
      <c r="U4" s="77"/>
    </row>
    <row r="5" spans="1:21" x14ac:dyDescent="0.25">
      <c r="A5" s="2" t="s">
        <v>5</v>
      </c>
      <c r="B5" s="1" t="s">
        <v>34</v>
      </c>
      <c r="C5" s="1"/>
      <c r="D5" s="1" t="s">
        <v>35</v>
      </c>
      <c r="E5" s="1"/>
      <c r="F5" s="1" t="s">
        <v>35</v>
      </c>
      <c r="G5" s="1"/>
      <c r="H5" s="1" t="s">
        <v>35</v>
      </c>
      <c r="I5" s="2"/>
      <c r="J5" s="1" t="s">
        <v>35</v>
      </c>
      <c r="K5" s="1"/>
      <c r="L5" s="74" t="s">
        <v>35</v>
      </c>
      <c r="M5" s="75"/>
      <c r="N5" s="74" t="s">
        <v>35</v>
      </c>
      <c r="O5" s="75"/>
      <c r="P5" s="74" t="s">
        <v>35</v>
      </c>
      <c r="Q5" s="75"/>
      <c r="R5" s="79" t="s">
        <v>35</v>
      </c>
      <c r="S5" s="79"/>
      <c r="T5" s="79" t="s">
        <v>35</v>
      </c>
      <c r="U5" s="79"/>
    </row>
    <row r="6" spans="1:21" x14ac:dyDescent="0.25">
      <c r="A6" s="10" t="s">
        <v>8</v>
      </c>
      <c r="B6" s="6">
        <v>50</v>
      </c>
      <c r="C6" s="7">
        <v>0.94499999999999995</v>
      </c>
      <c r="D6" s="29">
        <v>50</v>
      </c>
      <c r="E6" s="12">
        <v>0.92549999999999999</v>
      </c>
      <c r="F6" s="34">
        <v>50</v>
      </c>
      <c r="G6" s="35">
        <v>0.92679999999999996</v>
      </c>
      <c r="H6" s="33" t="s">
        <v>36</v>
      </c>
      <c r="I6" s="36">
        <v>0.8891</v>
      </c>
      <c r="J6" s="33">
        <v>48</v>
      </c>
      <c r="K6" s="35">
        <v>0.89990000000000003</v>
      </c>
      <c r="L6" s="33">
        <v>45</v>
      </c>
      <c r="M6" s="35">
        <v>0.91210000000000002</v>
      </c>
      <c r="N6" s="33">
        <v>45</v>
      </c>
      <c r="O6" s="35">
        <v>0.90180000000000005</v>
      </c>
      <c r="P6" s="9">
        <v>45</v>
      </c>
      <c r="Q6" s="9">
        <v>90.87</v>
      </c>
      <c r="R6" s="9">
        <v>45</v>
      </c>
      <c r="S6" s="63">
        <v>0.90710000000000002</v>
      </c>
      <c r="T6" s="84">
        <v>42</v>
      </c>
      <c r="U6" s="84">
        <v>91.96</v>
      </c>
    </row>
    <row r="7" spans="1:21" x14ac:dyDescent="0.25">
      <c r="A7" s="10">
        <v>1</v>
      </c>
      <c r="B7" s="6">
        <v>39</v>
      </c>
      <c r="C7" s="11">
        <v>0.94750000000000001</v>
      </c>
      <c r="D7" s="30">
        <v>37</v>
      </c>
      <c r="E7" s="12">
        <v>0.92030000000000001</v>
      </c>
      <c r="F7" s="34">
        <v>37</v>
      </c>
      <c r="G7" s="35">
        <v>0.92530000000000001</v>
      </c>
      <c r="H7" s="33" t="s">
        <v>37</v>
      </c>
      <c r="I7" s="36">
        <v>0.89</v>
      </c>
      <c r="J7" s="33">
        <v>38</v>
      </c>
      <c r="K7" s="35">
        <v>0.87339999999999995</v>
      </c>
      <c r="L7" s="33">
        <v>37</v>
      </c>
      <c r="M7" s="35">
        <v>0.91820000000000002</v>
      </c>
      <c r="N7" s="33">
        <v>37</v>
      </c>
      <c r="O7" s="35">
        <v>0.89049999999999996</v>
      </c>
      <c r="P7" s="9">
        <v>38</v>
      </c>
      <c r="Q7" s="9">
        <v>94.45</v>
      </c>
      <c r="R7" s="9">
        <v>37</v>
      </c>
      <c r="S7" s="63">
        <v>0.92359999999999998</v>
      </c>
      <c r="T7" s="84">
        <v>36</v>
      </c>
      <c r="U7" s="84">
        <v>92.01</v>
      </c>
    </row>
    <row r="8" spans="1:21" x14ac:dyDescent="0.25">
      <c r="A8" s="10">
        <v>2</v>
      </c>
      <c r="B8" s="6">
        <v>45</v>
      </c>
      <c r="C8" s="7">
        <v>0.95979999999999999</v>
      </c>
      <c r="D8" s="29">
        <v>45</v>
      </c>
      <c r="E8" s="12">
        <v>0.92530000000000001</v>
      </c>
      <c r="F8" s="34">
        <v>45</v>
      </c>
      <c r="G8" s="35">
        <v>0.93169999999999997</v>
      </c>
      <c r="H8" s="33" t="s">
        <v>38</v>
      </c>
      <c r="I8" s="36">
        <v>0.91830000000000001</v>
      </c>
      <c r="J8" s="33">
        <v>45</v>
      </c>
      <c r="K8" s="35">
        <v>0.90249999999999997</v>
      </c>
      <c r="L8" s="33">
        <v>45</v>
      </c>
      <c r="M8" s="35">
        <v>0.92669999999999997</v>
      </c>
      <c r="N8" s="33">
        <v>45</v>
      </c>
      <c r="O8" s="35">
        <v>0.89629999999999999</v>
      </c>
      <c r="P8" s="9">
        <v>46</v>
      </c>
      <c r="Q8" s="9">
        <v>91.38</v>
      </c>
      <c r="R8" s="9">
        <v>46</v>
      </c>
      <c r="S8" s="63">
        <v>0.9415</v>
      </c>
      <c r="T8" s="84">
        <v>46</v>
      </c>
      <c r="U8" s="84">
        <v>91.03</v>
      </c>
    </row>
    <row r="9" spans="1:21" x14ac:dyDescent="0.25">
      <c r="A9" s="10">
        <v>3</v>
      </c>
      <c r="B9" s="6">
        <v>45</v>
      </c>
      <c r="C9" s="7">
        <v>0.93559999999999999</v>
      </c>
      <c r="D9" s="29">
        <v>43</v>
      </c>
      <c r="E9" s="12">
        <v>0.94910000000000005</v>
      </c>
      <c r="F9" s="34">
        <v>43</v>
      </c>
      <c r="G9" s="35">
        <v>0.93940000000000001</v>
      </c>
      <c r="H9" s="33" t="s">
        <v>39</v>
      </c>
      <c r="I9" s="36">
        <v>0.93469999999999998</v>
      </c>
      <c r="J9" s="33">
        <v>42</v>
      </c>
      <c r="K9" s="35">
        <v>0.89959999999999996</v>
      </c>
      <c r="L9" s="33">
        <v>42</v>
      </c>
      <c r="M9" s="35">
        <v>0.92400000000000004</v>
      </c>
      <c r="N9" s="33">
        <v>42</v>
      </c>
      <c r="O9" s="35">
        <v>0.93100000000000005</v>
      </c>
      <c r="P9" s="9">
        <v>41</v>
      </c>
      <c r="Q9" s="9">
        <v>95.03</v>
      </c>
      <c r="R9" s="9">
        <v>41</v>
      </c>
      <c r="S9" s="63">
        <v>0.95240000000000002</v>
      </c>
      <c r="T9" s="84">
        <v>41</v>
      </c>
      <c r="U9" s="84">
        <v>95.27</v>
      </c>
    </row>
    <row r="10" spans="1:21" x14ac:dyDescent="0.25">
      <c r="A10" s="10">
        <v>4</v>
      </c>
      <c r="B10" s="6">
        <v>34</v>
      </c>
      <c r="C10" s="7">
        <v>0.91990000000000005</v>
      </c>
      <c r="D10" s="29">
        <v>33</v>
      </c>
      <c r="E10" s="12">
        <v>0.92210000000000003</v>
      </c>
      <c r="F10" s="34">
        <v>33</v>
      </c>
      <c r="G10" s="35">
        <v>0.93159999999999998</v>
      </c>
      <c r="H10" s="33" t="s">
        <v>40</v>
      </c>
      <c r="I10" s="36">
        <v>0.85070000000000001</v>
      </c>
      <c r="J10" s="33">
        <v>33</v>
      </c>
      <c r="K10" s="35">
        <v>0.90880000000000005</v>
      </c>
      <c r="L10" s="33">
        <v>33</v>
      </c>
      <c r="M10" s="35">
        <v>0.92059999999999997</v>
      </c>
      <c r="N10" s="33">
        <v>33</v>
      </c>
      <c r="O10" s="35">
        <v>0.89900000000000002</v>
      </c>
      <c r="P10" s="9">
        <v>31</v>
      </c>
      <c r="Q10" s="9">
        <v>93.43</v>
      </c>
      <c r="R10" s="9">
        <v>31</v>
      </c>
      <c r="S10" s="63">
        <v>0.96360000000000001</v>
      </c>
      <c r="T10" s="84">
        <v>31</v>
      </c>
      <c r="U10" s="84">
        <v>91.33</v>
      </c>
    </row>
    <row r="11" spans="1:21" x14ac:dyDescent="0.25">
      <c r="A11" s="10">
        <v>5</v>
      </c>
      <c r="B11" s="6">
        <v>42</v>
      </c>
      <c r="C11" s="7">
        <v>0.93810000000000004</v>
      </c>
      <c r="D11" s="29">
        <v>41</v>
      </c>
      <c r="E11" s="12">
        <v>0.9486</v>
      </c>
      <c r="F11" s="34">
        <v>40</v>
      </c>
      <c r="G11" s="35">
        <v>0.94810000000000005</v>
      </c>
      <c r="H11" s="33" t="s">
        <v>41</v>
      </c>
      <c r="I11" s="36">
        <v>0.94420000000000004</v>
      </c>
      <c r="J11" s="33">
        <v>40</v>
      </c>
      <c r="K11" s="35">
        <v>0.91949999999999998</v>
      </c>
      <c r="L11" s="33">
        <v>40</v>
      </c>
      <c r="M11" s="35">
        <v>0.92190000000000005</v>
      </c>
      <c r="N11" s="33">
        <v>40</v>
      </c>
      <c r="O11" s="35">
        <v>0.90720000000000001</v>
      </c>
      <c r="P11" s="9">
        <v>39</v>
      </c>
      <c r="Q11" s="9">
        <v>93.04</v>
      </c>
      <c r="R11" s="9">
        <v>38</v>
      </c>
      <c r="S11" s="63">
        <v>0.94420000000000004</v>
      </c>
      <c r="T11" s="84">
        <v>35</v>
      </c>
      <c r="U11" s="84">
        <v>95.39</v>
      </c>
    </row>
    <row r="12" spans="1:21" x14ac:dyDescent="0.25">
      <c r="A12" s="22" t="s">
        <v>9</v>
      </c>
      <c r="B12" s="21">
        <f>SUM(B6:B11)</f>
        <v>255</v>
      </c>
      <c r="C12" s="8">
        <f>AVERAGE(C6:C11)</f>
        <v>0.94098333333333339</v>
      </c>
      <c r="D12" s="31">
        <f>SUM(D6:D11)</f>
        <v>249</v>
      </c>
      <c r="E12" s="14">
        <v>0.93220000000000003</v>
      </c>
      <c r="F12" s="37">
        <f>SUM(F6:F11)</f>
        <v>248</v>
      </c>
      <c r="G12" s="38">
        <v>0.93379999999999996</v>
      </c>
      <c r="H12" s="39" t="s">
        <v>42</v>
      </c>
      <c r="I12" s="40">
        <v>0.90600000000000003</v>
      </c>
      <c r="J12" s="55">
        <f>SUM(J6:J11)</f>
        <v>246</v>
      </c>
      <c r="K12" s="38">
        <v>0.90059999999999996</v>
      </c>
      <c r="L12" s="55">
        <f>SUM(L6:L11)</f>
        <v>242</v>
      </c>
      <c r="M12" s="38">
        <v>0.92059999999999997</v>
      </c>
      <c r="N12" s="55">
        <f>SUM(N6:N11)</f>
        <v>242</v>
      </c>
      <c r="O12" s="38">
        <v>0.90449999999999997</v>
      </c>
      <c r="P12" s="2">
        <v>240</v>
      </c>
      <c r="Q12" s="59">
        <v>0.92930000000000001</v>
      </c>
      <c r="R12" s="9">
        <f>SUM(R6:R11)</f>
        <v>238</v>
      </c>
      <c r="S12" s="63">
        <v>0.93740000000000001</v>
      </c>
      <c r="T12" s="64">
        <f>SUM(T6:T11)</f>
        <v>231</v>
      </c>
      <c r="U12" s="84">
        <v>92.84</v>
      </c>
    </row>
    <row r="13" spans="1:21" x14ac:dyDescent="0.25">
      <c r="A13" s="81" t="s">
        <v>14</v>
      </c>
      <c r="B13" s="82"/>
      <c r="C13" s="83"/>
      <c r="D13" s="32">
        <v>-6</v>
      </c>
      <c r="E13" s="27">
        <v>-8.8000000000000005E-3</v>
      </c>
      <c r="F13" s="41">
        <v>-1</v>
      </c>
      <c r="G13" s="42">
        <v>0.16</v>
      </c>
      <c r="H13" s="43">
        <v>0</v>
      </c>
      <c r="I13" s="44">
        <v>-2.7799999999999998E-2</v>
      </c>
      <c r="J13" s="52">
        <v>-2</v>
      </c>
      <c r="K13" s="44">
        <v>-5.4000000000000003E-3</v>
      </c>
      <c r="L13" s="52">
        <v>-4</v>
      </c>
      <c r="M13" s="58">
        <v>0.02</v>
      </c>
      <c r="N13" s="46">
        <v>0</v>
      </c>
      <c r="O13" s="41">
        <v>-1.61</v>
      </c>
      <c r="P13" s="32">
        <v>-2</v>
      </c>
      <c r="Q13" s="60">
        <v>2.48</v>
      </c>
      <c r="R13" s="32">
        <v>-2</v>
      </c>
      <c r="S13" s="60">
        <v>0.81</v>
      </c>
      <c r="T13" s="32">
        <v>-7</v>
      </c>
      <c r="U13" s="61">
        <v>-8.9999999999999993E-3</v>
      </c>
    </row>
    <row r="14" spans="1:21" x14ac:dyDescent="0.25">
      <c r="A14" s="10">
        <v>6</v>
      </c>
      <c r="B14" s="10">
        <v>36</v>
      </c>
      <c r="C14" s="7">
        <v>0.94930000000000003</v>
      </c>
      <c r="D14" s="29">
        <v>36</v>
      </c>
      <c r="E14" s="23">
        <v>95.37</v>
      </c>
      <c r="F14" s="45">
        <v>38</v>
      </c>
      <c r="G14" s="43">
        <v>94.8</v>
      </c>
      <c r="H14" s="46">
        <v>39</v>
      </c>
      <c r="I14" s="36">
        <v>0.92600000000000005</v>
      </c>
      <c r="J14" s="33">
        <v>38</v>
      </c>
      <c r="K14" s="36">
        <v>0.88400000000000001</v>
      </c>
      <c r="L14" s="46">
        <v>38</v>
      </c>
      <c r="M14" s="43">
        <v>93</v>
      </c>
      <c r="N14" s="46">
        <v>38</v>
      </c>
      <c r="O14" s="47">
        <v>93.44</v>
      </c>
      <c r="P14" s="9">
        <v>37</v>
      </c>
      <c r="Q14" s="9">
        <v>93.34</v>
      </c>
      <c r="R14" s="43">
        <v>37</v>
      </c>
      <c r="S14" s="63">
        <v>0.96140000000000003</v>
      </c>
      <c r="T14" s="84">
        <v>37</v>
      </c>
      <c r="U14" s="84">
        <v>94.26</v>
      </c>
    </row>
    <row r="15" spans="1:21" x14ac:dyDescent="0.25">
      <c r="A15" s="10">
        <v>7</v>
      </c>
      <c r="B15" s="9">
        <v>48</v>
      </c>
      <c r="C15" s="7">
        <v>0.9506</v>
      </c>
      <c r="D15" s="29">
        <v>47</v>
      </c>
      <c r="E15" s="13">
        <v>0.93540000000000001</v>
      </c>
      <c r="F15" s="48">
        <v>47</v>
      </c>
      <c r="G15" s="36">
        <v>0.92549999999999999</v>
      </c>
      <c r="H15" s="46">
        <v>46</v>
      </c>
      <c r="I15" s="36">
        <v>0.93899999999999995</v>
      </c>
      <c r="J15" s="33">
        <v>46</v>
      </c>
      <c r="K15" s="36">
        <v>0.93679999999999997</v>
      </c>
      <c r="L15" s="46">
        <v>47</v>
      </c>
      <c r="M15" s="36">
        <v>0.90159999999999996</v>
      </c>
      <c r="N15" s="46">
        <v>46</v>
      </c>
      <c r="O15" s="35">
        <v>0.92130000000000001</v>
      </c>
      <c r="P15" s="9">
        <v>45</v>
      </c>
      <c r="Q15" s="9">
        <v>89.54</v>
      </c>
      <c r="R15" s="9">
        <v>46</v>
      </c>
      <c r="S15" s="63">
        <v>0.9365</v>
      </c>
      <c r="T15" s="84">
        <v>46</v>
      </c>
      <c r="U15" s="84">
        <v>91.98</v>
      </c>
    </row>
    <row r="16" spans="1:21" x14ac:dyDescent="0.25">
      <c r="A16" s="10">
        <v>8</v>
      </c>
      <c r="B16" s="9">
        <v>46</v>
      </c>
      <c r="C16" s="7">
        <v>0.93410000000000004</v>
      </c>
      <c r="D16" s="29">
        <v>44</v>
      </c>
      <c r="E16" s="13">
        <v>0.93459999999999999</v>
      </c>
      <c r="F16" s="48">
        <v>44</v>
      </c>
      <c r="G16" s="36">
        <v>0.91290000000000004</v>
      </c>
      <c r="H16" s="46">
        <v>42</v>
      </c>
      <c r="I16" s="36">
        <v>0.94099999999999995</v>
      </c>
      <c r="J16" s="33">
        <v>41</v>
      </c>
      <c r="K16" s="36">
        <v>0.87739999999999996</v>
      </c>
      <c r="L16" s="46">
        <v>42</v>
      </c>
      <c r="M16" s="36">
        <v>0.88980000000000004</v>
      </c>
      <c r="N16" s="46">
        <v>41</v>
      </c>
      <c r="O16" s="35">
        <v>0.93069999999999997</v>
      </c>
      <c r="P16" s="9">
        <v>41</v>
      </c>
      <c r="Q16" s="9">
        <v>91.54</v>
      </c>
      <c r="R16" s="9">
        <v>41</v>
      </c>
      <c r="S16" s="63">
        <v>0.93100000000000005</v>
      </c>
      <c r="T16" s="84">
        <v>41</v>
      </c>
      <c r="U16" s="84">
        <v>91.31</v>
      </c>
    </row>
    <row r="17" spans="1:21" x14ac:dyDescent="0.25">
      <c r="A17" s="10">
        <v>9</v>
      </c>
      <c r="B17" s="9">
        <v>41</v>
      </c>
      <c r="C17" s="7">
        <v>0.94830000000000003</v>
      </c>
      <c r="D17" s="29">
        <v>39</v>
      </c>
      <c r="E17" s="13">
        <v>0.94140000000000001</v>
      </c>
      <c r="F17" s="48">
        <v>39</v>
      </c>
      <c r="G17" s="36">
        <v>0.9163</v>
      </c>
      <c r="H17" s="46">
        <v>40</v>
      </c>
      <c r="I17" s="36">
        <v>0.94210000000000005</v>
      </c>
      <c r="J17" s="33">
        <v>40</v>
      </c>
      <c r="K17" s="36">
        <v>0.90329999999999999</v>
      </c>
      <c r="L17" s="46">
        <v>41</v>
      </c>
      <c r="M17" s="36">
        <v>0.93710000000000004</v>
      </c>
      <c r="N17" s="46">
        <v>40</v>
      </c>
      <c r="O17" s="35">
        <v>0.92120000000000002</v>
      </c>
      <c r="P17" s="9">
        <v>40</v>
      </c>
      <c r="Q17" s="9">
        <v>91.73</v>
      </c>
      <c r="R17" s="9">
        <v>40</v>
      </c>
      <c r="S17" s="63">
        <v>0.93330000000000002</v>
      </c>
      <c r="T17" s="84">
        <v>40</v>
      </c>
      <c r="U17" s="84">
        <v>94.19</v>
      </c>
    </row>
    <row r="18" spans="1:21" x14ac:dyDescent="0.25">
      <c r="A18" s="10">
        <v>10</v>
      </c>
      <c r="B18" s="9">
        <v>34</v>
      </c>
      <c r="C18" s="7">
        <v>0.9607</v>
      </c>
      <c r="D18" s="29">
        <v>33</v>
      </c>
      <c r="E18" s="13">
        <v>0.91969999999999996</v>
      </c>
      <c r="F18" s="48">
        <v>33</v>
      </c>
      <c r="G18" s="36">
        <v>0.94340000000000002</v>
      </c>
      <c r="H18" s="46">
        <v>32</v>
      </c>
      <c r="I18" s="36">
        <v>0.95550000000000002</v>
      </c>
      <c r="J18" s="33">
        <v>33</v>
      </c>
      <c r="K18" s="36">
        <v>0.87549999999999994</v>
      </c>
      <c r="L18" s="46">
        <v>34</v>
      </c>
      <c r="M18" s="36">
        <v>0.93010000000000004</v>
      </c>
      <c r="N18" s="46">
        <v>34</v>
      </c>
      <c r="O18" s="35">
        <v>0.93069999999999997</v>
      </c>
      <c r="P18" s="9">
        <v>34</v>
      </c>
      <c r="Q18" s="9">
        <v>92.02</v>
      </c>
      <c r="R18" s="9">
        <v>34</v>
      </c>
      <c r="S18" s="63">
        <v>0.92259999999999998</v>
      </c>
      <c r="T18" s="84">
        <v>34</v>
      </c>
      <c r="U18" s="84">
        <v>82.49</v>
      </c>
    </row>
    <row r="19" spans="1:21" x14ac:dyDescent="0.25">
      <c r="A19" s="10">
        <v>11</v>
      </c>
      <c r="B19" s="9">
        <v>40</v>
      </c>
      <c r="C19" s="7">
        <v>0.96409999999999996</v>
      </c>
      <c r="D19" s="29">
        <v>41</v>
      </c>
      <c r="E19" s="13">
        <v>0.95599999999999996</v>
      </c>
      <c r="F19" s="48">
        <v>41</v>
      </c>
      <c r="G19" s="36">
        <v>0.95589999999999997</v>
      </c>
      <c r="H19" s="46">
        <v>39</v>
      </c>
      <c r="I19" s="36">
        <v>0.94420000000000004</v>
      </c>
      <c r="J19" s="33">
        <v>39</v>
      </c>
      <c r="K19" s="36">
        <v>0.89219999999999999</v>
      </c>
      <c r="L19" s="46">
        <v>38</v>
      </c>
      <c r="M19" s="36">
        <v>0.93400000000000005</v>
      </c>
      <c r="N19" s="46">
        <v>38</v>
      </c>
      <c r="O19" s="35">
        <v>0.93879999999999997</v>
      </c>
      <c r="P19" s="9">
        <v>39</v>
      </c>
      <c r="Q19" s="9">
        <v>96.06</v>
      </c>
      <c r="R19" s="9">
        <v>39</v>
      </c>
      <c r="S19" s="63">
        <v>0.9123</v>
      </c>
      <c r="T19" s="84">
        <v>39</v>
      </c>
      <c r="U19" s="84">
        <v>88.21</v>
      </c>
    </row>
    <row r="20" spans="1:21" x14ac:dyDescent="0.25">
      <c r="A20" s="10">
        <v>12</v>
      </c>
      <c r="B20" s="9">
        <v>30</v>
      </c>
      <c r="C20" s="7">
        <v>0.97699999999999998</v>
      </c>
      <c r="D20" s="29">
        <v>29</v>
      </c>
      <c r="E20" s="13">
        <v>0.94220000000000004</v>
      </c>
      <c r="F20" s="48">
        <v>29</v>
      </c>
      <c r="G20" s="36">
        <v>0.91449999999999998</v>
      </c>
      <c r="H20" s="46">
        <v>28</v>
      </c>
      <c r="I20" s="36">
        <v>0.91669999999999996</v>
      </c>
      <c r="J20" s="33">
        <v>29</v>
      </c>
      <c r="K20" s="36">
        <v>0.91379999999999995</v>
      </c>
      <c r="L20" s="46">
        <v>29</v>
      </c>
      <c r="M20" s="36">
        <v>0.91339999999999999</v>
      </c>
      <c r="N20" s="46">
        <v>28</v>
      </c>
      <c r="O20" s="35">
        <v>0.94179999999999997</v>
      </c>
      <c r="P20" s="9">
        <v>27</v>
      </c>
      <c r="Q20" s="9">
        <v>90.17</v>
      </c>
      <c r="R20" s="9">
        <v>27</v>
      </c>
      <c r="S20" s="63">
        <v>0.82789999999999997</v>
      </c>
      <c r="T20" s="84">
        <v>27</v>
      </c>
      <c r="U20" s="84">
        <v>90.36</v>
      </c>
    </row>
    <row r="21" spans="1:21" x14ac:dyDescent="0.25">
      <c r="A21" s="22" t="s">
        <v>10</v>
      </c>
      <c r="B21" s="22">
        <f>SUM(B14:B20)</f>
        <v>275</v>
      </c>
      <c r="C21" s="8">
        <f>AVERAGE(C14:C20)</f>
        <v>0.9548714285714287</v>
      </c>
      <c r="D21" s="31">
        <f>SUM(D14:D20)</f>
        <v>269</v>
      </c>
      <c r="E21" s="15">
        <v>0.94020000000000004</v>
      </c>
      <c r="F21" s="49">
        <f>SUM(F14:F20)</f>
        <v>271</v>
      </c>
      <c r="G21" s="40">
        <v>0.93059999999999998</v>
      </c>
      <c r="H21" s="50">
        <f>SUM(H14:H20)</f>
        <v>266</v>
      </c>
      <c r="I21" s="40">
        <v>0.9385</v>
      </c>
      <c r="J21" s="55">
        <f>SUM(J14:J20)</f>
        <v>266</v>
      </c>
      <c r="K21" s="40">
        <v>0.89829999999999999</v>
      </c>
      <c r="L21" s="50">
        <f>SUM(L14:L20)</f>
        <v>269</v>
      </c>
      <c r="M21" s="40">
        <v>0.91859999999999997</v>
      </c>
      <c r="N21" s="50">
        <f>SUM(N14:N20)</f>
        <v>265</v>
      </c>
      <c r="O21" s="38">
        <v>0.93020000000000003</v>
      </c>
      <c r="P21" s="2">
        <f>SUM(P14:P20)</f>
        <v>263</v>
      </c>
      <c r="Q21" s="2">
        <v>92.08</v>
      </c>
      <c r="R21" s="9">
        <f>SUM(R14:R20)</f>
        <v>264</v>
      </c>
      <c r="S21" s="63">
        <f>AVERAGE(S14:S20)</f>
        <v>0.91785714285714282</v>
      </c>
      <c r="T21" s="84">
        <v>264</v>
      </c>
      <c r="U21" s="84">
        <v>90.59</v>
      </c>
    </row>
    <row r="22" spans="1:21" x14ac:dyDescent="0.25">
      <c r="A22" s="81" t="s">
        <v>15</v>
      </c>
      <c r="B22" s="82"/>
      <c r="C22" s="83"/>
      <c r="D22" s="32">
        <v>-6</v>
      </c>
      <c r="E22" s="27">
        <v>-1.47E-2</v>
      </c>
      <c r="F22" s="51">
        <v>2</v>
      </c>
      <c r="G22" s="41">
        <v>-0.96</v>
      </c>
      <c r="H22" s="52">
        <v>-5</v>
      </c>
      <c r="I22" s="53">
        <v>7.9000000000000008E-3</v>
      </c>
      <c r="J22" s="56">
        <v>0</v>
      </c>
      <c r="K22" s="44">
        <v>-4.02E-2</v>
      </c>
      <c r="L22" s="56">
        <v>3</v>
      </c>
      <c r="M22" s="53">
        <v>2.0299999999999999E-2</v>
      </c>
      <c r="N22" s="52">
        <v>-4</v>
      </c>
      <c r="O22" s="42">
        <v>1.1599999999999999</v>
      </c>
      <c r="P22" s="32">
        <v>-2</v>
      </c>
      <c r="Q22" s="61">
        <v>-9.4000000000000004E-3</v>
      </c>
      <c r="R22" s="60">
        <v>1</v>
      </c>
      <c r="S22" s="32">
        <v>-0.28999999999999998</v>
      </c>
      <c r="T22" s="60">
        <v>0</v>
      </c>
      <c r="U22" s="61">
        <v>-1.2E-2</v>
      </c>
    </row>
    <row r="23" spans="1:21" x14ac:dyDescent="0.25">
      <c r="A23" s="9"/>
      <c r="B23" s="1" t="s">
        <v>1</v>
      </c>
      <c r="C23" s="1"/>
      <c r="D23" s="9"/>
      <c r="E23" s="16"/>
      <c r="F23" s="43"/>
      <c r="G23" s="43"/>
      <c r="H23" s="43"/>
      <c r="I23" s="43"/>
      <c r="J23" s="33"/>
      <c r="K23" s="36"/>
      <c r="L23" s="46"/>
      <c r="M23" s="43"/>
      <c r="N23" s="46"/>
      <c r="O23" s="47"/>
      <c r="P23" s="9"/>
      <c r="Q23" s="9"/>
      <c r="R23" s="9"/>
      <c r="S23" s="9"/>
      <c r="T23" s="64"/>
      <c r="U23" s="64"/>
    </row>
    <row r="24" spans="1:21" x14ac:dyDescent="0.25">
      <c r="A24" s="9"/>
      <c r="B24" s="1"/>
      <c r="C24" s="1"/>
      <c r="D24" s="9"/>
      <c r="E24" s="16"/>
      <c r="F24" s="43"/>
      <c r="G24" s="43"/>
      <c r="H24" s="43"/>
      <c r="I24" s="43"/>
      <c r="J24" s="33"/>
      <c r="K24" s="36"/>
      <c r="L24" s="46"/>
      <c r="M24" s="43"/>
      <c r="N24" s="46"/>
      <c r="O24" s="47"/>
      <c r="P24" s="9"/>
      <c r="Q24" s="9"/>
      <c r="R24" s="9"/>
      <c r="S24" s="9"/>
      <c r="T24" s="64"/>
      <c r="U24" s="64"/>
    </row>
    <row r="25" spans="1:21" x14ac:dyDescent="0.25">
      <c r="A25" s="2" t="s">
        <v>11</v>
      </c>
      <c r="B25" s="2">
        <f>SUM(B12+ B21)</f>
        <v>530</v>
      </c>
      <c r="C25" s="8">
        <f>(C12+C21)/2</f>
        <v>0.94792738095238105</v>
      </c>
      <c r="D25" s="31">
        <f>SUM(D12,D21)</f>
        <v>518</v>
      </c>
      <c r="E25" s="15">
        <v>0.93620000000000003</v>
      </c>
      <c r="F25" s="49">
        <v>519</v>
      </c>
      <c r="G25" s="40">
        <v>0.93220000000000003</v>
      </c>
      <c r="H25" s="54" t="s">
        <v>43</v>
      </c>
      <c r="I25" s="40">
        <v>0.92200000000000004</v>
      </c>
      <c r="J25" s="55">
        <f>SUM(J12,J21)</f>
        <v>512</v>
      </c>
      <c r="K25" s="40">
        <f>AVERAGE(K12,K21)</f>
        <v>0.89944999999999997</v>
      </c>
      <c r="L25" s="50">
        <f>SUM(L12,L21)</f>
        <v>511</v>
      </c>
      <c r="M25" s="40">
        <f>AVERAGE(M12,M21)</f>
        <v>0.91959999999999997</v>
      </c>
      <c r="N25" s="50">
        <v>507</v>
      </c>
      <c r="O25" s="38">
        <v>0.91735</v>
      </c>
      <c r="P25" s="2">
        <f>SUM(P12,P21)</f>
        <v>503</v>
      </c>
      <c r="Q25" s="59">
        <v>0.92500000000000004</v>
      </c>
      <c r="R25" s="2">
        <v>502</v>
      </c>
      <c r="S25" s="59">
        <v>0.92769999999999997</v>
      </c>
      <c r="T25" s="84">
        <v>495</v>
      </c>
      <c r="U25" s="64">
        <v>91.72</v>
      </c>
    </row>
    <row r="26" spans="1:21" x14ac:dyDescent="0.25">
      <c r="A26" s="74" t="s">
        <v>12</v>
      </c>
      <c r="B26" s="80"/>
      <c r="C26" s="75"/>
      <c r="D26" s="32">
        <v>-12</v>
      </c>
      <c r="E26" s="27">
        <v>-1.17E-2</v>
      </c>
      <c r="F26" s="42">
        <v>1</v>
      </c>
      <c r="G26" s="44">
        <v>-4.0000000000000001E-3</v>
      </c>
      <c r="H26" s="41">
        <v>-5</v>
      </c>
      <c r="I26" s="44">
        <v>-1.0200000000000001E-2</v>
      </c>
      <c r="J26" s="52">
        <v>-2</v>
      </c>
      <c r="K26" s="44">
        <v>-2.2499999999999999E-2</v>
      </c>
      <c r="L26" s="52">
        <v>-1</v>
      </c>
      <c r="M26" s="53">
        <v>1.95E-2</v>
      </c>
      <c r="N26" s="52">
        <v>-4</v>
      </c>
      <c r="O26" s="41">
        <v>-0.22</v>
      </c>
      <c r="P26" s="32">
        <v>-4</v>
      </c>
      <c r="Q26" s="62">
        <v>7.6E-3</v>
      </c>
      <c r="R26" s="32">
        <v>-1</v>
      </c>
      <c r="S26" s="63">
        <v>2.7000000000000001E-3</v>
      </c>
      <c r="T26" s="32">
        <v>-7</v>
      </c>
      <c r="U26" s="61">
        <v>-1.0500000000000001E-2</v>
      </c>
    </row>
    <row r="27" spans="1:21" x14ac:dyDescent="0.25">
      <c r="A27" s="2" t="s">
        <v>45</v>
      </c>
      <c r="B27" s="10">
        <v>63</v>
      </c>
      <c r="C27" s="1"/>
      <c r="D27" s="9">
        <v>63</v>
      </c>
      <c r="E27" s="17"/>
      <c r="F27" s="47">
        <v>63</v>
      </c>
      <c r="G27" s="47"/>
      <c r="H27" s="47">
        <v>63</v>
      </c>
      <c r="I27" s="43"/>
      <c r="J27" s="33">
        <v>62</v>
      </c>
      <c r="K27" s="35"/>
      <c r="L27" s="33">
        <v>66</v>
      </c>
      <c r="M27" s="47"/>
      <c r="N27" s="33">
        <v>62</v>
      </c>
      <c r="O27" s="47"/>
      <c r="P27" s="9">
        <v>62</v>
      </c>
      <c r="Q27" s="9"/>
      <c r="R27" s="9">
        <v>62</v>
      </c>
      <c r="S27" s="9"/>
      <c r="T27" s="64"/>
      <c r="U27" s="64"/>
    </row>
    <row r="29" spans="1:21" x14ac:dyDescent="0.25">
      <c r="A29" t="s">
        <v>33</v>
      </c>
      <c r="B29">
        <f>B12+B21+B27</f>
        <v>593</v>
      </c>
      <c r="D29" s="28">
        <f>SUM(D12,D21,D27)</f>
        <v>581</v>
      </c>
      <c r="F29" s="28">
        <f>SUM(F25,F27)</f>
        <v>582</v>
      </c>
      <c r="H29" s="57" t="s">
        <v>44</v>
      </c>
      <c r="J29">
        <f>SUM(J12,J21,J27)</f>
        <v>574</v>
      </c>
      <c r="L29">
        <f>SUM(L25,L27)</f>
        <v>577</v>
      </c>
      <c r="N29">
        <f>SUM(N25,N27)</f>
        <v>569</v>
      </c>
      <c r="P29">
        <f>SUM(P25,P27)</f>
        <v>565</v>
      </c>
      <c r="R29">
        <v>564</v>
      </c>
    </row>
  </sheetData>
  <mergeCells count="39">
    <mergeCell ref="T2:U2"/>
    <mergeCell ref="T3:U3"/>
    <mergeCell ref="T4:U4"/>
    <mergeCell ref="T5:U5"/>
    <mergeCell ref="R2:S2"/>
    <mergeCell ref="R3:S3"/>
    <mergeCell ref="R4:S4"/>
    <mergeCell ref="R5:S5"/>
    <mergeCell ref="A26:C26"/>
    <mergeCell ref="F3:G3"/>
    <mergeCell ref="H3:I3"/>
    <mergeCell ref="N3:O3"/>
    <mergeCell ref="N4:O4"/>
    <mergeCell ref="N5:O5"/>
    <mergeCell ref="L2:M2"/>
    <mergeCell ref="N2:O2"/>
    <mergeCell ref="J3:K3"/>
    <mergeCell ref="L3:M3"/>
    <mergeCell ref="A22:C22"/>
    <mergeCell ref="A13:C13"/>
    <mergeCell ref="L5:M5"/>
    <mergeCell ref="P2:Q2"/>
    <mergeCell ref="P3:Q3"/>
    <mergeCell ref="P4:Q4"/>
    <mergeCell ref="P5:Q5"/>
    <mergeCell ref="A1:O1"/>
    <mergeCell ref="B3:C3"/>
    <mergeCell ref="B4:C4"/>
    <mergeCell ref="D3:E3"/>
    <mergeCell ref="D4:E4"/>
    <mergeCell ref="F4:G4"/>
    <mergeCell ref="H4:I4"/>
    <mergeCell ref="J4:K4"/>
    <mergeCell ref="D2:E2"/>
    <mergeCell ref="F2:G2"/>
    <mergeCell ref="H2:I2"/>
    <mergeCell ref="J2:K2"/>
    <mergeCell ref="L4:M4"/>
    <mergeCell ref="B2:C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130" zoomScaleNormal="130" workbookViewId="0">
      <selection activeCell="C24" sqref="C24"/>
    </sheetView>
  </sheetViews>
  <sheetFormatPr defaultRowHeight="15" x14ac:dyDescent="0.25"/>
  <cols>
    <col min="1" max="1" width="7.5703125" customWidth="1"/>
    <col min="2" max="2" width="9" customWidth="1"/>
    <col min="3" max="3" width="7.85546875" customWidth="1"/>
    <col min="4" max="4" width="8.85546875" customWidth="1"/>
    <col min="5" max="5" width="7.5703125" customWidth="1"/>
    <col min="6" max="6" width="7.7109375" customWidth="1"/>
    <col min="7" max="7" width="7.85546875" customWidth="1"/>
    <col min="8" max="8" width="8.42578125" customWidth="1"/>
    <col min="9" max="9" width="8" customWidth="1"/>
    <col min="10" max="11" width="7.7109375" customWidth="1"/>
    <col min="12" max="12" width="7.42578125" customWidth="1"/>
    <col min="14" max="14" width="8.42578125" customWidth="1"/>
  </cols>
  <sheetData>
    <row r="1" spans="1:14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1</v>
      </c>
      <c r="B2" s="3" t="s">
        <v>13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3" t="s">
        <v>2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</row>
    <row r="3" spans="1:14" x14ac:dyDescent="0.25">
      <c r="A3" s="1"/>
      <c r="B3" s="1"/>
      <c r="C3" s="5">
        <v>44783</v>
      </c>
      <c r="D3" s="5">
        <v>44798</v>
      </c>
      <c r="E3" s="5">
        <v>44826</v>
      </c>
      <c r="F3" s="5">
        <v>44854</v>
      </c>
      <c r="G3" s="5">
        <v>44523</v>
      </c>
      <c r="H3" s="2" t="s">
        <v>3</v>
      </c>
      <c r="I3" s="5">
        <v>44910</v>
      </c>
      <c r="J3" s="5">
        <v>44951</v>
      </c>
      <c r="K3" s="5">
        <v>44980</v>
      </c>
      <c r="L3" s="5">
        <v>45008</v>
      </c>
      <c r="M3" s="5">
        <v>45035</v>
      </c>
      <c r="N3" s="26">
        <v>45064</v>
      </c>
    </row>
    <row r="4" spans="1:14" x14ac:dyDescent="0.25">
      <c r="A4" s="1"/>
      <c r="B4" s="1"/>
      <c r="C4" s="5">
        <v>44797</v>
      </c>
      <c r="D4" s="5">
        <v>44825</v>
      </c>
      <c r="E4" s="5">
        <v>44853</v>
      </c>
      <c r="F4" s="5">
        <v>44887</v>
      </c>
      <c r="G4" s="5">
        <v>44909</v>
      </c>
      <c r="H4" s="2" t="s">
        <v>4</v>
      </c>
      <c r="I4" s="5">
        <v>44950</v>
      </c>
      <c r="J4" s="5">
        <v>44979</v>
      </c>
      <c r="K4" s="5">
        <v>45007</v>
      </c>
      <c r="L4" s="5">
        <v>45034</v>
      </c>
      <c r="M4" s="5">
        <v>45063</v>
      </c>
      <c r="N4" s="26">
        <v>45069</v>
      </c>
    </row>
    <row r="5" spans="1:14" x14ac:dyDescent="0.25">
      <c r="A5" s="1" t="s">
        <v>5</v>
      </c>
      <c r="B5" s="1" t="s">
        <v>6</v>
      </c>
      <c r="C5" s="1"/>
      <c r="D5" s="1"/>
      <c r="E5" s="1"/>
      <c r="F5" s="1"/>
      <c r="G5" s="1"/>
      <c r="H5" s="2" t="s">
        <v>7</v>
      </c>
      <c r="I5" s="1"/>
      <c r="J5" s="1"/>
      <c r="K5" s="1"/>
      <c r="L5" s="1"/>
      <c r="M5" s="1"/>
      <c r="N5" s="1"/>
    </row>
    <row r="6" spans="1:14" x14ac:dyDescent="0.25">
      <c r="A6" s="19" t="s">
        <v>8</v>
      </c>
      <c r="B6" s="6" t="s">
        <v>16</v>
      </c>
      <c r="C6" s="7">
        <v>0.95950000000000002</v>
      </c>
      <c r="D6" s="12">
        <v>0.90039999999999998</v>
      </c>
      <c r="E6" s="12">
        <v>0.89739999999999998</v>
      </c>
      <c r="F6" s="12">
        <v>0.83760000000000001</v>
      </c>
      <c r="G6" s="12">
        <v>0.88480000000000003</v>
      </c>
      <c r="H6" s="13">
        <v>0.8851</v>
      </c>
      <c r="I6" s="12">
        <v>0.9385</v>
      </c>
      <c r="J6" s="12">
        <v>0.9153</v>
      </c>
      <c r="K6" s="12">
        <v>0.88600000000000001</v>
      </c>
      <c r="L6" s="12">
        <v>0.90049999999999997</v>
      </c>
      <c r="M6" s="12">
        <v>0.93989999999999996</v>
      </c>
      <c r="N6" s="12">
        <v>0.87819999999999998</v>
      </c>
    </row>
    <row r="7" spans="1:14" x14ac:dyDescent="0.25">
      <c r="A7" s="20">
        <v>1</v>
      </c>
      <c r="B7" s="6" t="s">
        <v>16</v>
      </c>
      <c r="C7" s="11">
        <v>0.91990000000000005</v>
      </c>
      <c r="D7" s="12">
        <v>0.94259999999999999</v>
      </c>
      <c r="E7" s="12">
        <v>0.94699999999999995</v>
      </c>
      <c r="F7" s="12">
        <v>0.86070000000000002</v>
      </c>
      <c r="G7" s="12">
        <v>0.92559999999999998</v>
      </c>
      <c r="H7" s="13">
        <v>0.91400000000000003</v>
      </c>
      <c r="I7" s="12">
        <v>0.95099999999999996</v>
      </c>
      <c r="J7" s="12">
        <v>0.93910000000000005</v>
      </c>
      <c r="K7" s="12">
        <v>0.89490000000000003</v>
      </c>
      <c r="L7" s="12">
        <v>0.91539999999999999</v>
      </c>
      <c r="M7" s="12">
        <v>0.94979999999999998</v>
      </c>
      <c r="N7" s="12">
        <v>0.93269999999999997</v>
      </c>
    </row>
    <row r="8" spans="1:14" x14ac:dyDescent="0.25">
      <c r="A8" s="20">
        <v>2</v>
      </c>
      <c r="B8" s="6" t="s">
        <v>20</v>
      </c>
      <c r="C8" s="7">
        <v>0.92730000000000001</v>
      </c>
      <c r="D8" s="12">
        <v>0.95269999999999999</v>
      </c>
      <c r="E8" s="12">
        <v>0.94910000000000005</v>
      </c>
      <c r="F8" s="12">
        <v>0.875</v>
      </c>
      <c r="G8" s="12">
        <v>0.94189999999999996</v>
      </c>
      <c r="H8" s="13">
        <v>0.92459999999999998</v>
      </c>
      <c r="I8" s="12">
        <v>0.94840000000000002</v>
      </c>
      <c r="J8" s="12">
        <v>0.94540000000000002</v>
      </c>
      <c r="K8" s="12">
        <v>0.92769999999999997</v>
      </c>
      <c r="L8" s="12">
        <v>0.91679999999999995</v>
      </c>
      <c r="M8" s="12">
        <v>0.96179999999999999</v>
      </c>
      <c r="N8" s="12">
        <v>0.91390000000000005</v>
      </c>
    </row>
    <row r="9" spans="1:14" x14ac:dyDescent="0.25">
      <c r="A9" s="20">
        <v>3</v>
      </c>
      <c r="B9" s="6" t="s">
        <v>19</v>
      </c>
      <c r="C9" s="7">
        <v>0.92630000000000001</v>
      </c>
      <c r="D9" s="12">
        <v>0.92020000000000002</v>
      </c>
      <c r="E9" s="12">
        <v>0.95089999999999997</v>
      </c>
      <c r="F9" s="12">
        <v>0.87139999999999995</v>
      </c>
      <c r="G9" s="12">
        <v>0.87819999999999998</v>
      </c>
      <c r="H9" s="13">
        <v>0.90610000000000002</v>
      </c>
      <c r="I9" s="12">
        <v>0.94620000000000004</v>
      </c>
      <c r="J9" s="12">
        <v>0.94099999999999995</v>
      </c>
      <c r="K9" s="12">
        <v>0.92800000000000005</v>
      </c>
      <c r="L9" s="12">
        <v>0.9</v>
      </c>
      <c r="M9" s="12">
        <v>0.96379999999999999</v>
      </c>
      <c r="N9" s="12">
        <v>0.97499999999999998</v>
      </c>
    </row>
    <row r="10" spans="1:14" x14ac:dyDescent="0.25">
      <c r="A10" s="20">
        <v>4</v>
      </c>
      <c r="B10" s="6" t="s">
        <v>17</v>
      </c>
      <c r="C10" s="7">
        <v>0.92810000000000004</v>
      </c>
      <c r="D10" s="12">
        <v>0.95150000000000001</v>
      </c>
      <c r="E10" s="12">
        <v>0.93820000000000003</v>
      </c>
      <c r="F10" s="12">
        <v>0.88329999999999997</v>
      </c>
      <c r="G10" s="12">
        <v>0.95120000000000005</v>
      </c>
      <c r="H10" s="13">
        <v>0.92769999999999997</v>
      </c>
      <c r="I10" s="12">
        <v>0.94079999999999997</v>
      </c>
      <c r="J10" s="12">
        <v>0.92049999999999998</v>
      </c>
      <c r="K10" s="12">
        <v>0.9163</v>
      </c>
      <c r="L10" s="12">
        <v>0.94650000000000001</v>
      </c>
      <c r="M10" s="12">
        <v>0.96209999999999996</v>
      </c>
      <c r="N10" s="12">
        <v>0.90410000000000001</v>
      </c>
    </row>
    <row r="11" spans="1:14" x14ac:dyDescent="0.25">
      <c r="A11" s="20">
        <v>5</v>
      </c>
      <c r="B11" s="6" t="s">
        <v>21</v>
      </c>
      <c r="C11" s="7">
        <v>0.96679999999999999</v>
      </c>
      <c r="D11" s="12">
        <v>0.93520000000000003</v>
      </c>
      <c r="E11" s="12">
        <v>0.92649999999999999</v>
      </c>
      <c r="F11" s="12">
        <v>0.85609999999999997</v>
      </c>
      <c r="G11" s="12">
        <v>0.95850000000000002</v>
      </c>
      <c r="H11" s="13">
        <v>0.91790000000000005</v>
      </c>
      <c r="I11" s="12">
        <v>0.94679999999999997</v>
      </c>
      <c r="J11" s="12">
        <v>0.92320000000000002</v>
      </c>
      <c r="K11" s="12">
        <v>0.9052</v>
      </c>
      <c r="L11" s="12">
        <v>0.94259999999999999</v>
      </c>
      <c r="M11" s="12">
        <v>0.9446</v>
      </c>
      <c r="N11" s="12">
        <v>0.94850000000000001</v>
      </c>
    </row>
    <row r="12" spans="1:14" x14ac:dyDescent="0.25">
      <c r="A12" s="20" t="s">
        <v>9</v>
      </c>
      <c r="B12" s="21" t="s">
        <v>22</v>
      </c>
      <c r="C12" s="8">
        <v>0.9365</v>
      </c>
      <c r="D12" s="14">
        <v>0.93489999999999995</v>
      </c>
      <c r="E12" s="14">
        <v>0.93500000000000005</v>
      </c>
      <c r="F12" s="14">
        <v>0.86439999999999995</v>
      </c>
      <c r="G12" s="14">
        <v>0.92479999999999996</v>
      </c>
      <c r="H12" s="15">
        <v>0.91310000000000002</v>
      </c>
      <c r="I12" s="14">
        <v>0.94520000000000004</v>
      </c>
      <c r="J12" s="14">
        <v>0.93059999999999998</v>
      </c>
      <c r="K12" s="14">
        <v>0.90939999999999999</v>
      </c>
      <c r="L12" s="14">
        <v>0.92090000000000005</v>
      </c>
      <c r="M12" s="14">
        <v>0.95389999999999997</v>
      </c>
      <c r="N12" s="14">
        <v>0.89739999999999998</v>
      </c>
    </row>
    <row r="13" spans="1:14" x14ac:dyDescent="0.25">
      <c r="A13" s="20"/>
      <c r="B13" s="20" t="s">
        <v>14</v>
      </c>
      <c r="C13" s="1"/>
      <c r="D13" s="18">
        <v>0.16</v>
      </c>
      <c r="E13" s="18">
        <v>0.01</v>
      </c>
      <c r="F13" s="24">
        <v>-7.06</v>
      </c>
      <c r="G13" s="18">
        <v>6.04</v>
      </c>
      <c r="H13" s="16"/>
      <c r="I13" s="25">
        <v>2.0400000000000001E-2</v>
      </c>
      <c r="J13" s="24">
        <v>-1.46</v>
      </c>
      <c r="K13" s="24">
        <v>-2.12</v>
      </c>
      <c r="L13" s="18">
        <v>1.1499999999999999</v>
      </c>
      <c r="M13" s="25">
        <v>3.3000000000000002E-2</v>
      </c>
      <c r="N13" s="24">
        <v>-5.65</v>
      </c>
    </row>
    <row r="14" spans="1:14" x14ac:dyDescent="0.25">
      <c r="A14" s="20">
        <v>6</v>
      </c>
      <c r="B14" s="10" t="s">
        <v>25</v>
      </c>
      <c r="C14" s="7">
        <v>0.90210000000000001</v>
      </c>
      <c r="D14" s="23">
        <v>96.51</v>
      </c>
      <c r="E14" s="23">
        <v>95.12</v>
      </c>
      <c r="F14" s="16">
        <v>88.7</v>
      </c>
      <c r="G14" s="16">
        <v>91.76</v>
      </c>
      <c r="H14" s="16">
        <v>91.98</v>
      </c>
      <c r="I14" s="13">
        <v>0.93459999999999999</v>
      </c>
      <c r="J14" s="16">
        <v>93.99</v>
      </c>
      <c r="K14" s="16">
        <v>92.44</v>
      </c>
      <c r="L14" s="16">
        <v>95.51</v>
      </c>
      <c r="M14" s="13">
        <v>0.94720000000000004</v>
      </c>
      <c r="N14" s="17">
        <v>80.180000000000007</v>
      </c>
    </row>
    <row r="15" spans="1:14" x14ac:dyDescent="0.25">
      <c r="A15" s="20">
        <v>7</v>
      </c>
      <c r="B15" s="9" t="s">
        <v>26</v>
      </c>
      <c r="C15" s="7">
        <v>0.89270000000000005</v>
      </c>
      <c r="D15" s="13">
        <v>0.95109999999999995</v>
      </c>
      <c r="E15" s="13">
        <v>0.92020000000000002</v>
      </c>
      <c r="F15" s="13">
        <v>0.90210000000000001</v>
      </c>
      <c r="G15" s="13">
        <v>0.85729999999999995</v>
      </c>
      <c r="H15" s="13">
        <v>0.90249999999999997</v>
      </c>
      <c r="I15" s="13">
        <v>0.92210000000000003</v>
      </c>
      <c r="J15" s="13">
        <v>0.89729999999999999</v>
      </c>
      <c r="K15" s="13">
        <v>0.89949999999999997</v>
      </c>
      <c r="L15" s="13">
        <v>0.91439999999999999</v>
      </c>
      <c r="M15" s="13">
        <v>0.92969999999999997</v>
      </c>
      <c r="N15" s="12">
        <v>0.76629999999999998</v>
      </c>
    </row>
    <row r="16" spans="1:14" x14ac:dyDescent="0.25">
      <c r="A16" s="20">
        <v>8</v>
      </c>
      <c r="B16" s="9" t="s">
        <v>27</v>
      </c>
      <c r="C16" s="7">
        <v>0.88270000000000004</v>
      </c>
      <c r="D16" s="13">
        <v>0.93979999999999997</v>
      </c>
      <c r="E16" s="13">
        <v>0.92749999999999999</v>
      </c>
      <c r="F16" s="13">
        <v>0.85760000000000003</v>
      </c>
      <c r="G16" s="13">
        <v>0.94010000000000005</v>
      </c>
      <c r="H16" s="13">
        <v>0.90239999999999998</v>
      </c>
      <c r="I16" s="13">
        <v>0.91720000000000002</v>
      </c>
      <c r="J16" s="13">
        <v>0.90210000000000001</v>
      </c>
      <c r="K16" s="13">
        <v>0.90169999999999995</v>
      </c>
      <c r="L16" s="13">
        <v>0.95509999999999995</v>
      </c>
      <c r="M16" s="13">
        <v>0.93630000000000002</v>
      </c>
      <c r="N16" s="12">
        <v>0.83330000000000004</v>
      </c>
    </row>
    <row r="17" spans="1:14" x14ac:dyDescent="0.25">
      <c r="A17" s="20">
        <v>9</v>
      </c>
      <c r="B17" s="9" t="s">
        <v>23</v>
      </c>
      <c r="C17" s="7">
        <v>0.91600000000000004</v>
      </c>
      <c r="D17" s="13">
        <v>0.91749999999999998</v>
      </c>
      <c r="E17" s="13">
        <v>0.91210000000000002</v>
      </c>
      <c r="F17" s="13">
        <v>0.90820000000000001</v>
      </c>
      <c r="G17" s="13">
        <v>0.8911</v>
      </c>
      <c r="H17" s="13">
        <v>0.9123</v>
      </c>
      <c r="I17" s="13">
        <v>0.92110000000000003</v>
      </c>
      <c r="J17" s="13">
        <v>0.90400000000000003</v>
      </c>
      <c r="K17" s="13">
        <v>0.89770000000000005</v>
      </c>
      <c r="L17" s="13">
        <v>0.90469999999999995</v>
      </c>
      <c r="M17" s="13">
        <v>0.96299999999999997</v>
      </c>
      <c r="N17" s="12">
        <v>0.7782</v>
      </c>
    </row>
    <row r="18" spans="1:14" x14ac:dyDescent="0.25">
      <c r="A18" s="20">
        <v>10</v>
      </c>
      <c r="B18" s="9" t="s">
        <v>28</v>
      </c>
      <c r="C18" s="7">
        <v>0.94789999999999996</v>
      </c>
      <c r="D18" s="13">
        <v>0.9375</v>
      </c>
      <c r="E18" s="13">
        <v>0.94869999999999999</v>
      </c>
      <c r="F18" s="13">
        <v>0.86539999999999995</v>
      </c>
      <c r="G18" s="13">
        <v>0.92430000000000001</v>
      </c>
      <c r="H18" s="13">
        <v>0.91320000000000001</v>
      </c>
      <c r="I18" s="13">
        <v>0.93579999999999997</v>
      </c>
      <c r="J18" s="13">
        <v>0.92490000000000006</v>
      </c>
      <c r="K18" s="13">
        <v>0.93689999999999996</v>
      </c>
      <c r="L18" s="13">
        <v>0.96220000000000006</v>
      </c>
      <c r="M18" s="13">
        <v>0.96509999999999996</v>
      </c>
      <c r="N18" s="12">
        <v>0.83140000000000003</v>
      </c>
    </row>
    <row r="19" spans="1:14" x14ac:dyDescent="0.25">
      <c r="A19" s="20">
        <v>11</v>
      </c>
      <c r="B19" s="9" t="s">
        <v>29</v>
      </c>
      <c r="C19" s="7">
        <v>0.93830000000000002</v>
      </c>
      <c r="D19" s="13">
        <v>0.94520000000000004</v>
      </c>
      <c r="E19" s="13">
        <v>0.90710000000000002</v>
      </c>
      <c r="F19" s="13">
        <v>0.88790000000000002</v>
      </c>
      <c r="G19" s="13">
        <v>0.94950000000000001</v>
      </c>
      <c r="H19" s="13">
        <v>0.92459999999999998</v>
      </c>
      <c r="I19" s="13">
        <v>0.92449999999999999</v>
      </c>
      <c r="J19" s="13">
        <v>0.93359999999999999</v>
      </c>
      <c r="K19" s="13">
        <v>0.93049999999999999</v>
      </c>
      <c r="L19" s="13">
        <v>0.92510000000000003</v>
      </c>
      <c r="M19" s="13">
        <v>0.92610000000000003</v>
      </c>
      <c r="N19" s="12">
        <v>0.73750000000000004</v>
      </c>
    </row>
    <row r="20" spans="1:14" x14ac:dyDescent="0.25">
      <c r="A20" s="20">
        <v>12</v>
      </c>
      <c r="B20" s="9" t="s">
        <v>18</v>
      </c>
      <c r="C20" s="7">
        <v>0.97970000000000002</v>
      </c>
      <c r="D20" s="13">
        <v>0.95169999999999999</v>
      </c>
      <c r="E20" s="13">
        <v>0.95709999999999995</v>
      </c>
      <c r="F20" s="13">
        <v>0.88990000000000002</v>
      </c>
      <c r="G20" s="13">
        <v>0.96260000000000001</v>
      </c>
      <c r="H20" s="13">
        <v>0.93889999999999996</v>
      </c>
      <c r="I20" s="13">
        <v>0.97389999999999999</v>
      </c>
      <c r="J20" s="13">
        <v>0.95399999999999996</v>
      </c>
      <c r="K20" s="13">
        <v>0.96360000000000001</v>
      </c>
      <c r="L20" s="13">
        <v>0.95860000000000001</v>
      </c>
      <c r="M20" s="13">
        <v>0.9</v>
      </c>
      <c r="N20" s="12">
        <v>1</v>
      </c>
    </row>
    <row r="21" spans="1:14" x14ac:dyDescent="0.25">
      <c r="A21" s="20" t="s">
        <v>10</v>
      </c>
      <c r="B21" s="22" t="s">
        <v>30</v>
      </c>
      <c r="C21" s="8">
        <v>0.92049999999999998</v>
      </c>
      <c r="D21" s="15">
        <v>0.94410000000000005</v>
      </c>
      <c r="E21" s="15">
        <v>0.93310000000000004</v>
      </c>
      <c r="F21" s="15">
        <v>0.88419999999999999</v>
      </c>
      <c r="G21" s="15">
        <v>0.91920000000000002</v>
      </c>
      <c r="H21" s="15">
        <v>0.9153</v>
      </c>
      <c r="I21" s="15">
        <v>0.93230000000000002</v>
      </c>
      <c r="J21" s="15">
        <v>0.92120000000000002</v>
      </c>
      <c r="K21" s="15">
        <v>0.92110000000000003</v>
      </c>
      <c r="L21" s="15">
        <v>0.94059999999999999</v>
      </c>
      <c r="M21" s="15">
        <v>0.93869999999999998</v>
      </c>
      <c r="N21" s="14">
        <v>0.82140000000000002</v>
      </c>
    </row>
    <row r="22" spans="1:14" x14ac:dyDescent="0.25">
      <c r="A22" s="20"/>
      <c r="B22" s="20" t="s">
        <v>15</v>
      </c>
      <c r="C22" s="1"/>
      <c r="D22" s="18">
        <v>2.36</v>
      </c>
      <c r="E22" s="24">
        <v>-1.1000000000000001</v>
      </c>
      <c r="F22" s="24">
        <v>-4.8899999999999997</v>
      </c>
      <c r="G22" s="18">
        <v>3.5</v>
      </c>
      <c r="H22" s="16"/>
      <c r="I22" s="18">
        <v>1.61</v>
      </c>
      <c r="J22" s="24">
        <v>-1.1100000000000001</v>
      </c>
      <c r="K22" s="24">
        <v>-0.01</v>
      </c>
      <c r="L22" s="18">
        <v>1.95</v>
      </c>
      <c r="M22" s="24">
        <v>-0.19</v>
      </c>
      <c r="N22" s="24">
        <v>-11.73</v>
      </c>
    </row>
    <row r="23" spans="1:14" x14ac:dyDescent="0.25">
      <c r="A23" s="1"/>
      <c r="B23" s="1" t="s">
        <v>1</v>
      </c>
      <c r="C23" s="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  <row r="24" spans="1:14" x14ac:dyDescent="0.25">
      <c r="A24" s="1"/>
      <c r="B24" s="1"/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x14ac:dyDescent="0.25">
      <c r="A25" s="1" t="s">
        <v>11</v>
      </c>
      <c r="B25" s="2" t="s">
        <v>31</v>
      </c>
      <c r="C25" s="8">
        <v>0.92759999999999998</v>
      </c>
      <c r="D25" s="15">
        <v>0.94010000000000005</v>
      </c>
      <c r="E25" s="15">
        <v>0.93400000000000005</v>
      </c>
      <c r="F25" s="15">
        <v>0.87509999999999999</v>
      </c>
      <c r="G25" s="15">
        <v>0.92179999999999995</v>
      </c>
      <c r="H25" s="15">
        <v>0.9143</v>
      </c>
      <c r="I25" s="15">
        <v>0.93820000000000003</v>
      </c>
      <c r="J25" s="15">
        <v>0.92549999999999999</v>
      </c>
      <c r="K25" s="15">
        <v>0.91579999999999995</v>
      </c>
      <c r="L25" s="15">
        <v>0.93149999999999999</v>
      </c>
      <c r="M25" s="15">
        <v>0.94569999999999999</v>
      </c>
      <c r="N25" s="14">
        <v>0.86050000000000004</v>
      </c>
    </row>
    <row r="26" spans="1:14" x14ac:dyDescent="0.25">
      <c r="A26" s="1" t="s">
        <v>12</v>
      </c>
      <c r="B26" s="1" t="s">
        <v>15</v>
      </c>
      <c r="C26" s="1"/>
      <c r="D26" s="18">
        <v>2.36</v>
      </c>
      <c r="E26" s="24">
        <v>-0.6</v>
      </c>
      <c r="F26" s="24">
        <v>-5.89</v>
      </c>
      <c r="G26" s="18">
        <v>4.7699999999999996</v>
      </c>
      <c r="H26" s="16"/>
      <c r="I26" s="18">
        <v>1.65</v>
      </c>
      <c r="J26" s="24">
        <v>-1.27</v>
      </c>
      <c r="K26" s="24">
        <v>-0.97</v>
      </c>
      <c r="L26" s="18">
        <v>1.57</v>
      </c>
      <c r="M26" s="18">
        <v>1.42</v>
      </c>
      <c r="N26" s="24">
        <v>-8.52</v>
      </c>
    </row>
    <row r="27" spans="1:14" x14ac:dyDescent="0.25">
      <c r="A27" s="1"/>
      <c r="B27" s="1" t="s">
        <v>24</v>
      </c>
      <c r="C27" s="1"/>
      <c r="D27" s="17"/>
      <c r="E27" s="17"/>
      <c r="F27" s="17"/>
      <c r="G27" s="17"/>
      <c r="H27" s="16"/>
      <c r="I27" s="17"/>
      <c r="J27" s="17"/>
      <c r="K27" s="17"/>
      <c r="L27" s="17"/>
      <c r="M27" s="17"/>
      <c r="N27" s="1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23-24</vt:lpstr>
      <vt:lpstr>22-23</vt:lpstr>
    </vt:vector>
  </TitlesOfParts>
  <Company>Dawson Springs Ind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Workman, Kent</dc:creator>
  <cp:lastModifiedBy>James, Laura</cp:lastModifiedBy>
  <cp:lastPrinted>2024-01-29T21:46:20Z</cp:lastPrinted>
  <dcterms:created xsi:type="dcterms:W3CDTF">2022-08-24T15:00:59Z</dcterms:created>
  <dcterms:modified xsi:type="dcterms:W3CDTF">2024-06-17T13:15:24Z</dcterms:modified>
</cp:coreProperties>
</file>