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rk.thomas\Desktop\"/>
    </mc:Choice>
  </mc:AlternateContent>
  <xr:revisionPtr revIDLastSave="0" documentId="13_ncr:1_{C13F9583-6435-4C2F-802C-F3E29FE1D5C3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Certified" sheetId="1" r:id="rId1"/>
    <sheet name="Classified" sheetId="7" r:id="rId2"/>
    <sheet name="Therapists" sheetId="6" r:id="rId3"/>
    <sheet name="Admin" sheetId="3" r:id="rId4"/>
    <sheet name="Substitute" sheetId="4" r:id="rId5"/>
    <sheet name="Extra Duty" sheetId="5" r:id="rId6"/>
  </sheets>
  <definedNames>
    <definedName name="_xlnm._FilterDatabase" localSheetId="0" hidden="1">Certified!#REF!</definedName>
    <definedName name="_xlnm.Print_Titles" localSheetId="1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1" i="7" l="1"/>
  <c r="AL6" i="7"/>
  <c r="AL7" i="7" s="1"/>
  <c r="AL8" i="7" s="1"/>
  <c r="AL9" i="7" s="1"/>
  <c r="AL10" i="7" s="1"/>
  <c r="AL11" i="7" s="1"/>
  <c r="AL12" i="7" s="1"/>
  <c r="AL13" i="7" s="1"/>
  <c r="AL14" i="7" s="1"/>
  <c r="AL15" i="7" s="1"/>
  <c r="AL16" i="7" s="1"/>
  <c r="AL17" i="7" s="1"/>
  <c r="AL18" i="7" s="1"/>
  <c r="AL19" i="7" s="1"/>
  <c r="AL20" i="7" s="1"/>
  <c r="AL21" i="7" s="1"/>
  <c r="AL22" i="7" s="1"/>
  <c r="AL23" i="7" s="1"/>
  <c r="AL24" i="7" s="1"/>
  <c r="AL25" i="7" s="1"/>
  <c r="AL26" i="7" s="1"/>
  <c r="AL27" i="7" s="1"/>
  <c r="AL28" i="7" s="1"/>
  <c r="AL29" i="7" s="1"/>
  <c r="AL30" i="7" s="1"/>
  <c r="AL31" i="7" s="1"/>
  <c r="AL32" i="7" s="1"/>
  <c r="AL33" i="7" s="1"/>
  <c r="AL34" i="7" s="1"/>
  <c r="AL35" i="7" s="1"/>
  <c r="AI6" i="7"/>
  <c r="AI7" i="7" s="1"/>
  <c r="AI8" i="7" s="1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BI10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F25" i="7"/>
  <c r="BF26" i="7"/>
  <c r="BF27" i="7"/>
  <c r="BF28" i="7"/>
  <c r="BF29" i="7"/>
  <c r="BF30" i="7"/>
  <c r="BF31" i="7"/>
  <c r="BF32" i="7"/>
  <c r="BF33" i="7"/>
  <c r="BF34" i="7"/>
  <c r="BF3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29" i="7"/>
  <c r="BD30" i="7"/>
  <c r="BD31" i="7"/>
  <c r="BD32" i="7"/>
  <c r="BD33" i="7"/>
  <c r="BD34" i="7"/>
  <c r="BD3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AZ25" i="7"/>
  <c r="AZ26" i="7"/>
  <c r="AZ27" i="7"/>
  <c r="AZ28" i="7"/>
  <c r="AZ29" i="7"/>
  <c r="AZ30" i="7"/>
  <c r="AZ31" i="7"/>
  <c r="AZ32" i="7"/>
  <c r="AZ33" i="7"/>
  <c r="AZ34" i="7"/>
  <c r="AZ3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X34" i="7"/>
  <c r="AX3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34" i="7"/>
  <c r="AV3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BF5" i="7"/>
  <c r="BD5" i="7"/>
  <c r="BB5" i="7"/>
  <c r="AZ5" i="7"/>
  <c r="AX5" i="7"/>
  <c r="AV5" i="7"/>
  <c r="AR5" i="7"/>
  <c r="AP5" i="7"/>
  <c r="AN5" i="7"/>
  <c r="AK5" i="7"/>
  <c r="AH5" i="7"/>
  <c r="AF5" i="7"/>
  <c r="AD5" i="7"/>
  <c r="AB5" i="7"/>
  <c r="Z5" i="7"/>
  <c r="X5" i="7"/>
  <c r="V5" i="7"/>
  <c r="S5" i="7"/>
  <c r="Q5" i="7"/>
  <c r="O5" i="7"/>
  <c r="M5" i="7"/>
  <c r="K5" i="7"/>
  <c r="I5" i="7"/>
  <c r="G5" i="7"/>
  <c r="E5" i="7"/>
  <c r="C5" i="7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2" i="6"/>
  <c r="BI15" i="7"/>
  <c r="BI14" i="7"/>
  <c r="BI13" i="7"/>
  <c r="BI12" i="7"/>
  <c r="BI8" i="7"/>
  <c r="BI7" i="7"/>
  <c r="BI6" i="7"/>
  <c r="BI5" i="7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K12" i="1"/>
  <c r="K2" i="1"/>
  <c r="I2" i="1"/>
  <c r="G2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2" i="1"/>
  <c r="C53" i="5" l="1"/>
  <c r="C98" i="5"/>
  <c r="C23" i="5"/>
  <c r="C14" i="5"/>
  <c r="C5" i="5"/>
</calcChain>
</file>

<file path=xl/sharedStrings.xml><?xml version="1.0" encoding="utf-8"?>
<sst xmlns="http://schemas.openxmlformats.org/spreadsheetml/2006/main" count="450" uniqueCount="300">
  <si>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</si>
  <si>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</si>
  <si>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</si>
  <si>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</si>
  <si>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</si>
  <si>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</si>
  <si>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</si>
  <si>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</si>
  <si>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</si>
  <si>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</si>
  <si>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</si>
  <si>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</si>
  <si>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</si>
  <si>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</si>
  <si>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</si>
  <si>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</si>
  <si>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</si>
  <si>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</si>
  <si>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</si>
  <si>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</si>
  <si>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</si>
  <si>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</si>
  <si>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</si>
  <si>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</si>
  <si>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</si>
  <si>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</si>
  <si>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</si>
  <si>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</si>
  <si>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</si>
  <si>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</si>
  <si>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</si>
  <si>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</si>
  <si>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</si>
  <si>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</si>
  <si>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</si>
  <si>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</si>
  <si>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</si>
  <si>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</si>
  <si>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</si>
  <si>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</si>
  <si>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</si>
  <si>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</si>
  <si>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</si>
  <si>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</si>
  <si>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</si>
  <si>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</si>
  <si>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</si>
  <si>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</si>
  <si>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</si>
  <si>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</si>
  <si>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</si>
  <si>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</si>
  <si>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</si>
  <si>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</si>
  <si>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</si>
  <si>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</si>
  <si>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</si>
  <si>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</si>
  <si>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</si>
  <si>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</si>
  <si>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</si>
  <si>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</si>
  <si>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</si>
  <si>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</si>
  <si>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</si>
  <si>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</si>
  <si>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</si>
  <si>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</si>
  <si>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</si>
  <si>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</si>
  <si>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</si>
  <si>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DAC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</si>
  <si>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</si>
  <si>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</si>
  <si>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</si>
  <si>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</si>
  <si>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</si>
  <si>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</si>
  <si>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</si>
  <si>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</si>
  <si>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</si>
  <si>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</si>
  <si>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</si>
  <si>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</si>
  <si>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</si>
  <si>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</si>
  <si>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</si>
  <si>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</si>
  <si>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</si>
  <si>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</si>
  <si>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</si>
  <si>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</si>
  <si>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</si>
  <si>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</si>
  <si>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</si>
  <si>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</si>
  <si>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</si>
  <si>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</si>
  <si>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</si>
  <si>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</si>
  <si>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</si>
  <si>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</si>
  <si>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</si>
  <si>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</si>
  <si>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</si>
  <si>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</si>
  <si>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</si>
  <si>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</si>
  <si>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</si>
  <si>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</si>
  <si>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</si>
  <si>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</si>
  <si>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</si>
  <si>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</si>
  <si>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</si>
  <si>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</si>
  <si>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</si>
  <si>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</si>
  <si>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</si>
  <si>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</si>
  <si>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</si>
  <si>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</si>
  <si>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</si>
  <si>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</si>
  <si>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</si>
  <si>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</si>
  <si>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</si>
  <si>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</si>
  <si>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</si>
  <si>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</si>
  <si>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</si>
  <si>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</si>
  <si>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</si>
  <si>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</si>
  <si>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</si>
  <si>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</si>
  <si>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</si>
  <si>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</si>
  <si>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</si>
  <si>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</si>
  <si>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</si>
  <si>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</si>
  <si>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</si>
  <si>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</si>
  <si>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</si>
  <si>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</si>
  <si>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</si>
  <si>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</si>
  <si>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</si>
  <si>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</si>
  <si>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</si>
  <si>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</si>
  <si>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</si>
  <si>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</si>
  <si>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</si>
  <si>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</si>
  <si>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</si>
  <si>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</si>
  <si>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</si>
  <si>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</si>
  <si>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</si>
  <si>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</si>
  <si>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</si>
  <si>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</si>
  <si>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</si>
  <si>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</si>
  <si>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</si>
  <si>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</si>
  <si>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</si>
  <si>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</si>
  <si>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</si>
  <si>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</si>
  <si>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</si>
  <si>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</si>
  <si>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</si>
  <si>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</si>
  <si>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</si>
  <si>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</si>
  <si>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</si>
  <si>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</si>
  <si>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</si>
  <si>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</si>
  <si>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</si>
  <si>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</si>
  <si>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</si>
  <si>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</si>
  <si>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</si>
  <si>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</si>
  <si>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</si>
  <si>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</si>
  <si>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</si>
  <si>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</si>
  <si>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</si>
  <si>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</si>
  <si>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</si>
  <si>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</si>
  <si>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30.45 per hour or DWT</t>
  </si>
  <si>
    <t>27.40 per hour</t>
  </si>
  <si>
    <t>7.36 per hour</t>
  </si>
  <si>
    <t>19.86 per hour</t>
  </si>
  <si>
    <t>12.62 per hour</t>
  </si>
  <si>
    <t>22.84 per hour</t>
  </si>
  <si>
    <t>50.75 per night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</si>
  <si>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</si>
  <si>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</si>
  <si>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</si>
  <si>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</si>
  <si>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</si>
  <si>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</si>
  <si>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</si>
  <si>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>11.23 per hour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</si>
  <si>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</si>
  <si>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</si>
  <si>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</si>
  <si>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</si>
  <si>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</si>
  <si>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</si>
  <si>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</si>
  <si>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</si>
  <si>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</si>
  <si>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</si>
  <si>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</si>
  <si>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</si>
  <si>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</si>
  <si>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</si>
  <si>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</si>
  <si>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</si>
  <si>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</si>
  <si>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Academy IA/Preschool IA with CDA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</si>
  <si>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</si>
  <si>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</si>
  <si>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</si>
  <si>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</si>
  <si>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</si>
  <si>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</si>
  <si>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</si>
  <si>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</si>
  <si>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</si>
  <si>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</si>
  <si>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Maintenance Supervisor **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</si>
  <si>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</si>
  <si>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</si>
  <si>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</si>
  <si>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</si>
  <si>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</si>
  <si>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</si>
  <si>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</si>
  <si>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</si>
  <si>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#210 days</t>
  </si>
  <si>
    <t>**238 days</t>
  </si>
  <si>
    <t>!240 days</t>
  </si>
  <si>
    <t>(% of Salary)</t>
  </si>
  <si>
    <t xml:space="preserve">Speech Therapist </t>
  </si>
  <si>
    <t xml:space="preserve">Doctorate of Occupational Therapist </t>
  </si>
  <si>
    <t>1.5% Per Year Increase</t>
  </si>
  <si>
    <t>17.83 per hour</t>
  </si>
  <si>
    <t>21.82 per hour</t>
  </si>
  <si>
    <t>Acct Clerk I</t>
  </si>
  <si>
    <t xml:space="preserve">Secretary
</t>
  </si>
  <si>
    <t xml:space="preserve">Administrative Assistant /Acct Clerk II </t>
  </si>
  <si>
    <t>DR--Rank I with 1.5% Increase</t>
  </si>
  <si>
    <t>Rank I with 1.5% Increase</t>
  </si>
  <si>
    <t>Rank II with 1.5% Increase</t>
  </si>
  <si>
    <t>Rank III with 1.5% Increase</t>
  </si>
  <si>
    <t>Rank IV with 1.5% Increase</t>
  </si>
  <si>
    <t>Rank V with 1.5% Increase</t>
  </si>
  <si>
    <t>OTHERS with 1.5% Increase</t>
  </si>
  <si>
    <t>Food Svc- Step Increases Only</t>
  </si>
  <si>
    <t>Doctorate of Occupational Therapist with 1.5% Increase</t>
  </si>
  <si>
    <t>Speech Therapist with 1.5% Increase</t>
  </si>
  <si>
    <t>Receptionist/
Instructional Asst. with 1.5% Increase</t>
  </si>
  <si>
    <t>Academy IA/Preschool IA with CDA with 1.5% Increase</t>
  </si>
  <si>
    <t>ELL IA/Migrant Recruiter with 1.5% Increase</t>
  </si>
  <si>
    <t xml:space="preserve">Secretary with 1.5% Increase
</t>
  </si>
  <si>
    <t>Acct Clerk I with 1.5% Increase</t>
  </si>
  <si>
    <t>Administrative Assistant /Acct Clerk II with 1.5% Increase</t>
  </si>
  <si>
    <t>Finance Officer ** with 1.5% Increase</t>
  </si>
  <si>
    <t>Bus Driver with 1.5% Increase</t>
  </si>
  <si>
    <t>Bus Monitor with 1.5% Increase</t>
  </si>
  <si>
    <t>Mechanic** with 1.5% Increase</t>
  </si>
  <si>
    <t>Veh.Main.Sup with 1.5% Increase</t>
  </si>
  <si>
    <t>Transportation Director** with 1.5% Increase</t>
  </si>
  <si>
    <t>CIO ** with 1.5% Increase</t>
  </si>
  <si>
    <t>SchBased Tech with 1.5% Increase</t>
  </si>
  <si>
    <t>Head Custodian with 1.5% Increase</t>
  </si>
  <si>
    <t>Custodian with 1.5% Increase</t>
  </si>
  <si>
    <t>Maintenance Supervisor ** with 1.5% Increase</t>
  </si>
  <si>
    <t>Main. Worker with 1.5% Increase</t>
  </si>
  <si>
    <t>Director of School Nutrition Programs # with 1.5% Increase</t>
  </si>
  <si>
    <t>FRYSC Asst with 1.5% Increase</t>
  </si>
  <si>
    <t>FRYSC Asst plus 4 yr degree with 1.5% Increase</t>
  </si>
  <si>
    <t>FRYSC! with 1.5% Increase</t>
  </si>
  <si>
    <t>FRYSC! plus Masters with 1.5% Increase</t>
  </si>
  <si>
    <t>Athletic Director** with 1.5% Increase</t>
  </si>
  <si>
    <t>Career Counselor # with 1.5% Increase</t>
  </si>
  <si>
    <t>Head Custodian with $1 Increase at Yr 0 (in addition to 1.5% Increase)</t>
  </si>
  <si>
    <t>Custodian with $1 Increase at Yr 0 (in addition to 1.5% Increase)</t>
  </si>
  <si>
    <t>Bus Driver with $.50 Increase at Yr 0 (in addition to 1.5% Increase)</t>
  </si>
  <si>
    <t xml:space="preserve">Asst. Treasurer/Sec. to the Superintendent </t>
  </si>
  <si>
    <t>Asst. Treasurer/Sec. to the Superintendent with 1.5%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</si>
</sst>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7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8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10" fillId="0" borderId="0" xfId="0" applyFont="1"/>
    <xf numFmtId="0" fontId="9" fillId="3" borderId="3" xfId="0" applyFont="1" applyFill="1" applyBorder="1" applyAlignment="1">
      <alignment horizontal="center"/>
    </xf>
    <xf numFmtId="5" fontId="9" fillId="3" borderId="3" xfId="1" applyNumberFormat="1" applyFont="1" applyFill="1" applyBorder="1" applyAlignment="1">
      <alignment horizontal="center" wrapText="1"/>
    </xf>
    <xf numFmtId="164" fontId="9" fillId="3" borderId="3" xfId="0" applyNumberFormat="1" applyFont="1" applyFill="1" applyBorder="1" applyAlignment="1">
      <alignment horizontal="center" wrapText="1"/>
    </xf>
    <xf numFmtId="7" fontId="9" fillId="3" borderId="3" xfId="1" applyNumberFormat="1" applyFont="1" applyFill="1" applyBorder="1" applyAlignment="1">
      <alignment horizontal="center" wrapText="1"/>
    </xf>
    <xf numFmtId="0" fontId="11" fillId="0" borderId="0" xfId="0" applyFont="1"/>
    <xf numFmtId="7" fontId="11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44" fontId="3" fillId="0" borderId="0" xfId="0" applyNumberFormat="1" applyFont="1"/>
    <xf numFmtId="0" fontId="4" fillId="0" borderId="3" xfId="0" applyFont="1" applyBorder="1" applyAlignment="1">
      <alignment horizontal="center"/>
    </xf>
    <xf numFmtId="0" fontId="12" fillId="0" borderId="0" xfId="0" applyFont="1"/>
    <xf numFmtId="164" fontId="11" fillId="0" borderId="0" xfId="0" applyNumberFormat="1" applyFont="1"/>
    <xf numFmtId="164" fontId="11" fillId="0" borderId="0" xfId="1" applyNumberFormat="1" applyFont="1"/>
    <xf numFmtId="164" fontId="11" fillId="0" borderId="0" xfId="1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4" fontId="11" fillId="0" borderId="0" xfId="1" applyNumberFormat="1" applyFont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9" fontId="10" fillId="0" borderId="0" xfId="0" applyNumberFormat="1" applyFont="1"/>
    <xf numFmtId="0" fontId="10" fillId="0" borderId="0" xfId="0" applyFont="1" applyAlignment="1">
      <alignment horizontal="center"/>
    </xf>
    <xf numFmtId="44" fontId="10" fillId="0" borderId="0" xfId="1" applyFont="1" applyFill="1" applyBorder="1"/>
    <xf numFmtId="7" fontId="14" fillId="0" borderId="0" xfId="0" applyNumberFormat="1" applyFont="1"/>
    <xf numFmtId="43" fontId="10" fillId="0" borderId="0" xfId="3" applyFont="1"/>
    <xf numFmtId="43" fontId="13" fillId="0" borderId="0" xfId="3" applyFont="1"/>
    <xf numFmtId="43" fontId="10" fillId="0" borderId="0" xfId="3" applyFont="1" applyAlignment="1">
      <alignment wrapText="1"/>
    </xf>
    <xf numFmtId="164" fontId="15" fillId="0" borderId="0" xfId="0" applyNumberFormat="1" applyFont="1"/>
    <xf numFmtId="7" fontId="15" fillId="0" borderId="0" xfId="1" applyNumberFormat="1" applyFont="1" applyFill="1" applyAlignment="1">
      <alignment horizontal="center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0" xfId="1" applyFont="1" applyFill="1"/>
    <xf numFmtId="9" fontId="11" fillId="0" borderId="0" xfId="0" applyNumberFormat="1" applyFont="1"/>
    <xf numFmtId="7" fontId="11" fillId="0" borderId="0" xfId="1" applyNumberFormat="1" applyFont="1" applyFill="1" applyAlignment="1">
      <alignment horizontal="center"/>
    </xf>
    <xf numFmtId="44" fontId="11" fillId="0" borderId="0" xfId="1" applyFont="1" applyFill="1" applyAlignment="1">
      <alignment horizontal="center"/>
    </xf>
    <xf numFmtId="7" fontId="11" fillId="0" borderId="0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7" fillId="0" borderId="0" xfId="0" applyFont="1"/>
    <xf numFmtId="44" fontId="18" fillId="3" borderId="3" xfId="1" applyFont="1" applyFill="1" applyBorder="1" applyAlignment="1">
      <alignment horizontal="center" vertical="center" wrapText="1"/>
    </xf>
    <xf numFmtId="165" fontId="19" fillId="0" borderId="0" xfId="1" applyNumberFormat="1" applyFont="1" applyFill="1" applyAlignment="1">
      <alignment horizontal="center"/>
    </xf>
    <xf numFmtId="5" fontId="20" fillId="3" borderId="3" xfId="1" applyNumberFormat="1" applyFont="1" applyFill="1" applyBorder="1" applyAlignment="1">
      <alignment horizontal="center" wrapText="1"/>
    </xf>
    <xf numFmtId="5" fontId="19" fillId="0" borderId="0" xfId="1" applyNumberFormat="1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center"/>
    </xf>
    <xf numFmtId="5" fontId="18" fillId="0" borderId="0" xfId="1" applyNumberFormat="1" applyFont="1" applyAlignment="1">
      <alignment horizontal="left"/>
    </xf>
    <xf numFmtId="5" fontId="13" fillId="0" borderId="0" xfId="1" applyNumberFormat="1" applyFont="1"/>
    <xf numFmtId="5" fontId="13" fillId="0" borderId="0" xfId="1" applyNumberFormat="1" applyFont="1" applyAlignment="1">
      <alignment horizontal="left"/>
    </xf>
    <xf numFmtId="5" fontId="19" fillId="0" borderId="0" xfId="1" applyNumberFormat="1" applyFont="1"/>
    <xf numFmtId="164" fontId="19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5" fontId="19" fillId="0" borderId="0" xfId="0" applyNumberFormat="1" applyFont="1"/>
    <xf numFmtId="0" fontId="18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8" fillId="3" borderId="3" xfId="0" applyFont="1" applyFill="1" applyBorder="1" applyAlignment="1">
      <alignment horizontal="center" vertical="center" wrapText="1"/>
    </xf>
    <xf numFmtId="0" fontId="10" fillId="4" borderId="0" xfId="0" applyFont="1" applyFill="1"/>
    <xf numFmtId="164" fontId="20" fillId="3" borderId="3" xfId="0" applyNumberFormat="1" applyFont="1" applyFill="1" applyBorder="1" applyAlignment="1">
      <alignment horizontal="center" wrapText="1"/>
    </xf>
    <xf numFmtId="5" fontId="19" fillId="0" borderId="0" xfId="1" applyNumberFormat="1" applyFont="1" applyFill="1" applyAlignment="1">
      <alignment horizontal="center"/>
    </xf>
    <xf numFmtId="7" fontId="10" fillId="0" borderId="0" xfId="1" applyNumberFormat="1" applyFont="1" applyAlignment="1">
      <alignment horizontal="center"/>
    </xf>
    <xf numFmtId="7" fontId="20" fillId="3" borderId="3" xfId="1" applyNumberFormat="1" applyFont="1" applyFill="1" applyBorder="1" applyAlignment="1">
      <alignment horizontal="center" wrapText="1"/>
    </xf>
    <xf numFmtId="164" fontId="10" fillId="0" borderId="0" xfId="0" applyNumberFormat="1" applyFont="1"/>
    <xf numFmtId="164" fontId="18" fillId="3" borderId="3" xfId="1" applyNumberFormat="1" applyFont="1" applyFill="1" applyBorder="1" applyAlignment="1">
      <alignment horizontal="center" vertical="center" wrapText="1"/>
    </xf>
    <xf numFmtId="164" fontId="10" fillId="0" borderId="0" xfId="1" applyNumberFormat="1" applyFont="1"/>
    <xf numFmtId="0" fontId="10" fillId="2" borderId="0" xfId="0" applyFont="1" applyFill="1"/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44" fontId="18" fillId="4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Normal="100" workbookViewId="0">
      <pane ySplit="1" topLeftCell="A2" activePane="bottomLeft" state="frozen"/>
      <selection pane="bottomLeft" activeCell="G25" sqref="G25"/>
    </sheetView>
  </sheetViews>
  <sheetFormatPr defaultColWidth="9.265625" defaultRowHeight="15" x14ac:dyDescent="0.4"/>
  <cols>
    <col min="1" max="1" width="9.265625" style="2"/>
    <col min="2" max="2" width="18.59765625" style="6" customWidth="1"/>
    <col min="3" max="3" width="18.59765625" style="100" customWidth="1"/>
    <col min="4" max="4" width="18.59765625" style="6" customWidth="1"/>
    <col min="5" max="5" width="18.59765625" style="100" customWidth="1"/>
    <col min="6" max="6" width="18.59765625" style="6" customWidth="1"/>
    <col min="7" max="7" width="18.59765625" style="100" customWidth="1"/>
    <col min="8" max="8" width="18" style="4" customWidth="1"/>
    <col min="9" max="9" width="18" style="101" customWidth="1"/>
    <col min="10" max="10" width="15.1328125" style="5" customWidth="1"/>
    <col min="11" max="11" width="12.3984375" style="95" bestFit="1" customWidth="1"/>
    <col min="12" max="256" width="9.265625" style="5"/>
    <col min="257" max="260" width="18.59765625" style="5" customWidth="1"/>
    <col min="261" max="512" width="9.265625" style="5"/>
    <col min="513" max="516" width="18.59765625" style="5" customWidth="1"/>
    <col min="517" max="768" width="9.265625" style="5"/>
    <col min="769" max="772" width="18.59765625" style="5" customWidth="1"/>
    <col min="773" max="1024" width="9.265625" style="5"/>
    <col min="1025" max="1028" width="18.59765625" style="5" customWidth="1"/>
    <col min="1029" max="1280" width="9.265625" style="5"/>
    <col min="1281" max="1284" width="18.59765625" style="5" customWidth="1"/>
    <col min="1285" max="1536" width="9.265625" style="5"/>
    <col min="1537" max="1540" width="18.59765625" style="5" customWidth="1"/>
    <col min="1541" max="1792" width="9.265625" style="5"/>
    <col min="1793" max="1796" width="18.59765625" style="5" customWidth="1"/>
    <col min="1797" max="2048" width="9.265625" style="5"/>
    <col min="2049" max="2052" width="18.59765625" style="5" customWidth="1"/>
    <col min="2053" max="2304" width="9.265625" style="5"/>
    <col min="2305" max="2308" width="18.59765625" style="5" customWidth="1"/>
    <col min="2309" max="2560" width="9.265625" style="5"/>
    <col min="2561" max="2564" width="18.59765625" style="5" customWidth="1"/>
    <col min="2565" max="2816" width="9.265625" style="5"/>
    <col min="2817" max="2820" width="18.59765625" style="5" customWidth="1"/>
    <col min="2821" max="3072" width="9.265625" style="5"/>
    <col min="3073" max="3076" width="18.59765625" style="5" customWidth="1"/>
    <col min="3077" max="3328" width="9.265625" style="5"/>
    <col min="3329" max="3332" width="18.59765625" style="5" customWidth="1"/>
    <col min="3333" max="3584" width="9.265625" style="5"/>
    <col min="3585" max="3588" width="18.59765625" style="5" customWidth="1"/>
    <col min="3589" max="3840" width="9.265625" style="5"/>
    <col min="3841" max="3844" width="18.59765625" style="5" customWidth="1"/>
    <col min="3845" max="4096" width="9.265625" style="5"/>
    <col min="4097" max="4100" width="18.59765625" style="5" customWidth="1"/>
    <col min="4101" max="4352" width="9.265625" style="5"/>
    <col min="4353" max="4356" width="18.59765625" style="5" customWidth="1"/>
    <col min="4357" max="4608" width="9.265625" style="5"/>
    <col min="4609" max="4612" width="18.59765625" style="5" customWidth="1"/>
    <col min="4613" max="4864" width="9.265625" style="5"/>
    <col min="4865" max="4868" width="18.59765625" style="5" customWidth="1"/>
    <col min="4869" max="5120" width="9.265625" style="5"/>
    <col min="5121" max="5124" width="18.59765625" style="5" customWidth="1"/>
    <col min="5125" max="5376" width="9.265625" style="5"/>
    <col min="5377" max="5380" width="18.59765625" style="5" customWidth="1"/>
    <col min="5381" max="5632" width="9.265625" style="5"/>
    <col min="5633" max="5636" width="18.59765625" style="5" customWidth="1"/>
    <col min="5637" max="5888" width="9.265625" style="5"/>
    <col min="5889" max="5892" width="18.59765625" style="5" customWidth="1"/>
    <col min="5893" max="6144" width="9.265625" style="5"/>
    <col min="6145" max="6148" width="18.59765625" style="5" customWidth="1"/>
    <col min="6149" max="6400" width="9.265625" style="5"/>
    <col min="6401" max="6404" width="18.59765625" style="5" customWidth="1"/>
    <col min="6405" max="6656" width="9.265625" style="5"/>
    <col min="6657" max="6660" width="18.59765625" style="5" customWidth="1"/>
    <col min="6661" max="6912" width="9.265625" style="5"/>
    <col min="6913" max="6916" width="18.59765625" style="5" customWidth="1"/>
    <col min="6917" max="7168" width="9.265625" style="5"/>
    <col min="7169" max="7172" width="18.59765625" style="5" customWidth="1"/>
    <col min="7173" max="7424" width="9.265625" style="5"/>
    <col min="7425" max="7428" width="18.59765625" style="5" customWidth="1"/>
    <col min="7429" max="7680" width="9.265625" style="5"/>
    <col min="7681" max="7684" width="18.59765625" style="5" customWidth="1"/>
    <col min="7685" max="7936" width="9.265625" style="5"/>
    <col min="7937" max="7940" width="18.59765625" style="5" customWidth="1"/>
    <col min="7941" max="8192" width="9.265625" style="5"/>
    <col min="8193" max="8196" width="18.59765625" style="5" customWidth="1"/>
    <col min="8197" max="8448" width="9.265625" style="5"/>
    <col min="8449" max="8452" width="18.59765625" style="5" customWidth="1"/>
    <col min="8453" max="8704" width="9.265625" style="5"/>
    <col min="8705" max="8708" width="18.59765625" style="5" customWidth="1"/>
    <col min="8709" max="8960" width="9.265625" style="5"/>
    <col min="8961" max="8964" width="18.59765625" style="5" customWidth="1"/>
    <col min="8965" max="9216" width="9.265625" style="5"/>
    <col min="9217" max="9220" width="18.59765625" style="5" customWidth="1"/>
    <col min="9221" max="9472" width="9.265625" style="5"/>
    <col min="9473" max="9476" width="18.59765625" style="5" customWidth="1"/>
    <col min="9477" max="9728" width="9.265625" style="5"/>
    <col min="9729" max="9732" width="18.59765625" style="5" customWidth="1"/>
    <col min="9733" max="9984" width="9.265625" style="5"/>
    <col min="9985" max="9988" width="18.59765625" style="5" customWidth="1"/>
    <col min="9989" max="10240" width="9.265625" style="5"/>
    <col min="10241" max="10244" width="18.59765625" style="5" customWidth="1"/>
    <col min="10245" max="10496" width="9.265625" style="5"/>
    <col min="10497" max="10500" width="18.59765625" style="5" customWidth="1"/>
    <col min="10501" max="10752" width="9.265625" style="5"/>
    <col min="10753" max="10756" width="18.59765625" style="5" customWidth="1"/>
    <col min="10757" max="11008" width="9.265625" style="5"/>
    <col min="11009" max="11012" width="18.59765625" style="5" customWidth="1"/>
    <col min="11013" max="11264" width="9.265625" style="5"/>
    <col min="11265" max="11268" width="18.59765625" style="5" customWidth="1"/>
    <col min="11269" max="11520" width="9.265625" style="5"/>
    <col min="11521" max="11524" width="18.59765625" style="5" customWidth="1"/>
    <col min="11525" max="11776" width="9.265625" style="5"/>
    <col min="11777" max="11780" width="18.59765625" style="5" customWidth="1"/>
    <col min="11781" max="12032" width="9.265625" style="5"/>
    <col min="12033" max="12036" width="18.59765625" style="5" customWidth="1"/>
    <col min="12037" max="12288" width="9.265625" style="5"/>
    <col min="12289" max="12292" width="18.59765625" style="5" customWidth="1"/>
    <col min="12293" max="12544" width="9.265625" style="5"/>
    <col min="12545" max="12548" width="18.59765625" style="5" customWidth="1"/>
    <col min="12549" max="12800" width="9.265625" style="5"/>
    <col min="12801" max="12804" width="18.59765625" style="5" customWidth="1"/>
    <col min="12805" max="13056" width="9.265625" style="5"/>
    <col min="13057" max="13060" width="18.59765625" style="5" customWidth="1"/>
    <col min="13061" max="13312" width="9.265625" style="5"/>
    <col min="13313" max="13316" width="18.59765625" style="5" customWidth="1"/>
    <col min="13317" max="13568" width="9.265625" style="5"/>
    <col min="13569" max="13572" width="18.59765625" style="5" customWidth="1"/>
    <col min="13573" max="13824" width="9.265625" style="5"/>
    <col min="13825" max="13828" width="18.59765625" style="5" customWidth="1"/>
    <col min="13829" max="14080" width="9.265625" style="5"/>
    <col min="14081" max="14084" width="18.59765625" style="5" customWidth="1"/>
    <col min="14085" max="14336" width="9.265625" style="5"/>
    <col min="14337" max="14340" width="18.59765625" style="5" customWidth="1"/>
    <col min="14341" max="14592" width="9.265625" style="5"/>
    <col min="14593" max="14596" width="18.59765625" style="5" customWidth="1"/>
    <col min="14597" max="14848" width="9.265625" style="5"/>
    <col min="14849" max="14852" width="18.59765625" style="5" customWidth="1"/>
    <col min="14853" max="15104" width="9.265625" style="5"/>
    <col min="15105" max="15108" width="18.59765625" style="5" customWidth="1"/>
    <col min="15109" max="15360" width="9.265625" style="5"/>
    <col min="15361" max="15364" width="18.59765625" style="5" customWidth="1"/>
    <col min="15365" max="15616" width="9.265625" style="5"/>
    <col min="15617" max="15620" width="18.59765625" style="5" customWidth="1"/>
    <col min="15621" max="15872" width="9.265625" style="5"/>
    <col min="15873" max="15876" width="18.59765625" style="5" customWidth="1"/>
    <col min="15877" max="16128" width="9.265625" style="5"/>
    <col min="16129" max="16132" width="18.59765625" style="5" customWidth="1"/>
    <col min="16133" max="16384" width="9.265625" style="5"/>
  </cols>
  <sheetData>
    <row r="1" spans="1:13" s="1" customFormat="1" ht="41.65" x14ac:dyDescent="0.4">
      <c r="A1" s="47" t="s">
        <v>0</v>
      </c>
      <c r="B1" s="48" t="s">
        <v>222</v>
      </c>
      <c r="C1" s="93" t="s">
        <v>260</v>
      </c>
      <c r="D1" s="48" t="s">
        <v>223</v>
      </c>
      <c r="E1" s="93" t="s">
        <v>261</v>
      </c>
      <c r="F1" s="48" t="s">
        <v>224</v>
      </c>
      <c r="G1" s="93" t="s">
        <v>262</v>
      </c>
      <c r="H1" s="48" t="s">
        <v>225</v>
      </c>
      <c r="I1" s="93" t="s">
        <v>263</v>
      </c>
      <c r="J1" s="48" t="s">
        <v>4</v>
      </c>
      <c r="K1" s="93" t="s">
        <v>264</v>
      </c>
    </row>
    <row r="2" spans="1:13" x14ac:dyDescent="0.4">
      <c r="A2" s="2">
        <v>0</v>
      </c>
      <c r="B2" s="3">
        <v>48159.763238999985</v>
      </c>
      <c r="C2" s="94">
        <f>B2*1.015</f>
        <v>48882.159687584979</v>
      </c>
      <c r="D2" s="3">
        <v>44576.223447874996</v>
      </c>
      <c r="E2" s="94">
        <f>D2*1.015</f>
        <v>45244.866799593117</v>
      </c>
      <c r="F2" s="3">
        <v>40488.666679999995</v>
      </c>
      <c r="G2" s="94">
        <f>F2*1.015</f>
        <v>41095.996680199991</v>
      </c>
      <c r="H2" s="3">
        <v>36630.113476249993</v>
      </c>
      <c r="I2" s="94">
        <f>H2*1.015</f>
        <v>37179.565178393743</v>
      </c>
      <c r="J2" s="3">
        <v>31687.008803909368</v>
      </c>
      <c r="K2" s="94">
        <f>J2*1.015</f>
        <v>32162.313935968006</v>
      </c>
      <c r="M2" s="45"/>
    </row>
    <row r="3" spans="1:13" x14ac:dyDescent="0.4">
      <c r="A3" s="2">
        <v>1</v>
      </c>
      <c r="B3" s="3">
        <v>48422.228511124995</v>
      </c>
      <c r="C3" s="94">
        <f t="shared" ref="C3:C32" si="0">B3*1.015</f>
        <v>49148.561938791863</v>
      </c>
      <c r="D3" s="3">
        <v>44836.597363249995</v>
      </c>
      <c r="E3" s="94">
        <f t="shared" ref="E3:E32" si="1">D3*1.015</f>
        <v>45509.14632369874</v>
      </c>
      <c r="F3" s="3">
        <v>40809.689941124991</v>
      </c>
      <c r="G3" s="94">
        <f t="shared" ref="G3:G32" si="2">F3*1.015</f>
        <v>41421.835290241863</v>
      </c>
      <c r="H3" s="3">
        <v>36907.218245624987</v>
      </c>
      <c r="I3" s="94">
        <f t="shared" ref="I3:I32" si="3">H3*1.015</f>
        <v>37460.826519309361</v>
      </c>
      <c r="J3" s="45"/>
      <c r="M3" s="45"/>
    </row>
    <row r="4" spans="1:13" x14ac:dyDescent="0.4">
      <c r="A4" s="2">
        <v>2</v>
      </c>
      <c r="B4" s="3">
        <v>48674.23699949999</v>
      </c>
      <c r="C4" s="94">
        <f t="shared" si="0"/>
        <v>49404.350554492485</v>
      </c>
      <c r="D4" s="3">
        <v>45089.651529999988</v>
      </c>
      <c r="E4" s="94">
        <f t="shared" si="1"/>
        <v>45765.996302949985</v>
      </c>
      <c r="F4" s="3">
        <v>41033.465113374994</v>
      </c>
      <c r="G4" s="94">
        <f t="shared" si="2"/>
        <v>41648.967090075617</v>
      </c>
      <c r="H4" s="3">
        <v>37092.303317999984</v>
      </c>
      <c r="I4" s="94">
        <f t="shared" si="3"/>
        <v>37648.687867769979</v>
      </c>
      <c r="J4" s="45"/>
      <c r="M4" s="45"/>
    </row>
    <row r="5" spans="1:13" x14ac:dyDescent="0.4">
      <c r="A5" s="2">
        <v>3</v>
      </c>
      <c r="B5" s="3">
        <v>49251.451462499987</v>
      </c>
      <c r="C5" s="94">
        <f t="shared" si="0"/>
        <v>49990.223234437479</v>
      </c>
      <c r="D5" s="3">
        <v>45665.820314624994</v>
      </c>
      <c r="E5" s="94">
        <f t="shared" si="1"/>
        <v>46350.807619344363</v>
      </c>
      <c r="F5" s="3">
        <v>41310.569882749995</v>
      </c>
      <c r="G5" s="94">
        <f t="shared" si="2"/>
        <v>41930.228430991243</v>
      </c>
      <c r="H5" s="3">
        <v>37334.900700999991</v>
      </c>
      <c r="I5" s="94">
        <f t="shared" si="3"/>
        <v>37894.92421151499</v>
      </c>
      <c r="J5" s="45"/>
      <c r="M5" s="45"/>
    </row>
    <row r="6" spans="1:13" x14ac:dyDescent="0.4">
      <c r="A6" s="2">
        <v>4</v>
      </c>
      <c r="B6" s="3">
        <v>52510.830957374994</v>
      </c>
      <c r="C6" s="94">
        <f t="shared" si="0"/>
        <v>53298.493421735613</v>
      </c>
      <c r="D6" s="3">
        <v>48927.29116624999</v>
      </c>
      <c r="E6" s="94">
        <f t="shared" si="1"/>
        <v>49661.200533743737</v>
      </c>
      <c r="F6" s="3">
        <v>44792.678871499986</v>
      </c>
      <c r="G6" s="94">
        <f t="shared" si="2"/>
        <v>45464.569054572479</v>
      </c>
      <c r="H6" s="3">
        <v>40785.63933849999</v>
      </c>
      <c r="I6" s="94">
        <f t="shared" si="3"/>
        <v>41397.423928577489</v>
      </c>
      <c r="J6" s="45"/>
      <c r="M6" s="45"/>
    </row>
    <row r="7" spans="1:13" x14ac:dyDescent="0.4">
      <c r="A7" s="2">
        <v>5</v>
      </c>
      <c r="B7" s="3">
        <v>52657.225929874992</v>
      </c>
      <c r="C7" s="94">
        <f t="shared" si="0"/>
        <v>53447.084318823116</v>
      </c>
      <c r="D7" s="3">
        <v>49071.594781999993</v>
      </c>
      <c r="E7" s="94">
        <f t="shared" si="1"/>
        <v>49807.668703729985</v>
      </c>
      <c r="F7" s="3">
        <v>44975.672587124987</v>
      </c>
      <c r="G7" s="94">
        <f t="shared" si="2"/>
        <v>45650.307675931857</v>
      </c>
      <c r="H7" s="3">
        <v>40967.587375749994</v>
      </c>
      <c r="I7" s="94">
        <f t="shared" si="3"/>
        <v>41582.101186386237</v>
      </c>
      <c r="J7" s="45"/>
      <c r="M7" s="45"/>
    </row>
    <row r="8" spans="1:13" x14ac:dyDescent="0.4">
      <c r="A8" s="2">
        <v>6</v>
      </c>
      <c r="B8" s="3">
        <v>52884.138137249989</v>
      </c>
      <c r="C8" s="94">
        <f t="shared" si="0"/>
        <v>53677.400209308733</v>
      </c>
      <c r="D8" s="3">
        <v>49298.50698937499</v>
      </c>
      <c r="E8" s="94">
        <f t="shared" si="1"/>
        <v>50037.98459421561</v>
      </c>
      <c r="F8" s="3">
        <v>45134.615700124989</v>
      </c>
      <c r="G8" s="94">
        <f t="shared" si="2"/>
        <v>45811.634935626862</v>
      </c>
      <c r="H8" s="3">
        <v>41211.230437124992</v>
      </c>
      <c r="I8" s="94">
        <f t="shared" si="3"/>
        <v>41829.398893681864</v>
      </c>
      <c r="J8" s="45"/>
      <c r="M8" s="45"/>
    </row>
    <row r="9" spans="1:13" x14ac:dyDescent="0.4">
      <c r="A9" s="2">
        <v>7</v>
      </c>
      <c r="B9" s="3">
        <v>53153.923157999991</v>
      </c>
      <c r="C9" s="94">
        <f t="shared" si="0"/>
        <v>53951.232005369988</v>
      </c>
      <c r="D9" s="3">
        <v>49568.292010124998</v>
      </c>
      <c r="E9" s="94">
        <f t="shared" si="1"/>
        <v>50311.816390276872</v>
      </c>
      <c r="F9" s="3">
        <v>45340.614339999993</v>
      </c>
      <c r="G9" s="94">
        <f t="shared" si="2"/>
        <v>46020.72355509999</v>
      </c>
      <c r="H9" s="3">
        <v>41463.238925499994</v>
      </c>
      <c r="I9" s="94">
        <f t="shared" si="3"/>
        <v>42085.187509382493</v>
      </c>
      <c r="J9" s="45"/>
      <c r="M9" s="45"/>
    </row>
    <row r="10" spans="1:13" x14ac:dyDescent="0.4">
      <c r="A10" s="2">
        <v>8</v>
      </c>
      <c r="B10" s="3">
        <v>53399.657576124991</v>
      </c>
      <c r="C10" s="94">
        <f t="shared" si="0"/>
        <v>54200.652439766862</v>
      </c>
      <c r="D10" s="3">
        <v>49815.07210662499</v>
      </c>
      <c r="E10" s="94">
        <f t="shared" si="1"/>
        <v>50562.298188224362</v>
      </c>
      <c r="F10" s="3">
        <v>45710.784484749995</v>
      </c>
      <c r="G10" s="94">
        <f t="shared" si="2"/>
        <v>46396.44625202124</v>
      </c>
      <c r="H10" s="3">
        <v>42547.607400374996</v>
      </c>
      <c r="I10" s="94">
        <f t="shared" si="3"/>
        <v>43185.821511380615</v>
      </c>
      <c r="J10" s="45"/>
      <c r="M10" s="45"/>
    </row>
    <row r="11" spans="1:13" ht="41.65" x14ac:dyDescent="0.4">
      <c r="A11" s="2">
        <v>9</v>
      </c>
      <c r="B11" s="3">
        <v>53689.310485999988</v>
      </c>
      <c r="C11" s="94">
        <f t="shared" si="0"/>
        <v>54494.650143289982</v>
      </c>
      <c r="D11" s="3">
        <v>50101.587981374985</v>
      </c>
      <c r="E11" s="94">
        <f t="shared" si="1"/>
        <v>50853.111801095605</v>
      </c>
      <c r="F11" s="3">
        <v>46016.122570249987</v>
      </c>
      <c r="G11" s="94">
        <f t="shared" si="2"/>
        <v>46706.364408803733</v>
      </c>
      <c r="H11" s="3">
        <v>42707.596191749995</v>
      </c>
      <c r="I11" s="94">
        <f t="shared" si="3"/>
        <v>43348.210134626243</v>
      </c>
      <c r="J11" s="48" t="s">
        <v>226</v>
      </c>
      <c r="K11" s="93" t="s">
        <v>265</v>
      </c>
      <c r="M11" s="45"/>
    </row>
    <row r="12" spans="1:13" x14ac:dyDescent="0.4">
      <c r="A12" s="2">
        <v>10</v>
      </c>
      <c r="B12" s="3">
        <v>58247.422522624991</v>
      </c>
      <c r="C12" s="94">
        <f t="shared" si="0"/>
        <v>59121.133860464361</v>
      </c>
      <c r="D12" s="3">
        <v>54664.928409874985</v>
      </c>
      <c r="E12" s="94">
        <f t="shared" si="1"/>
        <v>55484.902336023108</v>
      </c>
      <c r="F12" s="3">
        <v>50387.05817774999</v>
      </c>
      <c r="G12" s="94">
        <f t="shared" si="2"/>
        <v>51142.864050416232</v>
      </c>
      <c r="H12" s="3">
        <v>46176.111361624993</v>
      </c>
      <c r="I12" s="94">
        <f t="shared" si="3"/>
        <v>46868.753032049361</v>
      </c>
      <c r="J12" s="3">
        <v>29807.333955752496</v>
      </c>
      <c r="K12" s="94">
        <f>J12*1.015</f>
        <v>30254.44396508878</v>
      </c>
      <c r="M12" s="45"/>
    </row>
    <row r="13" spans="1:13" x14ac:dyDescent="0.4">
      <c r="A13" s="2">
        <v>11</v>
      </c>
      <c r="B13" s="3">
        <v>58462.83226787499</v>
      </c>
      <c r="C13" s="94">
        <f t="shared" si="0"/>
        <v>59339.774751893106</v>
      </c>
      <c r="D13" s="3">
        <v>54881.383833499989</v>
      </c>
      <c r="E13" s="94">
        <f t="shared" si="1"/>
        <v>55704.604591002484</v>
      </c>
      <c r="F13" s="3">
        <v>50583.645712249985</v>
      </c>
      <c r="G13" s="94">
        <f t="shared" si="2"/>
        <v>51342.400397933729</v>
      </c>
      <c r="H13" s="3">
        <v>46345.511258374987</v>
      </c>
      <c r="I13" s="94">
        <f t="shared" si="3"/>
        <v>47040.693927250606</v>
      </c>
      <c r="J13" s="45"/>
      <c r="M13" s="45"/>
    </row>
    <row r="14" spans="1:13" x14ac:dyDescent="0.4">
      <c r="A14" s="2">
        <v>12</v>
      </c>
      <c r="B14" s="3">
        <v>58658.374123999987</v>
      </c>
      <c r="C14" s="94">
        <f t="shared" si="0"/>
        <v>59538.249735859979</v>
      </c>
      <c r="D14" s="3">
        <v>55074.834332874991</v>
      </c>
      <c r="E14" s="94">
        <f t="shared" si="1"/>
        <v>55900.95684786811</v>
      </c>
      <c r="F14" s="3">
        <v>50788.598673749992</v>
      </c>
      <c r="G14" s="94">
        <f t="shared" si="2"/>
        <v>51550.427653856234</v>
      </c>
      <c r="H14" s="3">
        <v>46558.82964687499</v>
      </c>
      <c r="I14" s="94">
        <f t="shared" si="3"/>
        <v>47257.212091578112</v>
      </c>
      <c r="J14" s="45"/>
      <c r="M14" s="45"/>
    </row>
    <row r="15" spans="1:13" x14ac:dyDescent="0.4">
      <c r="A15" s="2">
        <v>13</v>
      </c>
      <c r="B15" s="3">
        <v>58799.540704624997</v>
      </c>
      <c r="C15" s="94">
        <f t="shared" si="0"/>
        <v>59681.533815194365</v>
      </c>
      <c r="D15" s="3">
        <v>55214.955235124995</v>
      </c>
      <c r="E15" s="94">
        <f t="shared" si="1"/>
        <v>56043.179563651865</v>
      </c>
      <c r="F15" s="3">
        <v>50959.04424887499</v>
      </c>
      <c r="G15" s="94">
        <f t="shared" si="2"/>
        <v>51723.42991260811</v>
      </c>
      <c r="H15" s="3">
        <v>46713.590046374986</v>
      </c>
      <c r="I15" s="94">
        <f t="shared" si="3"/>
        <v>47414.293897070609</v>
      </c>
      <c r="J15" s="45"/>
      <c r="M15" s="45"/>
    </row>
    <row r="16" spans="1:13" x14ac:dyDescent="0.4">
      <c r="A16" s="2">
        <v>14</v>
      </c>
      <c r="B16" s="3">
        <v>58958.48381762499</v>
      </c>
      <c r="C16" s="94">
        <f t="shared" si="0"/>
        <v>59842.861074889362</v>
      </c>
      <c r="D16" s="3">
        <v>55372.852669749991</v>
      </c>
      <c r="E16" s="94">
        <f t="shared" si="1"/>
        <v>56203.445459796232</v>
      </c>
      <c r="F16" s="3">
        <v>51121.124396999985</v>
      </c>
      <c r="G16" s="94">
        <f t="shared" si="2"/>
        <v>51887.941262954977</v>
      </c>
      <c r="H16" s="3">
        <v>46962.461499624995</v>
      </c>
      <c r="I16" s="94">
        <f t="shared" si="3"/>
        <v>47666.898422119368</v>
      </c>
      <c r="J16" s="45"/>
      <c r="M16" s="45"/>
    </row>
    <row r="17" spans="1:13" x14ac:dyDescent="0.4">
      <c r="A17" s="2">
        <v>15</v>
      </c>
      <c r="B17" s="3">
        <v>61039.38378387499</v>
      </c>
      <c r="C17" s="94">
        <f t="shared" si="0"/>
        <v>61954.974540633106</v>
      </c>
      <c r="D17" s="3">
        <v>57454.798314374988</v>
      </c>
      <c r="E17" s="94">
        <f t="shared" si="1"/>
        <v>58316.620289090606</v>
      </c>
      <c r="F17" s="3">
        <v>52970.929442374996</v>
      </c>
      <c r="G17" s="94">
        <f t="shared" si="2"/>
        <v>53765.493384010617</v>
      </c>
      <c r="H17" s="3">
        <v>48654.369110374995</v>
      </c>
      <c r="I17" s="94">
        <f t="shared" si="3"/>
        <v>49384.184647030612</v>
      </c>
      <c r="J17" s="45"/>
      <c r="M17" s="45"/>
    </row>
    <row r="18" spans="1:13" x14ac:dyDescent="0.4">
      <c r="A18" s="2">
        <v>16</v>
      </c>
      <c r="B18" s="3">
        <v>61578.953825374985</v>
      </c>
      <c r="C18" s="94">
        <f t="shared" si="0"/>
        <v>62502.638132755601</v>
      </c>
      <c r="D18" s="3">
        <v>57994.368355874991</v>
      </c>
      <c r="E18" s="94">
        <f t="shared" si="1"/>
        <v>58864.283881213109</v>
      </c>
      <c r="F18" s="3">
        <v>53465.535313749991</v>
      </c>
      <c r="G18" s="94">
        <f t="shared" si="2"/>
        <v>54267.518343456235</v>
      </c>
      <c r="H18" s="3">
        <v>49093.55402787499</v>
      </c>
      <c r="I18" s="94">
        <f t="shared" si="3"/>
        <v>49829.957338293112</v>
      </c>
      <c r="J18" s="45"/>
      <c r="M18" s="45"/>
    </row>
    <row r="19" spans="1:13" x14ac:dyDescent="0.4">
      <c r="A19" s="2">
        <v>17</v>
      </c>
      <c r="B19" s="3">
        <v>62125.843615499987</v>
      </c>
      <c r="C19" s="94">
        <f t="shared" si="0"/>
        <v>63057.731269732481</v>
      </c>
      <c r="D19" s="3">
        <v>58540.212467624988</v>
      </c>
      <c r="E19" s="94">
        <f t="shared" si="1"/>
        <v>59418.315654639358</v>
      </c>
      <c r="F19" s="3">
        <v>53966.415255374988</v>
      </c>
      <c r="G19" s="94">
        <f t="shared" si="2"/>
        <v>54775.911484205608</v>
      </c>
      <c r="H19" s="3">
        <v>49539.013015624994</v>
      </c>
      <c r="I19" s="94">
        <f t="shared" si="3"/>
        <v>50282.098210859367</v>
      </c>
      <c r="J19" s="45"/>
      <c r="M19" s="45"/>
    </row>
    <row r="20" spans="1:13" x14ac:dyDescent="0.4">
      <c r="A20" s="2">
        <v>18</v>
      </c>
      <c r="B20" s="3">
        <v>62680.053154249996</v>
      </c>
      <c r="C20" s="94">
        <f t="shared" si="0"/>
        <v>63620.25395156374</v>
      </c>
      <c r="D20" s="3">
        <v>59095.467684749987</v>
      </c>
      <c r="E20" s="94">
        <f t="shared" si="1"/>
        <v>59981.899700021233</v>
      </c>
      <c r="F20" s="3">
        <v>54590.685245249988</v>
      </c>
      <c r="G20" s="94">
        <f t="shared" si="2"/>
        <v>55409.545523928733</v>
      </c>
      <c r="H20" s="3">
        <v>49986.563360124994</v>
      </c>
      <c r="I20" s="94">
        <f t="shared" si="3"/>
        <v>50736.361810526862</v>
      </c>
      <c r="J20" s="45"/>
      <c r="M20" s="45"/>
    </row>
    <row r="21" spans="1:13" x14ac:dyDescent="0.4">
      <c r="A21" s="2">
        <v>19</v>
      </c>
      <c r="B21" s="3">
        <v>63237.399728124983</v>
      </c>
      <c r="C21" s="94">
        <f t="shared" si="0"/>
        <v>64185.960724046854</v>
      </c>
      <c r="D21" s="3">
        <v>59650.722901874993</v>
      </c>
      <c r="E21" s="94">
        <f t="shared" si="1"/>
        <v>60545.483745403115</v>
      </c>
      <c r="F21" s="3">
        <v>55102.021970624992</v>
      </c>
      <c r="G21" s="94">
        <f t="shared" si="2"/>
        <v>55928.552300184361</v>
      </c>
      <c r="H21" s="3">
        <v>50440.387774874987</v>
      </c>
      <c r="I21" s="94">
        <f t="shared" si="3"/>
        <v>51196.993591498111</v>
      </c>
      <c r="J21" s="45"/>
      <c r="K21" s="104"/>
      <c r="M21" s="45"/>
    </row>
    <row r="22" spans="1:13" x14ac:dyDescent="0.4">
      <c r="A22" s="2">
        <v>20</v>
      </c>
      <c r="B22" s="3">
        <v>65488.745269499981</v>
      </c>
      <c r="C22" s="94">
        <f t="shared" si="0"/>
        <v>66471.076448542473</v>
      </c>
      <c r="D22" s="3">
        <v>61905.205478374992</v>
      </c>
      <c r="E22" s="94">
        <f t="shared" si="1"/>
        <v>62833.783560550612</v>
      </c>
      <c r="F22" s="3">
        <v>57171.419474749986</v>
      </c>
      <c r="G22" s="94">
        <f t="shared" si="2"/>
        <v>58028.990766871233</v>
      </c>
      <c r="H22" s="3">
        <v>52272.416287874985</v>
      </c>
      <c r="I22" s="94">
        <f t="shared" si="3"/>
        <v>53056.502532193103</v>
      </c>
      <c r="J22" s="45"/>
      <c r="M22" s="45"/>
    </row>
    <row r="23" spans="1:13" x14ac:dyDescent="0.4">
      <c r="A23" s="2">
        <v>21</v>
      </c>
      <c r="B23" s="3">
        <v>66078.507872999995</v>
      </c>
      <c r="C23" s="94">
        <f t="shared" si="0"/>
        <v>67069.685491094991</v>
      </c>
      <c r="D23" s="3">
        <v>62491.83104674999</v>
      </c>
      <c r="E23" s="94">
        <f t="shared" si="1"/>
        <v>63429.208512451238</v>
      </c>
      <c r="F23" s="3">
        <v>57708.898159499986</v>
      </c>
      <c r="G23" s="94">
        <f t="shared" si="2"/>
        <v>58574.531631892482</v>
      </c>
      <c r="H23" s="3">
        <v>52749.245626874988</v>
      </c>
      <c r="I23" s="94">
        <f t="shared" si="3"/>
        <v>53540.484311278109</v>
      </c>
      <c r="J23" s="45"/>
      <c r="M23" s="45"/>
    </row>
    <row r="24" spans="1:13" x14ac:dyDescent="0.4">
      <c r="A24" s="2">
        <v>22</v>
      </c>
      <c r="B24" s="3">
        <v>66668.270476499994</v>
      </c>
      <c r="C24" s="94">
        <f t="shared" si="0"/>
        <v>67668.294533647495</v>
      </c>
      <c r="D24" s="3">
        <v>63083.685006999978</v>
      </c>
      <c r="E24" s="94">
        <f t="shared" si="1"/>
        <v>64029.940282104973</v>
      </c>
      <c r="F24" s="3">
        <v>58254.74227124999</v>
      </c>
      <c r="G24" s="94">
        <f t="shared" si="2"/>
        <v>59128.563405318731</v>
      </c>
      <c r="H24" s="3">
        <v>53231.303357749995</v>
      </c>
      <c r="I24" s="94">
        <f t="shared" si="3"/>
        <v>54029.77290811624</v>
      </c>
      <c r="J24" s="45"/>
      <c r="M24" s="45"/>
    </row>
    <row r="25" spans="1:13" x14ac:dyDescent="0.4">
      <c r="A25" s="2">
        <v>23</v>
      </c>
      <c r="B25" s="3">
        <v>67267.444185374974</v>
      </c>
      <c r="C25" s="94">
        <f t="shared" si="0"/>
        <v>68276.455848155587</v>
      </c>
      <c r="D25" s="3">
        <v>63680.767359124984</v>
      </c>
      <c r="E25" s="94">
        <f t="shared" si="1"/>
        <v>64635.978869511855</v>
      </c>
      <c r="F25" s="3">
        <v>58803.723418124988</v>
      </c>
      <c r="G25" s="94">
        <f t="shared" si="2"/>
        <v>59685.779269396859</v>
      </c>
      <c r="H25" s="3">
        <v>53722.77219399999</v>
      </c>
      <c r="I25" s="94">
        <f t="shared" si="3"/>
        <v>54528.613776909988</v>
      </c>
      <c r="J25" s="45"/>
      <c r="M25" s="45"/>
    </row>
    <row r="26" spans="1:13" x14ac:dyDescent="0.4">
      <c r="A26" s="2">
        <v>24</v>
      </c>
      <c r="B26" s="3">
        <v>67868.709250999993</v>
      </c>
      <c r="C26" s="94">
        <f t="shared" si="0"/>
        <v>68886.739889764984</v>
      </c>
      <c r="D26" s="3">
        <v>64283.078103124979</v>
      </c>
      <c r="E26" s="94">
        <f t="shared" si="1"/>
        <v>65247.324274671846</v>
      </c>
      <c r="F26" s="3">
        <v>59358.978635249987</v>
      </c>
      <c r="G26" s="94">
        <f t="shared" si="2"/>
        <v>60249.363314778733</v>
      </c>
      <c r="H26" s="3">
        <v>54226.789170749995</v>
      </c>
      <c r="I26" s="94">
        <f t="shared" si="3"/>
        <v>55040.191008311238</v>
      </c>
      <c r="J26" s="45"/>
      <c r="M26" s="45"/>
    </row>
    <row r="27" spans="1:13" x14ac:dyDescent="0.4">
      <c r="A27" s="2">
        <v>25</v>
      </c>
      <c r="B27" s="3">
        <v>68477.294065249996</v>
      </c>
      <c r="C27" s="94">
        <f t="shared" si="0"/>
        <v>69504.453476228737</v>
      </c>
      <c r="D27" s="3">
        <v>64892.708595749988</v>
      </c>
      <c r="E27" s="94">
        <f t="shared" si="1"/>
        <v>65866.09922468623</v>
      </c>
      <c r="F27" s="3">
        <v>59922.59927937499</v>
      </c>
      <c r="G27" s="94">
        <f t="shared" si="2"/>
        <v>60821.438268565609</v>
      </c>
      <c r="H27" s="3">
        <v>54734.988860999991</v>
      </c>
      <c r="I27" s="94">
        <f t="shared" si="3"/>
        <v>55556.013693914989</v>
      </c>
      <c r="J27" s="45"/>
      <c r="M27" s="45"/>
    </row>
    <row r="28" spans="1:13" x14ac:dyDescent="0.4">
      <c r="A28" s="2">
        <v>26</v>
      </c>
      <c r="B28" s="3">
        <v>69162.213400874985</v>
      </c>
      <c r="C28" s="94">
        <f t="shared" si="0"/>
        <v>70199.646601888104</v>
      </c>
      <c r="D28" s="3">
        <v>65542.074866624986</v>
      </c>
      <c r="E28" s="94">
        <f t="shared" si="1"/>
        <v>66525.205989624359</v>
      </c>
      <c r="F28" s="3">
        <v>60521.772988249984</v>
      </c>
      <c r="G28" s="94">
        <f t="shared" si="2"/>
        <v>61429.59958307373</v>
      </c>
      <c r="H28" s="3">
        <v>55281.878651124993</v>
      </c>
      <c r="I28" s="94">
        <f t="shared" si="3"/>
        <v>56111.106830891862</v>
      </c>
      <c r="J28" s="45"/>
      <c r="M28" s="45"/>
    </row>
    <row r="29" spans="1:13" x14ac:dyDescent="0.4">
      <c r="A29" s="2">
        <v>27</v>
      </c>
      <c r="B29" s="3">
        <v>69853.40680674999</v>
      </c>
      <c r="C29" s="94">
        <f t="shared" si="0"/>
        <v>70901.20790885124</v>
      </c>
      <c r="D29" s="3">
        <v>66197.715207749992</v>
      </c>
      <c r="E29" s="94">
        <f t="shared" si="1"/>
        <v>67190.680935866229</v>
      </c>
      <c r="F29" s="3">
        <v>61127.220767374987</v>
      </c>
      <c r="G29" s="94">
        <f t="shared" si="2"/>
        <v>62044.129078885606</v>
      </c>
      <c r="H29" s="3">
        <v>55835.042511499989</v>
      </c>
      <c r="I29" s="94">
        <f t="shared" si="3"/>
        <v>56672.568149172483</v>
      </c>
      <c r="J29" s="45"/>
      <c r="M29" s="45"/>
    </row>
    <row r="30" spans="1:13" x14ac:dyDescent="0.4">
      <c r="A30" s="2">
        <v>28</v>
      </c>
      <c r="B30" s="3">
        <v>70551.91996124998</v>
      </c>
      <c r="C30" s="94">
        <f t="shared" si="0"/>
        <v>71610.198760668718</v>
      </c>
      <c r="D30" s="3">
        <v>66859.629619124986</v>
      </c>
      <c r="E30" s="94">
        <f t="shared" si="1"/>
        <v>67862.524063411853</v>
      </c>
      <c r="F30" s="3">
        <v>61738.942616749991</v>
      </c>
      <c r="G30" s="94">
        <f t="shared" si="2"/>
        <v>62665.026756001236</v>
      </c>
      <c r="H30" s="3">
        <v>56393.434763749989</v>
      </c>
      <c r="I30" s="94">
        <f t="shared" si="3"/>
        <v>57239.336285206235</v>
      </c>
      <c r="J30" s="45"/>
      <c r="M30" s="45"/>
    </row>
    <row r="31" spans="1:13" x14ac:dyDescent="0.4">
      <c r="A31" s="2">
        <v>29</v>
      </c>
      <c r="B31" s="3">
        <v>71257.752864374983</v>
      </c>
      <c r="C31" s="94">
        <f t="shared" si="0"/>
        <v>72326.619157340596</v>
      </c>
      <c r="D31" s="3">
        <v>67527.818100749995</v>
      </c>
      <c r="E31" s="94">
        <f t="shared" si="1"/>
        <v>68540.735372261232</v>
      </c>
      <c r="F31" s="3">
        <v>62355.892857999992</v>
      </c>
      <c r="G31" s="94">
        <f t="shared" si="2"/>
        <v>63291.231250869983</v>
      </c>
      <c r="H31" s="3">
        <v>56957.055407874985</v>
      </c>
      <c r="I31" s="94">
        <f t="shared" si="3"/>
        <v>57811.411238993103</v>
      </c>
      <c r="J31" s="45"/>
      <c r="M31" s="45"/>
    </row>
    <row r="32" spans="1:13" x14ac:dyDescent="0.4">
      <c r="A32" s="2">
        <v>30</v>
      </c>
      <c r="B32" s="3">
        <v>71969.859837749987</v>
      </c>
      <c r="C32" s="94">
        <f t="shared" si="0"/>
        <v>73049.407735316228</v>
      </c>
      <c r="D32" s="3">
        <v>68203.326330999989</v>
      </c>
      <c r="E32" s="94">
        <f t="shared" si="1"/>
        <v>69226.376225964981</v>
      </c>
      <c r="F32" s="3">
        <v>62979.117169499979</v>
      </c>
      <c r="G32" s="94">
        <f t="shared" si="2"/>
        <v>63923.803927042471</v>
      </c>
      <c r="H32" s="3">
        <v>57526.950122249989</v>
      </c>
      <c r="I32" s="94">
        <f t="shared" si="3"/>
        <v>58389.854374083734</v>
      </c>
      <c r="J32" s="45"/>
      <c r="M32" s="45"/>
    </row>
    <row r="33" spans="1:13" x14ac:dyDescent="0.4">
      <c r="B33" s="5"/>
      <c r="C33" s="95"/>
      <c r="D33" s="3"/>
      <c r="E33" s="94"/>
      <c r="F33" s="5"/>
      <c r="G33" s="95"/>
    </row>
    <row r="34" spans="1:13" x14ac:dyDescent="0.4">
      <c r="A34" s="43" t="s">
        <v>185</v>
      </c>
      <c r="B34" s="16"/>
      <c r="C34" s="96"/>
      <c r="D34" s="16"/>
      <c r="E34" s="96"/>
      <c r="F34" s="3"/>
      <c r="G34" s="94"/>
      <c r="J34" s="45"/>
      <c r="M34" s="45"/>
    </row>
    <row r="35" spans="1:13" s="7" customFormat="1" ht="13.15" x14ac:dyDescent="0.4">
      <c r="A35" s="7" t="s">
        <v>6</v>
      </c>
      <c r="B35" s="8"/>
      <c r="C35" s="97"/>
      <c r="D35" s="8"/>
      <c r="E35" s="97"/>
      <c r="F35" s="8"/>
      <c r="G35" s="97"/>
      <c r="H35" s="9"/>
      <c r="I35" s="102"/>
      <c r="K35" s="105"/>
    </row>
    <row r="36" spans="1:13" s="7" customFormat="1" ht="13.15" x14ac:dyDescent="0.4">
      <c r="B36" s="8"/>
      <c r="C36" s="97"/>
      <c r="D36" s="8"/>
      <c r="E36" s="97"/>
      <c r="F36" s="8"/>
      <c r="G36" s="97"/>
      <c r="H36" s="9"/>
      <c r="I36" s="102"/>
      <c r="K36" s="105"/>
    </row>
    <row r="37" spans="1:13" s="7" customFormat="1" ht="13.15" x14ac:dyDescent="0.4">
      <c r="A37" s="7" t="s">
        <v>191</v>
      </c>
      <c r="B37" s="8"/>
      <c r="C37" s="97"/>
      <c r="D37" s="8"/>
      <c r="E37" s="97"/>
      <c r="F37" s="8"/>
      <c r="G37" s="97"/>
      <c r="H37" s="9"/>
      <c r="I37" s="102"/>
      <c r="K37" s="105"/>
    </row>
    <row r="38" spans="1:13" s="7" customFormat="1" ht="13.15" x14ac:dyDescent="0.4">
      <c r="B38" s="8"/>
      <c r="C38" s="97"/>
      <c r="D38" s="8"/>
      <c r="E38" s="97"/>
      <c r="F38" s="8"/>
      <c r="G38" s="97"/>
      <c r="H38" s="9"/>
      <c r="I38" s="102"/>
      <c r="K38" s="105"/>
    </row>
    <row r="39" spans="1:13" s="13" customFormat="1" ht="13.15" x14ac:dyDescent="0.4">
      <c r="A39" s="10" t="s">
        <v>7</v>
      </c>
      <c r="B39" s="11"/>
      <c r="C39" s="98"/>
      <c r="D39" s="11"/>
      <c r="E39" s="98"/>
      <c r="F39" s="11"/>
      <c r="G39" s="98"/>
      <c r="H39" s="12"/>
      <c r="I39" s="103"/>
      <c r="K39" s="106"/>
    </row>
    <row r="40" spans="1:13" s="15" customFormat="1" ht="13.15" x14ac:dyDescent="0.4">
      <c r="A40" s="7" t="s">
        <v>8</v>
      </c>
      <c r="B40" s="14"/>
      <c r="C40" s="99"/>
      <c r="D40" s="14"/>
      <c r="E40" s="99"/>
      <c r="F40" s="14"/>
      <c r="G40" s="99"/>
      <c r="H40" s="12"/>
      <c r="I40" s="103"/>
      <c r="K40" s="107"/>
    </row>
    <row r="41" spans="1:13" s="15" customFormat="1" ht="13.15" x14ac:dyDescent="0.4">
      <c r="A41" s="7" t="s">
        <v>9</v>
      </c>
      <c r="B41" s="14"/>
      <c r="C41" s="99"/>
      <c r="D41" s="14"/>
      <c r="E41" s="99"/>
      <c r="F41" s="14"/>
      <c r="G41" s="99"/>
      <c r="H41" s="12"/>
      <c r="I41" s="103"/>
      <c r="K41" s="107"/>
    </row>
    <row r="42" spans="1:13" s="15" customFormat="1" ht="12.75" x14ac:dyDescent="0.35">
      <c r="A42" s="15" t="s">
        <v>10</v>
      </c>
      <c r="B42" s="14"/>
      <c r="C42" s="99"/>
      <c r="D42" s="14"/>
      <c r="E42" s="99"/>
      <c r="F42" s="14"/>
      <c r="G42" s="99"/>
      <c r="H42" s="12"/>
      <c r="I42" s="103"/>
      <c r="K42" s="107"/>
    </row>
    <row r="43" spans="1:13" s="15" customFormat="1" ht="12.75" x14ac:dyDescent="0.35">
      <c r="A43" s="15" t="s">
        <v>11</v>
      </c>
      <c r="B43" s="14"/>
      <c r="C43" s="99"/>
      <c r="D43" s="14"/>
      <c r="E43" s="99"/>
      <c r="F43" s="14"/>
      <c r="G43" s="99"/>
      <c r="H43" s="12"/>
      <c r="I43" s="103"/>
      <c r="K43" s="107"/>
    </row>
    <row r="44" spans="1:13" s="15" customFormat="1" ht="12.75" x14ac:dyDescent="0.35">
      <c r="A44" s="15" t="s">
        <v>12</v>
      </c>
      <c r="B44" s="14"/>
      <c r="C44" s="99"/>
      <c r="D44" s="14"/>
      <c r="E44" s="99"/>
      <c r="F44" s="14"/>
      <c r="G44" s="99"/>
      <c r="H44" s="12"/>
      <c r="I44" s="103"/>
      <c r="K44" s="107"/>
    </row>
    <row r="45" spans="1:13" s="15" customFormat="1" ht="12.75" x14ac:dyDescent="0.35">
      <c r="A45" s="15" t="s">
        <v>13</v>
      </c>
      <c r="B45" s="14"/>
      <c r="C45" s="99"/>
      <c r="D45" s="14"/>
      <c r="E45" s="99"/>
      <c r="F45" s="14"/>
      <c r="G45" s="99"/>
      <c r="H45" s="12"/>
      <c r="I45" s="103"/>
      <c r="K45" s="107"/>
    </row>
    <row r="46" spans="1:13" s="15" customFormat="1" ht="12.75" x14ac:dyDescent="0.35">
      <c r="A46" s="15" t="s">
        <v>14</v>
      </c>
      <c r="B46" s="14"/>
      <c r="C46" s="99"/>
      <c r="D46" s="14"/>
      <c r="E46" s="99"/>
      <c r="F46" s="14"/>
      <c r="G46" s="99"/>
      <c r="H46" s="12"/>
      <c r="I46" s="103"/>
      <c r="K46" s="107"/>
    </row>
    <row r="47" spans="1:13" s="15" customFormat="1" ht="12.75" x14ac:dyDescent="0.35">
      <c r="A47" s="15" t="s">
        <v>15</v>
      </c>
      <c r="B47" s="14"/>
      <c r="C47" s="99"/>
      <c r="D47" s="14"/>
      <c r="E47" s="99"/>
      <c r="F47" s="14"/>
      <c r="G47" s="99"/>
      <c r="H47" s="12"/>
      <c r="I47" s="103"/>
      <c r="K47" s="107"/>
    </row>
    <row r="48" spans="1:13" s="15" customFormat="1" ht="12.75" x14ac:dyDescent="0.35">
      <c r="A48" s="15" t="s">
        <v>16</v>
      </c>
      <c r="B48" s="14"/>
      <c r="C48" s="99"/>
      <c r="D48" s="14"/>
      <c r="E48" s="99"/>
      <c r="F48" s="14"/>
      <c r="G48" s="99"/>
      <c r="H48" s="12"/>
      <c r="I48" s="103"/>
      <c r="K48" s="107"/>
    </row>
    <row r="49" spans="1:11" s="15" customFormat="1" ht="12.75" x14ac:dyDescent="0.35">
      <c r="A49" s="15" t="s">
        <v>17</v>
      </c>
      <c r="B49" s="14"/>
      <c r="C49" s="99"/>
      <c r="D49" s="14"/>
      <c r="E49" s="99"/>
      <c r="F49" s="14"/>
      <c r="G49" s="99"/>
      <c r="H49" s="12"/>
      <c r="I49" s="103"/>
      <c r="K49" s="107"/>
    </row>
    <row r="50" spans="1:11" s="15" customFormat="1" ht="12.75" x14ac:dyDescent="0.35">
      <c r="A50" s="15" t="s">
        <v>18</v>
      </c>
      <c r="B50" s="14"/>
      <c r="C50" s="99"/>
      <c r="D50" s="14"/>
      <c r="E50" s="99"/>
      <c r="F50" s="14"/>
      <c r="G50" s="99"/>
      <c r="H50" s="12"/>
      <c r="I50" s="103"/>
      <c r="K50" s="107"/>
    </row>
    <row r="53" spans="1:11" s="15" customFormat="1" ht="12.75" x14ac:dyDescent="0.35">
      <c r="B53" s="14"/>
      <c r="C53" s="99"/>
      <c r="D53" s="14"/>
      <c r="E53" s="99"/>
      <c r="F53" s="14"/>
      <c r="G53" s="99"/>
      <c r="H53" s="12"/>
      <c r="I53" s="103"/>
      <c r="K53" s="107"/>
    </row>
    <row r="54" spans="1:11" s="15" customFormat="1" ht="12.75" x14ac:dyDescent="0.35">
      <c r="B54" s="14"/>
      <c r="C54" s="99"/>
      <c r="D54" s="14"/>
      <c r="E54" s="99"/>
      <c r="F54" s="14"/>
      <c r="G54" s="99"/>
      <c r="H54" s="12"/>
      <c r="I54" s="103"/>
      <c r="K54" s="107"/>
    </row>
    <row r="55" spans="1:11" s="15" customFormat="1" ht="12.75" x14ac:dyDescent="0.35">
      <c r="B55" s="14"/>
      <c r="C55" s="99"/>
      <c r="D55" s="14"/>
      <c r="E55" s="99"/>
      <c r="F55" s="14"/>
      <c r="G55" s="99"/>
      <c r="H55" s="12"/>
      <c r="I55" s="103"/>
      <c r="K55" s="107"/>
    </row>
    <row r="56" spans="1:11" s="15" customFormat="1" ht="12.75" x14ac:dyDescent="0.35">
      <c r="B56" s="14"/>
      <c r="C56" s="99"/>
      <c r="D56" s="14"/>
      <c r="E56" s="99"/>
      <c r="F56" s="14"/>
      <c r="G56" s="99"/>
      <c r="H56" s="12"/>
      <c r="I56" s="103"/>
      <c r="K56" s="107"/>
    </row>
  </sheetData>
  <printOptions horizontalCentered="1" gridLines="1"/>
  <pageMargins left="0" right="0" top="1" bottom="0.5" header="0" footer="0"/>
  <pageSetup orientation="portrait" r:id="rId1"/>
  <headerFooter>
    <oddHeader>&amp;CTodd County Board of Education
2021-2022 Certified Salary Schedule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62FC-43F8-4724-80FD-E40B83912AF5}">
  <dimension ref="A1:BI1817"/>
  <sheetViews>
    <sheetView tabSelected="1" zoomScaleNormal="10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O5" sqref="O5"/>
    </sheetView>
  </sheetViews>
  <sheetFormatPr defaultColWidth="8.59765625" defaultRowHeight="14.25" x14ac:dyDescent="0.45"/>
  <cols>
    <col min="1" max="1" width="6" style="51" customWidth="1"/>
    <col min="2" max="2" width="15.59765625" style="51" customWidth="1"/>
    <col min="3" max="3" width="15.59765625" style="46" customWidth="1"/>
    <col min="4" max="4" width="15.59765625" style="51" customWidth="1"/>
    <col min="5" max="5" width="15.59765625" style="46" customWidth="1"/>
    <col min="6" max="6" width="15.59765625" style="51" customWidth="1"/>
    <col min="7" max="7" width="15.59765625" style="46" customWidth="1"/>
    <col min="8" max="8" width="15.59765625" style="51" customWidth="1"/>
    <col min="9" max="9" width="15.59765625" style="46" customWidth="1"/>
    <col min="10" max="10" width="15.59765625" style="51" customWidth="1"/>
    <col min="11" max="11" width="15.59765625" style="46" customWidth="1"/>
    <col min="12" max="12" width="16.59765625" style="51" customWidth="1"/>
    <col min="13" max="13" width="16.59765625" style="46" customWidth="1"/>
    <col min="14" max="14" width="15.59765625" style="51" customWidth="1"/>
    <col min="15" max="15" width="15.59765625" style="46" customWidth="1"/>
    <col min="16" max="16" width="15.59765625" style="58" customWidth="1"/>
    <col min="17" max="17" width="15.59765625" style="114" customWidth="1"/>
    <col min="18" max="18" width="15.59765625" style="51" customWidth="1"/>
    <col min="19" max="20" width="15.59765625" style="46" customWidth="1"/>
    <col min="21" max="21" width="15.59765625" style="51" customWidth="1"/>
    <col min="22" max="22" width="15.59765625" style="46" customWidth="1"/>
    <col min="23" max="23" width="15.59765625" style="51" customWidth="1"/>
    <col min="24" max="24" width="15.59765625" style="46" customWidth="1"/>
    <col min="25" max="25" width="15.59765625" style="51" customWidth="1"/>
    <col min="26" max="26" width="15.59765625" style="46" customWidth="1"/>
    <col min="27" max="27" width="15.3984375" style="58" customWidth="1"/>
    <col min="28" max="28" width="15.3984375" style="114" customWidth="1"/>
    <col min="29" max="29" width="15.59765625" style="59" customWidth="1"/>
    <col min="30" max="30" width="15.59765625" style="116" customWidth="1"/>
    <col min="31" max="31" width="15.59765625" style="51" customWidth="1"/>
    <col min="32" max="32" width="15.59765625" style="46" customWidth="1"/>
    <col min="33" max="33" width="15.59765625" style="51" customWidth="1"/>
    <col min="34" max="35" width="15.59765625" style="46" customWidth="1"/>
    <col min="36" max="36" width="15.59765625" style="51" customWidth="1"/>
    <col min="37" max="38" width="15.59765625" style="46" customWidth="1"/>
    <col min="39" max="39" width="15.59765625" style="58" customWidth="1"/>
    <col min="40" max="40" width="15.59765625" style="114" customWidth="1"/>
    <col min="41" max="41" width="15.59765625" style="51" customWidth="1"/>
    <col min="42" max="42" width="15.59765625" style="46" customWidth="1"/>
    <col min="43" max="43" width="15.59765625" style="58" customWidth="1"/>
    <col min="44" max="44" width="15.59765625" style="114" customWidth="1"/>
    <col min="45" max="45" width="15.59765625" style="51" customWidth="1"/>
    <col min="46" max="46" width="17" style="51" customWidth="1"/>
    <col min="47" max="47" width="15.59765625" style="63" customWidth="1"/>
    <col min="48" max="48" width="15.59765625" style="117" customWidth="1"/>
    <col min="49" max="49" width="15.59765625" style="63" customWidth="1"/>
    <col min="50" max="50" width="15.59765625" style="117" customWidth="1"/>
    <col min="51" max="51" width="15.59765625" style="62" customWidth="1"/>
    <col min="52" max="52" width="15.59765625" style="119" customWidth="1"/>
    <col min="53" max="53" width="15.59765625" style="58" customWidth="1"/>
    <col min="54" max="54" width="15.59765625" style="114" customWidth="1"/>
    <col min="55" max="55" width="15.59765625" style="58" customWidth="1"/>
    <col min="56" max="56" width="15.59765625" style="114" customWidth="1"/>
    <col min="57" max="57" width="16.265625" style="58" customWidth="1"/>
    <col min="58" max="58" width="16.265625" style="114" customWidth="1"/>
    <col min="59" max="59" width="50.3984375" customWidth="1"/>
    <col min="60" max="60" width="26.3984375" customWidth="1"/>
    <col min="61" max="61" width="8.59765625" style="73"/>
    <col min="284" max="284" width="6" customWidth="1"/>
    <col min="285" max="311" width="15.59765625" customWidth="1"/>
    <col min="312" max="312" width="44.265625" customWidth="1"/>
    <col min="313" max="313" width="20.59765625" customWidth="1"/>
    <col min="540" max="540" width="6" customWidth="1"/>
    <col min="541" max="567" width="15.59765625" customWidth="1"/>
    <col min="568" max="568" width="44.265625" customWidth="1"/>
    <col min="569" max="569" width="20.59765625" customWidth="1"/>
    <col min="796" max="796" width="6" customWidth="1"/>
    <col min="797" max="823" width="15.59765625" customWidth="1"/>
    <col min="824" max="824" width="44.265625" customWidth="1"/>
    <col min="825" max="825" width="20.59765625" customWidth="1"/>
    <col min="1052" max="1052" width="6" customWidth="1"/>
    <col min="1053" max="1079" width="15.59765625" customWidth="1"/>
    <col min="1080" max="1080" width="44.265625" customWidth="1"/>
    <col min="1081" max="1081" width="20.59765625" customWidth="1"/>
    <col min="1308" max="1308" width="6" customWidth="1"/>
    <col min="1309" max="1335" width="15.59765625" customWidth="1"/>
    <col min="1336" max="1336" width="44.265625" customWidth="1"/>
    <col min="1337" max="1337" width="20.59765625" customWidth="1"/>
    <col min="1564" max="1564" width="6" customWidth="1"/>
    <col min="1565" max="1591" width="15.59765625" customWidth="1"/>
    <col min="1592" max="1592" width="44.265625" customWidth="1"/>
    <col min="1593" max="1593" width="20.59765625" customWidth="1"/>
    <col min="1820" max="1820" width="6" customWidth="1"/>
    <col min="1821" max="1847" width="15.59765625" customWidth="1"/>
    <col min="1848" max="1848" width="44.265625" customWidth="1"/>
    <col min="1849" max="1849" width="20.59765625" customWidth="1"/>
    <col min="2076" max="2076" width="6" customWidth="1"/>
    <col min="2077" max="2103" width="15.59765625" customWidth="1"/>
    <col min="2104" max="2104" width="44.265625" customWidth="1"/>
    <col min="2105" max="2105" width="20.59765625" customWidth="1"/>
    <col min="2332" max="2332" width="6" customWidth="1"/>
    <col min="2333" max="2359" width="15.59765625" customWidth="1"/>
    <col min="2360" max="2360" width="44.265625" customWidth="1"/>
    <col min="2361" max="2361" width="20.59765625" customWidth="1"/>
    <col min="2588" max="2588" width="6" customWidth="1"/>
    <col min="2589" max="2615" width="15.59765625" customWidth="1"/>
    <col min="2616" max="2616" width="44.265625" customWidth="1"/>
    <col min="2617" max="2617" width="20.59765625" customWidth="1"/>
    <col min="2844" max="2844" width="6" customWidth="1"/>
    <col min="2845" max="2871" width="15.59765625" customWidth="1"/>
    <col min="2872" max="2872" width="44.265625" customWidth="1"/>
    <col min="2873" max="2873" width="20.59765625" customWidth="1"/>
    <col min="3100" max="3100" width="6" customWidth="1"/>
    <col min="3101" max="3127" width="15.59765625" customWidth="1"/>
    <col min="3128" max="3128" width="44.265625" customWidth="1"/>
    <col min="3129" max="3129" width="20.59765625" customWidth="1"/>
    <col min="3356" max="3356" width="6" customWidth="1"/>
    <col min="3357" max="3383" width="15.59765625" customWidth="1"/>
    <col min="3384" max="3384" width="44.265625" customWidth="1"/>
    <col min="3385" max="3385" width="20.59765625" customWidth="1"/>
    <col min="3612" max="3612" width="6" customWidth="1"/>
    <col min="3613" max="3639" width="15.59765625" customWidth="1"/>
    <col min="3640" max="3640" width="44.265625" customWidth="1"/>
    <col min="3641" max="3641" width="20.59765625" customWidth="1"/>
    <col min="3868" max="3868" width="6" customWidth="1"/>
    <col min="3869" max="3895" width="15.59765625" customWidth="1"/>
    <col min="3896" max="3896" width="44.265625" customWidth="1"/>
    <col min="3897" max="3897" width="20.59765625" customWidth="1"/>
    <col min="4124" max="4124" width="6" customWidth="1"/>
    <col min="4125" max="4151" width="15.59765625" customWidth="1"/>
    <col min="4152" max="4152" width="44.265625" customWidth="1"/>
    <col min="4153" max="4153" width="20.59765625" customWidth="1"/>
    <col min="4380" max="4380" width="6" customWidth="1"/>
    <col min="4381" max="4407" width="15.59765625" customWidth="1"/>
    <col min="4408" max="4408" width="44.265625" customWidth="1"/>
    <col min="4409" max="4409" width="20.59765625" customWidth="1"/>
    <col min="4636" max="4636" width="6" customWidth="1"/>
    <col min="4637" max="4663" width="15.59765625" customWidth="1"/>
    <col min="4664" max="4664" width="44.265625" customWidth="1"/>
    <col min="4665" max="4665" width="20.59765625" customWidth="1"/>
    <col min="4892" max="4892" width="6" customWidth="1"/>
    <col min="4893" max="4919" width="15.59765625" customWidth="1"/>
    <col min="4920" max="4920" width="44.265625" customWidth="1"/>
    <col min="4921" max="4921" width="20.59765625" customWidth="1"/>
    <col min="5148" max="5148" width="6" customWidth="1"/>
    <col min="5149" max="5175" width="15.59765625" customWidth="1"/>
    <col min="5176" max="5176" width="44.265625" customWidth="1"/>
    <col min="5177" max="5177" width="20.59765625" customWidth="1"/>
    <col min="5404" max="5404" width="6" customWidth="1"/>
    <col min="5405" max="5431" width="15.59765625" customWidth="1"/>
    <col min="5432" max="5432" width="44.265625" customWidth="1"/>
    <col min="5433" max="5433" width="20.59765625" customWidth="1"/>
    <col min="5660" max="5660" width="6" customWidth="1"/>
    <col min="5661" max="5687" width="15.59765625" customWidth="1"/>
    <col min="5688" max="5688" width="44.265625" customWidth="1"/>
    <col min="5689" max="5689" width="20.59765625" customWidth="1"/>
    <col min="5916" max="5916" width="6" customWidth="1"/>
    <col min="5917" max="5943" width="15.59765625" customWidth="1"/>
    <col min="5944" max="5944" width="44.265625" customWidth="1"/>
    <col min="5945" max="5945" width="20.59765625" customWidth="1"/>
    <col min="6172" max="6172" width="6" customWidth="1"/>
    <col min="6173" max="6199" width="15.59765625" customWidth="1"/>
    <col min="6200" max="6200" width="44.265625" customWidth="1"/>
    <col min="6201" max="6201" width="20.59765625" customWidth="1"/>
    <col min="6428" max="6428" width="6" customWidth="1"/>
    <col min="6429" max="6455" width="15.59765625" customWidth="1"/>
    <col min="6456" max="6456" width="44.265625" customWidth="1"/>
    <col min="6457" max="6457" width="20.59765625" customWidth="1"/>
    <col min="6684" max="6684" width="6" customWidth="1"/>
    <col min="6685" max="6711" width="15.59765625" customWidth="1"/>
    <col min="6712" max="6712" width="44.265625" customWidth="1"/>
    <col min="6713" max="6713" width="20.59765625" customWidth="1"/>
    <col min="6940" max="6940" width="6" customWidth="1"/>
    <col min="6941" max="6967" width="15.59765625" customWidth="1"/>
    <col min="6968" max="6968" width="44.265625" customWidth="1"/>
    <col min="6969" max="6969" width="20.59765625" customWidth="1"/>
    <col min="7196" max="7196" width="6" customWidth="1"/>
    <col min="7197" max="7223" width="15.59765625" customWidth="1"/>
    <col min="7224" max="7224" width="44.265625" customWidth="1"/>
    <col min="7225" max="7225" width="20.59765625" customWidth="1"/>
    <col min="7452" max="7452" width="6" customWidth="1"/>
    <col min="7453" max="7479" width="15.59765625" customWidth="1"/>
    <col min="7480" max="7480" width="44.265625" customWidth="1"/>
    <col min="7481" max="7481" width="20.59765625" customWidth="1"/>
    <col min="7708" max="7708" width="6" customWidth="1"/>
    <col min="7709" max="7735" width="15.59765625" customWidth="1"/>
    <col min="7736" max="7736" width="44.265625" customWidth="1"/>
    <col min="7737" max="7737" width="20.59765625" customWidth="1"/>
    <col min="7964" max="7964" width="6" customWidth="1"/>
    <col min="7965" max="7991" width="15.59765625" customWidth="1"/>
    <col min="7992" max="7992" width="44.265625" customWidth="1"/>
    <col min="7993" max="7993" width="20.59765625" customWidth="1"/>
    <col min="8220" max="8220" width="6" customWidth="1"/>
    <col min="8221" max="8247" width="15.59765625" customWidth="1"/>
    <col min="8248" max="8248" width="44.265625" customWidth="1"/>
    <col min="8249" max="8249" width="20.59765625" customWidth="1"/>
    <col min="8476" max="8476" width="6" customWidth="1"/>
    <col min="8477" max="8503" width="15.59765625" customWidth="1"/>
    <col min="8504" max="8504" width="44.265625" customWidth="1"/>
    <col min="8505" max="8505" width="20.59765625" customWidth="1"/>
    <col min="8732" max="8732" width="6" customWidth="1"/>
    <col min="8733" max="8759" width="15.59765625" customWidth="1"/>
    <col min="8760" max="8760" width="44.265625" customWidth="1"/>
    <col min="8761" max="8761" width="20.59765625" customWidth="1"/>
    <col min="8988" max="8988" width="6" customWidth="1"/>
    <col min="8989" max="9015" width="15.59765625" customWidth="1"/>
    <col min="9016" max="9016" width="44.265625" customWidth="1"/>
    <col min="9017" max="9017" width="20.59765625" customWidth="1"/>
    <col min="9244" max="9244" width="6" customWidth="1"/>
    <col min="9245" max="9271" width="15.59765625" customWidth="1"/>
    <col min="9272" max="9272" width="44.265625" customWidth="1"/>
    <col min="9273" max="9273" width="20.59765625" customWidth="1"/>
    <col min="9500" max="9500" width="6" customWidth="1"/>
    <col min="9501" max="9527" width="15.59765625" customWidth="1"/>
    <col min="9528" max="9528" width="44.265625" customWidth="1"/>
    <col min="9529" max="9529" width="20.59765625" customWidth="1"/>
    <col min="9756" max="9756" width="6" customWidth="1"/>
    <col min="9757" max="9783" width="15.59765625" customWidth="1"/>
    <col min="9784" max="9784" width="44.265625" customWidth="1"/>
    <col min="9785" max="9785" width="20.59765625" customWidth="1"/>
    <col min="10012" max="10012" width="6" customWidth="1"/>
    <col min="10013" max="10039" width="15.59765625" customWidth="1"/>
    <col min="10040" max="10040" width="44.265625" customWidth="1"/>
    <col min="10041" max="10041" width="20.59765625" customWidth="1"/>
    <col min="10268" max="10268" width="6" customWidth="1"/>
    <col min="10269" max="10295" width="15.59765625" customWidth="1"/>
    <col min="10296" max="10296" width="44.265625" customWidth="1"/>
    <col min="10297" max="10297" width="20.59765625" customWidth="1"/>
    <col min="10524" max="10524" width="6" customWidth="1"/>
    <col min="10525" max="10551" width="15.59765625" customWidth="1"/>
    <col min="10552" max="10552" width="44.265625" customWidth="1"/>
    <col min="10553" max="10553" width="20.59765625" customWidth="1"/>
    <col min="10780" max="10780" width="6" customWidth="1"/>
    <col min="10781" max="10807" width="15.59765625" customWidth="1"/>
    <col min="10808" max="10808" width="44.265625" customWidth="1"/>
    <col min="10809" max="10809" width="20.59765625" customWidth="1"/>
    <col min="11036" max="11036" width="6" customWidth="1"/>
    <col min="11037" max="11063" width="15.59765625" customWidth="1"/>
    <col min="11064" max="11064" width="44.265625" customWidth="1"/>
    <col min="11065" max="11065" width="20.59765625" customWidth="1"/>
    <col min="11292" max="11292" width="6" customWidth="1"/>
    <col min="11293" max="11319" width="15.59765625" customWidth="1"/>
    <col min="11320" max="11320" width="44.265625" customWidth="1"/>
    <col min="11321" max="11321" width="20.59765625" customWidth="1"/>
    <col min="11548" max="11548" width="6" customWidth="1"/>
    <col min="11549" max="11575" width="15.59765625" customWidth="1"/>
    <col min="11576" max="11576" width="44.265625" customWidth="1"/>
    <col min="11577" max="11577" width="20.59765625" customWidth="1"/>
    <col min="11804" max="11804" width="6" customWidth="1"/>
    <col min="11805" max="11831" width="15.59765625" customWidth="1"/>
    <col min="11832" max="11832" width="44.265625" customWidth="1"/>
    <col min="11833" max="11833" width="20.59765625" customWidth="1"/>
    <col min="12060" max="12060" width="6" customWidth="1"/>
    <col min="12061" max="12087" width="15.59765625" customWidth="1"/>
    <col min="12088" max="12088" width="44.265625" customWidth="1"/>
    <col min="12089" max="12089" width="20.59765625" customWidth="1"/>
    <col min="12316" max="12316" width="6" customWidth="1"/>
    <col min="12317" max="12343" width="15.59765625" customWidth="1"/>
    <col min="12344" max="12344" width="44.265625" customWidth="1"/>
    <col min="12345" max="12345" width="20.59765625" customWidth="1"/>
    <col min="12572" max="12572" width="6" customWidth="1"/>
    <col min="12573" max="12599" width="15.59765625" customWidth="1"/>
    <col min="12600" max="12600" width="44.265625" customWidth="1"/>
    <col min="12601" max="12601" width="20.59765625" customWidth="1"/>
    <col min="12828" max="12828" width="6" customWidth="1"/>
    <col min="12829" max="12855" width="15.59765625" customWidth="1"/>
    <col min="12856" max="12856" width="44.265625" customWidth="1"/>
    <col min="12857" max="12857" width="20.59765625" customWidth="1"/>
    <col min="13084" max="13084" width="6" customWidth="1"/>
    <col min="13085" max="13111" width="15.59765625" customWidth="1"/>
    <col min="13112" max="13112" width="44.265625" customWidth="1"/>
    <col min="13113" max="13113" width="20.59765625" customWidth="1"/>
    <col min="13340" max="13340" width="6" customWidth="1"/>
    <col min="13341" max="13367" width="15.59765625" customWidth="1"/>
    <col min="13368" max="13368" width="44.265625" customWidth="1"/>
    <col min="13369" max="13369" width="20.59765625" customWidth="1"/>
    <col min="13596" max="13596" width="6" customWidth="1"/>
    <col min="13597" max="13623" width="15.59765625" customWidth="1"/>
    <col min="13624" max="13624" width="44.265625" customWidth="1"/>
    <col min="13625" max="13625" width="20.59765625" customWidth="1"/>
    <col min="13852" max="13852" width="6" customWidth="1"/>
    <col min="13853" max="13879" width="15.59765625" customWidth="1"/>
    <col min="13880" max="13880" width="44.265625" customWidth="1"/>
    <col min="13881" max="13881" width="20.59765625" customWidth="1"/>
    <col min="14108" max="14108" width="6" customWidth="1"/>
    <col min="14109" max="14135" width="15.59765625" customWidth="1"/>
    <col min="14136" max="14136" width="44.265625" customWidth="1"/>
    <col min="14137" max="14137" width="20.59765625" customWidth="1"/>
    <col min="14364" max="14364" width="6" customWidth="1"/>
    <col min="14365" max="14391" width="15.59765625" customWidth="1"/>
    <col min="14392" max="14392" width="44.265625" customWidth="1"/>
    <col min="14393" max="14393" width="20.59765625" customWidth="1"/>
    <col min="14620" max="14620" width="6" customWidth="1"/>
    <col min="14621" max="14647" width="15.59765625" customWidth="1"/>
    <col min="14648" max="14648" width="44.265625" customWidth="1"/>
    <col min="14649" max="14649" width="20.59765625" customWidth="1"/>
    <col min="14876" max="14876" width="6" customWidth="1"/>
    <col min="14877" max="14903" width="15.59765625" customWidth="1"/>
    <col min="14904" max="14904" width="44.265625" customWidth="1"/>
    <col min="14905" max="14905" width="20.59765625" customWidth="1"/>
    <col min="15132" max="15132" width="6" customWidth="1"/>
    <col min="15133" max="15159" width="15.59765625" customWidth="1"/>
    <col min="15160" max="15160" width="44.265625" customWidth="1"/>
    <col min="15161" max="15161" width="20.59765625" customWidth="1"/>
    <col min="15388" max="15388" width="6" customWidth="1"/>
    <col min="15389" max="15415" width="15.59765625" customWidth="1"/>
    <col min="15416" max="15416" width="44.265625" customWidth="1"/>
    <col min="15417" max="15417" width="20.59765625" customWidth="1"/>
    <col min="15644" max="15644" width="6" customWidth="1"/>
    <col min="15645" max="15671" width="15.59765625" customWidth="1"/>
    <col min="15672" max="15672" width="44.265625" customWidth="1"/>
    <col min="15673" max="15673" width="20.59765625" customWidth="1"/>
    <col min="15900" max="15900" width="6" customWidth="1"/>
    <col min="15901" max="15927" width="15.59765625" customWidth="1"/>
    <col min="15928" max="15928" width="44.265625" customWidth="1"/>
    <col min="15929" max="15929" width="20.59765625" customWidth="1"/>
    <col min="16156" max="16156" width="6" customWidth="1"/>
    <col min="16157" max="16183" width="15.59765625" customWidth="1"/>
    <col min="16184" max="16184" width="44.265625" customWidth="1"/>
    <col min="16185" max="16185" width="20.59765625" customWidth="1"/>
  </cols>
  <sheetData>
    <row r="1" spans="1:61" x14ac:dyDescent="0.45">
      <c r="A1" s="57" t="s">
        <v>254</v>
      </c>
      <c r="AU1" s="51"/>
      <c r="AV1" s="46"/>
      <c r="AW1" s="51"/>
      <c r="AX1" s="46"/>
      <c r="AY1" s="60"/>
      <c r="AZ1" s="118"/>
    </row>
    <row r="2" spans="1:61" x14ac:dyDescent="0.45">
      <c r="A2" s="87"/>
      <c r="AU2" s="51"/>
      <c r="AV2" s="46"/>
      <c r="AW2" s="51"/>
      <c r="AX2" s="46"/>
      <c r="AY2" s="60"/>
      <c r="AZ2" s="118"/>
    </row>
    <row r="3" spans="1:61" x14ac:dyDescent="0.45">
      <c r="AS3" s="109" t="s">
        <v>267</v>
      </c>
      <c r="AT3" s="109"/>
      <c r="AU3" s="51"/>
      <c r="AV3" s="46"/>
      <c r="AW3" s="51"/>
      <c r="AX3" s="46"/>
      <c r="AY3" s="60"/>
      <c r="AZ3" s="118"/>
    </row>
    <row r="4" spans="1:61" ht="89.25" customHeight="1" x14ac:dyDescent="0.45">
      <c r="A4" s="56" t="s">
        <v>0</v>
      </c>
      <c r="B4" s="65" t="s">
        <v>227</v>
      </c>
      <c r="C4" s="91" t="s">
        <v>270</v>
      </c>
      <c r="D4" s="65" t="s">
        <v>228</v>
      </c>
      <c r="E4" s="91" t="s">
        <v>271</v>
      </c>
      <c r="F4" s="65" t="s">
        <v>229</v>
      </c>
      <c r="G4" s="91" t="s">
        <v>272</v>
      </c>
      <c r="H4" s="65" t="s">
        <v>258</v>
      </c>
      <c r="I4" s="91" t="s">
        <v>273</v>
      </c>
      <c r="J4" s="65" t="s">
        <v>257</v>
      </c>
      <c r="K4" s="91" t="s">
        <v>274</v>
      </c>
      <c r="L4" s="65" t="s">
        <v>259</v>
      </c>
      <c r="M4" s="91" t="s">
        <v>275</v>
      </c>
      <c r="N4" s="65" t="s">
        <v>298</v>
      </c>
      <c r="O4" s="91" t="s">
        <v>299</v>
      </c>
      <c r="P4" s="66" t="s">
        <v>230</v>
      </c>
      <c r="Q4" s="115" t="s">
        <v>276</v>
      </c>
      <c r="R4" s="65" t="s">
        <v>231</v>
      </c>
      <c r="S4" s="91" t="s">
        <v>277</v>
      </c>
      <c r="T4" s="120" t="s">
        <v>297</v>
      </c>
      <c r="U4" s="65" t="s">
        <v>232</v>
      </c>
      <c r="V4" s="91" t="s">
        <v>278</v>
      </c>
      <c r="W4" s="65" t="s">
        <v>233</v>
      </c>
      <c r="X4" s="91" t="s">
        <v>279</v>
      </c>
      <c r="Y4" s="65" t="s">
        <v>211</v>
      </c>
      <c r="Z4" s="91" t="s">
        <v>280</v>
      </c>
      <c r="AA4" s="65" t="s">
        <v>234</v>
      </c>
      <c r="AB4" s="91" t="s">
        <v>281</v>
      </c>
      <c r="AC4" s="65" t="s">
        <v>235</v>
      </c>
      <c r="AD4" s="91" t="s">
        <v>282</v>
      </c>
      <c r="AE4" s="65" t="s">
        <v>236</v>
      </c>
      <c r="AF4" s="91" t="s">
        <v>283</v>
      </c>
      <c r="AG4" s="65" t="s">
        <v>237</v>
      </c>
      <c r="AH4" s="91" t="s">
        <v>284</v>
      </c>
      <c r="AI4" s="120" t="s">
        <v>295</v>
      </c>
      <c r="AJ4" s="65" t="s">
        <v>238</v>
      </c>
      <c r="AK4" s="91" t="s">
        <v>285</v>
      </c>
      <c r="AL4" s="120" t="s">
        <v>296</v>
      </c>
      <c r="AM4" s="65" t="s">
        <v>239</v>
      </c>
      <c r="AN4" s="91" t="s">
        <v>286</v>
      </c>
      <c r="AO4" s="65" t="s">
        <v>212</v>
      </c>
      <c r="AP4" s="91" t="s">
        <v>287</v>
      </c>
      <c r="AQ4" s="65" t="s">
        <v>203</v>
      </c>
      <c r="AR4" s="91" t="s">
        <v>288</v>
      </c>
      <c r="AS4" s="65" t="s">
        <v>240</v>
      </c>
      <c r="AT4" s="65" t="s">
        <v>241</v>
      </c>
      <c r="AU4" s="65" t="s">
        <v>242</v>
      </c>
      <c r="AV4" s="91" t="s">
        <v>289</v>
      </c>
      <c r="AW4" s="65" t="s">
        <v>243</v>
      </c>
      <c r="AX4" s="91" t="s">
        <v>290</v>
      </c>
      <c r="AY4" s="65" t="s">
        <v>244</v>
      </c>
      <c r="AZ4" s="91" t="s">
        <v>291</v>
      </c>
      <c r="BA4" s="65" t="s">
        <v>245</v>
      </c>
      <c r="BB4" s="91" t="s">
        <v>292</v>
      </c>
      <c r="BC4" s="65" t="s">
        <v>246</v>
      </c>
      <c r="BD4" s="91" t="s">
        <v>293</v>
      </c>
      <c r="BE4" s="66" t="s">
        <v>247</v>
      </c>
      <c r="BF4" s="115" t="s">
        <v>294</v>
      </c>
      <c r="BG4" s="67" t="s">
        <v>160</v>
      </c>
      <c r="BH4" s="68"/>
      <c r="BI4" s="108" t="s">
        <v>266</v>
      </c>
    </row>
    <row r="5" spans="1:61" ht="15.4" x14ac:dyDescent="0.45">
      <c r="A5" s="2">
        <v>0</v>
      </c>
      <c r="B5" s="28">
        <v>11.499949999999998</v>
      </c>
      <c r="C5" s="92">
        <f>B5*1.015</f>
        <v>11.672449249999998</v>
      </c>
      <c r="D5" s="28">
        <v>12.514949999999999</v>
      </c>
      <c r="E5" s="92">
        <f>D5*1.015</f>
        <v>12.702674249999998</v>
      </c>
      <c r="F5" s="28">
        <v>15.021999999999998</v>
      </c>
      <c r="G5" s="92">
        <f>F5*1.015</f>
        <v>15.247329999999996</v>
      </c>
      <c r="H5" s="28">
        <v>13.677094461187497</v>
      </c>
      <c r="I5" s="92">
        <f>H5*1.015</f>
        <v>13.882250878105308</v>
      </c>
      <c r="J5" s="28">
        <v>15.044803907306248</v>
      </c>
      <c r="K5" s="92">
        <f>J5*1.015</f>
        <v>15.270475965915841</v>
      </c>
      <c r="L5" s="28">
        <v>17.242210761734206</v>
      </c>
      <c r="M5" s="92">
        <f>L5*1.015</f>
        <v>17.500843923160218</v>
      </c>
      <c r="N5" s="28">
        <v>20.511029695446382</v>
      </c>
      <c r="O5" s="92">
        <f>N5*1.015</f>
        <v>20.818695140878077</v>
      </c>
      <c r="P5" s="28">
        <v>54575.010171747366</v>
      </c>
      <c r="Q5" s="92">
        <f>P5*1.015</f>
        <v>55393.635324323572</v>
      </c>
      <c r="R5" s="28">
        <v>15.407699999999998</v>
      </c>
      <c r="S5" s="92">
        <f>R5*1.015</f>
        <v>15.638815499999996</v>
      </c>
      <c r="T5" s="92">
        <v>16.14</v>
      </c>
      <c r="U5" s="28">
        <v>10.424049999999999</v>
      </c>
      <c r="V5" s="92">
        <f>U5*1.015</f>
        <v>10.580410749999999</v>
      </c>
      <c r="W5" s="28">
        <v>17.640699999999999</v>
      </c>
      <c r="X5" s="92">
        <f>W5*1.015</f>
        <v>17.905310499999999</v>
      </c>
      <c r="Y5" s="28">
        <v>19.98535</v>
      </c>
      <c r="Z5" s="92">
        <f>Y5*1.015</f>
        <v>20.285130249999998</v>
      </c>
      <c r="AA5" s="28">
        <v>46748.869999999995</v>
      </c>
      <c r="AB5" s="92">
        <f>AA5*1.015</f>
        <v>47450.103049999991</v>
      </c>
      <c r="AC5" s="28">
        <v>51155.999999999993</v>
      </c>
      <c r="AD5" s="92">
        <f>AC5*1.015</f>
        <v>51923.339999999989</v>
      </c>
      <c r="AE5" s="28">
        <v>17.732049999999997</v>
      </c>
      <c r="AF5" s="92">
        <f>AE5*1.015</f>
        <v>17.998030749999995</v>
      </c>
      <c r="AG5" s="28">
        <v>12.31195</v>
      </c>
      <c r="AH5" s="92">
        <f>AG5*1.015</f>
        <v>12.496629249999998</v>
      </c>
      <c r="AI5" s="92">
        <v>13.5</v>
      </c>
      <c r="AJ5" s="28">
        <v>11.398449999999999</v>
      </c>
      <c r="AK5" s="92">
        <f>AJ5*1.015</f>
        <v>11.569426749999998</v>
      </c>
      <c r="AL5" s="92">
        <v>12.57</v>
      </c>
      <c r="AM5" s="28">
        <v>40617.254999999997</v>
      </c>
      <c r="AN5" s="92">
        <f>AM5*1.015</f>
        <v>41226.513824999995</v>
      </c>
      <c r="AO5" s="28">
        <v>16.199400000000001</v>
      </c>
      <c r="AP5" s="92">
        <f>AO5*1.015</f>
        <v>16.442391000000001</v>
      </c>
      <c r="AQ5" s="28">
        <v>48110.999999999993</v>
      </c>
      <c r="AR5" s="92">
        <f>AQ5*1.015</f>
        <v>48832.664999999986</v>
      </c>
      <c r="AS5" s="28">
        <v>0</v>
      </c>
      <c r="AT5" s="28">
        <v>14.4</v>
      </c>
      <c r="AU5" s="28">
        <v>12.037899999999999</v>
      </c>
      <c r="AV5" s="92">
        <f>AU5*1.015</f>
        <v>12.218468499999998</v>
      </c>
      <c r="AW5" s="28">
        <v>14.128799999999998</v>
      </c>
      <c r="AX5" s="92">
        <f>AW5*1.015</f>
        <v>14.340731999999997</v>
      </c>
      <c r="AY5" s="28">
        <v>36219.259999999995</v>
      </c>
      <c r="AZ5" s="92">
        <f>AY5*1.015</f>
        <v>36762.548899999994</v>
      </c>
      <c r="BA5" s="28">
        <v>39387.074999999997</v>
      </c>
      <c r="BB5" s="92">
        <f>BA5*1.015</f>
        <v>39977.881124999993</v>
      </c>
      <c r="BC5" s="28">
        <v>39147.534999999996</v>
      </c>
      <c r="BD5" s="92">
        <f>BC5*1.015</f>
        <v>39734.748024999994</v>
      </c>
      <c r="BE5" s="28">
        <v>45640.49</v>
      </c>
      <c r="BF5" s="92">
        <f>BE5*1.015</f>
        <v>46325.097349999996</v>
      </c>
      <c r="BG5" s="24" t="s">
        <v>219</v>
      </c>
      <c r="BH5" s="88" t="s">
        <v>255</v>
      </c>
      <c r="BI5" s="73">
        <f>17.83*1.015</f>
        <v>18.097449999999995</v>
      </c>
    </row>
    <row r="6" spans="1:61" ht="15.4" x14ac:dyDescent="0.45">
      <c r="A6" s="2">
        <v>1</v>
      </c>
      <c r="B6" s="28">
        <v>11.672449249999998</v>
      </c>
      <c r="C6" s="92">
        <f t="shared" ref="C6:C35" si="0">B6*1.015</f>
        <v>11.847535988749996</v>
      </c>
      <c r="D6" s="28">
        <v>12.702674249999998</v>
      </c>
      <c r="E6" s="92">
        <f t="shared" ref="E6:E35" si="1">D6*1.015</f>
        <v>12.893214363749996</v>
      </c>
      <c r="F6" s="28">
        <v>15.247329999999996</v>
      </c>
      <c r="G6" s="92">
        <f t="shared" ref="G6:G35" si="2">F6*1.015</f>
        <v>15.476039949999995</v>
      </c>
      <c r="H6" s="28">
        <v>13.885375087499998</v>
      </c>
      <c r="I6" s="92">
        <f t="shared" ref="I6:I35" si="3">H6*1.015</f>
        <v>14.093655713812497</v>
      </c>
      <c r="J6" s="28">
        <v>15.27391259625</v>
      </c>
      <c r="K6" s="92">
        <f t="shared" ref="K6:K35" si="4">J6*1.015</f>
        <v>15.503021285193748</v>
      </c>
      <c r="L6" s="28">
        <v>17.504782499222546</v>
      </c>
      <c r="M6" s="92">
        <f t="shared" ref="M6:M35" si="5">L6*1.015</f>
        <v>17.767354236710883</v>
      </c>
      <c r="N6" s="28">
        <v>20.823380401468409</v>
      </c>
      <c r="O6" s="92">
        <f t="shared" ref="O6:O36" si="6">N6*1.015</f>
        <v>21.135731107490432</v>
      </c>
      <c r="P6" s="28">
        <v>55406.101697205449</v>
      </c>
      <c r="Q6" s="92">
        <f t="shared" ref="Q6:Q35" si="7">P6*1.015</f>
        <v>56237.193222663525</v>
      </c>
      <c r="R6" s="28">
        <v>15.638815499999996</v>
      </c>
      <c r="S6" s="92">
        <f t="shared" ref="S6:S35" si="8">R6*1.015</f>
        <v>15.873397732499994</v>
      </c>
      <c r="T6" s="92">
        <f>T5*1.015</f>
        <v>16.382099999999998</v>
      </c>
      <c r="U6" s="28">
        <v>10.580410749999999</v>
      </c>
      <c r="V6" s="92">
        <f t="shared" ref="V6:V35" si="9">U6*1.015</f>
        <v>10.739116911249997</v>
      </c>
      <c r="W6" s="28">
        <v>17.905310499999999</v>
      </c>
      <c r="X6" s="92">
        <f t="shared" ref="X6:X35" si="10">W6*1.015</f>
        <v>18.173890157499997</v>
      </c>
      <c r="Y6" s="28">
        <v>20.285130249999998</v>
      </c>
      <c r="Z6" s="92">
        <f t="shared" ref="Z6:Z36" si="11">Y6*1.015</f>
        <v>20.589407203749996</v>
      </c>
      <c r="AA6" s="28">
        <v>47450.103049999991</v>
      </c>
      <c r="AB6" s="92">
        <f t="shared" ref="AB6:AB35" si="12">AA6*1.015</f>
        <v>48161.854595749988</v>
      </c>
      <c r="AC6" s="28">
        <v>51923.339999999989</v>
      </c>
      <c r="AD6" s="92">
        <f t="shared" ref="AD6:AD35" si="13">AC6*1.015</f>
        <v>52702.190099999985</v>
      </c>
      <c r="AE6" s="28">
        <v>17.998030749999995</v>
      </c>
      <c r="AF6" s="92">
        <f t="shared" ref="AF6:AF35" si="14">AE6*1.015</f>
        <v>18.268001211249992</v>
      </c>
      <c r="AG6" s="28">
        <v>12.496629249999998</v>
      </c>
      <c r="AH6" s="92">
        <f t="shared" ref="AH6:AH35" si="15">AG6*1.015</f>
        <v>12.684078688749997</v>
      </c>
      <c r="AI6" s="92">
        <f>AI5*1.015</f>
        <v>13.702499999999999</v>
      </c>
      <c r="AJ6" s="28">
        <v>11.569426749999998</v>
      </c>
      <c r="AK6" s="92">
        <f t="shared" ref="AK6:AK35" si="16">AJ6*1.015</f>
        <v>11.742968151249997</v>
      </c>
      <c r="AL6" s="92">
        <f>AL5*1.015</f>
        <v>12.75855</v>
      </c>
      <c r="AM6" s="28">
        <v>41226.513824999995</v>
      </c>
      <c r="AN6" s="92">
        <f t="shared" ref="AN6:AN35" si="17">AM6*1.015</f>
        <v>41844.911532374994</v>
      </c>
      <c r="AO6" s="28">
        <v>16.442391000000001</v>
      </c>
      <c r="AP6" s="92">
        <f t="shared" ref="AP6:AP35" si="18">AO6*1.015</f>
        <v>16.689026864999999</v>
      </c>
      <c r="AQ6" s="28">
        <v>48832.664999999986</v>
      </c>
      <c r="AR6" s="92">
        <f t="shared" ref="AR6:AR35" si="19">AQ6*1.015</f>
        <v>49565.154974999983</v>
      </c>
      <c r="AS6" s="28">
        <v>0</v>
      </c>
      <c r="AT6" s="28">
        <v>14.616</v>
      </c>
      <c r="AU6" s="28">
        <v>12.218468499999998</v>
      </c>
      <c r="AV6" s="92">
        <f t="shared" ref="AV6:AV35" si="20">AU6*1.015</f>
        <v>12.401745527499997</v>
      </c>
      <c r="AW6" s="28">
        <v>14.340731999999997</v>
      </c>
      <c r="AX6" s="92">
        <f t="shared" ref="AX6:AX35" si="21">AW6*1.015</f>
        <v>14.555842979999996</v>
      </c>
      <c r="AY6" s="28">
        <v>36762.548899999994</v>
      </c>
      <c r="AZ6" s="92">
        <f t="shared" ref="AZ6:AZ35" si="22">AY6*1.015</f>
        <v>37313.987133499992</v>
      </c>
      <c r="BA6" s="28">
        <v>39977.881124999993</v>
      </c>
      <c r="BB6" s="92">
        <f t="shared" ref="BB6:BB35" si="23">BA6*1.015</f>
        <v>40577.54934187499</v>
      </c>
      <c r="BC6" s="28">
        <v>39734.748024999994</v>
      </c>
      <c r="BD6" s="92">
        <f t="shared" ref="BD6:BD35" si="24">BC6*1.015</f>
        <v>40330.769245374991</v>
      </c>
      <c r="BE6" s="28">
        <v>46325.097349999996</v>
      </c>
      <c r="BF6" s="92">
        <f t="shared" ref="BF6:BF35" si="25">BE6*1.015</f>
        <v>47019.97381024999</v>
      </c>
      <c r="BG6" s="24" t="s">
        <v>161</v>
      </c>
      <c r="BH6" s="88" t="s">
        <v>197</v>
      </c>
      <c r="BI6" s="73">
        <f>27.4*1.015</f>
        <v>27.810999999999996</v>
      </c>
    </row>
    <row r="7" spans="1:61" ht="15.4" x14ac:dyDescent="0.45">
      <c r="A7" s="2">
        <v>2</v>
      </c>
      <c r="B7" s="28">
        <v>11.847535988749996</v>
      </c>
      <c r="C7" s="92">
        <f t="shared" si="0"/>
        <v>12.025249028581245</v>
      </c>
      <c r="D7" s="28">
        <v>12.893214363749996</v>
      </c>
      <c r="E7" s="92">
        <f t="shared" si="1"/>
        <v>13.086612579206244</v>
      </c>
      <c r="F7" s="28">
        <v>15.476039949999995</v>
      </c>
      <c r="G7" s="92">
        <f t="shared" si="2"/>
        <v>15.708180549249994</v>
      </c>
      <c r="H7" s="28">
        <v>14.096827499999998</v>
      </c>
      <c r="I7" s="92">
        <f t="shared" si="3"/>
        <v>14.308279912499996</v>
      </c>
      <c r="J7" s="28">
        <v>15.506510249999998</v>
      </c>
      <c r="K7" s="92">
        <f t="shared" si="4"/>
        <v>15.739107903749996</v>
      </c>
      <c r="L7" s="28">
        <v>17.77135279108888</v>
      </c>
      <c r="M7" s="92">
        <f t="shared" si="5"/>
        <v>18.03792308295521</v>
      </c>
      <c r="N7" s="28">
        <v>21.140487717226812</v>
      </c>
      <c r="O7" s="92">
        <f t="shared" si="6"/>
        <v>21.457595032985211</v>
      </c>
      <c r="P7" s="28">
        <v>56249.849438787256</v>
      </c>
      <c r="Q7" s="92">
        <f t="shared" si="7"/>
        <v>57093.597180369063</v>
      </c>
      <c r="R7" s="28">
        <v>15.873397732499994</v>
      </c>
      <c r="S7" s="92">
        <f t="shared" si="8"/>
        <v>16.111498698487491</v>
      </c>
      <c r="T7" s="92">
        <f t="shared" ref="T7:T35" si="26">T6*1.015</f>
        <v>16.627831499999996</v>
      </c>
      <c r="U7" s="28">
        <v>10.739116911249997</v>
      </c>
      <c r="V7" s="92">
        <f t="shared" si="9"/>
        <v>10.900203664918747</v>
      </c>
      <c r="W7" s="28">
        <v>18.173890157499997</v>
      </c>
      <c r="X7" s="92">
        <f t="shared" si="10"/>
        <v>18.446498509862494</v>
      </c>
      <c r="Y7" s="28">
        <v>20.589407203749996</v>
      </c>
      <c r="Z7" s="92">
        <f t="shared" si="11"/>
        <v>20.898248311806245</v>
      </c>
      <c r="AA7" s="28">
        <v>48161.854595749988</v>
      </c>
      <c r="AB7" s="92">
        <f t="shared" si="12"/>
        <v>48884.282414686233</v>
      </c>
      <c r="AC7" s="28">
        <v>52702.190099999985</v>
      </c>
      <c r="AD7" s="92">
        <f t="shared" si="13"/>
        <v>53492.722951499978</v>
      </c>
      <c r="AE7" s="28">
        <v>18.268001211249992</v>
      </c>
      <c r="AF7" s="92">
        <f t="shared" si="14"/>
        <v>18.54202122941874</v>
      </c>
      <c r="AG7" s="28">
        <v>12.684078688749997</v>
      </c>
      <c r="AH7" s="92">
        <f t="shared" si="15"/>
        <v>12.874339869081245</v>
      </c>
      <c r="AI7" s="92">
        <f t="shared" ref="AI7:AI35" si="27">AI6*1.015</f>
        <v>13.908037499999997</v>
      </c>
      <c r="AJ7" s="28">
        <v>11.742968151249997</v>
      </c>
      <c r="AK7" s="92">
        <f t="shared" si="16"/>
        <v>11.919112673518745</v>
      </c>
      <c r="AL7" s="92">
        <f t="shared" ref="AL7:AL35" si="28">AL6*1.015</f>
        <v>12.949928249999997</v>
      </c>
      <c r="AM7" s="28">
        <v>41844.911532374994</v>
      </c>
      <c r="AN7" s="92">
        <f t="shared" si="17"/>
        <v>42472.585205360614</v>
      </c>
      <c r="AO7" s="28">
        <v>16.689026864999999</v>
      </c>
      <c r="AP7" s="92">
        <f t="shared" si="18"/>
        <v>16.939362267974996</v>
      </c>
      <c r="AQ7" s="28">
        <v>49565.154974999983</v>
      </c>
      <c r="AR7" s="92">
        <f t="shared" si="19"/>
        <v>50308.63229962498</v>
      </c>
      <c r="AS7" s="28">
        <v>16.73</v>
      </c>
      <c r="AT7" s="28">
        <v>14.835239999999999</v>
      </c>
      <c r="AU7" s="28">
        <v>12.401745527499997</v>
      </c>
      <c r="AV7" s="92">
        <f t="shared" si="20"/>
        <v>12.587771710412497</v>
      </c>
      <c r="AW7" s="28">
        <v>14.555842979999996</v>
      </c>
      <c r="AX7" s="92">
        <f t="shared" si="21"/>
        <v>14.774180624699994</v>
      </c>
      <c r="AY7" s="28">
        <v>37313.987133499992</v>
      </c>
      <c r="AZ7" s="92">
        <f t="shared" si="22"/>
        <v>37873.696940502487</v>
      </c>
      <c r="BA7" s="28">
        <v>40577.54934187499</v>
      </c>
      <c r="BB7" s="92">
        <f t="shared" si="23"/>
        <v>41186.212582003114</v>
      </c>
      <c r="BC7" s="28">
        <v>40330.769245374991</v>
      </c>
      <c r="BD7" s="92">
        <f t="shared" si="24"/>
        <v>40935.73078405561</v>
      </c>
      <c r="BE7" s="28">
        <v>47019.97381024999</v>
      </c>
      <c r="BF7" s="92">
        <f t="shared" si="25"/>
        <v>47725.273417403732</v>
      </c>
      <c r="BG7" s="24" t="s">
        <v>162</v>
      </c>
      <c r="BH7" s="88" t="s">
        <v>196</v>
      </c>
      <c r="BI7" s="73">
        <f>30.45*1.015</f>
        <v>30.906749999999995</v>
      </c>
    </row>
    <row r="8" spans="1:61" ht="15.4" x14ac:dyDescent="0.45">
      <c r="A8" s="2">
        <v>3</v>
      </c>
      <c r="B8" s="28">
        <v>12.025249028581245</v>
      </c>
      <c r="C8" s="92">
        <f t="shared" si="0"/>
        <v>12.205627764009963</v>
      </c>
      <c r="D8" s="28">
        <v>13.086612579206244</v>
      </c>
      <c r="E8" s="92">
        <f t="shared" si="1"/>
        <v>13.282911767894337</v>
      </c>
      <c r="F8" s="28">
        <v>15.708180549249994</v>
      </c>
      <c r="G8" s="92">
        <f t="shared" si="2"/>
        <v>15.943803257488742</v>
      </c>
      <c r="H8" s="28">
        <v>14.311499999999999</v>
      </c>
      <c r="I8" s="92">
        <f t="shared" si="3"/>
        <v>14.526172499999998</v>
      </c>
      <c r="J8" s="28">
        <v>15.742649999999998</v>
      </c>
      <c r="K8" s="92">
        <f t="shared" si="4"/>
        <v>15.978789749999995</v>
      </c>
      <c r="L8" s="28">
        <v>18.041982529024246</v>
      </c>
      <c r="M8" s="92">
        <f t="shared" si="5"/>
        <v>18.312612266959608</v>
      </c>
      <c r="N8" s="28">
        <v>21.462424078402854</v>
      </c>
      <c r="O8" s="92">
        <f t="shared" si="6"/>
        <v>21.784360439578894</v>
      </c>
      <c r="P8" s="28">
        <v>57106.446130748489</v>
      </c>
      <c r="Q8" s="92">
        <f t="shared" si="7"/>
        <v>57963.042822709707</v>
      </c>
      <c r="R8" s="28">
        <v>16.111498698487491</v>
      </c>
      <c r="S8" s="92">
        <f t="shared" si="8"/>
        <v>16.353171178964804</v>
      </c>
      <c r="T8" s="92">
        <f t="shared" si="26"/>
        <v>16.877248972499995</v>
      </c>
      <c r="U8" s="28">
        <v>10.900203664918747</v>
      </c>
      <c r="V8" s="92">
        <f t="shared" si="9"/>
        <v>11.063706719892528</v>
      </c>
      <c r="W8" s="28">
        <v>18.446498509862494</v>
      </c>
      <c r="X8" s="92">
        <f t="shared" si="10"/>
        <v>18.723195987510429</v>
      </c>
      <c r="Y8" s="28">
        <v>20.898248311806245</v>
      </c>
      <c r="Z8" s="92">
        <f t="shared" si="11"/>
        <v>21.211722036483337</v>
      </c>
      <c r="AA8" s="28">
        <v>48884.282414686233</v>
      </c>
      <c r="AB8" s="92">
        <f t="shared" si="12"/>
        <v>49617.546650906523</v>
      </c>
      <c r="AC8" s="28">
        <v>53492.722951499978</v>
      </c>
      <c r="AD8" s="92">
        <f t="shared" si="13"/>
        <v>54295.113795772471</v>
      </c>
      <c r="AE8" s="28">
        <v>18.54202122941874</v>
      </c>
      <c r="AF8" s="92">
        <f t="shared" si="14"/>
        <v>18.820151547860018</v>
      </c>
      <c r="AG8" s="28">
        <v>12.874339869081245</v>
      </c>
      <c r="AH8" s="92">
        <f t="shared" si="15"/>
        <v>13.067454967117463</v>
      </c>
      <c r="AI8" s="92">
        <f t="shared" si="27"/>
        <v>14.116658062499996</v>
      </c>
      <c r="AJ8" s="28">
        <v>11.919112673518745</v>
      </c>
      <c r="AK8" s="92">
        <f t="shared" si="16"/>
        <v>12.097899363621526</v>
      </c>
      <c r="AL8" s="92">
        <f t="shared" si="28"/>
        <v>13.144177173749997</v>
      </c>
      <c r="AM8" s="28">
        <v>42472.585205360614</v>
      </c>
      <c r="AN8" s="92">
        <f t="shared" si="17"/>
        <v>43109.673983441018</v>
      </c>
      <c r="AO8" s="28">
        <v>16.939362267974996</v>
      </c>
      <c r="AP8" s="92">
        <f t="shared" si="18"/>
        <v>17.19345270199462</v>
      </c>
      <c r="AQ8" s="28">
        <v>50308.63229962498</v>
      </c>
      <c r="AR8" s="92">
        <f t="shared" si="19"/>
        <v>51063.26178411935</v>
      </c>
      <c r="AS8" s="28">
        <v>16.98095</v>
      </c>
      <c r="AT8" s="28">
        <v>15.057768599999999</v>
      </c>
      <c r="AU8" s="28">
        <v>12.587771710412497</v>
      </c>
      <c r="AV8" s="92">
        <f t="shared" si="20"/>
        <v>12.776588286068684</v>
      </c>
      <c r="AW8" s="28">
        <v>14.774180624699994</v>
      </c>
      <c r="AX8" s="92">
        <f t="shared" si="21"/>
        <v>14.995793334070493</v>
      </c>
      <c r="AY8" s="28">
        <v>37873.696940502487</v>
      </c>
      <c r="AZ8" s="92">
        <f t="shared" si="22"/>
        <v>38441.802394610022</v>
      </c>
      <c r="BA8" s="28">
        <v>41186.212582003114</v>
      </c>
      <c r="BB8" s="92">
        <f t="shared" si="23"/>
        <v>41804.005770733158</v>
      </c>
      <c r="BC8" s="28">
        <v>40935.73078405561</v>
      </c>
      <c r="BD8" s="92">
        <f t="shared" si="24"/>
        <v>41549.766745816443</v>
      </c>
      <c r="BE8" s="28">
        <v>47725.273417403732</v>
      </c>
      <c r="BF8" s="92">
        <f t="shared" si="25"/>
        <v>48441.152518664785</v>
      </c>
      <c r="BG8" s="24" t="s">
        <v>217</v>
      </c>
      <c r="BH8" s="88" t="s">
        <v>198</v>
      </c>
      <c r="BI8" s="73">
        <f>7.36*1.015</f>
        <v>7.4703999999999997</v>
      </c>
    </row>
    <row r="9" spans="1:61" ht="15.4" x14ac:dyDescent="0.45">
      <c r="A9" s="2">
        <v>4</v>
      </c>
      <c r="B9" s="28">
        <v>12.205627764009963</v>
      </c>
      <c r="C9" s="92">
        <f t="shared" si="0"/>
        <v>12.388712180470112</v>
      </c>
      <c r="D9" s="28">
        <v>13.282911767894337</v>
      </c>
      <c r="E9" s="92">
        <f t="shared" si="1"/>
        <v>13.482155444412751</v>
      </c>
      <c r="F9" s="28">
        <v>15.943803257488742</v>
      </c>
      <c r="G9" s="92">
        <f t="shared" si="2"/>
        <v>16.18296030635107</v>
      </c>
      <c r="H9" s="28">
        <v>14.526172499999998</v>
      </c>
      <c r="I9" s="92">
        <f t="shared" si="3"/>
        <v>14.744065087499996</v>
      </c>
      <c r="J9" s="28">
        <v>15.978789749999995</v>
      </c>
      <c r="K9" s="92">
        <f t="shared" si="4"/>
        <v>16.218471596249994</v>
      </c>
      <c r="L9" s="28">
        <v>18.31673353200431</v>
      </c>
      <c r="M9" s="92">
        <f t="shared" si="5"/>
        <v>18.591484534984374</v>
      </c>
      <c r="N9" s="28">
        <v>21.789263023759244</v>
      </c>
      <c r="O9" s="92">
        <f t="shared" si="6"/>
        <v>22.116101969115629</v>
      </c>
      <c r="P9" s="28">
        <v>57976.087442384254</v>
      </c>
      <c r="Q9" s="92">
        <f t="shared" si="7"/>
        <v>58845.728754020012</v>
      </c>
      <c r="R9" s="28">
        <v>16.353171178964804</v>
      </c>
      <c r="S9" s="92">
        <f t="shared" si="8"/>
        <v>16.598468746649274</v>
      </c>
      <c r="T9" s="92">
        <f t="shared" si="26"/>
        <v>17.130407707087492</v>
      </c>
      <c r="U9" s="28">
        <v>11.063706719892528</v>
      </c>
      <c r="V9" s="92">
        <f t="shared" si="9"/>
        <v>11.229662320690915</v>
      </c>
      <c r="W9" s="28">
        <v>18.723195987510429</v>
      </c>
      <c r="X9" s="92">
        <f t="shared" si="10"/>
        <v>19.004043927323085</v>
      </c>
      <c r="Y9" s="28">
        <v>21.211722036483337</v>
      </c>
      <c r="Z9" s="92">
        <f t="shared" si="11"/>
        <v>21.529897867030584</v>
      </c>
      <c r="AA9" s="28">
        <v>49617.546650906523</v>
      </c>
      <c r="AB9" s="92">
        <f t="shared" si="12"/>
        <v>50361.809850670114</v>
      </c>
      <c r="AC9" s="28">
        <v>54295.113795772471</v>
      </c>
      <c r="AD9" s="92">
        <f t="shared" si="13"/>
        <v>55109.540502709053</v>
      </c>
      <c r="AE9" s="28">
        <v>18.820151547860018</v>
      </c>
      <c r="AF9" s="92">
        <f t="shared" si="14"/>
        <v>19.102453821077916</v>
      </c>
      <c r="AG9" s="28">
        <v>13.067454967117463</v>
      </c>
      <c r="AH9" s="92">
        <f t="shared" si="15"/>
        <v>13.263466791624223</v>
      </c>
      <c r="AI9" s="92">
        <f t="shared" si="27"/>
        <v>14.328407933437495</v>
      </c>
      <c r="AJ9" s="28">
        <v>12.097899363621526</v>
      </c>
      <c r="AK9" s="92">
        <f t="shared" si="16"/>
        <v>12.279367854075847</v>
      </c>
      <c r="AL9" s="92">
        <f t="shared" si="28"/>
        <v>13.341339831356246</v>
      </c>
      <c r="AM9" s="28">
        <v>43109.673983441018</v>
      </c>
      <c r="AN9" s="92">
        <f t="shared" si="17"/>
        <v>43756.319093192629</v>
      </c>
      <c r="AO9" s="28">
        <v>17.19345270199462</v>
      </c>
      <c r="AP9" s="92">
        <f t="shared" si="18"/>
        <v>17.451354492524537</v>
      </c>
      <c r="AQ9" s="28">
        <v>51063.26178411935</v>
      </c>
      <c r="AR9" s="92">
        <f t="shared" si="19"/>
        <v>51829.210710881132</v>
      </c>
      <c r="AS9" s="28">
        <v>17.235664249999999</v>
      </c>
      <c r="AT9" s="28">
        <v>15.283635128999999</v>
      </c>
      <c r="AU9" s="28">
        <v>12.776588286068684</v>
      </c>
      <c r="AV9" s="92">
        <f t="shared" si="20"/>
        <v>12.968237110359713</v>
      </c>
      <c r="AW9" s="28">
        <v>14.995793334070493</v>
      </c>
      <c r="AX9" s="92">
        <f t="shared" si="21"/>
        <v>15.220730234081548</v>
      </c>
      <c r="AY9" s="28">
        <v>38441.802394610022</v>
      </c>
      <c r="AZ9" s="92">
        <f t="shared" si="22"/>
        <v>39018.42943052917</v>
      </c>
      <c r="BA9" s="28">
        <v>41804.005770733158</v>
      </c>
      <c r="BB9" s="92">
        <f t="shared" si="23"/>
        <v>42431.065857294154</v>
      </c>
      <c r="BC9" s="28">
        <v>41549.766745816443</v>
      </c>
      <c r="BD9" s="92">
        <f t="shared" si="24"/>
        <v>42173.013247003684</v>
      </c>
      <c r="BE9" s="28">
        <v>48441.152518664785</v>
      </c>
      <c r="BF9" s="92">
        <f t="shared" si="25"/>
        <v>49167.769806444754</v>
      </c>
      <c r="BG9" s="5" t="s">
        <v>163</v>
      </c>
      <c r="BH9" s="88" t="s">
        <v>216</v>
      </c>
    </row>
    <row r="10" spans="1:61" ht="15.4" x14ac:dyDescent="0.45">
      <c r="A10" s="2">
        <v>5</v>
      </c>
      <c r="B10" s="28">
        <v>12.388712180470112</v>
      </c>
      <c r="C10" s="92">
        <f t="shared" si="0"/>
        <v>12.574542863177163</v>
      </c>
      <c r="D10" s="28">
        <v>13.482155444412751</v>
      </c>
      <c r="E10" s="92">
        <f t="shared" si="1"/>
        <v>13.684387776078941</v>
      </c>
      <c r="F10" s="28">
        <v>16.18296030635107</v>
      </c>
      <c r="G10" s="92">
        <f t="shared" si="2"/>
        <v>16.425704710946334</v>
      </c>
      <c r="H10" s="28">
        <v>14.744065087499996</v>
      </c>
      <c r="I10" s="92">
        <f t="shared" si="3"/>
        <v>14.965226063812494</v>
      </c>
      <c r="J10" s="28">
        <v>16.218471596249994</v>
      </c>
      <c r="K10" s="92">
        <f t="shared" si="4"/>
        <v>16.461748670193742</v>
      </c>
      <c r="L10" s="28">
        <v>18.595668560410466</v>
      </c>
      <c r="M10" s="92">
        <f t="shared" si="5"/>
        <v>18.874603588816623</v>
      </c>
      <c r="N10" s="28">
        <v>22.121079211938319</v>
      </c>
      <c r="O10" s="92">
        <f t="shared" si="6"/>
        <v>22.452895400117391</v>
      </c>
      <c r="P10" s="28">
        <v>58858.972022725138</v>
      </c>
      <c r="Q10" s="92">
        <f t="shared" si="7"/>
        <v>59741.856603066008</v>
      </c>
      <c r="R10" s="28">
        <v>16.598468746649274</v>
      </c>
      <c r="S10" s="92">
        <f t="shared" si="8"/>
        <v>16.847445777849011</v>
      </c>
      <c r="T10" s="92">
        <f t="shared" si="26"/>
        <v>17.387363822693803</v>
      </c>
      <c r="U10" s="28">
        <v>11.229662320690915</v>
      </c>
      <c r="V10" s="92">
        <f t="shared" si="9"/>
        <v>11.398107255501278</v>
      </c>
      <c r="W10" s="28">
        <v>19.004043927323085</v>
      </c>
      <c r="X10" s="92">
        <f t="shared" si="10"/>
        <v>19.289104586232931</v>
      </c>
      <c r="Y10" s="28">
        <v>21.529897867030584</v>
      </c>
      <c r="Z10" s="92">
        <f t="shared" si="11"/>
        <v>21.852846335036041</v>
      </c>
      <c r="AA10" s="28">
        <v>50361.809850670114</v>
      </c>
      <c r="AB10" s="92">
        <f t="shared" si="12"/>
        <v>51117.236998430162</v>
      </c>
      <c r="AC10" s="28">
        <v>55109.540502709053</v>
      </c>
      <c r="AD10" s="92">
        <f t="shared" si="13"/>
        <v>55936.183610249682</v>
      </c>
      <c r="AE10" s="28">
        <v>19.102453821077916</v>
      </c>
      <c r="AF10" s="92">
        <f t="shared" si="14"/>
        <v>19.388990628394083</v>
      </c>
      <c r="AG10" s="28">
        <v>13.263466791624223</v>
      </c>
      <c r="AH10" s="92">
        <f t="shared" si="15"/>
        <v>13.462418793498586</v>
      </c>
      <c r="AI10" s="92">
        <f t="shared" si="27"/>
        <v>14.543334052439056</v>
      </c>
      <c r="AJ10" s="28">
        <v>12.279367854075847</v>
      </c>
      <c r="AK10" s="92">
        <f t="shared" si="16"/>
        <v>12.463558371886984</v>
      </c>
      <c r="AL10" s="92">
        <f t="shared" si="28"/>
        <v>13.541459928826589</v>
      </c>
      <c r="AM10" s="28">
        <v>43756.319093192629</v>
      </c>
      <c r="AN10" s="92">
        <f t="shared" si="17"/>
        <v>44412.663879590516</v>
      </c>
      <c r="AO10" s="28">
        <v>17.451354492524537</v>
      </c>
      <c r="AP10" s="92">
        <f t="shared" si="18"/>
        <v>17.713124809912404</v>
      </c>
      <c r="AQ10" s="28">
        <v>51829.210710881132</v>
      </c>
      <c r="AR10" s="92">
        <f t="shared" si="19"/>
        <v>52606.648871544341</v>
      </c>
      <c r="AS10" s="28">
        <v>17.494199213750001</v>
      </c>
      <c r="AT10" s="28">
        <v>15.512889655934998</v>
      </c>
      <c r="AU10" s="28">
        <v>12.968237110359713</v>
      </c>
      <c r="AV10" s="92">
        <f t="shared" si="20"/>
        <v>13.162760667015107</v>
      </c>
      <c r="AW10" s="28">
        <v>15.220730234081548</v>
      </c>
      <c r="AX10" s="92">
        <f t="shared" si="21"/>
        <v>15.449041187592771</v>
      </c>
      <c r="AY10" s="28">
        <v>39018.42943052917</v>
      </c>
      <c r="AZ10" s="92">
        <f t="shared" si="22"/>
        <v>39603.705871987106</v>
      </c>
      <c r="BA10" s="28">
        <v>42431.065857294154</v>
      </c>
      <c r="BB10" s="92">
        <f t="shared" si="23"/>
        <v>43067.531845153564</v>
      </c>
      <c r="BC10" s="28">
        <v>42173.013247003684</v>
      </c>
      <c r="BD10" s="92">
        <f t="shared" si="24"/>
        <v>42805.608445708735</v>
      </c>
      <c r="BE10" s="28">
        <v>49167.769806444754</v>
      </c>
      <c r="BF10" s="92">
        <f t="shared" si="25"/>
        <v>49905.286353541422</v>
      </c>
      <c r="BG10" s="88" t="s">
        <v>164</v>
      </c>
      <c r="BH10" s="88" t="s">
        <v>199</v>
      </c>
      <c r="BI10" s="73">
        <f>19.86*1.015</f>
        <v>20.157899999999998</v>
      </c>
    </row>
    <row r="11" spans="1:61" ht="15.4" x14ac:dyDescent="0.45">
      <c r="A11" s="2">
        <v>6</v>
      </c>
      <c r="B11" s="28">
        <v>12.574542863177163</v>
      </c>
      <c r="C11" s="92">
        <f t="shared" si="0"/>
        <v>12.763161006124818</v>
      </c>
      <c r="D11" s="28">
        <v>13.684387776078941</v>
      </c>
      <c r="E11" s="92">
        <f t="shared" si="1"/>
        <v>13.889653592720123</v>
      </c>
      <c r="F11" s="28">
        <v>16.425704710946334</v>
      </c>
      <c r="G11" s="92">
        <f t="shared" si="2"/>
        <v>16.672090281610529</v>
      </c>
      <c r="H11" s="28">
        <v>14.965226063812494</v>
      </c>
      <c r="I11" s="92">
        <f t="shared" si="3"/>
        <v>15.18970445476968</v>
      </c>
      <c r="J11" s="28">
        <v>16.461748670193742</v>
      </c>
      <c r="K11" s="92">
        <f t="shared" si="4"/>
        <v>16.708674900246645</v>
      </c>
      <c r="L11" s="28">
        <v>18.878851330365958</v>
      </c>
      <c r="M11" s="92">
        <f t="shared" si="5"/>
        <v>19.162034100321446</v>
      </c>
      <c r="N11" s="28">
        <v>22.457948438516059</v>
      </c>
      <c r="O11" s="92">
        <f t="shared" si="6"/>
        <v>22.794817665093799</v>
      </c>
      <c r="P11" s="28">
        <v>59755.301545913841</v>
      </c>
      <c r="Q11" s="92">
        <f t="shared" si="7"/>
        <v>60651.631069102543</v>
      </c>
      <c r="R11" s="28">
        <v>16.847445777849011</v>
      </c>
      <c r="S11" s="92">
        <f t="shared" si="8"/>
        <v>17.100157464516744</v>
      </c>
      <c r="T11" s="92">
        <f t="shared" si="26"/>
        <v>17.648174280034208</v>
      </c>
      <c r="U11" s="28">
        <v>11.398107255501278</v>
      </c>
      <c r="V11" s="92">
        <f t="shared" si="9"/>
        <v>11.569078864333797</v>
      </c>
      <c r="W11" s="28">
        <v>19.289104586232931</v>
      </c>
      <c r="X11" s="92">
        <f t="shared" si="10"/>
        <v>19.578441155026422</v>
      </c>
      <c r="Y11" s="28">
        <v>21.852846335036041</v>
      </c>
      <c r="Z11" s="92">
        <f t="shared" si="11"/>
        <v>22.180639030061581</v>
      </c>
      <c r="AA11" s="28">
        <v>51117.236998430162</v>
      </c>
      <c r="AB11" s="92">
        <f t="shared" si="12"/>
        <v>51883.99555340661</v>
      </c>
      <c r="AC11" s="28">
        <v>55936.183610249682</v>
      </c>
      <c r="AD11" s="92">
        <f t="shared" si="13"/>
        <v>56775.226364403425</v>
      </c>
      <c r="AE11" s="28">
        <v>19.388990628394083</v>
      </c>
      <c r="AF11" s="92">
        <f t="shared" si="14"/>
        <v>19.679825487819993</v>
      </c>
      <c r="AG11" s="28">
        <v>13.462418793498586</v>
      </c>
      <c r="AH11" s="92">
        <f t="shared" si="15"/>
        <v>13.664355075401064</v>
      </c>
      <c r="AI11" s="92">
        <f t="shared" si="27"/>
        <v>14.761484063225639</v>
      </c>
      <c r="AJ11" s="28">
        <v>12.463558371886984</v>
      </c>
      <c r="AK11" s="92">
        <f t="shared" si="16"/>
        <v>12.650511747465288</v>
      </c>
      <c r="AL11" s="92">
        <f t="shared" si="28"/>
        <v>13.744581827758987</v>
      </c>
      <c r="AM11" s="28">
        <v>44412.663879590516</v>
      </c>
      <c r="AN11" s="92">
        <f t="shared" si="17"/>
        <v>45078.853837784372</v>
      </c>
      <c r="AO11" s="28">
        <v>17.713124809912404</v>
      </c>
      <c r="AP11" s="92">
        <f t="shared" si="18"/>
        <v>17.978821682061088</v>
      </c>
      <c r="AQ11" s="28">
        <v>52606.648871544341</v>
      </c>
      <c r="AR11" s="92">
        <f t="shared" si="19"/>
        <v>53395.748604617504</v>
      </c>
      <c r="AS11" s="28">
        <v>17.756612201956251</v>
      </c>
      <c r="AT11" s="28">
        <v>15.745583000774023</v>
      </c>
      <c r="AU11" s="28">
        <v>13.162760667015107</v>
      </c>
      <c r="AV11" s="92">
        <f t="shared" si="20"/>
        <v>13.360202077020332</v>
      </c>
      <c r="AW11" s="28">
        <v>15.449041187592771</v>
      </c>
      <c r="AX11" s="92">
        <f t="shared" si="21"/>
        <v>15.68077680540666</v>
      </c>
      <c r="AY11" s="28">
        <v>39603.705871987106</v>
      </c>
      <c r="AZ11" s="92">
        <f t="shared" si="22"/>
        <v>40197.761460066911</v>
      </c>
      <c r="BA11" s="28">
        <v>43067.531845153564</v>
      </c>
      <c r="BB11" s="92">
        <f t="shared" si="23"/>
        <v>43713.544822830867</v>
      </c>
      <c r="BC11" s="28">
        <v>42805.608445708735</v>
      </c>
      <c r="BD11" s="92">
        <f t="shared" si="24"/>
        <v>43447.692572394364</v>
      </c>
      <c r="BE11" s="28">
        <v>49905.286353541422</v>
      </c>
      <c r="BF11" s="92">
        <f t="shared" si="25"/>
        <v>50653.865648844541</v>
      </c>
      <c r="BG11" s="89" t="s">
        <v>186</v>
      </c>
      <c r="BH11" s="88" t="s">
        <v>202</v>
      </c>
      <c r="BI11" s="73">
        <f>50.75*1.015</f>
        <v>51.511249999999997</v>
      </c>
    </row>
    <row r="12" spans="1:61" ht="15.4" x14ac:dyDescent="0.45">
      <c r="A12" s="2">
        <v>7</v>
      </c>
      <c r="B12" s="28">
        <v>12.763161006124818</v>
      </c>
      <c r="C12" s="92">
        <f t="shared" si="0"/>
        <v>12.954608421216689</v>
      </c>
      <c r="D12" s="28">
        <v>13.889653592720123</v>
      </c>
      <c r="E12" s="92">
        <f t="shared" si="1"/>
        <v>14.097998396610924</v>
      </c>
      <c r="F12" s="28">
        <v>16.672090281610529</v>
      </c>
      <c r="G12" s="92">
        <f t="shared" si="2"/>
        <v>16.922171635834687</v>
      </c>
      <c r="H12" s="28">
        <v>15.18970445476968</v>
      </c>
      <c r="I12" s="92">
        <f t="shared" si="3"/>
        <v>15.417550021591223</v>
      </c>
      <c r="J12" s="28">
        <v>16.708674900246645</v>
      </c>
      <c r="K12" s="92">
        <f t="shared" si="4"/>
        <v>16.959305023750343</v>
      </c>
      <c r="L12" s="28">
        <v>19.166346528290312</v>
      </c>
      <c r="M12" s="92">
        <f t="shared" si="5"/>
        <v>19.453841726214666</v>
      </c>
      <c r="N12" s="28">
        <v>22.799947653315794</v>
      </c>
      <c r="O12" s="92">
        <f t="shared" si="6"/>
        <v>23.141946868115529</v>
      </c>
      <c r="P12" s="28">
        <v>60665.280757272943</v>
      </c>
      <c r="Q12" s="92">
        <f t="shared" si="7"/>
        <v>61575.259968632032</v>
      </c>
      <c r="R12" s="28">
        <v>17.100157464516744</v>
      </c>
      <c r="S12" s="92">
        <f t="shared" si="8"/>
        <v>17.356659826484496</v>
      </c>
      <c r="T12" s="92">
        <f t="shared" si="26"/>
        <v>17.91289689423472</v>
      </c>
      <c r="U12" s="28">
        <v>11.569078864333797</v>
      </c>
      <c r="V12" s="92">
        <f t="shared" si="9"/>
        <v>11.742615047298802</v>
      </c>
      <c r="W12" s="28">
        <v>19.578441155026422</v>
      </c>
      <c r="X12" s="92">
        <f t="shared" si="10"/>
        <v>19.872117772351817</v>
      </c>
      <c r="Y12" s="28">
        <v>22.180639030061581</v>
      </c>
      <c r="Z12" s="92">
        <f t="shared" si="11"/>
        <v>22.513348615512502</v>
      </c>
      <c r="AA12" s="28">
        <v>51883.99555340661</v>
      </c>
      <c r="AB12" s="92">
        <f t="shared" si="12"/>
        <v>52662.255486707705</v>
      </c>
      <c r="AC12" s="28">
        <v>56775.226364403425</v>
      </c>
      <c r="AD12" s="92">
        <f t="shared" si="13"/>
        <v>57626.854759869471</v>
      </c>
      <c r="AE12" s="28">
        <v>19.679825487819993</v>
      </c>
      <c r="AF12" s="92">
        <f t="shared" si="14"/>
        <v>19.975022870137291</v>
      </c>
      <c r="AG12" s="28">
        <v>13.664355075401064</v>
      </c>
      <c r="AH12" s="92">
        <f t="shared" si="15"/>
        <v>13.869320401532079</v>
      </c>
      <c r="AI12" s="92">
        <f t="shared" si="27"/>
        <v>14.982906324174023</v>
      </c>
      <c r="AJ12" s="28">
        <v>12.650511747465288</v>
      </c>
      <c r="AK12" s="92">
        <f t="shared" si="16"/>
        <v>12.840269423677265</v>
      </c>
      <c r="AL12" s="92">
        <f t="shared" si="28"/>
        <v>13.95075055517537</v>
      </c>
      <c r="AM12" s="28">
        <v>45078.853837784372</v>
      </c>
      <c r="AN12" s="92">
        <f t="shared" si="17"/>
        <v>45755.036645351131</v>
      </c>
      <c r="AO12" s="28">
        <v>17.978821682061088</v>
      </c>
      <c r="AP12" s="92">
        <f t="shared" si="18"/>
        <v>18.248504007292002</v>
      </c>
      <c r="AQ12" s="28">
        <v>53395.748604617504</v>
      </c>
      <c r="AR12" s="92">
        <f t="shared" si="19"/>
        <v>54196.684833686762</v>
      </c>
      <c r="AS12" s="28">
        <v>18.022961384985596</v>
      </c>
      <c r="AT12" s="28">
        <v>15.981766745785633</v>
      </c>
      <c r="AU12" s="28">
        <v>13.360202077020332</v>
      </c>
      <c r="AV12" s="92">
        <f t="shared" si="20"/>
        <v>13.560605108175636</v>
      </c>
      <c r="AW12" s="28">
        <v>15.68077680540666</v>
      </c>
      <c r="AX12" s="92">
        <f t="shared" si="21"/>
        <v>15.915988457487758</v>
      </c>
      <c r="AY12" s="28">
        <v>40197.761460066911</v>
      </c>
      <c r="AZ12" s="92">
        <f t="shared" si="22"/>
        <v>40800.727881967912</v>
      </c>
      <c r="BA12" s="28">
        <v>43713.544822830867</v>
      </c>
      <c r="BB12" s="92">
        <f t="shared" si="23"/>
        <v>44369.247995173326</v>
      </c>
      <c r="BC12" s="28">
        <v>43447.692572394364</v>
      </c>
      <c r="BD12" s="92">
        <f t="shared" si="24"/>
        <v>44099.407960980272</v>
      </c>
      <c r="BE12" s="28">
        <v>50653.865648844541</v>
      </c>
      <c r="BF12" s="92">
        <f t="shared" si="25"/>
        <v>51413.673633577208</v>
      </c>
      <c r="BG12" s="88" t="s">
        <v>165</v>
      </c>
      <c r="BH12" s="88" t="s">
        <v>210</v>
      </c>
      <c r="BI12" s="73">
        <f>11.23*1.015</f>
        <v>11.398449999999999</v>
      </c>
    </row>
    <row r="13" spans="1:61" ht="15.4" x14ac:dyDescent="0.45">
      <c r="A13" s="2">
        <v>8</v>
      </c>
      <c r="B13" s="28">
        <v>12.954608421216689</v>
      </c>
      <c r="C13" s="92">
        <f t="shared" si="0"/>
        <v>13.148927547534937</v>
      </c>
      <c r="D13" s="28">
        <v>14.097998396610924</v>
      </c>
      <c r="E13" s="92">
        <f t="shared" si="1"/>
        <v>14.309468372560087</v>
      </c>
      <c r="F13" s="28">
        <v>16.922171635834687</v>
      </c>
      <c r="G13" s="92">
        <f t="shared" si="2"/>
        <v>17.176004210372206</v>
      </c>
      <c r="H13" s="28">
        <v>15.417550021591223</v>
      </c>
      <c r="I13" s="92">
        <f t="shared" si="3"/>
        <v>15.64881327191509</v>
      </c>
      <c r="J13" s="28">
        <v>16.959305023750343</v>
      </c>
      <c r="K13" s="92">
        <f t="shared" si="4"/>
        <v>17.213694599106596</v>
      </c>
      <c r="L13" s="28">
        <v>19.458219825675446</v>
      </c>
      <c r="M13" s="92">
        <f t="shared" si="5"/>
        <v>19.750093123060577</v>
      </c>
      <c r="N13" s="28">
        <v>23.147154977985579</v>
      </c>
      <c r="O13" s="92">
        <f t="shared" si="6"/>
        <v>23.494362302655361</v>
      </c>
      <c r="P13" s="28">
        <v>61589.117520074047</v>
      </c>
      <c r="Q13" s="92">
        <f t="shared" si="7"/>
        <v>62512.954282875151</v>
      </c>
      <c r="R13" s="28">
        <v>17.356659826484496</v>
      </c>
      <c r="S13" s="92">
        <f t="shared" si="8"/>
        <v>17.617009723881761</v>
      </c>
      <c r="T13" s="92">
        <f t="shared" si="26"/>
        <v>18.181590347648239</v>
      </c>
      <c r="U13" s="28">
        <v>11.742615047298802</v>
      </c>
      <c r="V13" s="92">
        <f t="shared" si="9"/>
        <v>11.918754273008282</v>
      </c>
      <c r="W13" s="28">
        <v>19.872117772351817</v>
      </c>
      <c r="X13" s="92">
        <f t="shared" si="10"/>
        <v>20.170199538937094</v>
      </c>
      <c r="Y13" s="28">
        <v>22.513348615512502</v>
      </c>
      <c r="Z13" s="92">
        <f t="shared" si="11"/>
        <v>22.851048844745186</v>
      </c>
      <c r="AA13" s="28">
        <v>52662.255486707705</v>
      </c>
      <c r="AB13" s="92">
        <f t="shared" si="12"/>
        <v>53452.189319008314</v>
      </c>
      <c r="AC13" s="28">
        <v>57626.854759869471</v>
      </c>
      <c r="AD13" s="92">
        <f t="shared" si="13"/>
        <v>58491.257581267506</v>
      </c>
      <c r="AE13" s="28">
        <v>19.975022870137291</v>
      </c>
      <c r="AF13" s="92">
        <f t="shared" si="14"/>
        <v>20.274648213189348</v>
      </c>
      <c r="AG13" s="28">
        <v>13.869320401532079</v>
      </c>
      <c r="AH13" s="92">
        <f t="shared" si="15"/>
        <v>14.077360207555058</v>
      </c>
      <c r="AI13" s="92">
        <f t="shared" si="27"/>
        <v>15.207649919036632</v>
      </c>
      <c r="AJ13" s="28">
        <v>12.840269423677265</v>
      </c>
      <c r="AK13" s="92">
        <f t="shared" si="16"/>
        <v>13.032873465032422</v>
      </c>
      <c r="AL13" s="92">
        <f t="shared" si="28"/>
        <v>14.160011813502999</v>
      </c>
      <c r="AM13" s="28">
        <v>45755.036645351131</v>
      </c>
      <c r="AN13" s="92">
        <f t="shared" si="17"/>
        <v>46441.36219503139</v>
      </c>
      <c r="AO13" s="28">
        <v>18.248504007292002</v>
      </c>
      <c r="AP13" s="92">
        <f t="shared" si="18"/>
        <v>18.522231567401381</v>
      </c>
      <c r="AQ13" s="28">
        <v>54196.684833686762</v>
      </c>
      <c r="AR13" s="92">
        <f t="shared" si="19"/>
        <v>55009.635106192058</v>
      </c>
      <c r="AS13" s="28">
        <v>18.293305805760379</v>
      </c>
      <c r="AT13" s="28">
        <v>16.221493246972418</v>
      </c>
      <c r="AU13" s="28">
        <v>13.560605108175636</v>
      </c>
      <c r="AV13" s="92">
        <f t="shared" si="20"/>
        <v>13.764014184798269</v>
      </c>
      <c r="AW13" s="28">
        <v>15.915988457487758</v>
      </c>
      <c r="AX13" s="92">
        <f t="shared" si="21"/>
        <v>16.154728284350075</v>
      </c>
      <c r="AY13" s="28">
        <v>40800.727881967912</v>
      </c>
      <c r="AZ13" s="92">
        <f t="shared" si="22"/>
        <v>41412.738800197425</v>
      </c>
      <c r="BA13" s="28">
        <v>44369.247995173326</v>
      </c>
      <c r="BB13" s="92">
        <f t="shared" si="23"/>
        <v>45034.78671510092</v>
      </c>
      <c r="BC13" s="28">
        <v>44099.407960980272</v>
      </c>
      <c r="BD13" s="92">
        <f t="shared" si="24"/>
        <v>44760.899080394971</v>
      </c>
      <c r="BE13" s="28">
        <v>51413.673633577208</v>
      </c>
      <c r="BF13" s="92">
        <f t="shared" si="25"/>
        <v>52184.878738080857</v>
      </c>
      <c r="BG13" s="90" t="s">
        <v>215</v>
      </c>
      <c r="BH13" s="88" t="s">
        <v>256</v>
      </c>
      <c r="BI13" s="73">
        <f>21.82*1.015</f>
        <v>22.147299999999998</v>
      </c>
    </row>
    <row r="14" spans="1:61" ht="15.4" x14ac:dyDescent="0.45">
      <c r="A14" s="2">
        <v>9</v>
      </c>
      <c r="B14" s="28">
        <v>13.148927547534937</v>
      </c>
      <c r="C14" s="92">
        <f t="shared" si="0"/>
        <v>13.346161460747959</v>
      </c>
      <c r="D14" s="28">
        <v>14.309468372560087</v>
      </c>
      <c r="E14" s="92">
        <f t="shared" si="1"/>
        <v>14.524110398148487</v>
      </c>
      <c r="F14" s="28">
        <v>17.176004210372206</v>
      </c>
      <c r="G14" s="92">
        <f t="shared" si="2"/>
        <v>17.433644273527786</v>
      </c>
      <c r="H14" s="28">
        <v>15.64881327191509</v>
      </c>
      <c r="I14" s="92">
        <f t="shared" si="3"/>
        <v>15.883545470993814</v>
      </c>
      <c r="J14" s="28">
        <v>17.213694599106596</v>
      </c>
      <c r="K14" s="92">
        <f t="shared" si="4"/>
        <v>17.471900018093194</v>
      </c>
      <c r="L14" s="28">
        <v>19.754537894086749</v>
      </c>
      <c r="M14" s="92">
        <f t="shared" si="5"/>
        <v>20.050855962498048</v>
      </c>
      <c r="N14" s="28">
        <v>23.499649723843227</v>
      </c>
      <c r="O14" s="92">
        <f t="shared" si="6"/>
        <v>23.852144469700875</v>
      </c>
      <c r="P14" s="28">
        <v>62527.022863019345</v>
      </c>
      <c r="Q14" s="92">
        <f t="shared" si="7"/>
        <v>63464.928205964628</v>
      </c>
      <c r="R14" s="28">
        <v>17.617009723881761</v>
      </c>
      <c r="S14" s="92">
        <f t="shared" si="8"/>
        <v>17.881264869739987</v>
      </c>
      <c r="T14" s="92">
        <f t="shared" si="26"/>
        <v>18.45431420286296</v>
      </c>
      <c r="U14" s="28">
        <v>11.918754273008282</v>
      </c>
      <c r="V14" s="92">
        <f t="shared" si="9"/>
        <v>12.097535587103405</v>
      </c>
      <c r="W14" s="28">
        <v>20.170199538937094</v>
      </c>
      <c r="X14" s="92">
        <f t="shared" si="10"/>
        <v>20.472752532021147</v>
      </c>
      <c r="Y14" s="28">
        <v>22.851048844745186</v>
      </c>
      <c r="Z14" s="92">
        <f t="shared" si="11"/>
        <v>23.193814577416362</v>
      </c>
      <c r="AA14" s="28">
        <v>53452.189319008314</v>
      </c>
      <c r="AB14" s="92">
        <f t="shared" si="12"/>
        <v>54253.972158793433</v>
      </c>
      <c r="AC14" s="28">
        <v>58491.257581267506</v>
      </c>
      <c r="AD14" s="92">
        <f t="shared" si="13"/>
        <v>59368.626444986512</v>
      </c>
      <c r="AE14" s="28">
        <v>20.274648213189348</v>
      </c>
      <c r="AF14" s="92">
        <f t="shared" si="14"/>
        <v>20.578767936387187</v>
      </c>
      <c r="AG14" s="28">
        <v>14.077360207555058</v>
      </c>
      <c r="AH14" s="92">
        <f t="shared" si="15"/>
        <v>14.288520610668382</v>
      </c>
      <c r="AI14" s="92">
        <f t="shared" si="27"/>
        <v>15.43576466782218</v>
      </c>
      <c r="AJ14" s="28">
        <v>13.032873465032422</v>
      </c>
      <c r="AK14" s="92">
        <f t="shared" si="16"/>
        <v>13.228366567007907</v>
      </c>
      <c r="AL14" s="92">
        <f t="shared" si="28"/>
        <v>14.372411990705542</v>
      </c>
      <c r="AM14" s="28">
        <v>46441.36219503139</v>
      </c>
      <c r="AN14" s="92">
        <f t="shared" si="17"/>
        <v>47137.982627956859</v>
      </c>
      <c r="AO14" s="28">
        <v>18.522231567401381</v>
      </c>
      <c r="AP14" s="92">
        <f t="shared" si="18"/>
        <v>18.800065040912401</v>
      </c>
      <c r="AQ14" s="28">
        <v>55009.635106192058</v>
      </c>
      <c r="AR14" s="92">
        <f t="shared" si="19"/>
        <v>55834.779632784936</v>
      </c>
      <c r="AS14" s="28">
        <v>18.567705392846786</v>
      </c>
      <c r="AT14" s="28">
        <v>16.464815645677003</v>
      </c>
      <c r="AU14" s="28">
        <v>13.764014184798269</v>
      </c>
      <c r="AV14" s="92">
        <f t="shared" si="20"/>
        <v>13.970474397570241</v>
      </c>
      <c r="AW14" s="28">
        <v>16.154728284350075</v>
      </c>
      <c r="AX14" s="92">
        <f t="shared" si="21"/>
        <v>16.397049208615325</v>
      </c>
      <c r="AY14" s="28">
        <v>41412.738800197425</v>
      </c>
      <c r="AZ14" s="92">
        <f t="shared" si="22"/>
        <v>42033.929882200384</v>
      </c>
      <c r="BA14" s="28">
        <v>45034.78671510092</v>
      </c>
      <c r="BB14" s="92">
        <f t="shared" si="23"/>
        <v>45710.308515827426</v>
      </c>
      <c r="BC14" s="28">
        <v>44760.899080394971</v>
      </c>
      <c r="BD14" s="92">
        <f t="shared" si="24"/>
        <v>45432.312566600893</v>
      </c>
      <c r="BE14" s="28">
        <v>52184.878738080857</v>
      </c>
      <c r="BF14" s="92">
        <f t="shared" si="25"/>
        <v>52967.651919152064</v>
      </c>
      <c r="BG14" s="88" t="s">
        <v>166</v>
      </c>
      <c r="BH14" s="88" t="s">
        <v>200</v>
      </c>
      <c r="BI14" s="73">
        <f>12.62*1.015</f>
        <v>12.809299999999999</v>
      </c>
    </row>
    <row r="15" spans="1:61" ht="15.4" x14ac:dyDescent="0.45">
      <c r="A15" s="2">
        <v>10</v>
      </c>
      <c r="B15" s="28">
        <v>13.346161460747959</v>
      </c>
      <c r="C15" s="92">
        <f t="shared" si="0"/>
        <v>13.546353882659178</v>
      </c>
      <c r="D15" s="28">
        <v>14.524110398148487</v>
      </c>
      <c r="E15" s="92">
        <f t="shared" si="1"/>
        <v>14.741972054120712</v>
      </c>
      <c r="F15" s="28">
        <v>17.433644273527801</v>
      </c>
      <c r="G15" s="92">
        <f t="shared" si="2"/>
        <v>17.695148937630716</v>
      </c>
      <c r="H15" s="28">
        <v>15.883545470993814</v>
      </c>
      <c r="I15" s="92">
        <f t="shared" si="3"/>
        <v>16.121798653058722</v>
      </c>
      <c r="J15" s="28">
        <v>17.471900018093194</v>
      </c>
      <c r="K15" s="92">
        <f t="shared" si="4"/>
        <v>17.733978518364591</v>
      </c>
      <c r="L15" s="28">
        <v>20.055368420392636</v>
      </c>
      <c r="M15" s="92">
        <f t="shared" si="5"/>
        <v>20.356198946698523</v>
      </c>
      <c r="N15" s="28">
        <v>23.857512409993124</v>
      </c>
      <c r="O15" s="92">
        <f t="shared" si="6"/>
        <v>24.215375096143017</v>
      </c>
      <c r="P15" s="28">
        <v>63479.211028446029</v>
      </c>
      <c r="Q15" s="92">
        <f t="shared" si="7"/>
        <v>64431.399193872712</v>
      </c>
      <c r="R15" s="28">
        <v>17.881264869739987</v>
      </c>
      <c r="S15" s="92">
        <f t="shared" si="8"/>
        <v>18.149483842786086</v>
      </c>
      <c r="T15" s="92">
        <f t="shared" si="26"/>
        <v>18.731128915905902</v>
      </c>
      <c r="U15" s="28">
        <v>12.097535587103405</v>
      </c>
      <c r="V15" s="92">
        <f t="shared" si="9"/>
        <v>12.278998620909954</v>
      </c>
      <c r="W15" s="28">
        <v>20.472752532021147</v>
      </c>
      <c r="X15" s="92">
        <f t="shared" si="10"/>
        <v>20.779843820001464</v>
      </c>
      <c r="Y15" s="28">
        <v>23.193814577416362</v>
      </c>
      <c r="Z15" s="92">
        <f t="shared" si="11"/>
        <v>23.541721796077606</v>
      </c>
      <c r="AA15" s="28">
        <v>54253.972158793433</v>
      </c>
      <c r="AB15" s="92">
        <f t="shared" si="12"/>
        <v>55067.781741175328</v>
      </c>
      <c r="AC15" s="28">
        <v>59368.626444986512</v>
      </c>
      <c r="AD15" s="92">
        <f t="shared" si="13"/>
        <v>60259.155841661304</v>
      </c>
      <c r="AE15" s="28">
        <v>20.578767936387187</v>
      </c>
      <c r="AF15" s="92">
        <f t="shared" si="14"/>
        <v>20.887449455432993</v>
      </c>
      <c r="AG15" s="28">
        <v>14.288520610668382</v>
      </c>
      <c r="AH15" s="92">
        <f t="shared" si="15"/>
        <v>14.502848419828407</v>
      </c>
      <c r="AI15" s="92">
        <f t="shared" si="27"/>
        <v>15.667301137839512</v>
      </c>
      <c r="AJ15" s="28">
        <v>13.228366567007907</v>
      </c>
      <c r="AK15" s="92">
        <f t="shared" si="16"/>
        <v>13.426792065513023</v>
      </c>
      <c r="AL15" s="92">
        <f t="shared" si="28"/>
        <v>14.587998170566124</v>
      </c>
      <c r="AM15" s="28">
        <v>47137.982627956859</v>
      </c>
      <c r="AN15" s="92">
        <f t="shared" si="17"/>
        <v>47845.052367376207</v>
      </c>
      <c r="AO15" s="28">
        <v>18.800065040912401</v>
      </c>
      <c r="AP15" s="92">
        <f t="shared" si="18"/>
        <v>19.082066016526085</v>
      </c>
      <c r="AQ15" s="28">
        <v>55834.779632784936</v>
      </c>
      <c r="AR15" s="92">
        <f t="shared" si="19"/>
        <v>56672.301327276706</v>
      </c>
      <c r="AS15" s="28">
        <v>18.846220973739488</v>
      </c>
      <c r="AT15" s="28">
        <v>16.711787880362159</v>
      </c>
      <c r="AU15" s="28">
        <v>13.970474397570241</v>
      </c>
      <c r="AV15" s="92">
        <f t="shared" si="20"/>
        <v>14.180031513533793</v>
      </c>
      <c r="AW15" s="28">
        <v>16.397049208615325</v>
      </c>
      <c r="AX15" s="92">
        <f t="shared" si="21"/>
        <v>16.643004946744554</v>
      </c>
      <c r="AY15" s="28">
        <v>42033.929882200384</v>
      </c>
      <c r="AZ15" s="92">
        <f t="shared" si="22"/>
        <v>42664.438830433384</v>
      </c>
      <c r="BA15" s="28">
        <v>45710.308515827426</v>
      </c>
      <c r="BB15" s="92">
        <f t="shared" si="23"/>
        <v>46395.963143564833</v>
      </c>
      <c r="BC15" s="28">
        <v>45432.312566600893</v>
      </c>
      <c r="BD15" s="92">
        <f t="shared" si="24"/>
        <v>46113.797255099904</v>
      </c>
      <c r="BE15" s="28">
        <v>52967.651919152064</v>
      </c>
      <c r="BF15" s="92">
        <f t="shared" si="25"/>
        <v>53762.166697939341</v>
      </c>
      <c r="BG15" s="88" t="s">
        <v>184</v>
      </c>
      <c r="BH15" s="88" t="s">
        <v>201</v>
      </c>
      <c r="BI15" s="73">
        <f>22.84*1.015</f>
        <v>23.182599999999997</v>
      </c>
    </row>
    <row r="16" spans="1:61" ht="15.4" x14ac:dyDescent="0.45">
      <c r="A16" s="2">
        <v>11</v>
      </c>
      <c r="B16" s="28">
        <v>13.546353882659178</v>
      </c>
      <c r="C16" s="92">
        <f t="shared" si="0"/>
        <v>13.749549190899064</v>
      </c>
      <c r="D16" s="28">
        <v>14.741972054120712</v>
      </c>
      <c r="E16" s="92">
        <f t="shared" si="1"/>
        <v>14.963101634932521</v>
      </c>
      <c r="F16" s="28">
        <v>17.695148937630702</v>
      </c>
      <c r="G16" s="92">
        <f t="shared" si="2"/>
        <v>17.960576171695159</v>
      </c>
      <c r="H16" s="28">
        <v>16.121798653058722</v>
      </c>
      <c r="I16" s="92">
        <f t="shared" si="3"/>
        <v>16.3636256328546</v>
      </c>
      <c r="J16" s="28">
        <v>17.733978518364591</v>
      </c>
      <c r="K16" s="92">
        <f t="shared" si="4"/>
        <v>17.999988196140059</v>
      </c>
      <c r="L16" s="28">
        <v>20.360780122226029</v>
      </c>
      <c r="M16" s="92">
        <f t="shared" si="5"/>
        <v>20.666191824059418</v>
      </c>
      <c r="N16" s="28">
        <v>24.220824781718907</v>
      </c>
      <c r="O16" s="92">
        <f t="shared" si="6"/>
        <v>24.584137153444686</v>
      </c>
      <c r="P16" s="28">
        <v>64445.899521265012</v>
      </c>
      <c r="Q16" s="92">
        <f t="shared" si="7"/>
        <v>65412.58801408398</v>
      </c>
      <c r="R16" s="28">
        <v>18.149483842786086</v>
      </c>
      <c r="S16" s="92">
        <f t="shared" si="8"/>
        <v>18.421726100427875</v>
      </c>
      <c r="T16" s="92">
        <f t="shared" si="26"/>
        <v>19.012095849644489</v>
      </c>
      <c r="U16" s="28">
        <v>12.278998620909954</v>
      </c>
      <c r="V16" s="92">
        <f t="shared" si="9"/>
        <v>12.463183600223603</v>
      </c>
      <c r="W16" s="28">
        <v>20.779843820001464</v>
      </c>
      <c r="X16" s="92">
        <f t="shared" si="10"/>
        <v>21.091541477301483</v>
      </c>
      <c r="Y16" s="28">
        <v>23.541721796077606</v>
      </c>
      <c r="Z16" s="92">
        <f t="shared" si="11"/>
        <v>23.894847623018769</v>
      </c>
      <c r="AA16" s="28">
        <v>55067.781741175328</v>
      </c>
      <c r="AB16" s="92">
        <f t="shared" si="12"/>
        <v>55893.798467292952</v>
      </c>
      <c r="AC16" s="28">
        <v>60259.155841661304</v>
      </c>
      <c r="AD16" s="92">
        <f t="shared" si="13"/>
        <v>61163.043179286215</v>
      </c>
      <c r="AE16" s="28">
        <v>20.887449455432993</v>
      </c>
      <c r="AF16" s="92">
        <f t="shared" si="14"/>
        <v>21.200761197264487</v>
      </c>
      <c r="AG16" s="28">
        <v>14.502848419828407</v>
      </c>
      <c r="AH16" s="92">
        <f t="shared" si="15"/>
        <v>14.720391146125831</v>
      </c>
      <c r="AI16" s="92">
        <f t="shared" si="27"/>
        <v>15.902310654907103</v>
      </c>
      <c r="AJ16" s="28">
        <v>13.426792065513023</v>
      </c>
      <c r="AK16" s="92">
        <f t="shared" si="16"/>
        <v>13.628193946495717</v>
      </c>
      <c r="AL16" s="92">
        <f t="shared" si="28"/>
        <v>14.806818143124614</v>
      </c>
      <c r="AM16" s="28">
        <v>47845.052367376207</v>
      </c>
      <c r="AN16" s="92">
        <f t="shared" si="17"/>
        <v>48562.728152886848</v>
      </c>
      <c r="AO16" s="28">
        <v>19.082066016526085</v>
      </c>
      <c r="AP16" s="92">
        <f t="shared" si="18"/>
        <v>19.368297006773975</v>
      </c>
      <c r="AQ16" s="28">
        <v>56672.301327276706</v>
      </c>
      <c r="AR16" s="92">
        <f t="shared" si="19"/>
        <v>57522.385847185848</v>
      </c>
      <c r="AS16" s="28">
        <v>19.12891428834558</v>
      </c>
      <c r="AT16" s="28">
        <v>16.96246469856759</v>
      </c>
      <c r="AU16" s="28">
        <v>14.180031513533793</v>
      </c>
      <c r="AV16" s="92">
        <f t="shared" si="20"/>
        <v>14.392731986236798</v>
      </c>
      <c r="AW16" s="28">
        <v>16.643004946744554</v>
      </c>
      <c r="AX16" s="92">
        <f t="shared" si="21"/>
        <v>16.89265002094572</v>
      </c>
      <c r="AY16" s="28">
        <v>42664.438830433384</v>
      </c>
      <c r="AZ16" s="92">
        <f t="shared" si="22"/>
        <v>43304.405412889879</v>
      </c>
      <c r="BA16" s="28">
        <v>46395.963143564833</v>
      </c>
      <c r="BB16" s="92">
        <f t="shared" si="23"/>
        <v>47091.902590718302</v>
      </c>
      <c r="BC16" s="28">
        <v>46113.797255099904</v>
      </c>
      <c r="BD16" s="92">
        <f t="shared" si="24"/>
        <v>46805.504213926397</v>
      </c>
      <c r="BE16" s="28">
        <v>53762.166697939341</v>
      </c>
      <c r="BF16" s="92">
        <f t="shared" si="25"/>
        <v>54568.599198408425</v>
      </c>
      <c r="BG16" s="88" t="s">
        <v>208</v>
      </c>
      <c r="BH16" s="88" t="s">
        <v>209</v>
      </c>
    </row>
    <row r="17" spans="1:60" ht="15.4" x14ac:dyDescent="0.45">
      <c r="A17" s="2">
        <v>12</v>
      </c>
      <c r="B17" s="28">
        <v>13.749549190899064</v>
      </c>
      <c r="C17" s="92">
        <f t="shared" si="0"/>
        <v>13.955792428762548</v>
      </c>
      <c r="D17" s="28">
        <v>14.963101634932521</v>
      </c>
      <c r="E17" s="92">
        <f t="shared" si="1"/>
        <v>15.187548159456506</v>
      </c>
      <c r="F17" s="28">
        <v>17.960576171695159</v>
      </c>
      <c r="G17" s="92">
        <f t="shared" si="2"/>
        <v>18.229984814270583</v>
      </c>
      <c r="H17" s="28">
        <v>16.3636256328546</v>
      </c>
      <c r="I17" s="92">
        <f t="shared" si="3"/>
        <v>16.609080017347416</v>
      </c>
      <c r="J17" s="28">
        <v>17.999988196140059</v>
      </c>
      <c r="K17" s="92">
        <f t="shared" si="4"/>
        <v>18.26998801908216</v>
      </c>
      <c r="L17" s="28">
        <v>20.670842763681247</v>
      </c>
      <c r="M17" s="92">
        <f t="shared" si="5"/>
        <v>20.980905405136465</v>
      </c>
      <c r="N17" s="28">
        <v>24.58966982915625</v>
      </c>
      <c r="O17" s="92">
        <f t="shared" si="6"/>
        <v>24.95851487659359</v>
      </c>
      <c r="P17" s="28">
        <v>65427.309158644675</v>
      </c>
      <c r="Q17" s="92">
        <f t="shared" si="7"/>
        <v>66408.718796024332</v>
      </c>
      <c r="R17" s="28">
        <v>18.421726100427875</v>
      </c>
      <c r="S17" s="92">
        <f t="shared" si="8"/>
        <v>18.698051991934292</v>
      </c>
      <c r="T17" s="92">
        <f t="shared" si="26"/>
        <v>19.297277287389154</v>
      </c>
      <c r="U17" s="28">
        <v>12.463183600223603</v>
      </c>
      <c r="V17" s="92">
        <f t="shared" si="9"/>
        <v>12.650131354226955</v>
      </c>
      <c r="W17" s="28">
        <v>21.091541477301483</v>
      </c>
      <c r="X17" s="92">
        <f t="shared" si="10"/>
        <v>21.407914599461002</v>
      </c>
      <c r="Y17" s="28">
        <v>23.894847623018769</v>
      </c>
      <c r="Z17" s="92">
        <f t="shared" si="11"/>
        <v>24.25327033736405</v>
      </c>
      <c r="AA17" s="28">
        <v>55893.798467292952</v>
      </c>
      <c r="AB17" s="92">
        <f t="shared" si="12"/>
        <v>56732.205444302344</v>
      </c>
      <c r="AC17" s="28">
        <v>61163.043179286215</v>
      </c>
      <c r="AD17" s="92">
        <f t="shared" si="13"/>
        <v>62080.488826975503</v>
      </c>
      <c r="AE17" s="28">
        <v>21.200761197264487</v>
      </c>
      <c r="AF17" s="92">
        <f t="shared" si="14"/>
        <v>21.518772615223451</v>
      </c>
      <c r="AG17" s="28">
        <v>14.720391146125831</v>
      </c>
      <c r="AH17" s="92">
        <f t="shared" si="15"/>
        <v>14.941197013317717</v>
      </c>
      <c r="AI17" s="92">
        <f t="shared" si="27"/>
        <v>16.140845314730708</v>
      </c>
      <c r="AJ17" s="28">
        <v>13.628193946495717</v>
      </c>
      <c r="AK17" s="92">
        <f t="shared" si="16"/>
        <v>13.832616855693152</v>
      </c>
      <c r="AL17" s="92">
        <f t="shared" si="28"/>
        <v>15.028920415271482</v>
      </c>
      <c r="AM17" s="28">
        <v>48562.728152886848</v>
      </c>
      <c r="AN17" s="92">
        <f t="shared" si="17"/>
        <v>49291.169075180143</v>
      </c>
      <c r="AO17" s="28">
        <v>19.368297006773975</v>
      </c>
      <c r="AP17" s="92">
        <f t="shared" si="18"/>
        <v>19.658821461875583</v>
      </c>
      <c r="AQ17" s="28">
        <v>57522.385847185848</v>
      </c>
      <c r="AR17" s="92">
        <f t="shared" si="19"/>
        <v>58385.221634893627</v>
      </c>
      <c r="AS17" s="28">
        <v>19.415848002670764</v>
      </c>
      <c r="AT17" s="28">
        <v>17.216901669046106</v>
      </c>
      <c r="AU17" s="28">
        <v>14.392731986236798</v>
      </c>
      <c r="AV17" s="92">
        <f t="shared" si="20"/>
        <v>14.608622966030349</v>
      </c>
      <c r="AW17" s="28">
        <v>16.89265002094572</v>
      </c>
      <c r="AX17" s="92">
        <f t="shared" si="21"/>
        <v>17.146039771259904</v>
      </c>
      <c r="AY17" s="28">
        <v>43304.405412889879</v>
      </c>
      <c r="AZ17" s="92">
        <f t="shared" si="22"/>
        <v>43953.97149408322</v>
      </c>
      <c r="BA17" s="28">
        <v>47091.902590718302</v>
      </c>
      <c r="BB17" s="92">
        <f t="shared" si="23"/>
        <v>47798.281129579074</v>
      </c>
      <c r="BC17" s="28">
        <v>46805.504213926397</v>
      </c>
      <c r="BD17" s="92">
        <f t="shared" si="24"/>
        <v>47507.586777135286</v>
      </c>
      <c r="BE17" s="28">
        <v>54568.599198408425</v>
      </c>
      <c r="BF17" s="92">
        <f t="shared" si="25"/>
        <v>55387.128186384543</v>
      </c>
      <c r="BG17" s="28"/>
    </row>
    <row r="18" spans="1:60" ht="15.4" x14ac:dyDescent="0.45">
      <c r="A18" s="2">
        <v>13</v>
      </c>
      <c r="B18" s="28">
        <v>13.955792428762548</v>
      </c>
      <c r="C18" s="92">
        <f t="shared" si="0"/>
        <v>14.165129315193985</v>
      </c>
      <c r="D18" s="28">
        <v>15.187548159456506</v>
      </c>
      <c r="E18" s="92">
        <f t="shared" si="1"/>
        <v>15.415361381848353</v>
      </c>
      <c r="F18" s="28">
        <v>18.229984814270583</v>
      </c>
      <c r="G18" s="92">
        <f t="shared" si="2"/>
        <v>18.503434586484641</v>
      </c>
      <c r="H18" s="28">
        <v>16.609080017347416</v>
      </c>
      <c r="I18" s="92">
        <f t="shared" si="3"/>
        <v>16.858216217607627</v>
      </c>
      <c r="J18" s="28">
        <v>18.26998801908216</v>
      </c>
      <c r="K18" s="92">
        <f t="shared" si="4"/>
        <v>18.544037839368389</v>
      </c>
      <c r="L18" s="28">
        <v>20.985627171249998</v>
      </c>
      <c r="M18" s="92">
        <f t="shared" si="5"/>
        <v>21.300411578818746</v>
      </c>
      <c r="N18" s="28">
        <v>24.964131806249998</v>
      </c>
      <c r="O18" s="92">
        <f t="shared" si="6"/>
        <v>25.338593783343747</v>
      </c>
      <c r="P18" s="28">
        <v>66423.664120451445</v>
      </c>
      <c r="Q18" s="92">
        <f t="shared" si="7"/>
        <v>67420.019082258208</v>
      </c>
      <c r="R18" s="28">
        <v>18.698051991934292</v>
      </c>
      <c r="S18" s="92">
        <f t="shared" si="8"/>
        <v>18.978522771813306</v>
      </c>
      <c r="T18" s="92">
        <f t="shared" si="26"/>
        <v>19.586736446699987</v>
      </c>
      <c r="U18" s="28">
        <v>12.650131354226955</v>
      </c>
      <c r="V18" s="92">
        <f t="shared" si="9"/>
        <v>12.839883324540358</v>
      </c>
      <c r="W18" s="28">
        <v>21.407914599461002</v>
      </c>
      <c r="X18" s="92">
        <f t="shared" si="10"/>
        <v>21.729033318452913</v>
      </c>
      <c r="Y18" s="28">
        <v>24.25327033736405</v>
      </c>
      <c r="Z18" s="92">
        <f t="shared" si="11"/>
        <v>24.617069392424508</v>
      </c>
      <c r="AA18" s="28">
        <v>56732.205444302344</v>
      </c>
      <c r="AB18" s="92">
        <f t="shared" si="12"/>
        <v>57583.188525966871</v>
      </c>
      <c r="AC18" s="28">
        <v>62080.488826975503</v>
      </c>
      <c r="AD18" s="92">
        <f t="shared" si="13"/>
        <v>63011.696159380132</v>
      </c>
      <c r="AE18" s="28">
        <v>21.518772615223451</v>
      </c>
      <c r="AF18" s="92">
        <f t="shared" si="14"/>
        <v>21.8415542044518</v>
      </c>
      <c r="AG18" s="28">
        <v>14.941197013317717</v>
      </c>
      <c r="AH18" s="92">
        <f t="shared" si="15"/>
        <v>15.165314968517482</v>
      </c>
      <c r="AI18" s="92">
        <f t="shared" si="27"/>
        <v>16.382957994451665</v>
      </c>
      <c r="AJ18" s="28">
        <v>13.832616855693152</v>
      </c>
      <c r="AK18" s="92">
        <f t="shared" si="16"/>
        <v>14.040106108528548</v>
      </c>
      <c r="AL18" s="92">
        <f t="shared" si="28"/>
        <v>15.254354221500552</v>
      </c>
      <c r="AM18" s="28">
        <v>49291.169075180143</v>
      </c>
      <c r="AN18" s="92">
        <f t="shared" si="17"/>
        <v>50030.536611307842</v>
      </c>
      <c r="AO18" s="28">
        <v>19.658821461875583</v>
      </c>
      <c r="AP18" s="92">
        <f t="shared" si="18"/>
        <v>19.953703783803714</v>
      </c>
      <c r="AQ18" s="28">
        <v>58385.221634893627</v>
      </c>
      <c r="AR18" s="92">
        <f t="shared" si="19"/>
        <v>59260.999959417029</v>
      </c>
      <c r="AS18" s="28">
        <v>19.707085722710826</v>
      </c>
      <c r="AT18" s="28">
        <v>17.475155194081797</v>
      </c>
      <c r="AU18" s="28">
        <v>14.608622966030349</v>
      </c>
      <c r="AV18" s="92">
        <f t="shared" si="20"/>
        <v>14.827752310520804</v>
      </c>
      <c r="AW18" s="28">
        <v>17.146039771259904</v>
      </c>
      <c r="AX18" s="92">
        <f t="shared" si="21"/>
        <v>17.403230367828801</v>
      </c>
      <c r="AY18" s="28">
        <v>43953.97149408322</v>
      </c>
      <c r="AZ18" s="92">
        <f t="shared" si="22"/>
        <v>44613.281066494463</v>
      </c>
      <c r="BA18" s="28">
        <v>47798.281129579074</v>
      </c>
      <c r="BB18" s="92">
        <f t="shared" si="23"/>
        <v>48515.255346522754</v>
      </c>
      <c r="BC18" s="28">
        <v>47507.586777135286</v>
      </c>
      <c r="BD18" s="92">
        <f t="shared" si="24"/>
        <v>48220.200578792312</v>
      </c>
      <c r="BE18" s="28">
        <v>55387.128186384543</v>
      </c>
      <c r="BF18" s="92">
        <f t="shared" si="25"/>
        <v>56217.935109180304</v>
      </c>
      <c r="BG18" s="44" t="s">
        <v>187</v>
      </c>
    </row>
    <row r="19" spans="1:60" ht="15.4" x14ac:dyDescent="0.45">
      <c r="A19" s="2">
        <v>14</v>
      </c>
      <c r="B19" s="28">
        <v>14.165129315193985</v>
      </c>
      <c r="C19" s="92">
        <f t="shared" si="0"/>
        <v>14.377606254921893</v>
      </c>
      <c r="D19" s="28">
        <v>15.415361381848353</v>
      </c>
      <c r="E19" s="92">
        <f t="shared" si="1"/>
        <v>15.646591802576076</v>
      </c>
      <c r="F19" s="28">
        <v>18.503434586484641</v>
      </c>
      <c r="G19" s="92">
        <f t="shared" si="2"/>
        <v>18.780986105281908</v>
      </c>
      <c r="H19" s="28">
        <v>16.858216217607627</v>
      </c>
      <c r="I19" s="92">
        <f t="shared" si="3"/>
        <v>17.111089460871739</v>
      </c>
      <c r="J19" s="28">
        <v>18.544037839368389</v>
      </c>
      <c r="K19" s="92">
        <f t="shared" si="4"/>
        <v>18.822198406958915</v>
      </c>
      <c r="L19" s="28">
        <v>21.305205249999997</v>
      </c>
      <c r="M19" s="92">
        <f t="shared" si="5"/>
        <v>21.624783328749995</v>
      </c>
      <c r="N19" s="28">
        <v>25.344296249999999</v>
      </c>
      <c r="O19" s="92">
        <f t="shared" si="6"/>
        <v>25.724460693749997</v>
      </c>
      <c r="P19" s="28">
        <v>67435.192000458323</v>
      </c>
      <c r="Q19" s="92">
        <f t="shared" si="7"/>
        <v>68446.719880465185</v>
      </c>
      <c r="R19" s="28">
        <v>18.978522771813306</v>
      </c>
      <c r="S19" s="92">
        <f t="shared" si="8"/>
        <v>19.263200613390506</v>
      </c>
      <c r="T19" s="92">
        <f t="shared" si="26"/>
        <v>19.880537493400485</v>
      </c>
      <c r="U19" s="28">
        <v>12.839883324540358</v>
      </c>
      <c r="V19" s="92">
        <f t="shared" si="9"/>
        <v>13.032481574408461</v>
      </c>
      <c r="W19" s="28">
        <v>21.729033318452913</v>
      </c>
      <c r="X19" s="92">
        <f t="shared" si="10"/>
        <v>22.054968818229703</v>
      </c>
      <c r="Y19" s="28">
        <v>24.617069392424508</v>
      </c>
      <c r="Z19" s="92">
        <f t="shared" si="11"/>
        <v>24.986325433310874</v>
      </c>
      <c r="AA19" s="28">
        <v>57583.188525966871</v>
      </c>
      <c r="AB19" s="92">
        <f t="shared" si="12"/>
        <v>58446.93635385637</v>
      </c>
      <c r="AC19" s="28">
        <v>63011.696159380132</v>
      </c>
      <c r="AD19" s="92">
        <f t="shared" si="13"/>
        <v>63956.871601770828</v>
      </c>
      <c r="AE19" s="28">
        <v>21.8415542044518</v>
      </c>
      <c r="AF19" s="92">
        <f t="shared" si="14"/>
        <v>22.169177517518573</v>
      </c>
      <c r="AG19" s="28">
        <v>15.165314968517482</v>
      </c>
      <c r="AH19" s="92">
        <f t="shared" si="15"/>
        <v>15.392794693045243</v>
      </c>
      <c r="AI19" s="92">
        <f t="shared" si="27"/>
        <v>16.62870236436844</v>
      </c>
      <c r="AJ19" s="28">
        <v>14.040106108528548</v>
      </c>
      <c r="AK19" s="92">
        <f t="shared" si="16"/>
        <v>14.250707700156475</v>
      </c>
      <c r="AL19" s="92">
        <f t="shared" si="28"/>
        <v>15.483169534823059</v>
      </c>
      <c r="AM19" s="28">
        <v>50030.536611307842</v>
      </c>
      <c r="AN19" s="92">
        <f t="shared" si="17"/>
        <v>50780.994660477452</v>
      </c>
      <c r="AO19" s="28">
        <v>19.953703783803714</v>
      </c>
      <c r="AP19" s="92">
        <f t="shared" si="18"/>
        <v>20.253009340560769</v>
      </c>
      <c r="AQ19" s="28">
        <v>59260.999959417029</v>
      </c>
      <c r="AR19" s="92">
        <f t="shared" si="19"/>
        <v>60149.91495880828</v>
      </c>
      <c r="AS19" s="28">
        <v>20.002692008551488</v>
      </c>
      <c r="AT19" s="28">
        <v>17.737282521993023</v>
      </c>
      <c r="AU19" s="28">
        <v>14.827752310520804</v>
      </c>
      <c r="AV19" s="92">
        <f t="shared" si="20"/>
        <v>15.050168595178615</v>
      </c>
      <c r="AW19" s="28">
        <v>17.403230367828801</v>
      </c>
      <c r="AX19" s="92">
        <f t="shared" si="21"/>
        <v>17.66427882334623</v>
      </c>
      <c r="AY19" s="28">
        <v>44613.281066494463</v>
      </c>
      <c r="AZ19" s="92">
        <f t="shared" si="22"/>
        <v>45282.480282491873</v>
      </c>
      <c r="BA19" s="28">
        <v>48515.255346522754</v>
      </c>
      <c r="BB19" s="92">
        <f t="shared" si="23"/>
        <v>49242.984176720587</v>
      </c>
      <c r="BC19" s="28">
        <v>48220.200578792312</v>
      </c>
      <c r="BD19" s="92">
        <f t="shared" si="24"/>
        <v>48943.503587474195</v>
      </c>
      <c r="BE19" s="28">
        <v>56217.935109180304</v>
      </c>
      <c r="BF19" s="92">
        <f t="shared" si="25"/>
        <v>57061.204135817999</v>
      </c>
    </row>
    <row r="20" spans="1:60" ht="15.4" x14ac:dyDescent="0.45">
      <c r="A20" s="2">
        <v>15</v>
      </c>
      <c r="B20" s="28">
        <v>14.377606254921893</v>
      </c>
      <c r="C20" s="92">
        <f t="shared" si="0"/>
        <v>14.593270348745721</v>
      </c>
      <c r="D20" s="28">
        <v>15.646591802576076</v>
      </c>
      <c r="E20" s="92">
        <f t="shared" si="1"/>
        <v>15.881290679614715</v>
      </c>
      <c r="F20" s="28">
        <v>18.780986105281908</v>
      </c>
      <c r="G20" s="92">
        <f t="shared" si="2"/>
        <v>19.062700896861134</v>
      </c>
      <c r="H20" s="28">
        <v>17.111089460871739</v>
      </c>
      <c r="I20" s="92">
        <f t="shared" si="3"/>
        <v>17.367755802784814</v>
      </c>
      <c r="J20" s="28">
        <v>18.822198406958915</v>
      </c>
      <c r="K20" s="92">
        <f t="shared" si="4"/>
        <v>19.104531383063296</v>
      </c>
      <c r="L20" s="28">
        <v>21.629649999999998</v>
      </c>
      <c r="M20" s="92">
        <f t="shared" si="5"/>
        <v>21.954094749999996</v>
      </c>
      <c r="N20" s="28">
        <v>25.730249999999998</v>
      </c>
      <c r="O20" s="92">
        <f t="shared" si="6"/>
        <v>26.116203749999997</v>
      </c>
      <c r="P20" s="28">
        <v>68462.123858333332</v>
      </c>
      <c r="Q20" s="92">
        <f t="shared" si="7"/>
        <v>69489.055716208328</v>
      </c>
      <c r="R20" s="28">
        <v>19.263200613390506</v>
      </c>
      <c r="S20" s="92">
        <f t="shared" si="8"/>
        <v>19.552148622591361</v>
      </c>
      <c r="T20" s="92">
        <f t="shared" si="26"/>
        <v>20.178745555801491</v>
      </c>
      <c r="U20" s="28">
        <v>13.032481574408461</v>
      </c>
      <c r="V20" s="92">
        <f t="shared" si="9"/>
        <v>13.227968798024587</v>
      </c>
      <c r="W20" s="28">
        <v>22.054968818229703</v>
      </c>
      <c r="X20" s="92">
        <f t="shared" si="10"/>
        <v>22.385793350503146</v>
      </c>
      <c r="Y20" s="28">
        <v>24.986325433310874</v>
      </c>
      <c r="Z20" s="92">
        <f t="shared" si="11"/>
        <v>25.361120314810535</v>
      </c>
      <c r="AA20" s="28">
        <v>58446.93635385637</v>
      </c>
      <c r="AB20" s="92">
        <f t="shared" si="12"/>
        <v>59323.640399164207</v>
      </c>
      <c r="AC20" s="28">
        <v>63956.871601770828</v>
      </c>
      <c r="AD20" s="92">
        <f t="shared" si="13"/>
        <v>64916.224675797384</v>
      </c>
      <c r="AE20" s="28">
        <v>22.169177517518573</v>
      </c>
      <c r="AF20" s="92">
        <f t="shared" si="14"/>
        <v>22.501715180281348</v>
      </c>
      <c r="AG20" s="28">
        <v>15.392794693045243</v>
      </c>
      <c r="AH20" s="92">
        <f t="shared" si="15"/>
        <v>15.62368661344092</v>
      </c>
      <c r="AI20" s="92">
        <f t="shared" si="27"/>
        <v>16.878132899833965</v>
      </c>
      <c r="AJ20" s="28">
        <v>14.250707700156475</v>
      </c>
      <c r="AK20" s="92">
        <f t="shared" si="16"/>
        <v>14.464468315658822</v>
      </c>
      <c r="AL20" s="92">
        <f t="shared" si="28"/>
        <v>15.715417077845403</v>
      </c>
      <c r="AM20" s="28">
        <v>50780.994660477452</v>
      </c>
      <c r="AN20" s="92">
        <f t="shared" si="17"/>
        <v>51542.70958038461</v>
      </c>
      <c r="AO20" s="28">
        <v>20.253009340560769</v>
      </c>
      <c r="AP20" s="92">
        <f t="shared" si="18"/>
        <v>20.556804480669179</v>
      </c>
      <c r="AQ20" s="28">
        <v>60149.91495880828</v>
      </c>
      <c r="AR20" s="92">
        <f t="shared" si="19"/>
        <v>61052.163683190396</v>
      </c>
      <c r="AS20" s="28">
        <v>20.302732388679761</v>
      </c>
      <c r="AT20" s="28">
        <v>18.00334175982292</v>
      </c>
      <c r="AU20" s="28">
        <v>15.050168595178615</v>
      </c>
      <c r="AV20" s="92">
        <f t="shared" si="20"/>
        <v>15.275921124106294</v>
      </c>
      <c r="AW20" s="28">
        <v>17.66427882334623</v>
      </c>
      <c r="AX20" s="92">
        <f t="shared" si="21"/>
        <v>17.929243005696421</v>
      </c>
      <c r="AY20" s="28">
        <v>45282.480282491873</v>
      </c>
      <c r="AZ20" s="92">
        <f t="shared" si="22"/>
        <v>45961.717486729249</v>
      </c>
      <c r="BA20" s="28">
        <v>49242.984176720587</v>
      </c>
      <c r="BB20" s="92">
        <f t="shared" si="23"/>
        <v>49981.628939371389</v>
      </c>
      <c r="BC20" s="28">
        <v>48943.503587474195</v>
      </c>
      <c r="BD20" s="92">
        <f t="shared" si="24"/>
        <v>49677.656141286301</v>
      </c>
      <c r="BE20" s="28">
        <v>57061.204135817999</v>
      </c>
      <c r="BF20" s="92">
        <f t="shared" si="25"/>
        <v>57917.122197855264</v>
      </c>
      <c r="BG20" s="64" t="s">
        <v>220</v>
      </c>
    </row>
    <row r="21" spans="1:60" ht="15.4" x14ac:dyDescent="0.45">
      <c r="A21" s="2">
        <v>16</v>
      </c>
      <c r="B21" s="28">
        <v>14.593270348745721</v>
      </c>
      <c r="C21" s="92">
        <f t="shared" si="0"/>
        <v>14.812169403976904</v>
      </c>
      <c r="D21" s="28">
        <v>15.881290679614715</v>
      </c>
      <c r="E21" s="92">
        <f t="shared" si="1"/>
        <v>16.119510039808933</v>
      </c>
      <c r="F21" s="28">
        <v>19.062700896861134</v>
      </c>
      <c r="G21" s="92">
        <f t="shared" si="2"/>
        <v>19.348641410314048</v>
      </c>
      <c r="H21" s="28">
        <v>17.367755802784814</v>
      </c>
      <c r="I21" s="92">
        <f t="shared" si="3"/>
        <v>17.628272139826585</v>
      </c>
      <c r="J21" s="28">
        <v>19.104531383063296</v>
      </c>
      <c r="K21" s="92">
        <f t="shared" si="4"/>
        <v>19.391099353809246</v>
      </c>
      <c r="L21" s="28">
        <v>21.954094749999996</v>
      </c>
      <c r="M21" s="92">
        <f t="shared" si="5"/>
        <v>22.283406171249993</v>
      </c>
      <c r="N21" s="28">
        <v>26.116203749999997</v>
      </c>
      <c r="O21" s="92">
        <f t="shared" si="6"/>
        <v>26.507946806249993</v>
      </c>
      <c r="P21" s="28">
        <v>69489.055716208328</v>
      </c>
      <c r="Q21" s="92">
        <f t="shared" si="7"/>
        <v>70531.391551951441</v>
      </c>
      <c r="R21" s="28">
        <v>19.552148622591361</v>
      </c>
      <c r="S21" s="92">
        <f t="shared" si="8"/>
        <v>19.845430851930228</v>
      </c>
      <c r="T21" s="92">
        <f t="shared" si="26"/>
        <v>20.481426739138513</v>
      </c>
      <c r="U21" s="28">
        <v>13.227968798024587</v>
      </c>
      <c r="V21" s="92">
        <f t="shared" si="9"/>
        <v>13.426388329994955</v>
      </c>
      <c r="W21" s="28">
        <v>22.385793350503146</v>
      </c>
      <c r="X21" s="92">
        <f t="shared" si="10"/>
        <v>22.721580250760692</v>
      </c>
      <c r="Y21" s="28">
        <v>25.361120314810535</v>
      </c>
      <c r="Z21" s="92">
        <f t="shared" si="11"/>
        <v>25.741537119532691</v>
      </c>
      <c r="AA21" s="28">
        <v>59323.640399164207</v>
      </c>
      <c r="AB21" s="92">
        <f t="shared" si="12"/>
        <v>60213.495005151664</v>
      </c>
      <c r="AC21" s="28">
        <v>64916.224675797384</v>
      </c>
      <c r="AD21" s="92">
        <f t="shared" si="13"/>
        <v>65889.968045934336</v>
      </c>
      <c r="AE21" s="28">
        <v>22.501715180281348</v>
      </c>
      <c r="AF21" s="92">
        <f t="shared" si="14"/>
        <v>22.839240907985566</v>
      </c>
      <c r="AG21" s="28">
        <v>15.62368661344092</v>
      </c>
      <c r="AH21" s="92">
        <f t="shared" si="15"/>
        <v>15.858041912642532</v>
      </c>
      <c r="AI21" s="92">
        <f t="shared" si="27"/>
        <v>17.131304893331471</v>
      </c>
      <c r="AJ21" s="28">
        <v>14.464468315658822</v>
      </c>
      <c r="AK21" s="92">
        <f t="shared" si="16"/>
        <v>14.681435340393703</v>
      </c>
      <c r="AL21" s="92">
        <f t="shared" si="28"/>
        <v>15.951148334013084</v>
      </c>
      <c r="AM21" s="28">
        <v>51542.70958038461</v>
      </c>
      <c r="AN21" s="92">
        <f t="shared" si="17"/>
        <v>52315.850224090376</v>
      </c>
      <c r="AO21" s="28">
        <v>20.556804480669179</v>
      </c>
      <c r="AP21" s="92">
        <f t="shared" si="18"/>
        <v>20.865156547879213</v>
      </c>
      <c r="AQ21" s="28">
        <v>61052.163683190396</v>
      </c>
      <c r="AR21" s="92">
        <f t="shared" si="19"/>
        <v>61967.946138438245</v>
      </c>
      <c r="AS21" s="28">
        <v>20.607273374509958</v>
      </c>
      <c r="AT21" s="28">
        <v>18.273391886220264</v>
      </c>
      <c r="AU21" s="28">
        <v>15.275921124106294</v>
      </c>
      <c r="AV21" s="92">
        <f t="shared" si="20"/>
        <v>15.505059940967886</v>
      </c>
      <c r="AW21" s="28">
        <v>17.929243005696421</v>
      </c>
      <c r="AX21" s="92">
        <f t="shared" si="21"/>
        <v>18.198181650781866</v>
      </c>
      <c r="AY21" s="28">
        <v>45961.717486729249</v>
      </c>
      <c r="AZ21" s="92">
        <f t="shared" si="22"/>
        <v>46651.143249030181</v>
      </c>
      <c r="BA21" s="28">
        <v>49981.628939371389</v>
      </c>
      <c r="BB21" s="92">
        <f t="shared" si="23"/>
        <v>50731.353373461956</v>
      </c>
      <c r="BC21" s="28">
        <v>49677.656141286301</v>
      </c>
      <c r="BD21" s="92">
        <f t="shared" si="24"/>
        <v>50422.820983405589</v>
      </c>
      <c r="BE21" s="28">
        <v>57917.122197855264</v>
      </c>
      <c r="BF21" s="92">
        <f t="shared" si="25"/>
        <v>58785.879030823089</v>
      </c>
      <c r="BG21" t="s">
        <v>213</v>
      </c>
    </row>
    <row r="22" spans="1:60" ht="15.4" x14ac:dyDescent="0.45">
      <c r="A22" s="2">
        <v>17</v>
      </c>
      <c r="B22" s="28">
        <v>14.812169403976904</v>
      </c>
      <c r="C22" s="92">
        <f t="shared" si="0"/>
        <v>15.034351945036557</v>
      </c>
      <c r="D22" s="28">
        <v>16.119510039808933</v>
      </c>
      <c r="E22" s="92">
        <f t="shared" si="1"/>
        <v>16.361302690406067</v>
      </c>
      <c r="F22" s="28">
        <v>19.348641410314048</v>
      </c>
      <c r="G22" s="92">
        <f t="shared" si="2"/>
        <v>19.638871031468756</v>
      </c>
      <c r="H22" s="28">
        <v>17.628272139826585</v>
      </c>
      <c r="I22" s="92">
        <f t="shared" si="3"/>
        <v>17.89269622192398</v>
      </c>
      <c r="J22" s="28">
        <v>19.391099353809246</v>
      </c>
      <c r="K22" s="92">
        <f t="shared" si="4"/>
        <v>19.681965844116384</v>
      </c>
      <c r="L22" s="28">
        <v>22.283406171249993</v>
      </c>
      <c r="M22" s="92">
        <f t="shared" si="5"/>
        <v>22.617657263818742</v>
      </c>
      <c r="N22" s="28">
        <v>26.507946806249993</v>
      </c>
      <c r="O22" s="92">
        <f t="shared" si="6"/>
        <v>26.90556600834374</v>
      </c>
      <c r="P22" s="28">
        <v>70531.391551951441</v>
      </c>
      <c r="Q22" s="92">
        <f t="shared" si="7"/>
        <v>71589.362425230705</v>
      </c>
      <c r="R22" s="28">
        <v>19.845430851930228</v>
      </c>
      <c r="S22" s="92">
        <f t="shared" si="8"/>
        <v>20.143112314709178</v>
      </c>
      <c r="T22" s="92">
        <f t="shared" si="26"/>
        <v>20.78864814022559</v>
      </c>
      <c r="U22" s="28">
        <v>13.426388329994955</v>
      </c>
      <c r="V22" s="92">
        <f t="shared" si="9"/>
        <v>13.627784154944878</v>
      </c>
      <c r="W22" s="28">
        <v>22.721580250760692</v>
      </c>
      <c r="X22" s="92">
        <f t="shared" si="10"/>
        <v>23.0624039545221</v>
      </c>
      <c r="Y22" s="28">
        <v>25.741537119532691</v>
      </c>
      <c r="Z22" s="92">
        <f t="shared" si="11"/>
        <v>26.12766017632568</v>
      </c>
      <c r="AA22" s="28">
        <v>60213.495005151664</v>
      </c>
      <c r="AB22" s="92">
        <f t="shared" si="12"/>
        <v>61116.697430228931</v>
      </c>
      <c r="AC22" s="28">
        <v>65889.968045934336</v>
      </c>
      <c r="AD22" s="92">
        <f t="shared" si="13"/>
        <v>66878.317566623344</v>
      </c>
      <c r="AE22" s="28">
        <v>22.839240907985566</v>
      </c>
      <c r="AF22" s="92">
        <f t="shared" si="14"/>
        <v>23.181829521605348</v>
      </c>
      <c r="AG22" s="28">
        <v>15.858041912642532</v>
      </c>
      <c r="AH22" s="92">
        <f t="shared" si="15"/>
        <v>16.095912541332169</v>
      </c>
      <c r="AI22" s="92">
        <f t="shared" si="27"/>
        <v>17.388274466731442</v>
      </c>
      <c r="AJ22" s="28">
        <v>14.681435340393703</v>
      </c>
      <c r="AK22" s="92">
        <f t="shared" si="16"/>
        <v>14.901656870499608</v>
      </c>
      <c r="AL22" s="92">
        <f t="shared" si="28"/>
        <v>16.190415559023279</v>
      </c>
      <c r="AM22" s="28">
        <v>52315.850224090376</v>
      </c>
      <c r="AN22" s="92">
        <f t="shared" si="17"/>
        <v>53100.587977451723</v>
      </c>
      <c r="AO22" s="28">
        <v>20.865156547879213</v>
      </c>
      <c r="AP22" s="92">
        <f t="shared" si="18"/>
        <v>21.1781338960974</v>
      </c>
      <c r="AQ22" s="28">
        <v>61967.946138438245</v>
      </c>
      <c r="AR22" s="92">
        <f t="shared" si="19"/>
        <v>62897.465330514809</v>
      </c>
      <c r="AS22" s="28">
        <v>20.916382475127609</v>
      </c>
      <c r="AT22" s="28">
        <v>18.547492764513567</v>
      </c>
      <c r="AU22" s="28">
        <v>15.505059940967886</v>
      </c>
      <c r="AV22" s="92">
        <f t="shared" si="20"/>
        <v>15.737635840082403</v>
      </c>
      <c r="AW22" s="28">
        <v>18.198181650781866</v>
      </c>
      <c r="AX22" s="92">
        <f t="shared" si="21"/>
        <v>18.471154375543591</v>
      </c>
      <c r="AY22" s="28">
        <v>46651.143249030181</v>
      </c>
      <c r="AZ22" s="92">
        <f t="shared" si="22"/>
        <v>47350.910397765627</v>
      </c>
      <c r="BA22" s="28">
        <v>50731.353373461956</v>
      </c>
      <c r="BB22" s="92">
        <f t="shared" si="23"/>
        <v>51492.323674063882</v>
      </c>
      <c r="BC22" s="28">
        <v>50422.820983405589</v>
      </c>
      <c r="BD22" s="92">
        <f t="shared" si="24"/>
        <v>51179.163298156665</v>
      </c>
      <c r="BE22" s="28">
        <v>58785.879030823089</v>
      </c>
      <c r="BF22" s="92">
        <f t="shared" si="25"/>
        <v>59667.66721628543</v>
      </c>
      <c r="BG22" t="s">
        <v>221</v>
      </c>
    </row>
    <row r="23" spans="1:60" ht="15.4" x14ac:dyDescent="0.45">
      <c r="A23" s="2">
        <v>18</v>
      </c>
      <c r="B23" s="28">
        <v>15.034351945036557</v>
      </c>
      <c r="C23" s="92">
        <f t="shared" si="0"/>
        <v>15.259867224212103</v>
      </c>
      <c r="D23" s="28">
        <v>16.361302690406067</v>
      </c>
      <c r="E23" s="92">
        <f t="shared" si="1"/>
        <v>16.606722230762156</v>
      </c>
      <c r="F23" s="28">
        <v>19.638871031468756</v>
      </c>
      <c r="G23" s="92">
        <f t="shared" si="2"/>
        <v>19.933454096940785</v>
      </c>
      <c r="H23" s="28">
        <v>17.89269622192398</v>
      </c>
      <c r="I23" s="92">
        <f t="shared" si="3"/>
        <v>18.161086665252839</v>
      </c>
      <c r="J23" s="28">
        <v>19.681965844116384</v>
      </c>
      <c r="K23" s="92">
        <f t="shared" si="4"/>
        <v>19.977195331778127</v>
      </c>
      <c r="L23" s="28">
        <v>22.617657263818742</v>
      </c>
      <c r="M23" s="92">
        <f t="shared" si="5"/>
        <v>22.956922122776021</v>
      </c>
      <c r="N23" s="28">
        <v>26.90556600834374</v>
      </c>
      <c r="O23" s="92">
        <f t="shared" si="6"/>
        <v>27.309149498468894</v>
      </c>
      <c r="P23" s="28">
        <v>71589.362425230705</v>
      </c>
      <c r="Q23" s="92">
        <f t="shared" si="7"/>
        <v>72663.202861609156</v>
      </c>
      <c r="R23" s="28">
        <v>20.143112314709178</v>
      </c>
      <c r="S23" s="92">
        <f t="shared" si="8"/>
        <v>20.445258999429814</v>
      </c>
      <c r="T23" s="92">
        <f t="shared" si="26"/>
        <v>21.100477862328972</v>
      </c>
      <c r="U23" s="28">
        <v>13.627784154944878</v>
      </c>
      <c r="V23" s="92">
        <f t="shared" si="9"/>
        <v>13.83220091726905</v>
      </c>
      <c r="W23" s="28">
        <v>23.0624039545221</v>
      </c>
      <c r="X23" s="92">
        <f t="shared" si="10"/>
        <v>23.408340013839929</v>
      </c>
      <c r="Y23" s="28">
        <v>26.12766017632568</v>
      </c>
      <c r="Z23" s="92">
        <f t="shared" si="11"/>
        <v>26.519575078970561</v>
      </c>
      <c r="AA23" s="28">
        <v>61116.697430228931</v>
      </c>
      <c r="AB23" s="92">
        <f t="shared" si="12"/>
        <v>62033.447891682357</v>
      </c>
      <c r="AC23" s="28">
        <v>66878.317566623344</v>
      </c>
      <c r="AD23" s="92">
        <f t="shared" si="13"/>
        <v>67881.492330122681</v>
      </c>
      <c r="AE23" s="28">
        <v>23.181829521605348</v>
      </c>
      <c r="AF23" s="92">
        <f t="shared" si="14"/>
        <v>23.529556964429425</v>
      </c>
      <c r="AG23" s="28">
        <v>16.095912541332169</v>
      </c>
      <c r="AH23" s="92">
        <f t="shared" si="15"/>
        <v>16.33735122945215</v>
      </c>
      <c r="AI23" s="92">
        <f t="shared" si="27"/>
        <v>17.64909858373241</v>
      </c>
      <c r="AJ23" s="28">
        <v>14.901656870499608</v>
      </c>
      <c r="AK23" s="92">
        <f t="shared" si="16"/>
        <v>15.1251817235571</v>
      </c>
      <c r="AL23" s="92">
        <f t="shared" si="28"/>
        <v>16.433271792408625</v>
      </c>
      <c r="AM23" s="28">
        <v>53100.587977451723</v>
      </c>
      <c r="AN23" s="92">
        <f t="shared" si="17"/>
        <v>53897.096797113496</v>
      </c>
      <c r="AO23" s="28">
        <v>21.1781338960974</v>
      </c>
      <c r="AP23" s="92">
        <f t="shared" si="18"/>
        <v>21.495805904538859</v>
      </c>
      <c r="AQ23" s="28">
        <v>62897.465330514809</v>
      </c>
      <c r="AR23" s="92">
        <f t="shared" si="19"/>
        <v>63840.927310472529</v>
      </c>
      <c r="AS23" s="28">
        <v>21.230128212254524</v>
      </c>
      <c r="AT23" s="28">
        <v>18.825705155981272</v>
      </c>
      <c r="AU23" s="28">
        <v>15.737635840082403</v>
      </c>
      <c r="AV23" s="92">
        <f t="shared" si="20"/>
        <v>15.973700377683638</v>
      </c>
      <c r="AW23" s="28">
        <v>18.471154375543591</v>
      </c>
      <c r="AX23" s="92">
        <f t="shared" si="21"/>
        <v>18.748221691176742</v>
      </c>
      <c r="AY23" s="28">
        <v>47350.910397765627</v>
      </c>
      <c r="AZ23" s="92">
        <f t="shared" si="22"/>
        <v>48061.174053732109</v>
      </c>
      <c r="BA23" s="28">
        <v>51492.323674063882</v>
      </c>
      <c r="BB23" s="92">
        <f t="shared" si="23"/>
        <v>52264.708529174837</v>
      </c>
      <c r="BC23" s="28">
        <v>51179.163298156665</v>
      </c>
      <c r="BD23" s="92">
        <f t="shared" si="24"/>
        <v>51946.850747629011</v>
      </c>
      <c r="BE23" s="28">
        <v>59667.66721628543</v>
      </c>
      <c r="BF23" s="92">
        <f t="shared" si="25"/>
        <v>60562.682224529708</v>
      </c>
      <c r="BG23" s="35"/>
    </row>
    <row r="24" spans="1:60" ht="15.4" x14ac:dyDescent="0.45">
      <c r="A24" s="2">
        <v>19</v>
      </c>
      <c r="B24" s="28">
        <v>15.259867224212103</v>
      </c>
      <c r="C24" s="92">
        <f t="shared" si="0"/>
        <v>15.488765232575282</v>
      </c>
      <c r="D24" s="28">
        <v>16.606722230762156</v>
      </c>
      <c r="E24" s="92">
        <f t="shared" si="1"/>
        <v>16.855823064223586</v>
      </c>
      <c r="F24" s="28">
        <v>19.933454096940785</v>
      </c>
      <c r="G24" s="92">
        <f t="shared" si="2"/>
        <v>20.232455908394897</v>
      </c>
      <c r="H24" s="28">
        <v>18.161086665252839</v>
      </c>
      <c r="I24" s="92">
        <f t="shared" si="3"/>
        <v>18.433502965231629</v>
      </c>
      <c r="J24" s="28">
        <v>19.977195331778127</v>
      </c>
      <c r="K24" s="92">
        <f t="shared" si="4"/>
        <v>20.276853261754798</v>
      </c>
      <c r="L24" s="28">
        <v>22.956922122776021</v>
      </c>
      <c r="M24" s="92">
        <f t="shared" si="5"/>
        <v>23.301275954617658</v>
      </c>
      <c r="N24" s="28">
        <v>27.309149498468894</v>
      </c>
      <c r="O24" s="92">
        <f t="shared" si="6"/>
        <v>27.718786740945927</v>
      </c>
      <c r="P24" s="28">
        <v>72663.202861609156</v>
      </c>
      <c r="Q24" s="92">
        <f t="shared" si="7"/>
        <v>73753.150904533279</v>
      </c>
      <c r="R24" s="28">
        <v>20.445258999429814</v>
      </c>
      <c r="S24" s="92">
        <f t="shared" si="8"/>
        <v>20.75193788442126</v>
      </c>
      <c r="T24" s="92">
        <f t="shared" si="26"/>
        <v>21.416985030263906</v>
      </c>
      <c r="U24" s="28">
        <v>13.83220091726905</v>
      </c>
      <c r="V24" s="92">
        <f t="shared" si="9"/>
        <v>14.039683931028085</v>
      </c>
      <c r="W24" s="28">
        <v>23.408340013839929</v>
      </c>
      <c r="X24" s="92">
        <f t="shared" si="10"/>
        <v>23.759465114047526</v>
      </c>
      <c r="Y24" s="28">
        <v>26.519575078970561</v>
      </c>
      <c r="Z24" s="92">
        <f t="shared" si="11"/>
        <v>26.917368705155116</v>
      </c>
      <c r="AA24" s="28">
        <v>62033.447891682357</v>
      </c>
      <c r="AB24" s="92">
        <f t="shared" si="12"/>
        <v>62963.949610057585</v>
      </c>
      <c r="AC24" s="28">
        <v>67881.492330122681</v>
      </c>
      <c r="AD24" s="92">
        <f t="shared" si="13"/>
        <v>68899.714715074515</v>
      </c>
      <c r="AE24" s="28">
        <v>23.529556964429425</v>
      </c>
      <c r="AF24" s="92">
        <f t="shared" si="14"/>
        <v>23.882500318895865</v>
      </c>
      <c r="AG24" s="28">
        <v>16.33735122945215</v>
      </c>
      <c r="AH24" s="92">
        <f t="shared" si="15"/>
        <v>16.582411497893929</v>
      </c>
      <c r="AI24" s="92">
        <f t="shared" si="27"/>
        <v>17.913835062488396</v>
      </c>
      <c r="AJ24" s="28">
        <v>15.1251817235571</v>
      </c>
      <c r="AK24" s="92">
        <f t="shared" si="16"/>
        <v>15.352059449410454</v>
      </c>
      <c r="AL24" s="92">
        <f t="shared" si="28"/>
        <v>16.679770869294753</v>
      </c>
      <c r="AM24" s="28">
        <v>53897.096797113496</v>
      </c>
      <c r="AN24" s="92">
        <f t="shared" si="17"/>
        <v>54705.553249070195</v>
      </c>
      <c r="AO24" s="28">
        <v>21.495805904538859</v>
      </c>
      <c r="AP24" s="92">
        <f t="shared" si="18"/>
        <v>21.818242993106939</v>
      </c>
      <c r="AQ24" s="28">
        <v>63840.927310472529</v>
      </c>
      <c r="AR24" s="92">
        <f t="shared" si="19"/>
        <v>64798.541220129613</v>
      </c>
      <c r="AS24" s="28">
        <v>21.548580135438343</v>
      </c>
      <c r="AT24" s="28">
        <v>19.108090733320992</v>
      </c>
      <c r="AU24" s="28">
        <v>15.973700377683638</v>
      </c>
      <c r="AV24" s="92">
        <f t="shared" si="20"/>
        <v>16.213305883348891</v>
      </c>
      <c r="AW24" s="28">
        <v>18.748221691176742</v>
      </c>
      <c r="AX24" s="92">
        <f t="shared" si="21"/>
        <v>19.02944501654439</v>
      </c>
      <c r="AY24" s="28">
        <v>48061.174053732109</v>
      </c>
      <c r="AZ24" s="92">
        <f t="shared" si="22"/>
        <v>48782.091664538086</v>
      </c>
      <c r="BA24" s="28">
        <v>52264.708529174837</v>
      </c>
      <c r="BB24" s="92">
        <f t="shared" si="23"/>
        <v>53048.679157112456</v>
      </c>
      <c r="BC24" s="28">
        <v>51946.850747629011</v>
      </c>
      <c r="BD24" s="92">
        <f t="shared" si="24"/>
        <v>52726.053508843441</v>
      </c>
      <c r="BE24" s="28">
        <v>60562.682224529708</v>
      </c>
      <c r="BF24" s="92">
        <f t="shared" si="25"/>
        <v>61471.122457897647</v>
      </c>
      <c r="BG24" s="35"/>
      <c r="BH24" s="35"/>
    </row>
    <row r="25" spans="1:60" ht="15.4" x14ac:dyDescent="0.45">
      <c r="A25" s="2">
        <v>20</v>
      </c>
      <c r="B25" s="28">
        <v>15.488765232575282</v>
      </c>
      <c r="C25" s="92">
        <f t="shared" si="0"/>
        <v>15.721096711063911</v>
      </c>
      <c r="D25" s="28">
        <v>16.855823064223586</v>
      </c>
      <c r="E25" s="92">
        <f t="shared" si="1"/>
        <v>17.108660410186939</v>
      </c>
      <c r="F25" s="28">
        <v>20.232455908394897</v>
      </c>
      <c r="G25" s="92">
        <f t="shared" si="2"/>
        <v>20.535942747020819</v>
      </c>
      <c r="H25" s="28">
        <v>18.433502965231629</v>
      </c>
      <c r="I25" s="92">
        <f t="shared" si="3"/>
        <v>18.710005509710101</v>
      </c>
      <c r="J25" s="28">
        <v>20.276853261754798</v>
      </c>
      <c r="K25" s="92">
        <f t="shared" si="4"/>
        <v>20.581006060681119</v>
      </c>
      <c r="L25" s="28">
        <v>23.301275954617658</v>
      </c>
      <c r="M25" s="92">
        <f t="shared" si="5"/>
        <v>23.650795093936921</v>
      </c>
      <c r="N25" s="28">
        <v>27.718786740945927</v>
      </c>
      <c r="O25" s="92">
        <f t="shared" si="6"/>
        <v>28.134568542060112</v>
      </c>
      <c r="P25" s="28">
        <v>73753.150904533279</v>
      </c>
      <c r="Q25" s="92">
        <f t="shared" si="7"/>
        <v>74859.448168101269</v>
      </c>
      <c r="R25" s="28">
        <v>20.75193788442126</v>
      </c>
      <c r="S25" s="92">
        <f t="shared" si="8"/>
        <v>21.063216952687576</v>
      </c>
      <c r="T25" s="92">
        <f t="shared" si="26"/>
        <v>21.738239805717861</v>
      </c>
      <c r="U25" s="28">
        <v>14.039683931028085</v>
      </c>
      <c r="V25" s="92">
        <f t="shared" si="9"/>
        <v>14.250279189993504</v>
      </c>
      <c r="W25" s="28">
        <v>23.759465114047526</v>
      </c>
      <c r="X25" s="92">
        <f t="shared" si="10"/>
        <v>24.115857090758237</v>
      </c>
      <c r="Y25" s="28">
        <v>26.917368705155116</v>
      </c>
      <c r="Z25" s="92">
        <f t="shared" si="11"/>
        <v>27.321129235732439</v>
      </c>
      <c r="AA25" s="28">
        <v>62963.949610057585</v>
      </c>
      <c r="AB25" s="92">
        <f t="shared" si="12"/>
        <v>63908.408854208443</v>
      </c>
      <c r="AC25" s="28">
        <v>68899.714715074515</v>
      </c>
      <c r="AD25" s="92">
        <f t="shared" si="13"/>
        <v>69933.210435800633</v>
      </c>
      <c r="AE25" s="28">
        <v>23.882500318895865</v>
      </c>
      <c r="AF25" s="92">
        <f t="shared" si="14"/>
        <v>24.2407378236793</v>
      </c>
      <c r="AG25" s="28">
        <v>16.582411497893929</v>
      </c>
      <c r="AH25" s="92">
        <f t="shared" si="15"/>
        <v>16.831147670362338</v>
      </c>
      <c r="AI25" s="92">
        <f t="shared" si="27"/>
        <v>18.182542588425719</v>
      </c>
      <c r="AJ25" s="28">
        <v>15.352059449410454</v>
      </c>
      <c r="AK25" s="92">
        <f t="shared" si="16"/>
        <v>15.58234034115161</v>
      </c>
      <c r="AL25" s="92">
        <f t="shared" si="28"/>
        <v>16.929967432334173</v>
      </c>
      <c r="AM25" s="28">
        <v>54705.553249070195</v>
      </c>
      <c r="AN25" s="92">
        <f t="shared" si="17"/>
        <v>55526.136547806243</v>
      </c>
      <c r="AO25" s="28">
        <v>21.818242993106939</v>
      </c>
      <c r="AP25" s="92">
        <f t="shared" si="18"/>
        <v>22.145516638003542</v>
      </c>
      <c r="AQ25" s="28">
        <v>64798.541220129613</v>
      </c>
      <c r="AR25" s="92">
        <f t="shared" si="19"/>
        <v>65770.51933843155</v>
      </c>
      <c r="AS25" s="28">
        <v>21.871808837469917</v>
      </c>
      <c r="AT25" s="28">
        <v>19.394712094320806</v>
      </c>
      <c r="AU25" s="28">
        <v>16.213305883348891</v>
      </c>
      <c r="AV25" s="92">
        <f t="shared" si="20"/>
        <v>16.456505471599122</v>
      </c>
      <c r="AW25" s="28">
        <v>19.02944501654439</v>
      </c>
      <c r="AX25" s="92">
        <f t="shared" si="21"/>
        <v>19.314886691792555</v>
      </c>
      <c r="AY25" s="28">
        <v>48782.091664538086</v>
      </c>
      <c r="AZ25" s="92">
        <f t="shared" si="22"/>
        <v>49513.823039506155</v>
      </c>
      <c r="BA25" s="28">
        <v>53048.679157112456</v>
      </c>
      <c r="BB25" s="92">
        <f t="shared" si="23"/>
        <v>53844.409344469139</v>
      </c>
      <c r="BC25" s="28">
        <v>52726.053508843441</v>
      </c>
      <c r="BD25" s="92">
        <f t="shared" si="24"/>
        <v>53516.944311476087</v>
      </c>
      <c r="BE25" s="28">
        <v>61471.122457897647</v>
      </c>
      <c r="BF25" s="92">
        <f t="shared" si="25"/>
        <v>62393.189294766104</v>
      </c>
    </row>
    <row r="26" spans="1:60" ht="15.4" x14ac:dyDescent="0.45">
      <c r="A26" s="2">
        <v>21</v>
      </c>
      <c r="B26" s="28">
        <v>15.721096711063911</v>
      </c>
      <c r="C26" s="92">
        <f t="shared" si="0"/>
        <v>15.956913161729869</v>
      </c>
      <c r="D26" s="28">
        <v>17.108660410186939</v>
      </c>
      <c r="E26" s="92">
        <f t="shared" si="1"/>
        <v>17.365290316339742</v>
      </c>
      <c r="F26" s="28">
        <v>20.535942747020819</v>
      </c>
      <c r="G26" s="92">
        <f t="shared" si="2"/>
        <v>20.843981888226129</v>
      </c>
      <c r="H26" s="28">
        <v>18.710005509710101</v>
      </c>
      <c r="I26" s="92">
        <f t="shared" si="3"/>
        <v>18.990655592355751</v>
      </c>
      <c r="J26" s="28">
        <v>20.581006060681119</v>
      </c>
      <c r="K26" s="92">
        <f t="shared" si="4"/>
        <v>20.889721151591335</v>
      </c>
      <c r="L26" s="28">
        <v>23.650795093936921</v>
      </c>
      <c r="M26" s="92">
        <f t="shared" si="5"/>
        <v>24.005557020345972</v>
      </c>
      <c r="N26" s="28">
        <v>28.134568542060112</v>
      </c>
      <c r="O26" s="92">
        <f t="shared" si="6"/>
        <v>28.556587070191011</v>
      </c>
      <c r="P26" s="28">
        <v>74859.448168101269</v>
      </c>
      <c r="Q26" s="92">
        <f t="shared" si="7"/>
        <v>75982.339890622781</v>
      </c>
      <c r="R26" s="28">
        <v>21.063216952687576</v>
      </c>
      <c r="S26" s="92">
        <f t="shared" si="8"/>
        <v>21.379165206977888</v>
      </c>
      <c r="T26" s="92">
        <f t="shared" si="26"/>
        <v>22.064313402803627</v>
      </c>
      <c r="U26" s="28">
        <v>14.250279189993504</v>
      </c>
      <c r="V26" s="92">
        <f t="shared" si="9"/>
        <v>14.464033377843405</v>
      </c>
      <c r="W26" s="28">
        <v>24.115857090758237</v>
      </c>
      <c r="X26" s="92">
        <f t="shared" si="10"/>
        <v>24.477594947119609</v>
      </c>
      <c r="Y26" s="28">
        <v>27.321129235732439</v>
      </c>
      <c r="Z26" s="92">
        <f t="shared" si="11"/>
        <v>27.730946174268421</v>
      </c>
      <c r="AA26" s="28">
        <v>63908.408854208443</v>
      </c>
      <c r="AB26" s="92">
        <f t="shared" si="12"/>
        <v>64867.034987021565</v>
      </c>
      <c r="AC26" s="28">
        <v>69933.210435800633</v>
      </c>
      <c r="AD26" s="92">
        <f t="shared" si="13"/>
        <v>70982.208592337629</v>
      </c>
      <c r="AE26" s="28">
        <v>24.2407378236793</v>
      </c>
      <c r="AF26" s="92">
        <f t="shared" si="14"/>
        <v>24.604348891034487</v>
      </c>
      <c r="AG26" s="28">
        <v>16.831147670362338</v>
      </c>
      <c r="AH26" s="92">
        <f t="shared" si="15"/>
        <v>17.08361488541777</v>
      </c>
      <c r="AI26" s="92">
        <f t="shared" si="27"/>
        <v>18.455280727252102</v>
      </c>
      <c r="AJ26" s="28">
        <v>15.58234034115161</v>
      </c>
      <c r="AK26" s="92">
        <f t="shared" si="16"/>
        <v>15.816075446268883</v>
      </c>
      <c r="AL26" s="92">
        <f t="shared" si="28"/>
        <v>17.183916943819185</v>
      </c>
      <c r="AM26" s="28">
        <v>55526.136547806243</v>
      </c>
      <c r="AN26" s="92">
        <f t="shared" si="17"/>
        <v>56359.02859602333</v>
      </c>
      <c r="AO26" s="28">
        <v>22.145516638003542</v>
      </c>
      <c r="AP26" s="92">
        <f t="shared" si="18"/>
        <v>22.477699387573594</v>
      </c>
      <c r="AQ26" s="28">
        <v>65770.51933843155</v>
      </c>
      <c r="AR26" s="92">
        <f t="shared" si="19"/>
        <v>66757.077128508012</v>
      </c>
      <c r="AS26" s="28">
        <v>22.199885970031964</v>
      </c>
      <c r="AT26" s="28">
        <v>19.685632775735616</v>
      </c>
      <c r="AU26" s="28">
        <v>16.456505471599122</v>
      </c>
      <c r="AV26" s="92">
        <f t="shared" si="20"/>
        <v>16.703353053673109</v>
      </c>
      <c r="AW26" s="28">
        <v>19.314886691792555</v>
      </c>
      <c r="AX26" s="92">
        <f t="shared" si="21"/>
        <v>19.604609992169443</v>
      </c>
      <c r="AY26" s="28">
        <v>49513.823039506155</v>
      </c>
      <c r="AZ26" s="92">
        <f t="shared" si="22"/>
        <v>50256.53038509874</v>
      </c>
      <c r="BA26" s="28">
        <v>53844.409344469139</v>
      </c>
      <c r="BB26" s="92">
        <f t="shared" si="23"/>
        <v>54652.075484636174</v>
      </c>
      <c r="BC26" s="28">
        <v>53516.944311476087</v>
      </c>
      <c r="BD26" s="92">
        <f t="shared" si="24"/>
        <v>54319.698476148224</v>
      </c>
      <c r="BE26" s="28">
        <v>62393.189294766104</v>
      </c>
      <c r="BF26" s="92">
        <f t="shared" si="25"/>
        <v>63329.08713418759</v>
      </c>
    </row>
    <row r="27" spans="1:60" ht="15.4" x14ac:dyDescent="0.45">
      <c r="A27" s="2">
        <v>22</v>
      </c>
      <c r="B27" s="28">
        <v>15.956913161729869</v>
      </c>
      <c r="C27" s="92">
        <f t="shared" si="0"/>
        <v>16.196266859155816</v>
      </c>
      <c r="D27" s="28">
        <v>17.365290316339742</v>
      </c>
      <c r="E27" s="92">
        <f t="shared" si="1"/>
        <v>17.625769671084836</v>
      </c>
      <c r="F27" s="28">
        <v>20.843981888226129</v>
      </c>
      <c r="G27" s="92">
        <f t="shared" si="2"/>
        <v>21.156641616549518</v>
      </c>
      <c r="H27" s="28">
        <v>18.990655592355751</v>
      </c>
      <c r="I27" s="92">
        <f t="shared" si="3"/>
        <v>19.275515426241085</v>
      </c>
      <c r="J27" s="28">
        <v>20.889721151591335</v>
      </c>
      <c r="K27" s="92">
        <f t="shared" si="4"/>
        <v>21.203066968865201</v>
      </c>
      <c r="L27" s="28">
        <v>24.005557020345972</v>
      </c>
      <c r="M27" s="92">
        <f t="shared" si="5"/>
        <v>24.365640375651157</v>
      </c>
      <c r="N27" s="28">
        <v>28.556587070191011</v>
      </c>
      <c r="O27" s="92">
        <f t="shared" si="6"/>
        <v>28.984935876243874</v>
      </c>
      <c r="P27" s="28">
        <v>75982.339890622781</v>
      </c>
      <c r="Q27" s="92">
        <f t="shared" si="7"/>
        <v>77122.074988982116</v>
      </c>
      <c r="R27" s="28">
        <v>21.379165206977888</v>
      </c>
      <c r="S27" s="92">
        <f t="shared" si="8"/>
        <v>21.699852685082554</v>
      </c>
      <c r="T27" s="92">
        <f t="shared" si="26"/>
        <v>22.39527810384568</v>
      </c>
      <c r="U27" s="28">
        <v>14.464033377843405</v>
      </c>
      <c r="V27" s="92">
        <f t="shared" si="9"/>
        <v>14.680993878511055</v>
      </c>
      <c r="W27" s="28">
        <v>24.477594947119609</v>
      </c>
      <c r="X27" s="92">
        <f t="shared" si="10"/>
        <v>24.844758871326402</v>
      </c>
      <c r="Y27" s="28">
        <v>27.730946174268421</v>
      </c>
      <c r="Z27" s="92">
        <f t="shared" si="11"/>
        <v>28.146910366882445</v>
      </c>
      <c r="AA27" s="28">
        <v>64867.034987021565</v>
      </c>
      <c r="AB27" s="92">
        <f t="shared" si="12"/>
        <v>65840.040511826883</v>
      </c>
      <c r="AC27" s="28">
        <v>70982.208592337629</v>
      </c>
      <c r="AD27" s="92">
        <f t="shared" si="13"/>
        <v>72046.941721222684</v>
      </c>
      <c r="AE27" s="28">
        <v>24.604348891034487</v>
      </c>
      <c r="AF27" s="92">
        <f t="shared" si="14"/>
        <v>24.973414124400001</v>
      </c>
      <c r="AG27" s="28">
        <v>17.08361488541777</v>
      </c>
      <c r="AH27" s="92">
        <f t="shared" si="15"/>
        <v>17.339869108699034</v>
      </c>
      <c r="AI27" s="92">
        <f t="shared" si="27"/>
        <v>18.732109938160882</v>
      </c>
      <c r="AJ27" s="28">
        <v>15.816075446268883</v>
      </c>
      <c r="AK27" s="92">
        <f t="shared" si="16"/>
        <v>16.053316577962914</v>
      </c>
      <c r="AL27" s="92">
        <f t="shared" si="28"/>
        <v>17.441675697976471</v>
      </c>
      <c r="AM27" s="28">
        <v>56359.02859602333</v>
      </c>
      <c r="AN27" s="92">
        <f t="shared" si="17"/>
        <v>57204.414024963677</v>
      </c>
      <c r="AO27" s="28">
        <v>22.477699387573594</v>
      </c>
      <c r="AP27" s="92">
        <f t="shared" si="18"/>
        <v>22.814864878387194</v>
      </c>
      <c r="AQ27" s="28">
        <v>66757.077128508012</v>
      </c>
      <c r="AR27" s="92">
        <f t="shared" si="19"/>
        <v>67758.433285435633</v>
      </c>
      <c r="AS27" s="28">
        <v>22.532884259582442</v>
      </c>
      <c r="AT27" s="28">
        <v>19.980917267371652</v>
      </c>
      <c r="AU27" s="28">
        <v>16.703353053673109</v>
      </c>
      <c r="AV27" s="92">
        <f t="shared" si="20"/>
        <v>16.953903349478203</v>
      </c>
      <c r="AW27" s="28">
        <v>19.604609992169443</v>
      </c>
      <c r="AX27" s="92">
        <f t="shared" si="21"/>
        <v>19.898679142051982</v>
      </c>
      <c r="AY27" s="28">
        <v>50256.53038509874</v>
      </c>
      <c r="AZ27" s="92">
        <f t="shared" si="22"/>
        <v>51010.378340875213</v>
      </c>
      <c r="BA27" s="28">
        <v>54652.075484636174</v>
      </c>
      <c r="BB27" s="92">
        <f t="shared" si="23"/>
        <v>55471.856616905709</v>
      </c>
      <c r="BC27" s="28">
        <v>54319.698476148224</v>
      </c>
      <c r="BD27" s="92">
        <f t="shared" si="24"/>
        <v>55134.493953290439</v>
      </c>
      <c r="BE27" s="28">
        <v>63329.08713418759</v>
      </c>
      <c r="BF27" s="92">
        <f t="shared" si="25"/>
        <v>64279.023441200399</v>
      </c>
    </row>
    <row r="28" spans="1:60" ht="15.4" x14ac:dyDescent="0.45">
      <c r="A28" s="2">
        <v>23</v>
      </c>
      <c r="B28" s="28">
        <v>16.196266859155816</v>
      </c>
      <c r="C28" s="92">
        <f t="shared" si="0"/>
        <v>16.439210862043151</v>
      </c>
      <c r="D28" s="28">
        <v>17.625769671084836</v>
      </c>
      <c r="E28" s="92">
        <f t="shared" si="1"/>
        <v>17.890156216151105</v>
      </c>
      <c r="F28" s="28">
        <v>21.156641616549518</v>
      </c>
      <c r="G28" s="92">
        <f t="shared" si="2"/>
        <v>21.473991240797758</v>
      </c>
      <c r="H28" s="28">
        <v>19.275515426241085</v>
      </c>
      <c r="I28" s="92">
        <f t="shared" si="3"/>
        <v>19.5646481576347</v>
      </c>
      <c r="J28" s="28">
        <v>21.203066968865201</v>
      </c>
      <c r="K28" s="92">
        <f t="shared" si="4"/>
        <v>21.521112973398179</v>
      </c>
      <c r="L28" s="28">
        <v>24.365640375651157</v>
      </c>
      <c r="M28" s="92">
        <f t="shared" si="5"/>
        <v>24.731124981285923</v>
      </c>
      <c r="N28" s="28">
        <v>28.984935876243874</v>
      </c>
      <c r="O28" s="92">
        <f t="shared" si="6"/>
        <v>29.419709914387528</v>
      </c>
      <c r="P28" s="28">
        <v>77122.074988982116</v>
      </c>
      <c r="Q28" s="92">
        <f t="shared" si="7"/>
        <v>78278.906113816847</v>
      </c>
      <c r="R28" s="28">
        <v>21.699852685082554</v>
      </c>
      <c r="S28" s="92">
        <f t="shared" si="8"/>
        <v>22.025350475358792</v>
      </c>
      <c r="T28" s="92">
        <f t="shared" si="26"/>
        <v>22.731207275403364</v>
      </c>
      <c r="U28" s="28">
        <v>14.680993878511055</v>
      </c>
      <c r="V28" s="92">
        <f t="shared" si="9"/>
        <v>14.90120878668872</v>
      </c>
      <c r="W28" s="28">
        <v>24.844758871326402</v>
      </c>
      <c r="X28" s="92">
        <f t="shared" si="10"/>
        <v>25.217430254396294</v>
      </c>
      <c r="Y28" s="28">
        <v>28.146910366882445</v>
      </c>
      <c r="Z28" s="92">
        <f t="shared" si="11"/>
        <v>28.56911402238568</v>
      </c>
      <c r="AA28" s="28">
        <v>65840.040511826883</v>
      </c>
      <c r="AB28" s="92">
        <f t="shared" si="12"/>
        <v>66827.641119504275</v>
      </c>
      <c r="AC28" s="28">
        <v>72046.941721222684</v>
      </c>
      <c r="AD28" s="92">
        <f t="shared" si="13"/>
        <v>73127.645847041014</v>
      </c>
      <c r="AE28" s="28">
        <v>24.973414124400001</v>
      </c>
      <c r="AF28" s="92">
        <f t="shared" si="14"/>
        <v>25.348015336265998</v>
      </c>
      <c r="AG28" s="28">
        <v>17.339869108699034</v>
      </c>
      <c r="AH28" s="92">
        <f t="shared" si="15"/>
        <v>17.599967145329519</v>
      </c>
      <c r="AI28" s="92">
        <f t="shared" si="27"/>
        <v>19.013091587233294</v>
      </c>
      <c r="AJ28" s="28">
        <v>16.053316577962914</v>
      </c>
      <c r="AK28" s="92">
        <f t="shared" si="16"/>
        <v>16.294116326632356</v>
      </c>
      <c r="AL28" s="92">
        <f t="shared" si="28"/>
        <v>17.703300833446118</v>
      </c>
      <c r="AM28" s="28">
        <v>57204.414024963677</v>
      </c>
      <c r="AN28" s="92">
        <f t="shared" si="17"/>
        <v>58062.480235338124</v>
      </c>
      <c r="AO28" s="28">
        <v>22.814864878387194</v>
      </c>
      <c r="AP28" s="92">
        <f t="shared" si="18"/>
        <v>23.157087851562999</v>
      </c>
      <c r="AQ28" s="28">
        <v>67758.433285435633</v>
      </c>
      <c r="AR28" s="92">
        <f t="shared" si="19"/>
        <v>68774.809784717159</v>
      </c>
      <c r="AS28" s="28">
        <v>22.870877523476178</v>
      </c>
      <c r="AT28" s="28">
        <v>20.280631026382228</v>
      </c>
      <c r="AU28" s="28">
        <v>16.953903349478203</v>
      </c>
      <c r="AV28" s="92">
        <f t="shared" si="20"/>
        <v>17.208211899720375</v>
      </c>
      <c r="AW28" s="28">
        <v>19.898679142051982</v>
      </c>
      <c r="AX28" s="92">
        <f t="shared" si="21"/>
        <v>20.19715932918276</v>
      </c>
      <c r="AY28" s="28">
        <v>51010.378340875213</v>
      </c>
      <c r="AZ28" s="92">
        <f t="shared" si="22"/>
        <v>51775.534015988334</v>
      </c>
      <c r="BA28" s="28">
        <v>55471.856616905709</v>
      </c>
      <c r="BB28" s="92">
        <f t="shared" si="23"/>
        <v>56303.934466159291</v>
      </c>
      <c r="BC28" s="28">
        <v>55134.493953290439</v>
      </c>
      <c r="BD28" s="92">
        <f t="shared" si="24"/>
        <v>55961.511362589794</v>
      </c>
      <c r="BE28" s="28">
        <v>64279.023441200399</v>
      </c>
      <c r="BF28" s="92">
        <f t="shared" si="25"/>
        <v>65243.208792818397</v>
      </c>
    </row>
    <row r="29" spans="1:60" ht="15.4" x14ac:dyDescent="0.45">
      <c r="A29" s="2">
        <v>24</v>
      </c>
      <c r="B29" s="28">
        <v>16.439210862043151</v>
      </c>
      <c r="C29" s="92">
        <f t="shared" si="0"/>
        <v>16.685799024973797</v>
      </c>
      <c r="D29" s="28">
        <v>17.890156216151105</v>
      </c>
      <c r="E29" s="92">
        <f t="shared" si="1"/>
        <v>18.158508559393368</v>
      </c>
      <c r="F29" s="28">
        <v>21.473991240797758</v>
      </c>
      <c r="G29" s="92">
        <f t="shared" si="2"/>
        <v>21.796101109409722</v>
      </c>
      <c r="H29" s="28">
        <v>19.5646481576347</v>
      </c>
      <c r="I29" s="92">
        <f t="shared" si="3"/>
        <v>19.85811787999922</v>
      </c>
      <c r="J29" s="28">
        <v>21.521112973398179</v>
      </c>
      <c r="K29" s="92">
        <f t="shared" si="4"/>
        <v>21.843929667999149</v>
      </c>
      <c r="L29" s="28">
        <v>24.731124981285923</v>
      </c>
      <c r="M29" s="92">
        <f t="shared" si="5"/>
        <v>25.10209185600521</v>
      </c>
      <c r="N29" s="28">
        <v>29.419709914387528</v>
      </c>
      <c r="O29" s="92">
        <f t="shared" si="6"/>
        <v>29.861005563103337</v>
      </c>
      <c r="P29" s="28">
        <v>78278.906113816847</v>
      </c>
      <c r="Q29" s="92">
        <f t="shared" si="7"/>
        <v>79453.089705524093</v>
      </c>
      <c r="R29" s="28">
        <v>22.025350475358792</v>
      </c>
      <c r="S29" s="92">
        <f t="shared" si="8"/>
        <v>22.355730732489171</v>
      </c>
      <c r="T29" s="92">
        <f t="shared" si="26"/>
        <v>23.072175384534411</v>
      </c>
      <c r="U29" s="28">
        <v>14.90120878668872</v>
      </c>
      <c r="V29" s="92">
        <f t="shared" si="9"/>
        <v>15.124726918489049</v>
      </c>
      <c r="W29" s="28">
        <v>25.217430254396294</v>
      </c>
      <c r="X29" s="92">
        <f t="shared" si="10"/>
        <v>25.595691708212236</v>
      </c>
      <c r="Y29" s="28">
        <v>28.56911402238568</v>
      </c>
      <c r="Z29" s="92">
        <f t="shared" si="11"/>
        <v>28.997650732721461</v>
      </c>
      <c r="AA29" s="28">
        <v>66827.641119504275</v>
      </c>
      <c r="AB29" s="92">
        <f t="shared" si="12"/>
        <v>67830.055736296839</v>
      </c>
      <c r="AC29" s="28">
        <v>73127.645847041014</v>
      </c>
      <c r="AD29" s="92">
        <f t="shared" si="13"/>
        <v>74224.560534746619</v>
      </c>
      <c r="AE29" s="28">
        <v>25.348015336265998</v>
      </c>
      <c r="AF29" s="92">
        <f t="shared" si="14"/>
        <v>25.728235566309987</v>
      </c>
      <c r="AG29" s="28">
        <v>17.599967145329519</v>
      </c>
      <c r="AH29" s="92">
        <f t="shared" si="15"/>
        <v>17.863966652509461</v>
      </c>
      <c r="AI29" s="92">
        <f t="shared" si="27"/>
        <v>19.29828796104179</v>
      </c>
      <c r="AJ29" s="28">
        <v>16.294116326632356</v>
      </c>
      <c r="AK29" s="92">
        <f t="shared" si="16"/>
        <v>16.538528071531839</v>
      </c>
      <c r="AL29" s="92">
        <f t="shared" si="28"/>
        <v>17.968850345947807</v>
      </c>
      <c r="AM29" s="28">
        <v>58062.480235338124</v>
      </c>
      <c r="AN29" s="92">
        <f t="shared" si="17"/>
        <v>58933.417438868193</v>
      </c>
      <c r="AO29" s="28">
        <v>23.157087851562999</v>
      </c>
      <c r="AP29" s="92">
        <f t="shared" si="18"/>
        <v>23.504444169336441</v>
      </c>
      <c r="AQ29" s="28">
        <v>68774.809784717159</v>
      </c>
      <c r="AR29" s="92">
        <f t="shared" si="19"/>
        <v>69806.43193148791</v>
      </c>
      <c r="AS29" s="28">
        <v>23.213940686328321</v>
      </c>
      <c r="AT29" s="28">
        <v>20.58484049177796</v>
      </c>
      <c r="AU29" s="28">
        <v>17.208211899720375</v>
      </c>
      <c r="AV29" s="92">
        <f t="shared" si="20"/>
        <v>17.466335078216179</v>
      </c>
      <c r="AW29" s="28">
        <v>20.19715932918276</v>
      </c>
      <c r="AX29" s="92">
        <f t="shared" si="21"/>
        <v>20.500116719120498</v>
      </c>
      <c r="AY29" s="28">
        <v>51775.534015988334</v>
      </c>
      <c r="AZ29" s="92">
        <f t="shared" si="22"/>
        <v>52552.167026228155</v>
      </c>
      <c r="BA29" s="28">
        <v>56303.934466159291</v>
      </c>
      <c r="BB29" s="92">
        <f t="shared" si="23"/>
        <v>57148.493483151673</v>
      </c>
      <c r="BC29" s="28">
        <v>55961.511362589794</v>
      </c>
      <c r="BD29" s="92">
        <f t="shared" si="24"/>
        <v>56800.934033028636</v>
      </c>
      <c r="BE29" s="28">
        <v>65243.208792818397</v>
      </c>
      <c r="BF29" s="92">
        <f t="shared" si="25"/>
        <v>66221.856924710664</v>
      </c>
    </row>
    <row r="30" spans="1:60" ht="15.4" x14ac:dyDescent="0.45">
      <c r="A30" s="2">
        <v>25</v>
      </c>
      <c r="B30" s="28">
        <v>16.685799024973797</v>
      </c>
      <c r="C30" s="92">
        <f t="shared" si="0"/>
        <v>16.936086010348401</v>
      </c>
      <c r="D30" s="28">
        <v>18.158508559393368</v>
      </c>
      <c r="E30" s="92">
        <f t="shared" si="1"/>
        <v>18.430886187784267</v>
      </c>
      <c r="F30" s="28">
        <v>21.796101109409722</v>
      </c>
      <c r="G30" s="92">
        <f t="shared" si="2"/>
        <v>22.123042626050864</v>
      </c>
      <c r="H30" s="28">
        <v>19.85811787999922</v>
      </c>
      <c r="I30" s="92">
        <f t="shared" si="3"/>
        <v>20.155989648199206</v>
      </c>
      <c r="J30" s="28">
        <v>21.843929667999149</v>
      </c>
      <c r="K30" s="92">
        <f t="shared" si="4"/>
        <v>22.171588613019132</v>
      </c>
      <c r="L30" s="28">
        <v>25.10209185600521</v>
      </c>
      <c r="M30" s="92">
        <f t="shared" si="5"/>
        <v>25.478623233845287</v>
      </c>
      <c r="N30" s="28">
        <v>29.861005563103337</v>
      </c>
      <c r="O30" s="92">
        <f t="shared" si="6"/>
        <v>30.308920646549883</v>
      </c>
      <c r="P30" s="28">
        <v>79453.089705524093</v>
      </c>
      <c r="Q30" s="92">
        <f t="shared" si="7"/>
        <v>80644.886051106951</v>
      </c>
      <c r="R30" s="28">
        <v>22.355730732489171</v>
      </c>
      <c r="S30" s="92">
        <f t="shared" si="8"/>
        <v>22.691066693476508</v>
      </c>
      <c r="T30" s="92">
        <f t="shared" si="26"/>
        <v>23.418258015302424</v>
      </c>
      <c r="U30" s="28">
        <v>15.124726918489049</v>
      </c>
      <c r="V30" s="92">
        <f t="shared" si="9"/>
        <v>15.351597822266383</v>
      </c>
      <c r="W30" s="28">
        <v>25.595691708212236</v>
      </c>
      <c r="X30" s="92">
        <f t="shared" si="10"/>
        <v>25.979627083835418</v>
      </c>
      <c r="Y30" s="28">
        <v>28.997650732721461</v>
      </c>
      <c r="Z30" s="92">
        <f t="shared" si="11"/>
        <v>29.43261549371228</v>
      </c>
      <c r="AA30" s="28">
        <v>67830.055736296839</v>
      </c>
      <c r="AB30" s="92">
        <f t="shared" si="12"/>
        <v>68847.506572341284</v>
      </c>
      <c r="AC30" s="28">
        <v>74224.560534746619</v>
      </c>
      <c r="AD30" s="92">
        <f t="shared" si="13"/>
        <v>75337.928942767816</v>
      </c>
      <c r="AE30" s="28">
        <v>25.728235566309987</v>
      </c>
      <c r="AF30" s="92">
        <f t="shared" si="14"/>
        <v>26.114159099804635</v>
      </c>
      <c r="AG30" s="28">
        <v>17.863966652509461</v>
      </c>
      <c r="AH30" s="92">
        <f t="shared" si="15"/>
        <v>18.131926152297101</v>
      </c>
      <c r="AI30" s="92">
        <f t="shared" si="27"/>
        <v>19.587762280457415</v>
      </c>
      <c r="AJ30" s="28">
        <v>16.538528071531839</v>
      </c>
      <c r="AK30" s="92">
        <f t="shared" si="16"/>
        <v>16.786605992604816</v>
      </c>
      <c r="AL30" s="92">
        <f t="shared" si="28"/>
        <v>18.238383101137021</v>
      </c>
      <c r="AM30" s="28">
        <v>58933.417438868193</v>
      </c>
      <c r="AN30" s="92">
        <f t="shared" si="17"/>
        <v>59817.418700451213</v>
      </c>
      <c r="AO30" s="28">
        <v>23.504444169336441</v>
      </c>
      <c r="AP30" s="92">
        <f t="shared" si="18"/>
        <v>23.857010831876487</v>
      </c>
      <c r="AQ30" s="28">
        <v>69806.43193148791</v>
      </c>
      <c r="AR30" s="92">
        <f t="shared" si="19"/>
        <v>70853.528410460218</v>
      </c>
      <c r="AS30" s="28">
        <v>23.562149796623245</v>
      </c>
      <c r="AT30" s="28">
        <v>20.893613099154631</v>
      </c>
      <c r="AU30" s="28">
        <v>17.466335078216179</v>
      </c>
      <c r="AV30" s="92">
        <f t="shared" si="20"/>
        <v>17.728330104389421</v>
      </c>
      <c r="AW30" s="28">
        <v>20.500116719120498</v>
      </c>
      <c r="AX30" s="92">
        <f t="shared" si="21"/>
        <v>20.807618469907304</v>
      </c>
      <c r="AY30" s="28">
        <v>52552.167026228155</v>
      </c>
      <c r="AZ30" s="92">
        <f t="shared" si="22"/>
        <v>53340.449531621569</v>
      </c>
      <c r="BA30" s="28">
        <v>57148.493483151673</v>
      </c>
      <c r="BB30" s="92">
        <f t="shared" si="23"/>
        <v>58005.720885398943</v>
      </c>
      <c r="BC30" s="28">
        <v>56800.934033028636</v>
      </c>
      <c r="BD30" s="92">
        <f t="shared" si="24"/>
        <v>57652.948043524062</v>
      </c>
      <c r="BE30" s="28">
        <v>66221.856924710664</v>
      </c>
      <c r="BF30" s="92">
        <f t="shared" si="25"/>
        <v>67215.184778581315</v>
      </c>
    </row>
    <row r="31" spans="1:60" ht="15.4" x14ac:dyDescent="0.45">
      <c r="A31" s="2">
        <v>26</v>
      </c>
      <c r="B31" s="28">
        <v>16.936086010348401</v>
      </c>
      <c r="C31" s="92">
        <f t="shared" si="0"/>
        <v>17.190127300503626</v>
      </c>
      <c r="D31" s="28">
        <v>18.430886187784267</v>
      </c>
      <c r="E31" s="92">
        <f t="shared" si="1"/>
        <v>18.707349480601028</v>
      </c>
      <c r="F31" s="28">
        <v>22.123042626050864</v>
      </c>
      <c r="G31" s="92">
        <f t="shared" si="2"/>
        <v>22.454888265441625</v>
      </c>
      <c r="H31" s="28">
        <v>20.155989648199206</v>
      </c>
      <c r="I31" s="92">
        <f t="shared" si="3"/>
        <v>20.458329492922193</v>
      </c>
      <c r="J31" s="28">
        <v>22.171588613019132</v>
      </c>
      <c r="K31" s="92">
        <f t="shared" si="4"/>
        <v>22.504162442214415</v>
      </c>
      <c r="L31" s="28">
        <v>25.478623233845287</v>
      </c>
      <c r="M31" s="92">
        <f t="shared" si="5"/>
        <v>25.860802582352964</v>
      </c>
      <c r="N31" s="28">
        <v>30.308920646549883</v>
      </c>
      <c r="O31" s="92">
        <f t="shared" si="6"/>
        <v>30.763554456248126</v>
      </c>
      <c r="P31" s="28">
        <v>80644.886051106951</v>
      </c>
      <c r="Q31" s="92">
        <f t="shared" si="7"/>
        <v>81854.559341873552</v>
      </c>
      <c r="R31" s="28">
        <v>22.691066693476508</v>
      </c>
      <c r="S31" s="92">
        <f t="shared" si="8"/>
        <v>23.031432693878653</v>
      </c>
      <c r="T31" s="92">
        <f t="shared" si="26"/>
        <v>23.769531885531958</v>
      </c>
      <c r="U31" s="28">
        <v>15.351597822266383</v>
      </c>
      <c r="V31" s="92">
        <f t="shared" si="9"/>
        <v>15.581871789600378</v>
      </c>
      <c r="W31" s="28">
        <v>25.979627083835418</v>
      </c>
      <c r="X31" s="92">
        <f t="shared" si="10"/>
        <v>26.369321490092947</v>
      </c>
      <c r="Y31" s="28">
        <v>29.43261549371228</v>
      </c>
      <c r="Z31" s="92">
        <f t="shared" si="11"/>
        <v>29.874104726117963</v>
      </c>
      <c r="AA31" s="28">
        <v>68847.506572341284</v>
      </c>
      <c r="AB31" s="92">
        <f t="shared" si="12"/>
        <v>69880.219170926401</v>
      </c>
      <c r="AC31" s="28">
        <v>75337.928942767816</v>
      </c>
      <c r="AD31" s="92">
        <f t="shared" si="13"/>
        <v>76467.997876909329</v>
      </c>
      <c r="AE31" s="28">
        <v>26.114159099804635</v>
      </c>
      <c r="AF31" s="92">
        <f t="shared" si="14"/>
        <v>26.5058714863017</v>
      </c>
      <c r="AG31" s="28">
        <v>18.131926152297101</v>
      </c>
      <c r="AH31" s="92">
        <f t="shared" si="15"/>
        <v>18.403905044581556</v>
      </c>
      <c r="AI31" s="92">
        <f t="shared" si="27"/>
        <v>19.881578714664276</v>
      </c>
      <c r="AJ31" s="28">
        <v>16.786605992604816</v>
      </c>
      <c r="AK31" s="92">
        <f t="shared" si="16"/>
        <v>17.038405082493888</v>
      </c>
      <c r="AL31" s="92">
        <f t="shared" si="28"/>
        <v>18.511958847654075</v>
      </c>
      <c r="AM31" s="28">
        <v>59817.418700451213</v>
      </c>
      <c r="AN31" s="92">
        <f t="shared" si="17"/>
        <v>60714.679980957975</v>
      </c>
      <c r="AO31" s="28">
        <v>23.857010831876487</v>
      </c>
      <c r="AP31" s="92">
        <f t="shared" si="18"/>
        <v>24.214865994354632</v>
      </c>
      <c r="AQ31" s="28">
        <v>70853.528410460218</v>
      </c>
      <c r="AR31" s="92">
        <f t="shared" si="19"/>
        <v>71916.331336617121</v>
      </c>
      <c r="AS31" s="28">
        <v>23.915582043572595</v>
      </c>
      <c r="AT31" s="28">
        <v>21.20701729564195</v>
      </c>
      <c r="AU31" s="28">
        <v>17.728330104389421</v>
      </c>
      <c r="AV31" s="92">
        <f t="shared" si="20"/>
        <v>17.994255055955261</v>
      </c>
      <c r="AW31" s="28">
        <v>20.807618469907304</v>
      </c>
      <c r="AX31" s="92">
        <f t="shared" si="21"/>
        <v>21.119732746955911</v>
      </c>
      <c r="AY31" s="28">
        <v>53340.449531621569</v>
      </c>
      <c r="AZ31" s="92">
        <f t="shared" si="22"/>
        <v>54140.556274595889</v>
      </c>
      <c r="BA31" s="28">
        <v>58005.720885398943</v>
      </c>
      <c r="BB31" s="92">
        <f t="shared" si="23"/>
        <v>58875.806698679924</v>
      </c>
      <c r="BC31" s="28">
        <v>57652.948043524062</v>
      </c>
      <c r="BD31" s="92">
        <f t="shared" si="24"/>
        <v>58517.742264176915</v>
      </c>
      <c r="BE31" s="28">
        <v>67215.184778581315</v>
      </c>
      <c r="BF31" s="92">
        <f t="shared" si="25"/>
        <v>68223.412550260022</v>
      </c>
    </row>
    <row r="32" spans="1:60" ht="15.4" x14ac:dyDescent="0.45">
      <c r="A32" s="2">
        <v>27</v>
      </c>
      <c r="B32" s="28">
        <v>17.190127300503626</v>
      </c>
      <c r="C32" s="92">
        <f t="shared" si="0"/>
        <v>17.44797921001118</v>
      </c>
      <c r="D32" s="28">
        <v>18.707349480601028</v>
      </c>
      <c r="E32" s="92">
        <f t="shared" si="1"/>
        <v>18.987959722810043</v>
      </c>
      <c r="F32" s="28">
        <v>22.454888265441625</v>
      </c>
      <c r="G32" s="92">
        <f t="shared" si="2"/>
        <v>22.791711589423247</v>
      </c>
      <c r="H32" s="28">
        <v>20.458329492922193</v>
      </c>
      <c r="I32" s="92">
        <f t="shared" si="3"/>
        <v>20.765204435316022</v>
      </c>
      <c r="J32" s="28">
        <v>22.504162442214415</v>
      </c>
      <c r="K32" s="92">
        <f t="shared" si="4"/>
        <v>22.841724878847629</v>
      </c>
      <c r="L32" s="28">
        <v>25.860802582352964</v>
      </c>
      <c r="M32" s="92">
        <f t="shared" si="5"/>
        <v>26.248714621088254</v>
      </c>
      <c r="N32" s="28">
        <v>30.763554456248126</v>
      </c>
      <c r="O32" s="92">
        <f t="shared" si="6"/>
        <v>31.225007773091846</v>
      </c>
      <c r="P32" s="28">
        <v>81854.559341873552</v>
      </c>
      <c r="Q32" s="92">
        <f t="shared" si="7"/>
        <v>83082.377732001652</v>
      </c>
      <c r="R32" s="28">
        <v>23.031432693878653</v>
      </c>
      <c r="S32" s="92">
        <f t="shared" si="8"/>
        <v>23.376904184286829</v>
      </c>
      <c r="T32" s="92">
        <f t="shared" si="26"/>
        <v>24.126074863814935</v>
      </c>
      <c r="U32" s="28">
        <v>15.581871789600378</v>
      </c>
      <c r="V32" s="92">
        <f t="shared" si="9"/>
        <v>15.815599866444382</v>
      </c>
      <c r="W32" s="28">
        <v>26.369321490092947</v>
      </c>
      <c r="X32" s="92">
        <f t="shared" si="10"/>
        <v>26.764861312444339</v>
      </c>
      <c r="Y32" s="28">
        <v>29.874104726117963</v>
      </c>
      <c r="Z32" s="92">
        <f t="shared" si="11"/>
        <v>30.322216297009728</v>
      </c>
      <c r="AA32" s="28">
        <v>69880.219170926401</v>
      </c>
      <c r="AB32" s="92">
        <f t="shared" si="12"/>
        <v>70928.422458490284</v>
      </c>
      <c r="AC32" s="28">
        <v>76467.997876909329</v>
      </c>
      <c r="AD32" s="92">
        <f t="shared" si="13"/>
        <v>77615.017845062961</v>
      </c>
      <c r="AE32" s="28">
        <v>26.5058714863017</v>
      </c>
      <c r="AF32" s="92">
        <f t="shared" si="14"/>
        <v>26.903459558596222</v>
      </c>
      <c r="AG32" s="28">
        <v>18.403905044581556</v>
      </c>
      <c r="AH32" s="92">
        <f t="shared" si="15"/>
        <v>18.679963620250277</v>
      </c>
      <c r="AI32" s="92">
        <f t="shared" si="27"/>
        <v>20.179802395384236</v>
      </c>
      <c r="AJ32" s="28">
        <v>17.038405082493888</v>
      </c>
      <c r="AK32" s="92">
        <f t="shared" si="16"/>
        <v>17.293981158731295</v>
      </c>
      <c r="AL32" s="92">
        <f t="shared" si="28"/>
        <v>18.789638230368883</v>
      </c>
      <c r="AM32" s="28">
        <v>60714.679980957975</v>
      </c>
      <c r="AN32" s="92">
        <f t="shared" si="17"/>
        <v>61625.400180672339</v>
      </c>
      <c r="AO32" s="28">
        <v>24.214865994354632</v>
      </c>
      <c r="AP32" s="92">
        <f t="shared" si="18"/>
        <v>24.57808898426995</v>
      </c>
      <c r="AQ32" s="28">
        <v>71916.331336617121</v>
      </c>
      <c r="AR32" s="92">
        <f t="shared" si="19"/>
        <v>72995.076306666364</v>
      </c>
      <c r="AS32" s="28">
        <v>24.274315774226185</v>
      </c>
      <c r="AT32" s="28">
        <v>21.525122555076578</v>
      </c>
      <c r="AU32" s="28">
        <v>17.994255055955261</v>
      </c>
      <c r="AV32" s="92">
        <f t="shared" si="20"/>
        <v>18.264168881794589</v>
      </c>
      <c r="AW32" s="28">
        <v>21.119732746955911</v>
      </c>
      <c r="AX32" s="92">
        <f t="shared" si="21"/>
        <v>21.436528738160249</v>
      </c>
      <c r="AY32" s="28">
        <v>54140.556274595889</v>
      </c>
      <c r="AZ32" s="92">
        <f t="shared" si="22"/>
        <v>54952.664618714822</v>
      </c>
      <c r="BA32" s="28">
        <v>58875.806698679924</v>
      </c>
      <c r="BB32" s="92">
        <f t="shared" si="23"/>
        <v>59758.943799160115</v>
      </c>
      <c r="BC32" s="28">
        <v>58517.742264176915</v>
      </c>
      <c r="BD32" s="92">
        <f t="shared" si="24"/>
        <v>59395.508398139566</v>
      </c>
      <c r="BE32" s="28">
        <v>68223.412550260022</v>
      </c>
      <c r="BF32" s="92">
        <f t="shared" si="25"/>
        <v>69246.76373851391</v>
      </c>
    </row>
    <row r="33" spans="1:61" ht="15.4" x14ac:dyDescent="0.45">
      <c r="A33" s="2">
        <v>28</v>
      </c>
      <c r="B33" s="28">
        <v>17.44797921001118</v>
      </c>
      <c r="C33" s="92">
        <f t="shared" si="0"/>
        <v>17.709698898161346</v>
      </c>
      <c r="D33" s="28">
        <v>18.987959722810043</v>
      </c>
      <c r="E33" s="92">
        <f t="shared" si="1"/>
        <v>19.272779118652192</v>
      </c>
      <c r="F33" s="28">
        <v>22.791711589423247</v>
      </c>
      <c r="G33" s="92">
        <f t="shared" si="2"/>
        <v>23.133587263264594</v>
      </c>
      <c r="H33" s="28">
        <v>20.765204435316022</v>
      </c>
      <c r="I33" s="92">
        <f t="shared" si="3"/>
        <v>21.07668250184576</v>
      </c>
      <c r="J33" s="28">
        <v>22.841724878847629</v>
      </c>
      <c r="K33" s="92">
        <f t="shared" si="4"/>
        <v>23.18435075203034</v>
      </c>
      <c r="L33" s="28">
        <v>26.248714621088254</v>
      </c>
      <c r="M33" s="92">
        <f t="shared" si="5"/>
        <v>26.642445340404574</v>
      </c>
      <c r="N33" s="28">
        <v>31.225007773091846</v>
      </c>
      <c r="O33" s="92">
        <f t="shared" si="6"/>
        <v>31.69338288968822</v>
      </c>
      <c r="P33" s="28">
        <v>83082.377732001652</v>
      </c>
      <c r="Q33" s="92">
        <f t="shared" si="7"/>
        <v>84328.613397981666</v>
      </c>
      <c r="R33" s="28">
        <v>23.376904184286829</v>
      </c>
      <c r="S33" s="92">
        <f t="shared" si="8"/>
        <v>23.727557747051129</v>
      </c>
      <c r="T33" s="92">
        <f t="shared" si="26"/>
        <v>24.487965986772156</v>
      </c>
      <c r="U33" s="28">
        <v>15.815599866444382</v>
      </c>
      <c r="V33" s="92">
        <f t="shared" si="9"/>
        <v>16.052833864441045</v>
      </c>
      <c r="W33" s="28">
        <v>26.764861312444339</v>
      </c>
      <c r="X33" s="92">
        <f t="shared" si="10"/>
        <v>27.166334232131</v>
      </c>
      <c r="Y33" s="28">
        <v>30.322216297009728</v>
      </c>
      <c r="Z33" s="92">
        <f t="shared" si="11"/>
        <v>30.777049541464869</v>
      </c>
      <c r="AA33" s="28">
        <v>70928.422458490284</v>
      </c>
      <c r="AB33" s="92">
        <f t="shared" si="12"/>
        <v>71992.348795367638</v>
      </c>
      <c r="AC33" s="28">
        <v>77615.017845062961</v>
      </c>
      <c r="AD33" s="92">
        <f t="shared" si="13"/>
        <v>78779.243112738899</v>
      </c>
      <c r="AE33" s="28">
        <v>26.903459558596222</v>
      </c>
      <c r="AF33" s="92">
        <f t="shared" si="14"/>
        <v>27.307011451975161</v>
      </c>
      <c r="AG33" s="28">
        <v>18.679963620250277</v>
      </c>
      <c r="AH33" s="92">
        <f t="shared" si="15"/>
        <v>18.960163074554028</v>
      </c>
      <c r="AI33" s="92">
        <f t="shared" si="27"/>
        <v>20.482499431314999</v>
      </c>
      <c r="AJ33" s="28">
        <v>17.293981158731295</v>
      </c>
      <c r="AK33" s="92">
        <f t="shared" si="16"/>
        <v>17.553390876112264</v>
      </c>
      <c r="AL33" s="92">
        <f t="shared" si="28"/>
        <v>19.071482803824413</v>
      </c>
      <c r="AM33" s="28">
        <v>61625.400180672339</v>
      </c>
      <c r="AN33" s="92">
        <f t="shared" si="17"/>
        <v>62549.781183382416</v>
      </c>
      <c r="AO33" s="28">
        <v>24.57808898426995</v>
      </c>
      <c r="AP33" s="92">
        <f t="shared" si="18"/>
        <v>24.946760319033999</v>
      </c>
      <c r="AQ33" s="28">
        <v>72995.076306666364</v>
      </c>
      <c r="AR33" s="92">
        <f t="shared" si="19"/>
        <v>74090.002451266351</v>
      </c>
      <c r="AS33" s="28">
        <v>24.638430510839576</v>
      </c>
      <c r="AT33" s="28">
        <v>21.847999393402727</v>
      </c>
      <c r="AU33" s="28">
        <v>18.264168881794589</v>
      </c>
      <c r="AV33" s="92">
        <f t="shared" si="20"/>
        <v>18.538131415021507</v>
      </c>
      <c r="AW33" s="28">
        <v>21.436528738160249</v>
      </c>
      <c r="AX33" s="92">
        <f t="shared" si="21"/>
        <v>21.758076669232651</v>
      </c>
      <c r="AY33" s="28">
        <v>54952.664618714822</v>
      </c>
      <c r="AZ33" s="92">
        <f t="shared" si="22"/>
        <v>55776.95458799554</v>
      </c>
      <c r="BA33" s="28">
        <v>59758.943799160115</v>
      </c>
      <c r="BB33" s="92">
        <f t="shared" si="23"/>
        <v>60655.327956147514</v>
      </c>
      <c r="BC33" s="28">
        <v>59395.508398139566</v>
      </c>
      <c r="BD33" s="92">
        <f t="shared" si="24"/>
        <v>60286.441024111657</v>
      </c>
      <c r="BE33" s="28">
        <v>69246.76373851391</v>
      </c>
      <c r="BF33" s="92">
        <f t="shared" si="25"/>
        <v>70285.465194591612</v>
      </c>
    </row>
    <row r="34" spans="1:61" ht="15.4" x14ac:dyDescent="0.45">
      <c r="A34" s="2">
        <v>29</v>
      </c>
      <c r="B34" s="28">
        <v>17.709698898161346</v>
      </c>
      <c r="C34" s="92">
        <f t="shared" si="0"/>
        <v>17.975344381633764</v>
      </c>
      <c r="D34" s="28">
        <v>19.272779118652192</v>
      </c>
      <c r="E34" s="92">
        <f t="shared" si="1"/>
        <v>19.561870805431973</v>
      </c>
      <c r="F34" s="28">
        <v>23.133587263264594</v>
      </c>
      <c r="G34" s="92">
        <f t="shared" si="2"/>
        <v>23.48059107221356</v>
      </c>
      <c r="H34" s="28">
        <v>21.07668250184576</v>
      </c>
      <c r="I34" s="92">
        <f t="shared" si="3"/>
        <v>21.392832739373443</v>
      </c>
      <c r="J34" s="28">
        <v>23.18435075203034</v>
      </c>
      <c r="K34" s="92">
        <f t="shared" si="4"/>
        <v>23.532116013310795</v>
      </c>
      <c r="L34" s="28">
        <v>26.642445340404574</v>
      </c>
      <c r="M34" s="92">
        <f t="shared" si="5"/>
        <v>27.042082020510641</v>
      </c>
      <c r="N34" s="28">
        <v>31.69338288968822</v>
      </c>
      <c r="O34" s="92">
        <f t="shared" si="6"/>
        <v>32.168783633033541</v>
      </c>
      <c r="P34" s="28">
        <v>84328.613397981666</v>
      </c>
      <c r="Q34" s="92">
        <f t="shared" si="7"/>
        <v>85593.54259895139</v>
      </c>
      <c r="R34" s="28">
        <v>23.727557747051129</v>
      </c>
      <c r="S34" s="92">
        <f t="shared" si="8"/>
        <v>24.083471113256895</v>
      </c>
      <c r="T34" s="92">
        <f t="shared" si="26"/>
        <v>24.855285476573737</v>
      </c>
      <c r="U34" s="28">
        <v>16.052833864441045</v>
      </c>
      <c r="V34" s="92">
        <f t="shared" si="9"/>
        <v>16.293626372407658</v>
      </c>
      <c r="W34" s="28">
        <v>27.166334232131</v>
      </c>
      <c r="X34" s="92">
        <f t="shared" si="10"/>
        <v>27.573829245612963</v>
      </c>
      <c r="Y34" s="28">
        <v>30.777049541464869</v>
      </c>
      <c r="Z34" s="92">
        <f t="shared" si="11"/>
        <v>31.238705284586839</v>
      </c>
      <c r="AA34" s="28">
        <v>71992.348795367638</v>
      </c>
      <c r="AB34" s="92">
        <f t="shared" si="12"/>
        <v>73072.234027298138</v>
      </c>
      <c r="AC34" s="28">
        <v>78779.243112738899</v>
      </c>
      <c r="AD34" s="92">
        <f t="shared" si="13"/>
        <v>79960.931759429979</v>
      </c>
      <c r="AE34" s="28">
        <v>27.307011451975161</v>
      </c>
      <c r="AF34" s="92">
        <f t="shared" si="14"/>
        <v>27.716616623754785</v>
      </c>
      <c r="AG34" s="28">
        <v>18.960163074554028</v>
      </c>
      <c r="AH34" s="92">
        <f t="shared" si="15"/>
        <v>19.244565520672339</v>
      </c>
      <c r="AI34" s="92">
        <f t="shared" si="27"/>
        <v>20.789736922784723</v>
      </c>
      <c r="AJ34" s="28">
        <v>17.553390876112264</v>
      </c>
      <c r="AK34" s="92">
        <f t="shared" si="16"/>
        <v>17.816691739253947</v>
      </c>
      <c r="AL34" s="92">
        <f t="shared" si="28"/>
        <v>19.357555045881778</v>
      </c>
      <c r="AM34" s="28">
        <v>62549.781183382416</v>
      </c>
      <c r="AN34" s="92">
        <f t="shared" si="17"/>
        <v>63488.027901133144</v>
      </c>
      <c r="AO34" s="28">
        <v>24.946760319033999</v>
      </c>
      <c r="AP34" s="92">
        <f t="shared" si="18"/>
        <v>25.320961723819504</v>
      </c>
      <c r="AQ34" s="28">
        <v>74090.002451266351</v>
      </c>
      <c r="AR34" s="92">
        <f t="shared" si="19"/>
        <v>75201.352488035336</v>
      </c>
      <c r="AS34" s="28">
        <v>25.008006968502169</v>
      </c>
      <c r="AT34" s="28">
        <v>22.175719384303768</v>
      </c>
      <c r="AU34" s="28">
        <v>18.538131415021507</v>
      </c>
      <c r="AV34" s="92">
        <f t="shared" si="20"/>
        <v>18.816203386246826</v>
      </c>
      <c r="AW34" s="28">
        <v>21.758076669232651</v>
      </c>
      <c r="AX34" s="92">
        <f t="shared" si="21"/>
        <v>22.084447819271137</v>
      </c>
      <c r="AY34" s="28">
        <v>55776.95458799554</v>
      </c>
      <c r="AZ34" s="92">
        <f t="shared" si="22"/>
        <v>56613.608906815469</v>
      </c>
      <c r="BA34" s="28">
        <v>60655.327956147514</v>
      </c>
      <c r="BB34" s="92">
        <f t="shared" si="23"/>
        <v>61565.15787548972</v>
      </c>
      <c r="BC34" s="28">
        <v>60286.441024111657</v>
      </c>
      <c r="BD34" s="92">
        <f t="shared" si="24"/>
        <v>61190.737639473329</v>
      </c>
      <c r="BE34" s="28">
        <v>70285.465194591612</v>
      </c>
      <c r="BF34" s="92">
        <f t="shared" si="25"/>
        <v>71339.747172510484</v>
      </c>
    </row>
    <row r="35" spans="1:61" ht="15.4" x14ac:dyDescent="0.45">
      <c r="A35" s="2">
        <v>30</v>
      </c>
      <c r="B35" s="28">
        <v>17.975344381633764</v>
      </c>
      <c r="C35" s="92">
        <f t="shared" si="0"/>
        <v>18.244974547358268</v>
      </c>
      <c r="D35" s="28">
        <v>19.561870805431973</v>
      </c>
      <c r="E35" s="92">
        <f t="shared" si="1"/>
        <v>19.855298867513451</v>
      </c>
      <c r="F35" s="28">
        <v>23.48059107221356</v>
      </c>
      <c r="G35" s="92">
        <f t="shared" si="2"/>
        <v>23.832799938296763</v>
      </c>
      <c r="H35" s="28">
        <v>21.392832739373443</v>
      </c>
      <c r="I35" s="92">
        <f t="shared" si="3"/>
        <v>21.713725230464043</v>
      </c>
      <c r="J35" s="28">
        <v>23.532116013310795</v>
      </c>
      <c r="K35" s="92">
        <f t="shared" si="4"/>
        <v>23.885097753510454</v>
      </c>
      <c r="L35" s="28">
        <v>27.042082020510641</v>
      </c>
      <c r="M35" s="92">
        <f t="shared" si="5"/>
        <v>27.447713250818296</v>
      </c>
      <c r="N35" s="28">
        <v>32.168783633033541</v>
      </c>
      <c r="O35" s="92">
        <f t="shared" si="6"/>
        <v>32.651315387529039</v>
      </c>
      <c r="P35" s="28">
        <v>85593.54259895139</v>
      </c>
      <c r="Q35" s="92">
        <f t="shared" si="7"/>
        <v>86877.445737935646</v>
      </c>
      <c r="R35" s="28">
        <v>24.083471113256895</v>
      </c>
      <c r="S35" s="92">
        <f t="shared" si="8"/>
        <v>24.444723179955744</v>
      </c>
      <c r="T35" s="92">
        <f t="shared" si="26"/>
        <v>25.228114758722342</v>
      </c>
      <c r="U35" s="28">
        <v>16.293626372407658</v>
      </c>
      <c r="V35" s="92">
        <f t="shared" si="9"/>
        <v>16.538030767993771</v>
      </c>
      <c r="W35" s="28">
        <v>27.573829245612963</v>
      </c>
      <c r="X35" s="92">
        <f t="shared" si="10"/>
        <v>27.987436684297155</v>
      </c>
      <c r="Y35" s="28">
        <v>31.238705284586839</v>
      </c>
      <c r="Z35" s="92">
        <f t="shared" si="11"/>
        <v>31.707285863855638</v>
      </c>
      <c r="AA35" s="28">
        <v>73072.234027298138</v>
      </c>
      <c r="AB35" s="92">
        <f t="shared" si="12"/>
        <v>74168.317537707597</v>
      </c>
      <c r="AC35" s="28">
        <v>79960.931759429979</v>
      </c>
      <c r="AD35" s="92">
        <f t="shared" si="13"/>
        <v>81160.345735821422</v>
      </c>
      <c r="AE35" s="28">
        <v>27.716616623754785</v>
      </c>
      <c r="AF35" s="92">
        <f t="shared" si="14"/>
        <v>28.132365873111105</v>
      </c>
      <c r="AG35" s="28">
        <v>19.244565520672339</v>
      </c>
      <c r="AH35" s="92">
        <f t="shared" si="15"/>
        <v>19.533234003482423</v>
      </c>
      <c r="AI35" s="92">
        <f t="shared" si="27"/>
        <v>21.101582976626492</v>
      </c>
      <c r="AJ35" s="28">
        <v>17.816691739253947</v>
      </c>
      <c r="AK35" s="92">
        <f t="shared" si="16"/>
        <v>18.083942115342754</v>
      </c>
      <c r="AL35" s="92">
        <f t="shared" si="28"/>
        <v>19.647918371570004</v>
      </c>
      <c r="AM35" s="28">
        <v>63488.027901133144</v>
      </c>
      <c r="AN35" s="92">
        <f t="shared" si="17"/>
        <v>64440.348319650133</v>
      </c>
      <c r="AO35" s="28">
        <v>25.320961723819504</v>
      </c>
      <c r="AP35" s="92">
        <f t="shared" si="18"/>
        <v>25.700776149676795</v>
      </c>
      <c r="AQ35" s="28">
        <v>75201.352488035336</v>
      </c>
      <c r="AR35" s="92">
        <f t="shared" si="19"/>
        <v>76329.372775355863</v>
      </c>
      <c r="AS35" s="28">
        <v>25.383127073029701</v>
      </c>
      <c r="AT35" s="28">
        <v>22.508355175068324</v>
      </c>
      <c r="AU35" s="28">
        <v>18.816203386246826</v>
      </c>
      <c r="AV35" s="92">
        <f t="shared" si="20"/>
        <v>19.098446437040526</v>
      </c>
      <c r="AW35" s="28">
        <v>22.084447819271137</v>
      </c>
      <c r="AX35" s="92">
        <f t="shared" si="21"/>
        <v>22.415714536560202</v>
      </c>
      <c r="AY35" s="28">
        <v>56613.608906815469</v>
      </c>
      <c r="AZ35" s="92">
        <f t="shared" si="22"/>
        <v>57462.813040417692</v>
      </c>
      <c r="BA35" s="28">
        <v>61565.15787548972</v>
      </c>
      <c r="BB35" s="92">
        <f t="shared" si="23"/>
        <v>62488.635243622062</v>
      </c>
      <c r="BC35" s="28">
        <v>61190.737639473329</v>
      </c>
      <c r="BD35" s="92">
        <f t="shared" si="24"/>
        <v>62108.598704065422</v>
      </c>
      <c r="BE35" s="28">
        <v>71339.747172510484</v>
      </c>
      <c r="BF35" s="92">
        <f t="shared" si="25"/>
        <v>72409.843380098129</v>
      </c>
    </row>
    <row r="36" spans="1:61" s="46" customFormat="1" ht="15.4" x14ac:dyDescent="0.45">
      <c r="A36" s="51"/>
      <c r="B36" s="51"/>
      <c r="C36" s="92"/>
      <c r="D36" s="61"/>
      <c r="E36" s="92"/>
      <c r="F36" s="61"/>
      <c r="G36" s="92"/>
      <c r="H36" s="61"/>
      <c r="I36" s="92"/>
      <c r="J36" s="61"/>
      <c r="K36" s="92"/>
      <c r="L36" s="61"/>
      <c r="M36" s="92"/>
      <c r="N36" s="61"/>
      <c r="O36" s="92">
        <f t="shared" si="6"/>
        <v>0</v>
      </c>
      <c r="P36" s="76" t="s">
        <v>249</v>
      </c>
      <c r="Q36" s="92"/>
      <c r="R36" s="61"/>
      <c r="S36" s="92"/>
      <c r="T36" s="92"/>
      <c r="U36" s="61"/>
      <c r="V36" s="92"/>
      <c r="W36" s="76" t="s">
        <v>249</v>
      </c>
      <c r="X36" s="92"/>
      <c r="Y36" s="61"/>
      <c r="Z36" s="92">
        <f t="shared" si="11"/>
        <v>0</v>
      </c>
      <c r="AA36" s="76" t="s">
        <v>249</v>
      </c>
      <c r="AB36" s="92"/>
      <c r="AC36" s="76" t="s">
        <v>249</v>
      </c>
      <c r="AD36" s="92"/>
      <c r="AE36" s="61"/>
      <c r="AF36" s="92"/>
      <c r="AG36" s="61"/>
      <c r="AH36" s="92"/>
      <c r="AI36" s="92"/>
      <c r="AJ36" s="61"/>
      <c r="AK36" s="92"/>
      <c r="AL36" s="92"/>
      <c r="AM36" s="76" t="s">
        <v>249</v>
      </c>
      <c r="AN36" s="92"/>
      <c r="AO36" s="61"/>
      <c r="AP36" s="92"/>
      <c r="AQ36" s="76" t="s">
        <v>248</v>
      </c>
      <c r="AR36" s="92"/>
      <c r="AS36" s="61"/>
      <c r="AT36" s="61"/>
      <c r="AU36" s="61"/>
      <c r="AV36" s="92"/>
      <c r="AW36" s="61"/>
      <c r="AX36" s="92"/>
      <c r="AY36" s="77" t="s">
        <v>250</v>
      </c>
      <c r="AZ36" s="92"/>
      <c r="BA36" s="61"/>
      <c r="BB36" s="92"/>
      <c r="BC36" s="76" t="s">
        <v>249</v>
      </c>
      <c r="BD36" s="92"/>
      <c r="BE36" s="76" t="s">
        <v>248</v>
      </c>
      <c r="BF36" s="92"/>
      <c r="BI36" s="73"/>
    </row>
    <row r="37" spans="1:61" x14ac:dyDescent="0.45">
      <c r="AU37" s="51"/>
      <c r="AV37" s="46"/>
      <c r="AW37" s="51"/>
      <c r="AX37" s="46"/>
    </row>
    <row r="38" spans="1:61" x14ac:dyDescent="0.45">
      <c r="AU38" s="51"/>
      <c r="AV38" s="46"/>
      <c r="AW38" s="51"/>
      <c r="AX38" s="46"/>
    </row>
    <row r="39" spans="1:61" x14ac:dyDescent="0.45">
      <c r="AU39" s="51"/>
      <c r="AV39" s="46"/>
      <c r="AW39" s="51"/>
      <c r="AX39" s="46"/>
    </row>
    <row r="40" spans="1:61" x14ac:dyDescent="0.45">
      <c r="AU40" s="51"/>
      <c r="AV40" s="46"/>
      <c r="AW40" s="51"/>
      <c r="AX40" s="46"/>
    </row>
    <row r="41" spans="1:61" x14ac:dyDescent="0.45">
      <c r="AU41" s="51"/>
      <c r="AV41" s="46"/>
      <c r="AW41" s="51"/>
      <c r="AX41" s="46"/>
    </row>
    <row r="42" spans="1:61" x14ac:dyDescent="0.45">
      <c r="AU42" s="51"/>
      <c r="AV42" s="46"/>
      <c r="AW42" s="51"/>
      <c r="AX42" s="46"/>
    </row>
    <row r="43" spans="1:61" x14ac:dyDescent="0.45">
      <c r="AU43" s="51"/>
      <c r="AV43" s="46"/>
      <c r="AW43" s="51"/>
      <c r="AX43" s="46"/>
    </row>
    <row r="44" spans="1:61" x14ac:dyDescent="0.45">
      <c r="AU44" s="51"/>
      <c r="AV44" s="46"/>
      <c r="AW44" s="51"/>
      <c r="AX44" s="46"/>
    </row>
    <row r="45" spans="1:61" x14ac:dyDescent="0.45">
      <c r="AU45" s="51"/>
      <c r="AV45" s="46"/>
      <c r="AW45" s="51"/>
      <c r="AX45" s="46"/>
    </row>
    <row r="46" spans="1:61" x14ac:dyDescent="0.45">
      <c r="AU46" s="51"/>
      <c r="AV46" s="46"/>
      <c r="AW46" s="51"/>
      <c r="AX46" s="46"/>
    </row>
    <row r="47" spans="1:61" x14ac:dyDescent="0.45">
      <c r="AU47" s="51"/>
      <c r="AV47" s="46"/>
      <c r="AW47" s="51"/>
      <c r="AX47" s="46"/>
    </row>
    <row r="48" spans="1:61" x14ac:dyDescent="0.45">
      <c r="AU48" s="51"/>
      <c r="AV48" s="46"/>
      <c r="AW48" s="51"/>
      <c r="AX48" s="46"/>
    </row>
    <row r="49" spans="47:50" x14ac:dyDescent="0.45">
      <c r="AU49" s="51"/>
      <c r="AV49" s="46"/>
      <c r="AW49" s="51"/>
      <c r="AX49" s="46"/>
    </row>
    <row r="50" spans="47:50" x14ac:dyDescent="0.45">
      <c r="AU50" s="51"/>
      <c r="AV50" s="46"/>
      <c r="AW50" s="51"/>
      <c r="AX50" s="46"/>
    </row>
    <row r="51" spans="47:50" x14ac:dyDescent="0.45">
      <c r="AU51" s="51"/>
      <c r="AV51" s="46"/>
      <c r="AW51" s="51"/>
      <c r="AX51" s="46"/>
    </row>
    <row r="52" spans="47:50" x14ac:dyDescent="0.45">
      <c r="AU52" s="51"/>
      <c r="AV52" s="46"/>
      <c r="AW52" s="51"/>
      <c r="AX52" s="46"/>
    </row>
    <row r="53" spans="47:50" x14ac:dyDescent="0.45">
      <c r="AU53" s="51"/>
      <c r="AV53" s="46"/>
      <c r="AW53" s="51"/>
      <c r="AX53" s="46"/>
    </row>
    <row r="54" spans="47:50" x14ac:dyDescent="0.45">
      <c r="AU54" s="51"/>
      <c r="AV54" s="46"/>
      <c r="AW54" s="51"/>
      <c r="AX54" s="46"/>
    </row>
    <row r="55" spans="47:50" x14ac:dyDescent="0.45">
      <c r="AU55" s="51"/>
      <c r="AV55" s="46"/>
      <c r="AW55" s="51"/>
      <c r="AX55" s="46"/>
    </row>
    <row r="56" spans="47:50" x14ac:dyDescent="0.45">
      <c r="AU56" s="51"/>
      <c r="AV56" s="46"/>
      <c r="AW56" s="51"/>
      <c r="AX56" s="46"/>
    </row>
    <row r="57" spans="47:50" x14ac:dyDescent="0.45">
      <c r="AU57" s="51"/>
      <c r="AV57" s="46"/>
      <c r="AW57" s="51"/>
      <c r="AX57" s="46"/>
    </row>
    <row r="58" spans="47:50" x14ac:dyDescent="0.45">
      <c r="AU58" s="51"/>
      <c r="AV58" s="46"/>
      <c r="AW58" s="51"/>
      <c r="AX58" s="46"/>
    </row>
    <row r="59" spans="47:50" x14ac:dyDescent="0.45">
      <c r="AU59" s="51"/>
      <c r="AV59" s="46"/>
      <c r="AW59" s="51"/>
      <c r="AX59" s="46"/>
    </row>
    <row r="60" spans="47:50" x14ac:dyDescent="0.45">
      <c r="AU60" s="51"/>
      <c r="AV60" s="46"/>
      <c r="AW60" s="51"/>
      <c r="AX60" s="46"/>
    </row>
    <row r="61" spans="47:50" x14ac:dyDescent="0.45">
      <c r="AU61" s="51"/>
      <c r="AV61" s="46"/>
      <c r="AW61" s="51"/>
      <c r="AX61" s="46"/>
    </row>
    <row r="62" spans="47:50" x14ac:dyDescent="0.45">
      <c r="AU62" s="51"/>
      <c r="AV62" s="46"/>
      <c r="AW62" s="51"/>
      <c r="AX62" s="46"/>
    </row>
    <row r="63" spans="47:50" x14ac:dyDescent="0.45">
      <c r="AU63" s="51"/>
      <c r="AV63" s="46"/>
      <c r="AW63" s="51"/>
      <c r="AX63" s="46"/>
    </row>
    <row r="64" spans="47:50" x14ac:dyDescent="0.45">
      <c r="AU64" s="51"/>
      <c r="AV64" s="46"/>
      <c r="AW64" s="51"/>
      <c r="AX64" s="46"/>
    </row>
    <row r="65" spans="47:50" x14ac:dyDescent="0.45">
      <c r="AU65" s="51"/>
      <c r="AV65" s="46"/>
      <c r="AW65" s="51"/>
      <c r="AX65" s="46"/>
    </row>
    <row r="66" spans="47:50" x14ac:dyDescent="0.45">
      <c r="AU66" s="51"/>
      <c r="AV66" s="46"/>
      <c r="AW66" s="51"/>
      <c r="AX66" s="46"/>
    </row>
    <row r="67" spans="47:50" x14ac:dyDescent="0.45">
      <c r="AU67" s="51"/>
      <c r="AV67" s="46"/>
      <c r="AW67" s="51"/>
      <c r="AX67" s="46"/>
    </row>
    <row r="68" spans="47:50" x14ac:dyDescent="0.45">
      <c r="AU68" s="51"/>
      <c r="AV68" s="46"/>
      <c r="AW68" s="51"/>
      <c r="AX68" s="46"/>
    </row>
    <row r="69" spans="47:50" x14ac:dyDescent="0.45">
      <c r="AU69" s="51"/>
      <c r="AV69" s="46"/>
      <c r="AW69" s="51"/>
      <c r="AX69" s="46"/>
    </row>
    <row r="70" spans="47:50" x14ac:dyDescent="0.45">
      <c r="AU70" s="51"/>
      <c r="AV70" s="46"/>
      <c r="AW70" s="51"/>
      <c r="AX70" s="46"/>
    </row>
    <row r="71" spans="47:50" x14ac:dyDescent="0.45">
      <c r="AU71" s="51"/>
      <c r="AV71" s="46"/>
      <c r="AW71" s="51"/>
      <c r="AX71" s="46"/>
    </row>
    <row r="72" spans="47:50" x14ac:dyDescent="0.45">
      <c r="AU72" s="51"/>
      <c r="AV72" s="46"/>
      <c r="AW72" s="51"/>
      <c r="AX72" s="46"/>
    </row>
    <row r="73" spans="47:50" x14ac:dyDescent="0.45">
      <c r="AU73" s="51"/>
      <c r="AV73" s="46"/>
      <c r="AW73" s="51"/>
      <c r="AX73" s="46"/>
    </row>
    <row r="74" spans="47:50" x14ac:dyDescent="0.45">
      <c r="AU74" s="51"/>
      <c r="AV74" s="46"/>
      <c r="AW74" s="51"/>
      <c r="AX74" s="46"/>
    </row>
    <row r="75" spans="47:50" x14ac:dyDescent="0.45">
      <c r="AU75" s="51"/>
      <c r="AV75" s="46"/>
      <c r="AW75" s="51"/>
      <c r="AX75" s="46"/>
    </row>
    <row r="76" spans="47:50" x14ac:dyDescent="0.45">
      <c r="AU76" s="51"/>
      <c r="AV76" s="46"/>
      <c r="AW76" s="51"/>
      <c r="AX76" s="46"/>
    </row>
    <row r="77" spans="47:50" x14ac:dyDescent="0.45">
      <c r="AU77" s="51"/>
      <c r="AV77" s="46"/>
      <c r="AW77" s="51"/>
      <c r="AX77" s="46"/>
    </row>
    <row r="78" spans="47:50" x14ac:dyDescent="0.45">
      <c r="AU78" s="51"/>
      <c r="AV78" s="46"/>
      <c r="AW78" s="51"/>
      <c r="AX78" s="46"/>
    </row>
    <row r="79" spans="47:50" x14ac:dyDescent="0.45">
      <c r="AU79" s="51"/>
      <c r="AV79" s="46"/>
      <c r="AW79" s="51"/>
      <c r="AX79" s="46"/>
    </row>
    <row r="80" spans="47:50" x14ac:dyDescent="0.45">
      <c r="AU80" s="51"/>
      <c r="AV80" s="46"/>
      <c r="AW80" s="51"/>
      <c r="AX80" s="46"/>
    </row>
    <row r="81" spans="47:50" x14ac:dyDescent="0.45">
      <c r="AU81" s="51"/>
      <c r="AV81" s="46"/>
      <c r="AW81" s="51"/>
      <c r="AX81" s="46"/>
    </row>
    <row r="82" spans="47:50" x14ac:dyDescent="0.45">
      <c r="AU82" s="51"/>
      <c r="AV82" s="46"/>
      <c r="AW82" s="51"/>
      <c r="AX82" s="46"/>
    </row>
    <row r="83" spans="47:50" x14ac:dyDescent="0.45">
      <c r="AU83" s="51"/>
      <c r="AV83" s="46"/>
      <c r="AW83" s="51"/>
      <c r="AX83" s="46"/>
    </row>
    <row r="84" spans="47:50" x14ac:dyDescent="0.45">
      <c r="AU84" s="51"/>
      <c r="AV84" s="46"/>
      <c r="AW84" s="51"/>
      <c r="AX84" s="46"/>
    </row>
    <row r="85" spans="47:50" x14ac:dyDescent="0.45">
      <c r="AU85" s="51"/>
      <c r="AV85" s="46"/>
      <c r="AW85" s="51"/>
      <c r="AX85" s="46"/>
    </row>
    <row r="86" spans="47:50" x14ac:dyDescent="0.45">
      <c r="AU86" s="51"/>
      <c r="AV86" s="46"/>
      <c r="AW86" s="51"/>
      <c r="AX86" s="46"/>
    </row>
    <row r="87" spans="47:50" x14ac:dyDescent="0.45">
      <c r="AU87" s="51"/>
      <c r="AV87" s="46"/>
      <c r="AW87" s="51"/>
      <c r="AX87" s="46"/>
    </row>
    <row r="88" spans="47:50" x14ac:dyDescent="0.45">
      <c r="AU88" s="51"/>
      <c r="AV88" s="46"/>
      <c r="AW88" s="51"/>
      <c r="AX88" s="46"/>
    </row>
    <row r="89" spans="47:50" x14ac:dyDescent="0.45">
      <c r="AU89" s="51"/>
      <c r="AV89" s="46"/>
      <c r="AW89" s="51"/>
      <c r="AX89" s="46"/>
    </row>
    <row r="90" spans="47:50" x14ac:dyDescent="0.45">
      <c r="AU90" s="51"/>
      <c r="AV90" s="46"/>
      <c r="AW90" s="51"/>
      <c r="AX90" s="46"/>
    </row>
    <row r="91" spans="47:50" x14ac:dyDescent="0.45">
      <c r="AU91" s="51"/>
      <c r="AV91" s="46"/>
      <c r="AW91" s="51"/>
      <c r="AX91" s="46"/>
    </row>
    <row r="92" spans="47:50" x14ac:dyDescent="0.45">
      <c r="AU92" s="51"/>
      <c r="AV92" s="46"/>
      <c r="AW92" s="51"/>
      <c r="AX92" s="46"/>
    </row>
    <row r="93" spans="47:50" x14ac:dyDescent="0.45">
      <c r="AU93" s="51"/>
      <c r="AV93" s="46"/>
      <c r="AW93" s="51"/>
      <c r="AX93" s="46"/>
    </row>
    <row r="94" spans="47:50" x14ac:dyDescent="0.45">
      <c r="AU94" s="51"/>
      <c r="AV94" s="46"/>
      <c r="AW94" s="51"/>
      <c r="AX94" s="46"/>
    </row>
    <row r="95" spans="47:50" x14ac:dyDescent="0.45">
      <c r="AU95" s="51"/>
      <c r="AV95" s="46"/>
      <c r="AW95" s="51"/>
      <c r="AX95" s="46"/>
    </row>
    <row r="96" spans="47:50" x14ac:dyDescent="0.45">
      <c r="AU96" s="51"/>
      <c r="AV96" s="46"/>
      <c r="AW96" s="51"/>
      <c r="AX96" s="46"/>
    </row>
    <row r="97" spans="47:50" x14ac:dyDescent="0.45">
      <c r="AU97" s="51"/>
      <c r="AV97" s="46"/>
      <c r="AW97" s="51"/>
      <c r="AX97" s="46"/>
    </row>
    <row r="98" spans="47:50" x14ac:dyDescent="0.45">
      <c r="AU98" s="51"/>
      <c r="AV98" s="46"/>
      <c r="AW98" s="51"/>
      <c r="AX98" s="46"/>
    </row>
    <row r="99" spans="47:50" x14ac:dyDescent="0.45">
      <c r="AU99" s="51"/>
      <c r="AV99" s="46"/>
      <c r="AW99" s="51"/>
      <c r="AX99" s="46"/>
    </row>
    <row r="100" spans="47:50" x14ac:dyDescent="0.45">
      <c r="AU100" s="51"/>
      <c r="AV100" s="46"/>
      <c r="AW100" s="51"/>
      <c r="AX100" s="46"/>
    </row>
    <row r="101" spans="47:50" x14ac:dyDescent="0.45">
      <c r="AU101" s="51"/>
      <c r="AV101" s="46"/>
      <c r="AW101" s="51"/>
      <c r="AX101" s="46"/>
    </row>
    <row r="102" spans="47:50" x14ac:dyDescent="0.45">
      <c r="AU102" s="51"/>
      <c r="AV102" s="46"/>
      <c r="AW102" s="51"/>
      <c r="AX102" s="46"/>
    </row>
    <row r="103" spans="47:50" x14ac:dyDescent="0.45">
      <c r="AU103" s="51"/>
      <c r="AV103" s="46"/>
      <c r="AW103" s="51"/>
      <c r="AX103" s="46"/>
    </row>
    <row r="104" spans="47:50" x14ac:dyDescent="0.45">
      <c r="AU104" s="51"/>
      <c r="AV104" s="46"/>
      <c r="AW104" s="51"/>
      <c r="AX104" s="46"/>
    </row>
    <row r="105" spans="47:50" x14ac:dyDescent="0.45">
      <c r="AU105" s="51"/>
      <c r="AV105" s="46"/>
      <c r="AW105" s="51"/>
      <c r="AX105" s="46"/>
    </row>
    <row r="106" spans="47:50" x14ac:dyDescent="0.45">
      <c r="AU106" s="51"/>
      <c r="AV106" s="46"/>
      <c r="AW106" s="51"/>
      <c r="AX106" s="46"/>
    </row>
    <row r="107" spans="47:50" x14ac:dyDescent="0.45">
      <c r="AU107" s="51"/>
      <c r="AV107" s="46"/>
      <c r="AW107" s="51"/>
      <c r="AX107" s="46"/>
    </row>
    <row r="108" spans="47:50" x14ac:dyDescent="0.45">
      <c r="AU108" s="51"/>
      <c r="AV108" s="46"/>
      <c r="AW108" s="51"/>
      <c r="AX108" s="46"/>
    </row>
    <row r="109" spans="47:50" x14ac:dyDescent="0.45">
      <c r="AU109" s="51"/>
      <c r="AV109" s="46"/>
      <c r="AW109" s="51"/>
      <c r="AX109" s="46"/>
    </row>
    <row r="110" spans="47:50" x14ac:dyDescent="0.45">
      <c r="AU110" s="51"/>
      <c r="AV110" s="46"/>
      <c r="AW110" s="51"/>
      <c r="AX110" s="46"/>
    </row>
    <row r="111" spans="47:50" x14ac:dyDescent="0.45">
      <c r="AU111" s="51"/>
      <c r="AV111" s="46"/>
      <c r="AW111" s="51"/>
      <c r="AX111" s="46"/>
    </row>
    <row r="112" spans="47:50" x14ac:dyDescent="0.45">
      <c r="AU112" s="51"/>
      <c r="AV112" s="46"/>
      <c r="AW112" s="51"/>
      <c r="AX112" s="46"/>
    </row>
    <row r="113" spans="47:50" x14ac:dyDescent="0.45">
      <c r="AU113" s="51"/>
      <c r="AV113" s="46"/>
      <c r="AW113" s="51"/>
      <c r="AX113" s="46"/>
    </row>
    <row r="114" spans="47:50" x14ac:dyDescent="0.45">
      <c r="AU114" s="51"/>
      <c r="AV114" s="46"/>
      <c r="AW114" s="51"/>
      <c r="AX114" s="46"/>
    </row>
    <row r="115" spans="47:50" x14ac:dyDescent="0.45">
      <c r="AU115" s="51"/>
      <c r="AV115" s="46"/>
      <c r="AW115" s="51"/>
      <c r="AX115" s="46"/>
    </row>
    <row r="116" spans="47:50" x14ac:dyDescent="0.45">
      <c r="AU116" s="51"/>
      <c r="AV116" s="46"/>
      <c r="AW116" s="51"/>
      <c r="AX116" s="46"/>
    </row>
    <row r="117" spans="47:50" x14ac:dyDescent="0.45">
      <c r="AU117" s="51"/>
      <c r="AV117" s="46"/>
      <c r="AW117" s="51"/>
      <c r="AX117" s="46"/>
    </row>
    <row r="118" spans="47:50" x14ac:dyDescent="0.45">
      <c r="AU118" s="51"/>
      <c r="AV118" s="46"/>
      <c r="AW118" s="51"/>
      <c r="AX118" s="46"/>
    </row>
    <row r="119" spans="47:50" x14ac:dyDescent="0.45">
      <c r="AU119" s="51"/>
      <c r="AV119" s="46"/>
      <c r="AW119" s="51"/>
      <c r="AX119" s="46"/>
    </row>
    <row r="120" spans="47:50" x14ac:dyDescent="0.45">
      <c r="AU120" s="51"/>
      <c r="AV120" s="46"/>
      <c r="AW120" s="51"/>
      <c r="AX120" s="46"/>
    </row>
    <row r="121" spans="47:50" x14ac:dyDescent="0.45">
      <c r="AU121" s="51"/>
      <c r="AV121" s="46"/>
      <c r="AW121" s="51"/>
      <c r="AX121" s="46"/>
    </row>
    <row r="122" spans="47:50" x14ac:dyDescent="0.45">
      <c r="AU122" s="51"/>
      <c r="AV122" s="46"/>
      <c r="AW122" s="51"/>
      <c r="AX122" s="46"/>
    </row>
    <row r="123" spans="47:50" x14ac:dyDescent="0.45">
      <c r="AU123" s="51"/>
      <c r="AV123" s="46"/>
      <c r="AW123" s="51"/>
      <c r="AX123" s="46"/>
    </row>
    <row r="124" spans="47:50" x14ac:dyDescent="0.45">
      <c r="AU124" s="51"/>
      <c r="AV124" s="46"/>
      <c r="AW124" s="51"/>
      <c r="AX124" s="46"/>
    </row>
    <row r="125" spans="47:50" x14ac:dyDescent="0.45">
      <c r="AU125" s="51"/>
      <c r="AV125" s="46"/>
      <c r="AW125" s="51"/>
      <c r="AX125" s="46"/>
    </row>
    <row r="126" spans="47:50" x14ac:dyDescent="0.45">
      <c r="AU126" s="51"/>
      <c r="AV126" s="46"/>
      <c r="AW126" s="51"/>
      <c r="AX126" s="46"/>
    </row>
    <row r="127" spans="47:50" x14ac:dyDescent="0.45">
      <c r="AU127" s="51"/>
      <c r="AV127" s="46"/>
      <c r="AW127" s="51"/>
      <c r="AX127" s="46"/>
    </row>
    <row r="128" spans="47:50" x14ac:dyDescent="0.45">
      <c r="AU128" s="51"/>
      <c r="AV128" s="46"/>
      <c r="AW128" s="51"/>
      <c r="AX128" s="46"/>
    </row>
    <row r="129" spans="47:50" x14ac:dyDescent="0.45">
      <c r="AU129" s="51"/>
      <c r="AV129" s="46"/>
      <c r="AW129" s="51"/>
      <c r="AX129" s="46"/>
    </row>
    <row r="130" spans="47:50" x14ac:dyDescent="0.45">
      <c r="AU130" s="51"/>
      <c r="AV130" s="46"/>
      <c r="AW130" s="51"/>
      <c r="AX130" s="46"/>
    </row>
    <row r="131" spans="47:50" x14ac:dyDescent="0.45">
      <c r="AU131" s="51"/>
      <c r="AV131" s="46"/>
      <c r="AW131" s="51"/>
      <c r="AX131" s="46"/>
    </row>
    <row r="132" spans="47:50" x14ac:dyDescent="0.45">
      <c r="AU132" s="51"/>
      <c r="AV132" s="46"/>
      <c r="AW132" s="51"/>
      <c r="AX132" s="46"/>
    </row>
    <row r="133" spans="47:50" x14ac:dyDescent="0.45">
      <c r="AU133" s="51"/>
      <c r="AV133" s="46"/>
      <c r="AW133" s="51"/>
      <c r="AX133" s="46"/>
    </row>
    <row r="134" spans="47:50" x14ac:dyDescent="0.45">
      <c r="AU134" s="51"/>
      <c r="AV134" s="46"/>
      <c r="AW134" s="51"/>
      <c r="AX134" s="46"/>
    </row>
    <row r="135" spans="47:50" x14ac:dyDescent="0.45">
      <c r="AU135" s="51"/>
      <c r="AV135" s="46"/>
      <c r="AW135" s="51"/>
      <c r="AX135" s="46"/>
    </row>
    <row r="136" spans="47:50" x14ac:dyDescent="0.45">
      <c r="AU136" s="51"/>
      <c r="AV136" s="46"/>
      <c r="AW136" s="51"/>
      <c r="AX136" s="46"/>
    </row>
    <row r="137" spans="47:50" x14ac:dyDescent="0.45">
      <c r="AU137" s="51"/>
      <c r="AV137" s="46"/>
      <c r="AW137" s="51"/>
      <c r="AX137" s="46"/>
    </row>
    <row r="138" spans="47:50" x14ac:dyDescent="0.45">
      <c r="AU138" s="51"/>
      <c r="AV138" s="46"/>
      <c r="AW138" s="51"/>
      <c r="AX138" s="46"/>
    </row>
    <row r="139" spans="47:50" x14ac:dyDescent="0.45">
      <c r="AU139" s="51"/>
      <c r="AV139" s="46"/>
      <c r="AW139" s="51"/>
      <c r="AX139" s="46"/>
    </row>
    <row r="140" spans="47:50" x14ac:dyDescent="0.45">
      <c r="AU140" s="51"/>
      <c r="AV140" s="46"/>
      <c r="AW140" s="51"/>
      <c r="AX140" s="46"/>
    </row>
    <row r="141" spans="47:50" x14ac:dyDescent="0.45">
      <c r="AU141" s="51"/>
      <c r="AV141" s="46"/>
      <c r="AW141" s="51"/>
      <c r="AX141" s="46"/>
    </row>
    <row r="142" spans="47:50" x14ac:dyDescent="0.45">
      <c r="AU142" s="51"/>
      <c r="AV142" s="46"/>
      <c r="AW142" s="51"/>
      <c r="AX142" s="46"/>
    </row>
    <row r="143" spans="47:50" x14ac:dyDescent="0.45">
      <c r="AU143" s="51"/>
      <c r="AV143" s="46"/>
      <c r="AW143" s="51"/>
      <c r="AX143" s="46"/>
    </row>
    <row r="144" spans="47:50" x14ac:dyDescent="0.45">
      <c r="AU144" s="51"/>
      <c r="AV144" s="46"/>
      <c r="AW144" s="51"/>
      <c r="AX144" s="46"/>
    </row>
    <row r="145" spans="47:50" x14ac:dyDescent="0.45">
      <c r="AU145" s="51"/>
      <c r="AV145" s="46"/>
      <c r="AW145" s="51"/>
      <c r="AX145" s="46"/>
    </row>
    <row r="146" spans="47:50" x14ac:dyDescent="0.45">
      <c r="AU146" s="51"/>
      <c r="AV146" s="46"/>
      <c r="AW146" s="51"/>
      <c r="AX146" s="46"/>
    </row>
    <row r="147" spans="47:50" x14ac:dyDescent="0.45">
      <c r="AU147" s="51"/>
      <c r="AV147" s="46"/>
      <c r="AW147" s="51"/>
      <c r="AX147" s="46"/>
    </row>
    <row r="148" spans="47:50" x14ac:dyDescent="0.45">
      <c r="AU148" s="51"/>
      <c r="AV148" s="46"/>
      <c r="AW148" s="51"/>
      <c r="AX148" s="46"/>
    </row>
    <row r="149" spans="47:50" x14ac:dyDescent="0.45">
      <c r="AU149" s="51"/>
      <c r="AV149" s="46"/>
      <c r="AW149" s="51"/>
      <c r="AX149" s="46"/>
    </row>
    <row r="150" spans="47:50" x14ac:dyDescent="0.45">
      <c r="AU150" s="51"/>
      <c r="AV150" s="46"/>
      <c r="AW150" s="51"/>
      <c r="AX150" s="46"/>
    </row>
    <row r="151" spans="47:50" x14ac:dyDescent="0.45">
      <c r="AU151" s="51"/>
      <c r="AV151" s="46"/>
      <c r="AW151" s="51"/>
      <c r="AX151" s="46"/>
    </row>
    <row r="152" spans="47:50" x14ac:dyDescent="0.45">
      <c r="AU152" s="51"/>
      <c r="AV152" s="46"/>
      <c r="AW152" s="51"/>
      <c r="AX152" s="46"/>
    </row>
    <row r="153" spans="47:50" x14ac:dyDescent="0.45">
      <c r="AU153" s="51"/>
      <c r="AV153" s="46"/>
      <c r="AW153" s="51"/>
      <c r="AX153" s="46"/>
    </row>
    <row r="154" spans="47:50" x14ac:dyDescent="0.45">
      <c r="AU154" s="51"/>
      <c r="AV154" s="46"/>
      <c r="AW154" s="51"/>
      <c r="AX154" s="46"/>
    </row>
    <row r="155" spans="47:50" x14ac:dyDescent="0.45">
      <c r="AU155" s="51"/>
      <c r="AV155" s="46"/>
      <c r="AW155" s="51"/>
      <c r="AX155" s="46"/>
    </row>
    <row r="156" spans="47:50" x14ac:dyDescent="0.45">
      <c r="AU156" s="51"/>
      <c r="AV156" s="46"/>
      <c r="AW156" s="51"/>
      <c r="AX156" s="46"/>
    </row>
    <row r="157" spans="47:50" x14ac:dyDescent="0.45">
      <c r="AU157" s="51"/>
      <c r="AV157" s="46"/>
      <c r="AW157" s="51"/>
      <c r="AX157" s="46"/>
    </row>
    <row r="158" spans="47:50" x14ac:dyDescent="0.45">
      <c r="AU158" s="51"/>
      <c r="AV158" s="46"/>
      <c r="AW158" s="51"/>
      <c r="AX158" s="46"/>
    </row>
    <row r="159" spans="47:50" x14ac:dyDescent="0.45">
      <c r="AU159" s="51"/>
      <c r="AV159" s="46"/>
      <c r="AW159" s="51"/>
      <c r="AX159" s="46"/>
    </row>
    <row r="160" spans="47:50" x14ac:dyDescent="0.45">
      <c r="AU160" s="51"/>
      <c r="AV160" s="46"/>
      <c r="AW160" s="51"/>
      <c r="AX160" s="46"/>
    </row>
    <row r="161" spans="47:50" x14ac:dyDescent="0.45">
      <c r="AU161" s="51"/>
      <c r="AV161" s="46"/>
      <c r="AW161" s="51"/>
      <c r="AX161" s="46"/>
    </row>
    <row r="162" spans="47:50" x14ac:dyDescent="0.45">
      <c r="AU162" s="51"/>
      <c r="AV162" s="46"/>
      <c r="AW162" s="51"/>
      <c r="AX162" s="46"/>
    </row>
    <row r="163" spans="47:50" x14ac:dyDescent="0.45">
      <c r="AU163" s="51"/>
      <c r="AV163" s="46"/>
      <c r="AW163" s="51"/>
      <c r="AX163" s="46"/>
    </row>
    <row r="164" spans="47:50" x14ac:dyDescent="0.45">
      <c r="AU164" s="51"/>
      <c r="AV164" s="46"/>
      <c r="AW164" s="51"/>
      <c r="AX164" s="46"/>
    </row>
    <row r="165" spans="47:50" x14ac:dyDescent="0.45">
      <c r="AU165" s="51"/>
      <c r="AV165" s="46"/>
      <c r="AW165" s="51"/>
      <c r="AX165" s="46"/>
    </row>
    <row r="166" spans="47:50" x14ac:dyDescent="0.45">
      <c r="AU166" s="51"/>
      <c r="AV166" s="46"/>
      <c r="AW166" s="51"/>
      <c r="AX166" s="46"/>
    </row>
    <row r="167" spans="47:50" x14ac:dyDescent="0.45">
      <c r="AU167" s="51"/>
      <c r="AV167" s="46"/>
      <c r="AW167" s="51"/>
      <c r="AX167" s="46"/>
    </row>
    <row r="168" spans="47:50" x14ac:dyDescent="0.45">
      <c r="AU168" s="51"/>
      <c r="AV168" s="46"/>
      <c r="AW168" s="51"/>
      <c r="AX168" s="46"/>
    </row>
    <row r="169" spans="47:50" x14ac:dyDescent="0.45">
      <c r="AU169" s="51"/>
      <c r="AV169" s="46"/>
      <c r="AW169" s="51"/>
      <c r="AX169" s="46"/>
    </row>
    <row r="170" spans="47:50" x14ac:dyDescent="0.45">
      <c r="AU170" s="51"/>
      <c r="AV170" s="46"/>
      <c r="AW170" s="51"/>
      <c r="AX170" s="46"/>
    </row>
    <row r="171" spans="47:50" x14ac:dyDescent="0.45">
      <c r="AU171" s="51"/>
      <c r="AV171" s="46"/>
      <c r="AW171" s="51"/>
      <c r="AX171" s="46"/>
    </row>
    <row r="172" spans="47:50" x14ac:dyDescent="0.45">
      <c r="AU172" s="51"/>
      <c r="AV172" s="46"/>
      <c r="AW172" s="51"/>
      <c r="AX172" s="46"/>
    </row>
    <row r="173" spans="47:50" x14ac:dyDescent="0.45">
      <c r="AU173" s="51"/>
      <c r="AV173" s="46"/>
      <c r="AW173" s="51"/>
      <c r="AX173" s="46"/>
    </row>
    <row r="174" spans="47:50" x14ac:dyDescent="0.45">
      <c r="AU174" s="51"/>
      <c r="AV174" s="46"/>
      <c r="AW174" s="51"/>
      <c r="AX174" s="46"/>
    </row>
    <row r="175" spans="47:50" x14ac:dyDescent="0.45">
      <c r="AU175" s="51"/>
      <c r="AV175" s="46"/>
      <c r="AW175" s="51"/>
      <c r="AX175" s="46"/>
    </row>
    <row r="176" spans="47:50" x14ac:dyDescent="0.45">
      <c r="AU176" s="51"/>
      <c r="AV176" s="46"/>
      <c r="AW176" s="51"/>
      <c r="AX176" s="46"/>
    </row>
    <row r="177" spans="47:50" x14ac:dyDescent="0.45">
      <c r="AU177" s="51"/>
      <c r="AV177" s="46"/>
      <c r="AW177" s="51"/>
      <c r="AX177" s="46"/>
    </row>
    <row r="178" spans="47:50" x14ac:dyDescent="0.45">
      <c r="AU178" s="51"/>
      <c r="AV178" s="46"/>
      <c r="AW178" s="51"/>
      <c r="AX178" s="46"/>
    </row>
    <row r="179" spans="47:50" x14ac:dyDescent="0.45">
      <c r="AU179" s="51"/>
      <c r="AV179" s="46"/>
      <c r="AW179" s="51"/>
      <c r="AX179" s="46"/>
    </row>
    <row r="180" spans="47:50" x14ac:dyDescent="0.45">
      <c r="AU180" s="51"/>
      <c r="AV180" s="46"/>
      <c r="AW180" s="51"/>
      <c r="AX180" s="46"/>
    </row>
    <row r="181" spans="47:50" x14ac:dyDescent="0.45">
      <c r="AU181" s="51"/>
      <c r="AV181" s="46"/>
      <c r="AW181" s="51"/>
      <c r="AX181" s="46"/>
    </row>
    <row r="182" spans="47:50" x14ac:dyDescent="0.45">
      <c r="AU182" s="51"/>
      <c r="AV182" s="46"/>
      <c r="AW182" s="51"/>
      <c r="AX182" s="46"/>
    </row>
    <row r="183" spans="47:50" x14ac:dyDescent="0.45">
      <c r="AU183" s="51"/>
      <c r="AV183" s="46"/>
      <c r="AW183" s="51"/>
      <c r="AX183" s="46"/>
    </row>
    <row r="184" spans="47:50" x14ac:dyDescent="0.45">
      <c r="AU184" s="51"/>
      <c r="AV184" s="46"/>
      <c r="AW184" s="51"/>
      <c r="AX184" s="46"/>
    </row>
    <row r="185" spans="47:50" x14ac:dyDescent="0.45">
      <c r="AU185" s="51"/>
      <c r="AV185" s="46"/>
      <c r="AW185" s="51"/>
      <c r="AX185" s="46"/>
    </row>
    <row r="186" spans="47:50" x14ac:dyDescent="0.45">
      <c r="AU186" s="51"/>
      <c r="AV186" s="46"/>
      <c r="AW186" s="51"/>
      <c r="AX186" s="46"/>
    </row>
    <row r="187" spans="47:50" x14ac:dyDescent="0.45">
      <c r="AU187" s="51"/>
      <c r="AV187" s="46"/>
      <c r="AW187" s="51"/>
      <c r="AX187" s="46"/>
    </row>
    <row r="188" spans="47:50" x14ac:dyDescent="0.45">
      <c r="AU188" s="51"/>
      <c r="AV188" s="46"/>
      <c r="AW188" s="51"/>
      <c r="AX188" s="46"/>
    </row>
    <row r="189" spans="47:50" x14ac:dyDescent="0.45">
      <c r="AU189" s="51"/>
      <c r="AV189" s="46"/>
      <c r="AW189" s="51"/>
      <c r="AX189" s="46"/>
    </row>
    <row r="190" spans="47:50" x14ac:dyDescent="0.45">
      <c r="AU190" s="51"/>
      <c r="AV190" s="46"/>
      <c r="AW190" s="51"/>
      <c r="AX190" s="46"/>
    </row>
    <row r="191" spans="47:50" x14ac:dyDescent="0.45">
      <c r="AU191" s="51"/>
      <c r="AV191" s="46"/>
      <c r="AW191" s="51"/>
      <c r="AX191" s="46"/>
    </row>
    <row r="192" spans="47:50" x14ac:dyDescent="0.45">
      <c r="AU192" s="51"/>
      <c r="AV192" s="46"/>
      <c r="AW192" s="51"/>
      <c r="AX192" s="46"/>
    </row>
    <row r="193" spans="47:50" x14ac:dyDescent="0.45">
      <c r="AU193" s="51"/>
      <c r="AV193" s="46"/>
      <c r="AW193" s="51"/>
      <c r="AX193" s="46"/>
    </row>
    <row r="194" spans="47:50" x14ac:dyDescent="0.45">
      <c r="AU194" s="51"/>
      <c r="AV194" s="46"/>
      <c r="AW194" s="51"/>
      <c r="AX194" s="46"/>
    </row>
    <row r="195" spans="47:50" x14ac:dyDescent="0.45">
      <c r="AU195" s="51"/>
      <c r="AV195" s="46"/>
      <c r="AW195" s="51"/>
      <c r="AX195" s="46"/>
    </row>
    <row r="196" spans="47:50" x14ac:dyDescent="0.45">
      <c r="AU196" s="51"/>
      <c r="AV196" s="46"/>
      <c r="AW196" s="51"/>
      <c r="AX196" s="46"/>
    </row>
    <row r="197" spans="47:50" x14ac:dyDescent="0.45">
      <c r="AU197" s="51"/>
      <c r="AV197" s="46"/>
      <c r="AW197" s="51"/>
      <c r="AX197" s="46"/>
    </row>
    <row r="198" spans="47:50" x14ac:dyDescent="0.45">
      <c r="AU198" s="51"/>
      <c r="AV198" s="46"/>
      <c r="AW198" s="51"/>
      <c r="AX198" s="46"/>
    </row>
    <row r="199" spans="47:50" x14ac:dyDescent="0.45">
      <c r="AU199" s="51"/>
      <c r="AV199" s="46"/>
      <c r="AW199" s="51"/>
      <c r="AX199" s="46"/>
    </row>
    <row r="200" spans="47:50" x14ac:dyDescent="0.45">
      <c r="AU200" s="51"/>
      <c r="AV200" s="46"/>
      <c r="AW200" s="51"/>
      <c r="AX200" s="46"/>
    </row>
    <row r="201" spans="47:50" x14ac:dyDescent="0.45">
      <c r="AU201" s="51"/>
      <c r="AV201" s="46"/>
      <c r="AW201" s="51"/>
      <c r="AX201" s="46"/>
    </row>
    <row r="202" spans="47:50" x14ac:dyDescent="0.45">
      <c r="AU202" s="51"/>
      <c r="AV202" s="46"/>
      <c r="AW202" s="51"/>
      <c r="AX202" s="46"/>
    </row>
    <row r="203" spans="47:50" x14ac:dyDescent="0.45">
      <c r="AU203" s="51"/>
      <c r="AV203" s="46"/>
      <c r="AW203" s="51"/>
      <c r="AX203" s="46"/>
    </row>
    <row r="204" spans="47:50" x14ac:dyDescent="0.45">
      <c r="AU204" s="51"/>
      <c r="AV204" s="46"/>
      <c r="AW204" s="51"/>
      <c r="AX204" s="46"/>
    </row>
    <row r="205" spans="47:50" x14ac:dyDescent="0.45">
      <c r="AU205" s="51"/>
      <c r="AV205" s="46"/>
      <c r="AW205" s="51"/>
      <c r="AX205" s="46"/>
    </row>
    <row r="206" spans="47:50" x14ac:dyDescent="0.45">
      <c r="AU206" s="51"/>
      <c r="AV206" s="46"/>
      <c r="AW206" s="51"/>
      <c r="AX206" s="46"/>
    </row>
    <row r="207" spans="47:50" x14ac:dyDescent="0.45">
      <c r="AU207" s="51"/>
      <c r="AV207" s="46"/>
      <c r="AW207" s="51"/>
      <c r="AX207" s="46"/>
    </row>
    <row r="208" spans="47:50" x14ac:dyDescent="0.45">
      <c r="AU208" s="51"/>
      <c r="AV208" s="46"/>
      <c r="AW208" s="51"/>
      <c r="AX208" s="46"/>
    </row>
    <row r="209" spans="47:50" x14ac:dyDescent="0.45">
      <c r="AU209" s="51"/>
      <c r="AV209" s="46"/>
      <c r="AW209" s="51"/>
      <c r="AX209" s="46"/>
    </row>
    <row r="210" spans="47:50" x14ac:dyDescent="0.45">
      <c r="AU210" s="51"/>
      <c r="AV210" s="46"/>
      <c r="AW210" s="51"/>
      <c r="AX210" s="46"/>
    </row>
    <row r="211" spans="47:50" x14ac:dyDescent="0.45">
      <c r="AU211" s="51"/>
      <c r="AV211" s="46"/>
      <c r="AW211" s="51"/>
      <c r="AX211" s="46"/>
    </row>
    <row r="212" spans="47:50" x14ac:dyDescent="0.45">
      <c r="AU212" s="51"/>
      <c r="AV212" s="46"/>
      <c r="AW212" s="51"/>
      <c r="AX212" s="46"/>
    </row>
    <row r="213" spans="47:50" x14ac:dyDescent="0.45">
      <c r="AU213" s="51"/>
      <c r="AV213" s="46"/>
      <c r="AW213" s="51"/>
      <c r="AX213" s="46"/>
    </row>
    <row r="214" spans="47:50" x14ac:dyDescent="0.45">
      <c r="AU214" s="51"/>
      <c r="AV214" s="46"/>
      <c r="AW214" s="51"/>
      <c r="AX214" s="46"/>
    </row>
    <row r="215" spans="47:50" x14ac:dyDescent="0.45">
      <c r="AU215" s="51"/>
      <c r="AV215" s="46"/>
      <c r="AW215" s="51"/>
      <c r="AX215" s="46"/>
    </row>
    <row r="216" spans="47:50" x14ac:dyDescent="0.45">
      <c r="AU216" s="51"/>
      <c r="AV216" s="46"/>
      <c r="AW216" s="51"/>
      <c r="AX216" s="46"/>
    </row>
    <row r="217" spans="47:50" x14ac:dyDescent="0.45">
      <c r="AU217" s="51"/>
      <c r="AV217" s="46"/>
      <c r="AW217" s="51"/>
      <c r="AX217" s="46"/>
    </row>
    <row r="218" spans="47:50" x14ac:dyDescent="0.45">
      <c r="AU218" s="51"/>
      <c r="AV218" s="46"/>
      <c r="AW218" s="51"/>
      <c r="AX218" s="46"/>
    </row>
    <row r="219" spans="47:50" x14ac:dyDescent="0.45">
      <c r="AU219" s="51"/>
      <c r="AV219" s="46"/>
      <c r="AW219" s="51"/>
      <c r="AX219" s="46"/>
    </row>
    <row r="220" spans="47:50" x14ac:dyDescent="0.45">
      <c r="AU220" s="51"/>
      <c r="AV220" s="46"/>
      <c r="AW220" s="51"/>
      <c r="AX220" s="46"/>
    </row>
    <row r="221" spans="47:50" x14ac:dyDescent="0.45">
      <c r="AU221" s="51"/>
      <c r="AV221" s="46"/>
      <c r="AW221" s="51"/>
      <c r="AX221" s="46"/>
    </row>
    <row r="222" spans="47:50" x14ac:dyDescent="0.45">
      <c r="AU222" s="51"/>
      <c r="AV222" s="46"/>
      <c r="AW222" s="51"/>
      <c r="AX222" s="46"/>
    </row>
    <row r="223" spans="47:50" x14ac:dyDescent="0.45">
      <c r="AU223" s="51"/>
      <c r="AV223" s="46"/>
      <c r="AW223" s="51"/>
      <c r="AX223" s="46"/>
    </row>
    <row r="224" spans="47:50" x14ac:dyDescent="0.45">
      <c r="AU224" s="51"/>
      <c r="AV224" s="46"/>
      <c r="AW224" s="51"/>
      <c r="AX224" s="46"/>
    </row>
    <row r="225" spans="47:50" x14ac:dyDescent="0.45">
      <c r="AU225" s="51"/>
      <c r="AV225" s="46"/>
      <c r="AW225" s="51"/>
      <c r="AX225" s="46"/>
    </row>
    <row r="226" spans="47:50" x14ac:dyDescent="0.45">
      <c r="AU226" s="51"/>
      <c r="AV226" s="46"/>
      <c r="AW226" s="51"/>
      <c r="AX226" s="46"/>
    </row>
    <row r="227" spans="47:50" x14ac:dyDescent="0.45">
      <c r="AU227" s="51"/>
      <c r="AV227" s="46"/>
      <c r="AW227" s="51"/>
      <c r="AX227" s="46"/>
    </row>
    <row r="228" spans="47:50" x14ac:dyDescent="0.45">
      <c r="AU228" s="51"/>
      <c r="AV228" s="46"/>
      <c r="AW228" s="51"/>
      <c r="AX228" s="46"/>
    </row>
    <row r="229" spans="47:50" x14ac:dyDescent="0.45">
      <c r="AU229" s="51"/>
      <c r="AV229" s="46"/>
      <c r="AW229" s="51"/>
      <c r="AX229" s="46"/>
    </row>
    <row r="230" spans="47:50" x14ac:dyDescent="0.45">
      <c r="AU230" s="51"/>
      <c r="AV230" s="46"/>
      <c r="AW230" s="51"/>
      <c r="AX230" s="46"/>
    </row>
    <row r="231" spans="47:50" x14ac:dyDescent="0.45">
      <c r="AU231" s="51"/>
      <c r="AV231" s="46"/>
      <c r="AW231" s="51"/>
      <c r="AX231" s="46"/>
    </row>
    <row r="232" spans="47:50" x14ac:dyDescent="0.45">
      <c r="AU232" s="51"/>
      <c r="AV232" s="46"/>
      <c r="AW232" s="51"/>
      <c r="AX232" s="46"/>
    </row>
    <row r="233" spans="47:50" x14ac:dyDescent="0.45">
      <c r="AU233" s="51"/>
      <c r="AV233" s="46"/>
      <c r="AW233" s="51"/>
      <c r="AX233" s="46"/>
    </row>
    <row r="234" spans="47:50" x14ac:dyDescent="0.45">
      <c r="AU234" s="51"/>
      <c r="AV234" s="46"/>
      <c r="AW234" s="51"/>
      <c r="AX234" s="46"/>
    </row>
    <row r="235" spans="47:50" x14ac:dyDescent="0.45">
      <c r="AU235" s="51"/>
      <c r="AV235" s="46"/>
      <c r="AW235" s="51"/>
      <c r="AX235" s="46"/>
    </row>
    <row r="236" spans="47:50" x14ac:dyDescent="0.45">
      <c r="AU236" s="51"/>
      <c r="AV236" s="46"/>
      <c r="AW236" s="51"/>
      <c r="AX236" s="46"/>
    </row>
    <row r="237" spans="47:50" x14ac:dyDescent="0.45">
      <c r="AU237" s="51"/>
      <c r="AV237" s="46"/>
      <c r="AW237" s="51"/>
      <c r="AX237" s="46"/>
    </row>
    <row r="238" spans="47:50" x14ac:dyDescent="0.45">
      <c r="AU238" s="51"/>
      <c r="AV238" s="46"/>
      <c r="AW238" s="51"/>
      <c r="AX238" s="46"/>
    </row>
    <row r="239" spans="47:50" x14ac:dyDescent="0.45">
      <c r="AU239" s="51"/>
      <c r="AV239" s="46"/>
      <c r="AW239" s="51"/>
      <c r="AX239" s="46"/>
    </row>
    <row r="240" spans="47:50" x14ac:dyDescent="0.45">
      <c r="AU240" s="51"/>
      <c r="AV240" s="46"/>
      <c r="AW240" s="51"/>
      <c r="AX240" s="46"/>
    </row>
    <row r="241" spans="47:50" x14ac:dyDescent="0.45">
      <c r="AU241" s="51"/>
      <c r="AV241" s="46"/>
      <c r="AW241" s="51"/>
      <c r="AX241" s="46"/>
    </row>
    <row r="242" spans="47:50" x14ac:dyDescent="0.45">
      <c r="AU242" s="51"/>
      <c r="AV242" s="46"/>
      <c r="AW242" s="51"/>
      <c r="AX242" s="46"/>
    </row>
    <row r="243" spans="47:50" x14ac:dyDescent="0.45">
      <c r="AU243" s="51"/>
      <c r="AV243" s="46"/>
      <c r="AW243" s="51"/>
      <c r="AX243" s="46"/>
    </row>
    <row r="244" spans="47:50" x14ac:dyDescent="0.45">
      <c r="AU244" s="51"/>
      <c r="AV244" s="46"/>
      <c r="AW244" s="51"/>
      <c r="AX244" s="46"/>
    </row>
    <row r="245" spans="47:50" x14ac:dyDescent="0.45">
      <c r="AU245" s="51"/>
      <c r="AV245" s="46"/>
      <c r="AW245" s="51"/>
      <c r="AX245" s="46"/>
    </row>
    <row r="246" spans="47:50" x14ac:dyDescent="0.45">
      <c r="AU246" s="51"/>
      <c r="AV246" s="46"/>
      <c r="AW246" s="51"/>
      <c r="AX246" s="46"/>
    </row>
    <row r="247" spans="47:50" x14ac:dyDescent="0.45">
      <c r="AU247" s="51"/>
      <c r="AV247" s="46"/>
      <c r="AW247" s="51"/>
      <c r="AX247" s="46"/>
    </row>
    <row r="248" spans="47:50" x14ac:dyDescent="0.45">
      <c r="AU248" s="51"/>
      <c r="AV248" s="46"/>
      <c r="AW248" s="51"/>
      <c r="AX248" s="46"/>
    </row>
    <row r="249" spans="47:50" x14ac:dyDescent="0.45">
      <c r="AU249" s="51"/>
      <c r="AV249" s="46"/>
      <c r="AW249" s="51"/>
      <c r="AX249" s="46"/>
    </row>
    <row r="250" spans="47:50" x14ac:dyDescent="0.45">
      <c r="AU250" s="51"/>
      <c r="AV250" s="46"/>
      <c r="AW250" s="51"/>
      <c r="AX250" s="46"/>
    </row>
    <row r="251" spans="47:50" x14ac:dyDescent="0.45">
      <c r="AU251" s="51"/>
      <c r="AV251" s="46"/>
      <c r="AW251" s="51"/>
      <c r="AX251" s="46"/>
    </row>
    <row r="252" spans="47:50" x14ac:dyDescent="0.45">
      <c r="AU252" s="51"/>
      <c r="AV252" s="46"/>
      <c r="AW252" s="51"/>
      <c r="AX252" s="46"/>
    </row>
    <row r="253" spans="47:50" x14ac:dyDescent="0.45">
      <c r="AU253" s="51"/>
      <c r="AV253" s="46"/>
      <c r="AW253" s="51"/>
      <c r="AX253" s="46"/>
    </row>
    <row r="254" spans="47:50" x14ac:dyDescent="0.45">
      <c r="AU254" s="51"/>
      <c r="AV254" s="46"/>
      <c r="AW254" s="51"/>
      <c r="AX254" s="46"/>
    </row>
    <row r="255" spans="47:50" x14ac:dyDescent="0.45">
      <c r="AU255" s="51"/>
      <c r="AV255" s="46"/>
      <c r="AW255" s="51"/>
      <c r="AX255" s="46"/>
    </row>
    <row r="256" spans="47:50" x14ac:dyDescent="0.45">
      <c r="AU256" s="51"/>
      <c r="AV256" s="46"/>
      <c r="AW256" s="51"/>
      <c r="AX256" s="46"/>
    </row>
    <row r="257" spans="47:50" x14ac:dyDescent="0.45">
      <c r="AU257" s="51"/>
      <c r="AV257" s="46"/>
      <c r="AW257" s="51"/>
      <c r="AX257" s="46"/>
    </row>
    <row r="258" spans="47:50" x14ac:dyDescent="0.45">
      <c r="AU258" s="51"/>
      <c r="AV258" s="46"/>
      <c r="AW258" s="51"/>
      <c r="AX258" s="46"/>
    </row>
    <row r="259" spans="47:50" x14ac:dyDescent="0.45">
      <c r="AU259" s="51"/>
      <c r="AV259" s="46"/>
      <c r="AW259" s="51"/>
      <c r="AX259" s="46"/>
    </row>
    <row r="260" spans="47:50" x14ac:dyDescent="0.45">
      <c r="AU260" s="51"/>
      <c r="AV260" s="46"/>
      <c r="AW260" s="51"/>
      <c r="AX260" s="46"/>
    </row>
    <row r="261" spans="47:50" x14ac:dyDescent="0.45">
      <c r="AU261" s="51"/>
      <c r="AV261" s="46"/>
      <c r="AW261" s="51"/>
      <c r="AX261" s="46"/>
    </row>
    <row r="262" spans="47:50" x14ac:dyDescent="0.45">
      <c r="AU262" s="51"/>
      <c r="AV262" s="46"/>
      <c r="AW262" s="51"/>
      <c r="AX262" s="46"/>
    </row>
    <row r="263" spans="47:50" x14ac:dyDescent="0.45">
      <c r="AU263" s="51"/>
      <c r="AV263" s="46"/>
      <c r="AW263" s="51"/>
      <c r="AX263" s="46"/>
    </row>
    <row r="264" spans="47:50" x14ac:dyDescent="0.45">
      <c r="AU264" s="51"/>
      <c r="AV264" s="46"/>
      <c r="AW264" s="51"/>
      <c r="AX264" s="46"/>
    </row>
    <row r="265" spans="47:50" x14ac:dyDescent="0.45">
      <c r="AU265" s="51"/>
      <c r="AV265" s="46"/>
      <c r="AW265" s="51"/>
      <c r="AX265" s="46"/>
    </row>
    <row r="266" spans="47:50" x14ac:dyDescent="0.45">
      <c r="AU266" s="51"/>
      <c r="AV266" s="46"/>
      <c r="AW266" s="51"/>
      <c r="AX266" s="46"/>
    </row>
    <row r="267" spans="47:50" x14ac:dyDescent="0.45">
      <c r="AU267" s="51"/>
      <c r="AV267" s="46"/>
      <c r="AW267" s="51"/>
      <c r="AX267" s="46"/>
    </row>
    <row r="268" spans="47:50" x14ac:dyDescent="0.45">
      <c r="AU268" s="51"/>
      <c r="AV268" s="46"/>
      <c r="AW268" s="51"/>
      <c r="AX268" s="46"/>
    </row>
    <row r="269" spans="47:50" x14ac:dyDescent="0.45">
      <c r="AU269" s="51"/>
      <c r="AV269" s="46"/>
      <c r="AW269" s="51"/>
      <c r="AX269" s="46"/>
    </row>
    <row r="270" spans="47:50" x14ac:dyDescent="0.45">
      <c r="AU270" s="51"/>
      <c r="AV270" s="46"/>
      <c r="AW270" s="51"/>
      <c r="AX270" s="46"/>
    </row>
    <row r="271" spans="47:50" x14ac:dyDescent="0.45">
      <c r="AU271" s="51"/>
      <c r="AV271" s="46"/>
      <c r="AW271" s="51"/>
      <c r="AX271" s="46"/>
    </row>
    <row r="272" spans="47:50" x14ac:dyDescent="0.45">
      <c r="AU272" s="51"/>
      <c r="AV272" s="46"/>
      <c r="AW272" s="51"/>
      <c r="AX272" s="46"/>
    </row>
    <row r="273" spans="47:50" x14ac:dyDescent="0.45">
      <c r="AU273" s="51"/>
      <c r="AV273" s="46"/>
      <c r="AW273" s="51"/>
      <c r="AX273" s="46"/>
    </row>
    <row r="274" spans="47:50" x14ac:dyDescent="0.45">
      <c r="AU274" s="51"/>
      <c r="AV274" s="46"/>
      <c r="AW274" s="51"/>
      <c r="AX274" s="46"/>
    </row>
    <row r="275" spans="47:50" x14ac:dyDescent="0.45">
      <c r="AU275" s="51"/>
      <c r="AV275" s="46"/>
      <c r="AW275" s="51"/>
      <c r="AX275" s="46"/>
    </row>
    <row r="276" spans="47:50" x14ac:dyDescent="0.45">
      <c r="AU276" s="51"/>
      <c r="AV276" s="46"/>
      <c r="AW276" s="51"/>
      <c r="AX276" s="46"/>
    </row>
    <row r="277" spans="47:50" x14ac:dyDescent="0.45">
      <c r="AU277" s="51"/>
      <c r="AV277" s="46"/>
      <c r="AW277" s="51"/>
      <c r="AX277" s="46"/>
    </row>
    <row r="278" spans="47:50" x14ac:dyDescent="0.45">
      <c r="AU278" s="51"/>
      <c r="AV278" s="46"/>
      <c r="AW278" s="51"/>
      <c r="AX278" s="46"/>
    </row>
    <row r="279" spans="47:50" x14ac:dyDescent="0.45">
      <c r="AU279" s="51"/>
      <c r="AV279" s="46"/>
      <c r="AW279" s="51"/>
      <c r="AX279" s="46"/>
    </row>
    <row r="280" spans="47:50" x14ac:dyDescent="0.45">
      <c r="AU280" s="51"/>
      <c r="AV280" s="46"/>
      <c r="AW280" s="51"/>
      <c r="AX280" s="46"/>
    </row>
    <row r="281" spans="47:50" x14ac:dyDescent="0.45">
      <c r="AU281" s="51"/>
      <c r="AV281" s="46"/>
      <c r="AW281" s="51"/>
      <c r="AX281" s="46"/>
    </row>
    <row r="282" spans="47:50" x14ac:dyDescent="0.45">
      <c r="AU282" s="51"/>
      <c r="AV282" s="46"/>
      <c r="AW282" s="51"/>
      <c r="AX282" s="46"/>
    </row>
    <row r="283" spans="47:50" x14ac:dyDescent="0.45">
      <c r="AU283" s="51"/>
      <c r="AV283" s="46"/>
      <c r="AW283" s="51"/>
      <c r="AX283" s="46"/>
    </row>
    <row r="284" spans="47:50" x14ac:dyDescent="0.45">
      <c r="AU284" s="51"/>
      <c r="AV284" s="46"/>
      <c r="AW284" s="51"/>
      <c r="AX284" s="46"/>
    </row>
    <row r="285" spans="47:50" x14ac:dyDescent="0.45">
      <c r="AU285" s="51"/>
      <c r="AV285" s="46"/>
      <c r="AW285" s="51"/>
      <c r="AX285" s="46"/>
    </row>
    <row r="286" spans="47:50" x14ac:dyDescent="0.45">
      <c r="AU286" s="51"/>
      <c r="AV286" s="46"/>
      <c r="AW286" s="51"/>
      <c r="AX286" s="46"/>
    </row>
    <row r="287" spans="47:50" x14ac:dyDescent="0.45">
      <c r="AU287" s="51"/>
      <c r="AV287" s="46"/>
      <c r="AW287" s="51"/>
      <c r="AX287" s="46"/>
    </row>
    <row r="288" spans="47:50" x14ac:dyDescent="0.45">
      <c r="AU288" s="51"/>
      <c r="AV288" s="46"/>
      <c r="AW288" s="51"/>
      <c r="AX288" s="46"/>
    </row>
    <row r="289" spans="47:50" x14ac:dyDescent="0.45">
      <c r="AU289" s="51"/>
      <c r="AV289" s="46"/>
      <c r="AW289" s="51"/>
      <c r="AX289" s="46"/>
    </row>
    <row r="290" spans="47:50" x14ac:dyDescent="0.45">
      <c r="AU290" s="51"/>
      <c r="AV290" s="46"/>
      <c r="AW290" s="51"/>
      <c r="AX290" s="46"/>
    </row>
    <row r="291" spans="47:50" x14ac:dyDescent="0.45">
      <c r="AU291" s="51"/>
      <c r="AV291" s="46"/>
      <c r="AW291" s="51"/>
      <c r="AX291" s="46"/>
    </row>
    <row r="292" spans="47:50" x14ac:dyDescent="0.45">
      <c r="AU292" s="51"/>
      <c r="AV292" s="46"/>
      <c r="AW292" s="51"/>
      <c r="AX292" s="46"/>
    </row>
    <row r="293" spans="47:50" x14ac:dyDescent="0.45">
      <c r="AU293" s="51"/>
      <c r="AV293" s="46"/>
      <c r="AW293" s="51"/>
      <c r="AX293" s="46"/>
    </row>
    <row r="294" spans="47:50" x14ac:dyDescent="0.45">
      <c r="AU294" s="51"/>
      <c r="AV294" s="46"/>
      <c r="AW294" s="51"/>
      <c r="AX294" s="46"/>
    </row>
    <row r="295" spans="47:50" x14ac:dyDescent="0.45">
      <c r="AU295" s="51"/>
      <c r="AV295" s="46"/>
      <c r="AW295" s="51"/>
      <c r="AX295" s="46"/>
    </row>
    <row r="296" spans="47:50" x14ac:dyDescent="0.45">
      <c r="AU296" s="51"/>
      <c r="AV296" s="46"/>
      <c r="AW296" s="51"/>
      <c r="AX296" s="46"/>
    </row>
    <row r="297" spans="47:50" x14ac:dyDescent="0.45">
      <c r="AU297" s="51"/>
      <c r="AV297" s="46"/>
      <c r="AW297" s="51"/>
      <c r="AX297" s="46"/>
    </row>
    <row r="298" spans="47:50" x14ac:dyDescent="0.45">
      <c r="AU298" s="51"/>
      <c r="AV298" s="46"/>
      <c r="AW298" s="51"/>
      <c r="AX298" s="46"/>
    </row>
    <row r="299" spans="47:50" x14ac:dyDescent="0.45">
      <c r="AU299" s="51"/>
      <c r="AV299" s="46"/>
      <c r="AW299" s="51"/>
      <c r="AX299" s="46"/>
    </row>
    <row r="300" spans="47:50" x14ac:dyDescent="0.45">
      <c r="AU300" s="51"/>
      <c r="AV300" s="46"/>
      <c r="AW300" s="51"/>
      <c r="AX300" s="46"/>
    </row>
    <row r="301" spans="47:50" x14ac:dyDescent="0.45">
      <c r="AU301" s="51"/>
      <c r="AV301" s="46"/>
      <c r="AW301" s="51"/>
      <c r="AX301" s="46"/>
    </row>
    <row r="302" spans="47:50" x14ac:dyDescent="0.45">
      <c r="AU302" s="51"/>
      <c r="AV302" s="46"/>
      <c r="AW302" s="51"/>
      <c r="AX302" s="46"/>
    </row>
    <row r="303" spans="47:50" x14ac:dyDescent="0.45">
      <c r="AU303" s="51"/>
      <c r="AV303" s="46"/>
      <c r="AW303" s="51"/>
      <c r="AX303" s="46"/>
    </row>
    <row r="304" spans="47:50" x14ac:dyDescent="0.45">
      <c r="AU304" s="51"/>
      <c r="AV304" s="46"/>
      <c r="AW304" s="51"/>
      <c r="AX304" s="46"/>
    </row>
    <row r="305" spans="47:50" x14ac:dyDescent="0.45">
      <c r="AU305" s="51"/>
      <c r="AV305" s="46"/>
      <c r="AW305" s="51"/>
      <c r="AX305" s="46"/>
    </row>
    <row r="306" spans="47:50" x14ac:dyDescent="0.45">
      <c r="AU306" s="51"/>
      <c r="AV306" s="46"/>
      <c r="AW306" s="51"/>
      <c r="AX306" s="46"/>
    </row>
    <row r="307" spans="47:50" x14ac:dyDescent="0.45">
      <c r="AU307" s="51"/>
      <c r="AV307" s="46"/>
      <c r="AW307" s="51"/>
      <c r="AX307" s="46"/>
    </row>
    <row r="308" spans="47:50" x14ac:dyDescent="0.45">
      <c r="AU308" s="51"/>
      <c r="AV308" s="46"/>
      <c r="AW308" s="51"/>
      <c r="AX308" s="46"/>
    </row>
    <row r="309" spans="47:50" x14ac:dyDescent="0.45">
      <c r="AU309" s="51"/>
      <c r="AV309" s="46"/>
      <c r="AW309" s="51"/>
      <c r="AX309" s="46"/>
    </row>
    <row r="310" spans="47:50" x14ac:dyDescent="0.45">
      <c r="AU310" s="51"/>
      <c r="AV310" s="46"/>
      <c r="AW310" s="51"/>
      <c r="AX310" s="46"/>
    </row>
    <row r="311" spans="47:50" x14ac:dyDescent="0.45">
      <c r="AU311" s="51"/>
      <c r="AV311" s="46"/>
      <c r="AW311" s="51"/>
      <c r="AX311" s="46"/>
    </row>
    <row r="312" spans="47:50" x14ac:dyDescent="0.45">
      <c r="AU312" s="51"/>
      <c r="AV312" s="46"/>
      <c r="AW312" s="51"/>
      <c r="AX312" s="46"/>
    </row>
    <row r="313" spans="47:50" x14ac:dyDescent="0.45">
      <c r="AU313" s="51"/>
      <c r="AV313" s="46"/>
      <c r="AW313" s="51"/>
      <c r="AX313" s="46"/>
    </row>
    <row r="314" spans="47:50" x14ac:dyDescent="0.45">
      <c r="AU314" s="51"/>
      <c r="AV314" s="46"/>
      <c r="AW314" s="51"/>
      <c r="AX314" s="46"/>
    </row>
    <row r="315" spans="47:50" x14ac:dyDescent="0.45">
      <c r="AU315" s="51"/>
      <c r="AV315" s="46"/>
      <c r="AW315" s="51"/>
      <c r="AX315" s="46"/>
    </row>
    <row r="316" spans="47:50" x14ac:dyDescent="0.45">
      <c r="AU316" s="51"/>
      <c r="AV316" s="46"/>
      <c r="AW316" s="51"/>
      <c r="AX316" s="46"/>
    </row>
    <row r="317" spans="47:50" x14ac:dyDescent="0.45">
      <c r="AU317" s="51"/>
      <c r="AV317" s="46"/>
      <c r="AW317" s="51"/>
      <c r="AX317" s="46"/>
    </row>
    <row r="318" spans="47:50" x14ac:dyDescent="0.45">
      <c r="AU318" s="51"/>
      <c r="AV318" s="46"/>
      <c r="AW318" s="51"/>
      <c r="AX318" s="46"/>
    </row>
    <row r="319" spans="47:50" x14ac:dyDescent="0.45">
      <c r="AU319" s="51"/>
      <c r="AV319" s="46"/>
      <c r="AW319" s="51"/>
      <c r="AX319" s="46"/>
    </row>
    <row r="320" spans="47:50" x14ac:dyDescent="0.45">
      <c r="AU320" s="51"/>
      <c r="AV320" s="46"/>
      <c r="AW320" s="51"/>
      <c r="AX320" s="46"/>
    </row>
    <row r="321" spans="47:50" x14ac:dyDescent="0.45">
      <c r="AU321" s="51"/>
      <c r="AV321" s="46"/>
      <c r="AW321" s="51"/>
      <c r="AX321" s="46"/>
    </row>
    <row r="322" spans="47:50" x14ac:dyDescent="0.45">
      <c r="AU322" s="51"/>
      <c r="AV322" s="46"/>
      <c r="AW322" s="51"/>
      <c r="AX322" s="46"/>
    </row>
    <row r="323" spans="47:50" x14ac:dyDescent="0.45">
      <c r="AU323" s="51"/>
      <c r="AV323" s="46"/>
      <c r="AW323" s="51"/>
      <c r="AX323" s="46"/>
    </row>
    <row r="324" spans="47:50" x14ac:dyDescent="0.45">
      <c r="AU324" s="51"/>
      <c r="AV324" s="46"/>
      <c r="AW324" s="51"/>
      <c r="AX324" s="46"/>
    </row>
    <row r="325" spans="47:50" x14ac:dyDescent="0.45">
      <c r="AU325" s="51"/>
      <c r="AV325" s="46"/>
      <c r="AW325" s="51"/>
      <c r="AX325" s="46"/>
    </row>
    <row r="326" spans="47:50" x14ac:dyDescent="0.45">
      <c r="AU326" s="51"/>
      <c r="AV326" s="46"/>
      <c r="AW326" s="51"/>
      <c r="AX326" s="46"/>
    </row>
    <row r="327" spans="47:50" x14ac:dyDescent="0.45">
      <c r="AU327" s="51"/>
      <c r="AV327" s="46"/>
      <c r="AW327" s="51"/>
      <c r="AX327" s="46"/>
    </row>
    <row r="328" spans="47:50" x14ac:dyDescent="0.45">
      <c r="AU328" s="51"/>
      <c r="AV328" s="46"/>
      <c r="AW328" s="51"/>
      <c r="AX328" s="46"/>
    </row>
    <row r="329" spans="47:50" x14ac:dyDescent="0.45">
      <c r="AU329" s="51"/>
      <c r="AV329" s="46"/>
      <c r="AW329" s="51"/>
      <c r="AX329" s="46"/>
    </row>
    <row r="330" spans="47:50" x14ac:dyDescent="0.45">
      <c r="AU330" s="51"/>
      <c r="AV330" s="46"/>
      <c r="AW330" s="51"/>
      <c r="AX330" s="46"/>
    </row>
    <row r="331" spans="47:50" x14ac:dyDescent="0.45">
      <c r="AU331" s="51"/>
      <c r="AV331" s="46"/>
      <c r="AW331" s="51"/>
      <c r="AX331" s="46"/>
    </row>
    <row r="332" spans="47:50" x14ac:dyDescent="0.45">
      <c r="AU332" s="51"/>
      <c r="AV332" s="46"/>
      <c r="AW332" s="51"/>
      <c r="AX332" s="46"/>
    </row>
    <row r="333" spans="47:50" x14ac:dyDescent="0.45">
      <c r="AU333" s="51"/>
      <c r="AV333" s="46"/>
      <c r="AW333" s="51"/>
      <c r="AX333" s="46"/>
    </row>
    <row r="334" spans="47:50" x14ac:dyDescent="0.45">
      <c r="AU334" s="51"/>
      <c r="AV334" s="46"/>
      <c r="AW334" s="51"/>
      <c r="AX334" s="46"/>
    </row>
    <row r="335" spans="47:50" x14ac:dyDescent="0.45">
      <c r="AU335" s="51"/>
      <c r="AV335" s="46"/>
      <c r="AW335" s="51"/>
      <c r="AX335" s="46"/>
    </row>
    <row r="336" spans="47:50" x14ac:dyDescent="0.45">
      <c r="AU336" s="51"/>
      <c r="AV336" s="46"/>
      <c r="AW336" s="51"/>
      <c r="AX336" s="46"/>
    </row>
    <row r="337" spans="47:50" x14ac:dyDescent="0.45">
      <c r="AU337" s="51"/>
      <c r="AV337" s="46"/>
      <c r="AW337" s="51"/>
      <c r="AX337" s="46"/>
    </row>
    <row r="338" spans="47:50" x14ac:dyDescent="0.45">
      <c r="AU338" s="51"/>
      <c r="AV338" s="46"/>
      <c r="AW338" s="51"/>
      <c r="AX338" s="46"/>
    </row>
    <row r="339" spans="47:50" x14ac:dyDescent="0.45">
      <c r="AU339" s="51"/>
      <c r="AV339" s="46"/>
      <c r="AW339" s="51"/>
      <c r="AX339" s="46"/>
    </row>
    <row r="340" spans="47:50" x14ac:dyDescent="0.45">
      <c r="AU340" s="51"/>
      <c r="AV340" s="46"/>
      <c r="AW340" s="51"/>
      <c r="AX340" s="46"/>
    </row>
    <row r="341" spans="47:50" x14ac:dyDescent="0.45">
      <c r="AU341" s="51"/>
      <c r="AV341" s="46"/>
      <c r="AW341" s="51"/>
      <c r="AX341" s="46"/>
    </row>
    <row r="342" spans="47:50" x14ac:dyDescent="0.45">
      <c r="AU342" s="51"/>
      <c r="AV342" s="46"/>
      <c r="AW342" s="51"/>
      <c r="AX342" s="46"/>
    </row>
    <row r="343" spans="47:50" x14ac:dyDescent="0.45">
      <c r="AU343" s="51"/>
      <c r="AV343" s="46"/>
      <c r="AW343" s="51"/>
      <c r="AX343" s="46"/>
    </row>
    <row r="344" spans="47:50" x14ac:dyDescent="0.45">
      <c r="AU344" s="51"/>
      <c r="AV344" s="46"/>
      <c r="AW344" s="51"/>
      <c r="AX344" s="46"/>
    </row>
    <row r="345" spans="47:50" x14ac:dyDescent="0.45">
      <c r="AU345" s="51"/>
      <c r="AV345" s="46"/>
      <c r="AW345" s="51"/>
      <c r="AX345" s="46"/>
    </row>
    <row r="346" spans="47:50" x14ac:dyDescent="0.45">
      <c r="AU346" s="51"/>
      <c r="AV346" s="46"/>
      <c r="AW346" s="51"/>
      <c r="AX346" s="46"/>
    </row>
    <row r="347" spans="47:50" x14ac:dyDescent="0.45">
      <c r="AU347" s="51"/>
      <c r="AV347" s="46"/>
      <c r="AW347" s="51"/>
      <c r="AX347" s="46"/>
    </row>
    <row r="348" spans="47:50" x14ac:dyDescent="0.45">
      <c r="AU348" s="51"/>
      <c r="AV348" s="46"/>
      <c r="AW348" s="51"/>
      <c r="AX348" s="46"/>
    </row>
    <row r="349" spans="47:50" x14ac:dyDescent="0.45">
      <c r="AU349" s="51"/>
      <c r="AV349" s="46"/>
      <c r="AW349" s="51"/>
      <c r="AX349" s="46"/>
    </row>
    <row r="350" spans="47:50" x14ac:dyDescent="0.45">
      <c r="AU350" s="51"/>
      <c r="AV350" s="46"/>
      <c r="AW350" s="51"/>
      <c r="AX350" s="46"/>
    </row>
    <row r="351" spans="47:50" x14ac:dyDescent="0.45">
      <c r="AU351" s="51"/>
      <c r="AV351" s="46"/>
      <c r="AW351" s="51"/>
      <c r="AX351" s="46"/>
    </row>
    <row r="352" spans="47:50" x14ac:dyDescent="0.45">
      <c r="AU352" s="51"/>
      <c r="AV352" s="46"/>
      <c r="AW352" s="51"/>
      <c r="AX352" s="46"/>
    </row>
    <row r="353" spans="47:50" x14ac:dyDescent="0.45">
      <c r="AU353" s="51"/>
      <c r="AV353" s="46"/>
      <c r="AW353" s="51"/>
      <c r="AX353" s="46"/>
    </row>
    <row r="354" spans="47:50" x14ac:dyDescent="0.45">
      <c r="AU354" s="51"/>
      <c r="AV354" s="46"/>
      <c r="AW354" s="51"/>
      <c r="AX354" s="46"/>
    </row>
    <row r="355" spans="47:50" x14ac:dyDescent="0.45">
      <c r="AU355" s="51"/>
      <c r="AV355" s="46"/>
      <c r="AW355" s="51"/>
      <c r="AX355" s="46"/>
    </row>
    <row r="356" spans="47:50" x14ac:dyDescent="0.45">
      <c r="AU356" s="51"/>
      <c r="AV356" s="46"/>
      <c r="AW356" s="51"/>
      <c r="AX356" s="46"/>
    </row>
    <row r="357" spans="47:50" x14ac:dyDescent="0.45">
      <c r="AU357" s="51"/>
      <c r="AV357" s="46"/>
      <c r="AW357" s="51"/>
      <c r="AX357" s="46"/>
    </row>
    <row r="358" spans="47:50" x14ac:dyDescent="0.45">
      <c r="AU358" s="51"/>
      <c r="AV358" s="46"/>
      <c r="AW358" s="51"/>
      <c r="AX358" s="46"/>
    </row>
    <row r="359" spans="47:50" x14ac:dyDescent="0.45">
      <c r="AU359" s="51"/>
      <c r="AV359" s="46"/>
      <c r="AW359" s="51"/>
      <c r="AX359" s="46"/>
    </row>
    <row r="360" spans="47:50" x14ac:dyDescent="0.45">
      <c r="AU360" s="51"/>
      <c r="AV360" s="46"/>
      <c r="AW360" s="51"/>
      <c r="AX360" s="46"/>
    </row>
    <row r="361" spans="47:50" x14ac:dyDescent="0.45">
      <c r="AU361" s="51"/>
      <c r="AV361" s="46"/>
      <c r="AW361" s="51"/>
      <c r="AX361" s="46"/>
    </row>
    <row r="362" spans="47:50" x14ac:dyDescent="0.45">
      <c r="AU362" s="51"/>
      <c r="AV362" s="46"/>
      <c r="AW362" s="51"/>
      <c r="AX362" s="46"/>
    </row>
    <row r="363" spans="47:50" x14ac:dyDescent="0.45">
      <c r="AU363" s="51"/>
      <c r="AV363" s="46"/>
      <c r="AW363" s="51"/>
      <c r="AX363" s="46"/>
    </row>
    <row r="364" spans="47:50" x14ac:dyDescent="0.45">
      <c r="AU364" s="51"/>
      <c r="AV364" s="46"/>
      <c r="AW364" s="51"/>
      <c r="AX364" s="46"/>
    </row>
    <row r="365" spans="47:50" x14ac:dyDescent="0.45">
      <c r="AU365" s="51"/>
      <c r="AV365" s="46"/>
      <c r="AW365" s="51"/>
      <c r="AX365" s="46"/>
    </row>
    <row r="366" spans="47:50" x14ac:dyDescent="0.45">
      <c r="AU366" s="51"/>
      <c r="AV366" s="46"/>
      <c r="AW366" s="51"/>
      <c r="AX366" s="46"/>
    </row>
    <row r="367" spans="47:50" x14ac:dyDescent="0.45">
      <c r="AU367" s="51"/>
      <c r="AV367" s="46"/>
      <c r="AW367" s="51"/>
      <c r="AX367" s="46"/>
    </row>
    <row r="368" spans="47:50" x14ac:dyDescent="0.45">
      <c r="AU368" s="51"/>
      <c r="AV368" s="46"/>
      <c r="AW368" s="51"/>
      <c r="AX368" s="46"/>
    </row>
    <row r="369" spans="47:50" x14ac:dyDescent="0.45">
      <c r="AU369" s="51"/>
      <c r="AV369" s="46"/>
      <c r="AW369" s="51"/>
      <c r="AX369" s="46"/>
    </row>
    <row r="370" spans="47:50" x14ac:dyDescent="0.45">
      <c r="AU370" s="51"/>
      <c r="AV370" s="46"/>
      <c r="AW370" s="51"/>
      <c r="AX370" s="46"/>
    </row>
    <row r="371" spans="47:50" x14ac:dyDescent="0.45">
      <c r="AU371" s="51"/>
      <c r="AV371" s="46"/>
      <c r="AW371" s="51"/>
      <c r="AX371" s="46"/>
    </row>
    <row r="372" spans="47:50" x14ac:dyDescent="0.45">
      <c r="AU372" s="51"/>
      <c r="AV372" s="46"/>
      <c r="AW372" s="51"/>
      <c r="AX372" s="46"/>
    </row>
    <row r="373" spans="47:50" x14ac:dyDescent="0.45">
      <c r="AU373" s="51"/>
      <c r="AV373" s="46"/>
      <c r="AW373" s="51"/>
      <c r="AX373" s="46"/>
    </row>
    <row r="374" spans="47:50" x14ac:dyDescent="0.45">
      <c r="AU374" s="51"/>
      <c r="AV374" s="46"/>
      <c r="AW374" s="51"/>
      <c r="AX374" s="46"/>
    </row>
    <row r="375" spans="47:50" x14ac:dyDescent="0.45">
      <c r="AU375" s="51"/>
      <c r="AV375" s="46"/>
      <c r="AW375" s="51"/>
      <c r="AX375" s="46"/>
    </row>
    <row r="376" spans="47:50" x14ac:dyDescent="0.45">
      <c r="AU376" s="51"/>
      <c r="AV376" s="46"/>
      <c r="AW376" s="51"/>
      <c r="AX376" s="46"/>
    </row>
    <row r="377" spans="47:50" x14ac:dyDescent="0.45">
      <c r="AU377" s="51"/>
      <c r="AV377" s="46"/>
      <c r="AW377" s="51"/>
      <c r="AX377" s="46"/>
    </row>
    <row r="378" spans="47:50" x14ac:dyDescent="0.45">
      <c r="AU378" s="51"/>
      <c r="AV378" s="46"/>
      <c r="AW378" s="51"/>
      <c r="AX378" s="46"/>
    </row>
    <row r="379" spans="47:50" x14ac:dyDescent="0.45">
      <c r="AU379" s="51"/>
      <c r="AV379" s="46"/>
      <c r="AW379" s="51"/>
      <c r="AX379" s="46"/>
    </row>
    <row r="380" spans="47:50" x14ac:dyDescent="0.45">
      <c r="AU380" s="51"/>
      <c r="AV380" s="46"/>
      <c r="AW380" s="51"/>
      <c r="AX380" s="46"/>
    </row>
    <row r="381" spans="47:50" x14ac:dyDescent="0.45">
      <c r="AU381" s="51"/>
      <c r="AV381" s="46"/>
      <c r="AW381" s="51"/>
      <c r="AX381" s="46"/>
    </row>
    <row r="382" spans="47:50" x14ac:dyDescent="0.45">
      <c r="AU382" s="51"/>
      <c r="AV382" s="46"/>
      <c r="AW382" s="51"/>
      <c r="AX382" s="46"/>
    </row>
    <row r="383" spans="47:50" x14ac:dyDescent="0.45">
      <c r="AU383" s="51"/>
      <c r="AV383" s="46"/>
      <c r="AW383" s="51"/>
      <c r="AX383" s="46"/>
    </row>
    <row r="384" spans="47:50" x14ac:dyDescent="0.45">
      <c r="AU384" s="51"/>
      <c r="AV384" s="46"/>
      <c r="AW384" s="51"/>
      <c r="AX384" s="46"/>
    </row>
    <row r="385" spans="47:50" x14ac:dyDescent="0.45">
      <c r="AU385" s="51"/>
      <c r="AV385" s="46"/>
      <c r="AW385" s="51"/>
      <c r="AX385" s="46"/>
    </row>
    <row r="386" spans="47:50" x14ac:dyDescent="0.45">
      <c r="AU386" s="51"/>
      <c r="AV386" s="46"/>
      <c r="AW386" s="51"/>
      <c r="AX386" s="46"/>
    </row>
    <row r="387" spans="47:50" x14ac:dyDescent="0.45">
      <c r="AU387" s="51"/>
      <c r="AV387" s="46"/>
      <c r="AW387" s="51"/>
      <c r="AX387" s="46"/>
    </row>
    <row r="388" spans="47:50" x14ac:dyDescent="0.45">
      <c r="AU388" s="51"/>
      <c r="AV388" s="46"/>
      <c r="AW388" s="51"/>
      <c r="AX388" s="46"/>
    </row>
    <row r="389" spans="47:50" x14ac:dyDescent="0.45">
      <c r="AU389" s="51"/>
      <c r="AV389" s="46"/>
      <c r="AW389" s="51"/>
      <c r="AX389" s="46"/>
    </row>
    <row r="390" spans="47:50" x14ac:dyDescent="0.45">
      <c r="AU390" s="51"/>
      <c r="AV390" s="46"/>
      <c r="AW390" s="51"/>
      <c r="AX390" s="46"/>
    </row>
    <row r="391" spans="47:50" x14ac:dyDescent="0.45">
      <c r="AU391" s="51"/>
      <c r="AV391" s="46"/>
      <c r="AW391" s="51"/>
      <c r="AX391" s="46"/>
    </row>
    <row r="392" spans="47:50" x14ac:dyDescent="0.45">
      <c r="AU392" s="51"/>
      <c r="AV392" s="46"/>
      <c r="AW392" s="51"/>
      <c r="AX392" s="46"/>
    </row>
    <row r="393" spans="47:50" x14ac:dyDescent="0.45">
      <c r="AU393" s="51"/>
      <c r="AV393" s="46"/>
      <c r="AW393" s="51"/>
      <c r="AX393" s="46"/>
    </row>
    <row r="394" spans="47:50" x14ac:dyDescent="0.45">
      <c r="AU394" s="51"/>
      <c r="AV394" s="46"/>
      <c r="AW394" s="51"/>
      <c r="AX394" s="46"/>
    </row>
    <row r="395" spans="47:50" x14ac:dyDescent="0.45">
      <c r="AU395" s="51"/>
      <c r="AV395" s="46"/>
      <c r="AW395" s="51"/>
      <c r="AX395" s="46"/>
    </row>
    <row r="396" spans="47:50" x14ac:dyDescent="0.45">
      <c r="AU396" s="51"/>
      <c r="AV396" s="46"/>
      <c r="AW396" s="51"/>
      <c r="AX396" s="46"/>
    </row>
    <row r="397" spans="47:50" x14ac:dyDescent="0.45">
      <c r="AU397" s="51"/>
      <c r="AV397" s="46"/>
      <c r="AW397" s="51"/>
      <c r="AX397" s="46"/>
    </row>
    <row r="398" spans="47:50" x14ac:dyDescent="0.45">
      <c r="AU398" s="51"/>
      <c r="AV398" s="46"/>
      <c r="AW398" s="51"/>
      <c r="AX398" s="46"/>
    </row>
    <row r="399" spans="47:50" x14ac:dyDescent="0.45">
      <c r="AU399" s="51"/>
      <c r="AV399" s="46"/>
      <c r="AW399" s="51"/>
      <c r="AX399" s="46"/>
    </row>
    <row r="400" spans="47:50" x14ac:dyDescent="0.45">
      <c r="AU400" s="51"/>
      <c r="AV400" s="46"/>
      <c r="AW400" s="51"/>
      <c r="AX400" s="46"/>
    </row>
    <row r="401" spans="47:50" x14ac:dyDescent="0.45">
      <c r="AU401" s="51"/>
      <c r="AV401" s="46"/>
      <c r="AW401" s="51"/>
      <c r="AX401" s="46"/>
    </row>
    <row r="402" spans="47:50" x14ac:dyDescent="0.45">
      <c r="AU402" s="51"/>
      <c r="AV402" s="46"/>
      <c r="AW402" s="51"/>
      <c r="AX402" s="46"/>
    </row>
    <row r="403" spans="47:50" x14ac:dyDescent="0.45">
      <c r="AU403" s="51"/>
      <c r="AV403" s="46"/>
      <c r="AW403" s="51"/>
      <c r="AX403" s="46"/>
    </row>
    <row r="404" spans="47:50" x14ac:dyDescent="0.45">
      <c r="AU404" s="51"/>
      <c r="AV404" s="46"/>
      <c r="AW404" s="51"/>
      <c r="AX404" s="46"/>
    </row>
    <row r="405" spans="47:50" x14ac:dyDescent="0.45">
      <c r="AU405" s="51"/>
      <c r="AV405" s="46"/>
      <c r="AW405" s="51"/>
      <c r="AX405" s="46"/>
    </row>
    <row r="406" spans="47:50" x14ac:dyDescent="0.45">
      <c r="AU406" s="51"/>
      <c r="AV406" s="46"/>
      <c r="AW406" s="51"/>
      <c r="AX406" s="46"/>
    </row>
    <row r="407" spans="47:50" x14ac:dyDescent="0.45">
      <c r="AU407" s="51"/>
      <c r="AV407" s="46"/>
      <c r="AW407" s="51"/>
      <c r="AX407" s="46"/>
    </row>
    <row r="408" spans="47:50" x14ac:dyDescent="0.45">
      <c r="AU408" s="51"/>
      <c r="AV408" s="46"/>
      <c r="AW408" s="51"/>
      <c r="AX408" s="46"/>
    </row>
    <row r="409" spans="47:50" x14ac:dyDescent="0.45">
      <c r="AU409" s="51"/>
      <c r="AV409" s="46"/>
      <c r="AW409" s="51"/>
      <c r="AX409" s="46"/>
    </row>
    <row r="410" spans="47:50" x14ac:dyDescent="0.45">
      <c r="AU410" s="51"/>
      <c r="AV410" s="46"/>
      <c r="AW410" s="51"/>
      <c r="AX410" s="46"/>
    </row>
    <row r="411" spans="47:50" x14ac:dyDescent="0.45">
      <c r="AU411" s="51"/>
      <c r="AV411" s="46"/>
      <c r="AW411" s="51"/>
      <c r="AX411" s="46"/>
    </row>
    <row r="412" spans="47:50" x14ac:dyDescent="0.45">
      <c r="AU412" s="51"/>
      <c r="AV412" s="46"/>
      <c r="AW412" s="51"/>
      <c r="AX412" s="46"/>
    </row>
    <row r="413" spans="47:50" x14ac:dyDescent="0.45">
      <c r="AU413" s="51"/>
      <c r="AV413" s="46"/>
      <c r="AW413" s="51"/>
      <c r="AX413" s="46"/>
    </row>
    <row r="414" spans="47:50" x14ac:dyDescent="0.45">
      <c r="AU414" s="51"/>
      <c r="AV414" s="46"/>
      <c r="AW414" s="51"/>
      <c r="AX414" s="46"/>
    </row>
    <row r="415" spans="47:50" x14ac:dyDescent="0.45">
      <c r="AU415" s="51"/>
      <c r="AV415" s="46"/>
      <c r="AW415" s="51"/>
      <c r="AX415" s="46"/>
    </row>
    <row r="416" spans="47:50" x14ac:dyDescent="0.45">
      <c r="AU416" s="51"/>
      <c r="AV416" s="46"/>
      <c r="AW416" s="51"/>
      <c r="AX416" s="46"/>
    </row>
    <row r="417" spans="47:50" x14ac:dyDescent="0.45">
      <c r="AU417" s="51"/>
      <c r="AV417" s="46"/>
      <c r="AW417" s="51"/>
      <c r="AX417" s="46"/>
    </row>
    <row r="418" spans="47:50" x14ac:dyDescent="0.45">
      <c r="AU418" s="51"/>
      <c r="AV418" s="46"/>
      <c r="AW418" s="51"/>
      <c r="AX418" s="46"/>
    </row>
    <row r="419" spans="47:50" x14ac:dyDescent="0.45">
      <c r="AU419" s="51"/>
      <c r="AV419" s="46"/>
      <c r="AW419" s="51"/>
      <c r="AX419" s="46"/>
    </row>
    <row r="420" spans="47:50" x14ac:dyDescent="0.45">
      <c r="AU420" s="51"/>
      <c r="AV420" s="46"/>
      <c r="AW420" s="51"/>
      <c r="AX420" s="46"/>
    </row>
    <row r="421" spans="47:50" x14ac:dyDescent="0.45">
      <c r="AU421" s="51"/>
      <c r="AV421" s="46"/>
      <c r="AW421" s="51"/>
      <c r="AX421" s="46"/>
    </row>
    <row r="422" spans="47:50" x14ac:dyDescent="0.45">
      <c r="AU422" s="51"/>
      <c r="AV422" s="46"/>
      <c r="AW422" s="51"/>
      <c r="AX422" s="46"/>
    </row>
    <row r="423" spans="47:50" x14ac:dyDescent="0.45">
      <c r="AU423" s="51"/>
      <c r="AV423" s="46"/>
      <c r="AW423" s="51"/>
      <c r="AX423" s="46"/>
    </row>
    <row r="424" spans="47:50" x14ac:dyDescent="0.45">
      <c r="AU424" s="51"/>
      <c r="AV424" s="46"/>
      <c r="AW424" s="51"/>
      <c r="AX424" s="46"/>
    </row>
    <row r="425" spans="47:50" x14ac:dyDescent="0.45">
      <c r="AU425" s="51"/>
      <c r="AV425" s="46"/>
      <c r="AW425" s="51"/>
      <c r="AX425" s="46"/>
    </row>
    <row r="426" spans="47:50" x14ac:dyDescent="0.45">
      <c r="AU426" s="51"/>
      <c r="AV426" s="46"/>
      <c r="AW426" s="51"/>
      <c r="AX426" s="46"/>
    </row>
    <row r="427" spans="47:50" x14ac:dyDescent="0.45">
      <c r="AU427" s="51"/>
      <c r="AV427" s="46"/>
      <c r="AW427" s="51"/>
      <c r="AX427" s="46"/>
    </row>
    <row r="428" spans="47:50" x14ac:dyDescent="0.45">
      <c r="AU428" s="51"/>
      <c r="AV428" s="46"/>
      <c r="AW428" s="51"/>
      <c r="AX428" s="46"/>
    </row>
    <row r="429" spans="47:50" x14ac:dyDescent="0.45">
      <c r="AU429" s="51"/>
      <c r="AV429" s="46"/>
      <c r="AW429" s="51"/>
      <c r="AX429" s="46"/>
    </row>
    <row r="430" spans="47:50" x14ac:dyDescent="0.45">
      <c r="AU430" s="51"/>
      <c r="AV430" s="46"/>
      <c r="AW430" s="51"/>
      <c r="AX430" s="46"/>
    </row>
    <row r="431" spans="47:50" x14ac:dyDescent="0.45">
      <c r="AU431" s="51"/>
      <c r="AV431" s="46"/>
      <c r="AW431" s="51"/>
      <c r="AX431" s="46"/>
    </row>
    <row r="432" spans="47:50" x14ac:dyDescent="0.45">
      <c r="AU432" s="51"/>
      <c r="AV432" s="46"/>
      <c r="AW432" s="51"/>
      <c r="AX432" s="46"/>
    </row>
    <row r="433" spans="47:50" x14ac:dyDescent="0.45">
      <c r="AU433" s="51"/>
      <c r="AV433" s="46"/>
      <c r="AW433" s="51"/>
      <c r="AX433" s="46"/>
    </row>
    <row r="434" spans="47:50" x14ac:dyDescent="0.45">
      <c r="AU434" s="51"/>
      <c r="AV434" s="46"/>
      <c r="AW434" s="51"/>
      <c r="AX434" s="46"/>
    </row>
    <row r="435" spans="47:50" x14ac:dyDescent="0.45">
      <c r="AU435" s="51"/>
      <c r="AV435" s="46"/>
      <c r="AW435" s="51"/>
      <c r="AX435" s="46"/>
    </row>
    <row r="436" spans="47:50" x14ac:dyDescent="0.45">
      <c r="AU436" s="51"/>
      <c r="AV436" s="46"/>
      <c r="AW436" s="51"/>
      <c r="AX436" s="46"/>
    </row>
    <row r="437" spans="47:50" x14ac:dyDescent="0.45">
      <c r="AU437" s="51"/>
      <c r="AV437" s="46"/>
      <c r="AW437" s="51"/>
      <c r="AX437" s="46"/>
    </row>
    <row r="438" spans="47:50" x14ac:dyDescent="0.45">
      <c r="AU438" s="51"/>
      <c r="AV438" s="46"/>
      <c r="AW438" s="51"/>
      <c r="AX438" s="46"/>
    </row>
    <row r="439" spans="47:50" x14ac:dyDescent="0.45">
      <c r="AU439" s="51"/>
      <c r="AV439" s="46"/>
      <c r="AW439" s="51"/>
      <c r="AX439" s="46"/>
    </row>
    <row r="440" spans="47:50" x14ac:dyDescent="0.45">
      <c r="AU440" s="51"/>
      <c r="AV440" s="46"/>
      <c r="AW440" s="51"/>
      <c r="AX440" s="46"/>
    </row>
    <row r="441" spans="47:50" x14ac:dyDescent="0.45">
      <c r="AU441" s="51"/>
      <c r="AV441" s="46"/>
      <c r="AW441" s="51"/>
      <c r="AX441" s="46"/>
    </row>
    <row r="442" spans="47:50" x14ac:dyDescent="0.45">
      <c r="AU442" s="51"/>
      <c r="AV442" s="46"/>
      <c r="AW442" s="51"/>
      <c r="AX442" s="46"/>
    </row>
    <row r="443" spans="47:50" x14ac:dyDescent="0.45">
      <c r="AU443" s="51"/>
      <c r="AV443" s="46"/>
      <c r="AW443" s="51"/>
      <c r="AX443" s="46"/>
    </row>
    <row r="444" spans="47:50" x14ac:dyDescent="0.45">
      <c r="AU444" s="51"/>
      <c r="AV444" s="46"/>
      <c r="AW444" s="51"/>
      <c r="AX444" s="46"/>
    </row>
    <row r="445" spans="47:50" x14ac:dyDescent="0.45">
      <c r="AU445" s="51"/>
      <c r="AV445" s="46"/>
      <c r="AW445" s="51"/>
      <c r="AX445" s="46"/>
    </row>
    <row r="446" spans="47:50" x14ac:dyDescent="0.45">
      <c r="AU446" s="51"/>
      <c r="AV446" s="46"/>
      <c r="AW446" s="51"/>
      <c r="AX446" s="46"/>
    </row>
    <row r="447" spans="47:50" x14ac:dyDescent="0.45">
      <c r="AU447" s="51"/>
      <c r="AV447" s="46"/>
      <c r="AW447" s="51"/>
      <c r="AX447" s="46"/>
    </row>
    <row r="448" spans="47:50" x14ac:dyDescent="0.45">
      <c r="AU448" s="51"/>
      <c r="AV448" s="46"/>
      <c r="AW448" s="51"/>
      <c r="AX448" s="46"/>
    </row>
    <row r="449" spans="47:50" x14ac:dyDescent="0.45">
      <c r="AU449" s="51"/>
      <c r="AV449" s="46"/>
      <c r="AW449" s="51"/>
      <c r="AX449" s="46"/>
    </row>
    <row r="450" spans="47:50" x14ac:dyDescent="0.45">
      <c r="AU450" s="51"/>
      <c r="AV450" s="46"/>
      <c r="AW450" s="51"/>
      <c r="AX450" s="46"/>
    </row>
    <row r="451" spans="47:50" x14ac:dyDescent="0.45">
      <c r="AU451" s="51"/>
      <c r="AV451" s="46"/>
      <c r="AW451" s="51"/>
      <c r="AX451" s="46"/>
    </row>
    <row r="452" spans="47:50" x14ac:dyDescent="0.45">
      <c r="AU452" s="51"/>
      <c r="AV452" s="46"/>
      <c r="AW452" s="51"/>
      <c r="AX452" s="46"/>
    </row>
    <row r="453" spans="47:50" x14ac:dyDescent="0.45">
      <c r="AU453" s="51"/>
      <c r="AV453" s="46"/>
      <c r="AW453" s="51"/>
      <c r="AX453" s="46"/>
    </row>
    <row r="454" spans="47:50" x14ac:dyDescent="0.45">
      <c r="AU454" s="51"/>
      <c r="AV454" s="46"/>
      <c r="AW454" s="51"/>
      <c r="AX454" s="46"/>
    </row>
    <row r="455" spans="47:50" x14ac:dyDescent="0.45">
      <c r="AU455" s="51"/>
      <c r="AV455" s="46"/>
      <c r="AW455" s="51"/>
      <c r="AX455" s="46"/>
    </row>
    <row r="456" spans="47:50" x14ac:dyDescent="0.45">
      <c r="AU456" s="51"/>
      <c r="AV456" s="46"/>
      <c r="AW456" s="51"/>
      <c r="AX456" s="46"/>
    </row>
    <row r="457" spans="47:50" x14ac:dyDescent="0.45">
      <c r="AU457" s="51"/>
      <c r="AV457" s="46"/>
      <c r="AW457" s="51"/>
      <c r="AX457" s="46"/>
    </row>
    <row r="458" spans="47:50" x14ac:dyDescent="0.45">
      <c r="AU458" s="51"/>
      <c r="AV458" s="46"/>
      <c r="AW458" s="51"/>
      <c r="AX458" s="46"/>
    </row>
    <row r="459" spans="47:50" x14ac:dyDescent="0.45">
      <c r="AU459" s="51"/>
      <c r="AV459" s="46"/>
      <c r="AW459" s="51"/>
      <c r="AX459" s="46"/>
    </row>
    <row r="460" spans="47:50" x14ac:dyDescent="0.45">
      <c r="AU460" s="51"/>
      <c r="AV460" s="46"/>
      <c r="AW460" s="51"/>
      <c r="AX460" s="46"/>
    </row>
    <row r="461" spans="47:50" x14ac:dyDescent="0.45">
      <c r="AU461" s="51"/>
      <c r="AV461" s="46"/>
      <c r="AW461" s="51"/>
      <c r="AX461" s="46"/>
    </row>
    <row r="462" spans="47:50" x14ac:dyDescent="0.45">
      <c r="AU462" s="51"/>
      <c r="AV462" s="46"/>
      <c r="AW462" s="51"/>
      <c r="AX462" s="46"/>
    </row>
    <row r="463" spans="47:50" x14ac:dyDescent="0.45">
      <c r="AU463" s="51"/>
      <c r="AV463" s="46"/>
      <c r="AW463" s="51"/>
      <c r="AX463" s="46"/>
    </row>
    <row r="464" spans="47:50" x14ac:dyDescent="0.45">
      <c r="AU464" s="51"/>
      <c r="AV464" s="46"/>
      <c r="AW464" s="51"/>
      <c r="AX464" s="46"/>
    </row>
    <row r="465" spans="47:50" x14ac:dyDescent="0.45">
      <c r="AU465" s="51"/>
      <c r="AV465" s="46"/>
      <c r="AW465" s="51"/>
      <c r="AX465" s="46"/>
    </row>
    <row r="466" spans="47:50" x14ac:dyDescent="0.45">
      <c r="AU466" s="51"/>
      <c r="AV466" s="46"/>
      <c r="AW466" s="51"/>
      <c r="AX466" s="46"/>
    </row>
    <row r="467" spans="47:50" x14ac:dyDescent="0.45">
      <c r="AU467" s="51"/>
      <c r="AV467" s="46"/>
      <c r="AW467" s="51"/>
      <c r="AX467" s="46"/>
    </row>
    <row r="468" spans="47:50" x14ac:dyDescent="0.45">
      <c r="AU468" s="51"/>
      <c r="AV468" s="46"/>
      <c r="AW468" s="51"/>
      <c r="AX468" s="46"/>
    </row>
    <row r="469" spans="47:50" x14ac:dyDescent="0.45">
      <c r="AU469" s="51"/>
      <c r="AV469" s="46"/>
      <c r="AW469" s="51"/>
      <c r="AX469" s="46"/>
    </row>
    <row r="470" spans="47:50" x14ac:dyDescent="0.45">
      <c r="AU470" s="51"/>
      <c r="AV470" s="46"/>
      <c r="AW470" s="51"/>
      <c r="AX470" s="46"/>
    </row>
    <row r="471" spans="47:50" x14ac:dyDescent="0.45">
      <c r="AU471" s="51"/>
      <c r="AV471" s="46"/>
      <c r="AW471" s="51"/>
      <c r="AX471" s="46"/>
    </row>
    <row r="472" spans="47:50" x14ac:dyDescent="0.45">
      <c r="AU472" s="51"/>
      <c r="AV472" s="46"/>
      <c r="AW472" s="51"/>
      <c r="AX472" s="46"/>
    </row>
    <row r="473" spans="47:50" x14ac:dyDescent="0.45">
      <c r="AU473" s="51"/>
      <c r="AV473" s="46"/>
      <c r="AW473" s="51"/>
      <c r="AX473" s="46"/>
    </row>
    <row r="474" spans="47:50" x14ac:dyDescent="0.45">
      <c r="AU474" s="51"/>
      <c r="AV474" s="46"/>
      <c r="AW474" s="51"/>
      <c r="AX474" s="46"/>
    </row>
    <row r="475" spans="47:50" x14ac:dyDescent="0.45">
      <c r="AU475" s="51"/>
      <c r="AV475" s="46"/>
      <c r="AW475" s="51"/>
      <c r="AX475" s="46"/>
    </row>
    <row r="476" spans="47:50" x14ac:dyDescent="0.45">
      <c r="AU476" s="51"/>
      <c r="AV476" s="46"/>
      <c r="AW476" s="51"/>
      <c r="AX476" s="46"/>
    </row>
    <row r="477" spans="47:50" x14ac:dyDescent="0.45">
      <c r="AU477" s="51"/>
      <c r="AV477" s="46"/>
      <c r="AW477" s="51"/>
      <c r="AX477" s="46"/>
    </row>
    <row r="478" spans="47:50" x14ac:dyDescent="0.45">
      <c r="AU478" s="51"/>
      <c r="AV478" s="46"/>
      <c r="AW478" s="51"/>
      <c r="AX478" s="46"/>
    </row>
    <row r="479" spans="47:50" x14ac:dyDescent="0.45">
      <c r="AU479" s="51"/>
      <c r="AV479" s="46"/>
      <c r="AW479" s="51"/>
      <c r="AX479" s="46"/>
    </row>
    <row r="480" spans="47:50" x14ac:dyDescent="0.45">
      <c r="AU480" s="51"/>
      <c r="AV480" s="46"/>
      <c r="AW480" s="51"/>
      <c r="AX480" s="46"/>
    </row>
    <row r="481" spans="47:50" x14ac:dyDescent="0.45">
      <c r="AU481" s="51"/>
      <c r="AV481" s="46"/>
      <c r="AW481" s="51"/>
      <c r="AX481" s="46"/>
    </row>
    <row r="482" spans="47:50" x14ac:dyDescent="0.45">
      <c r="AU482" s="51"/>
      <c r="AV482" s="46"/>
      <c r="AW482" s="51"/>
      <c r="AX482" s="46"/>
    </row>
    <row r="483" spans="47:50" x14ac:dyDescent="0.45">
      <c r="AU483" s="51"/>
      <c r="AV483" s="46"/>
      <c r="AW483" s="51"/>
      <c r="AX483" s="46"/>
    </row>
    <row r="484" spans="47:50" x14ac:dyDescent="0.45">
      <c r="AU484" s="51"/>
      <c r="AV484" s="46"/>
      <c r="AW484" s="51"/>
      <c r="AX484" s="46"/>
    </row>
    <row r="485" spans="47:50" x14ac:dyDescent="0.45">
      <c r="AU485" s="51"/>
      <c r="AV485" s="46"/>
      <c r="AW485" s="51"/>
      <c r="AX485" s="46"/>
    </row>
    <row r="486" spans="47:50" x14ac:dyDescent="0.45">
      <c r="AU486" s="51"/>
      <c r="AV486" s="46"/>
      <c r="AW486" s="51"/>
      <c r="AX486" s="46"/>
    </row>
    <row r="487" spans="47:50" x14ac:dyDescent="0.45">
      <c r="AU487" s="51"/>
      <c r="AV487" s="46"/>
      <c r="AW487" s="51"/>
      <c r="AX487" s="46"/>
    </row>
    <row r="488" spans="47:50" x14ac:dyDescent="0.45">
      <c r="AU488" s="51"/>
      <c r="AV488" s="46"/>
      <c r="AW488" s="51"/>
      <c r="AX488" s="46"/>
    </row>
    <row r="489" spans="47:50" x14ac:dyDescent="0.45">
      <c r="AU489" s="51"/>
      <c r="AV489" s="46"/>
      <c r="AW489" s="51"/>
      <c r="AX489" s="46"/>
    </row>
    <row r="490" spans="47:50" x14ac:dyDescent="0.45">
      <c r="AU490" s="51"/>
      <c r="AV490" s="46"/>
      <c r="AW490" s="51"/>
      <c r="AX490" s="46"/>
    </row>
    <row r="491" spans="47:50" x14ac:dyDescent="0.45">
      <c r="AU491" s="51"/>
      <c r="AV491" s="46"/>
      <c r="AW491" s="51"/>
      <c r="AX491" s="46"/>
    </row>
    <row r="492" spans="47:50" x14ac:dyDescent="0.45">
      <c r="AU492" s="51"/>
      <c r="AV492" s="46"/>
      <c r="AW492" s="51"/>
      <c r="AX492" s="46"/>
    </row>
    <row r="493" spans="47:50" x14ac:dyDescent="0.45">
      <c r="AU493" s="51"/>
      <c r="AV493" s="46"/>
      <c r="AW493" s="51"/>
      <c r="AX493" s="46"/>
    </row>
    <row r="494" spans="47:50" x14ac:dyDescent="0.45">
      <c r="AU494" s="51"/>
      <c r="AV494" s="46"/>
      <c r="AW494" s="51"/>
      <c r="AX494" s="46"/>
    </row>
    <row r="495" spans="47:50" x14ac:dyDescent="0.45">
      <c r="AU495" s="51"/>
      <c r="AV495" s="46"/>
      <c r="AW495" s="51"/>
      <c r="AX495" s="46"/>
    </row>
    <row r="496" spans="47:50" x14ac:dyDescent="0.45">
      <c r="AU496" s="51"/>
      <c r="AV496" s="46"/>
      <c r="AW496" s="51"/>
      <c r="AX496" s="46"/>
    </row>
    <row r="497" spans="47:50" x14ac:dyDescent="0.45">
      <c r="AU497" s="51"/>
      <c r="AV497" s="46"/>
      <c r="AW497" s="51"/>
      <c r="AX497" s="46"/>
    </row>
    <row r="498" spans="47:50" x14ac:dyDescent="0.45">
      <c r="AU498" s="51"/>
      <c r="AV498" s="46"/>
      <c r="AW498" s="51"/>
      <c r="AX498" s="46"/>
    </row>
    <row r="499" spans="47:50" x14ac:dyDescent="0.45">
      <c r="AU499" s="51"/>
      <c r="AV499" s="46"/>
      <c r="AW499" s="51"/>
      <c r="AX499" s="46"/>
    </row>
    <row r="500" spans="47:50" x14ac:dyDescent="0.45">
      <c r="AU500" s="51"/>
      <c r="AV500" s="46"/>
      <c r="AW500" s="51"/>
      <c r="AX500" s="46"/>
    </row>
    <row r="501" spans="47:50" x14ac:dyDescent="0.45">
      <c r="AU501" s="51"/>
      <c r="AV501" s="46"/>
      <c r="AW501" s="51"/>
      <c r="AX501" s="46"/>
    </row>
    <row r="502" spans="47:50" x14ac:dyDescent="0.45">
      <c r="AU502" s="51"/>
      <c r="AV502" s="46"/>
      <c r="AW502" s="51"/>
      <c r="AX502" s="46"/>
    </row>
    <row r="503" spans="47:50" x14ac:dyDescent="0.45">
      <c r="AU503" s="51"/>
      <c r="AV503" s="46"/>
      <c r="AW503" s="51"/>
      <c r="AX503" s="46"/>
    </row>
    <row r="504" spans="47:50" x14ac:dyDescent="0.45">
      <c r="AU504" s="51"/>
      <c r="AV504" s="46"/>
      <c r="AW504" s="51"/>
      <c r="AX504" s="46"/>
    </row>
    <row r="505" spans="47:50" x14ac:dyDescent="0.45">
      <c r="AU505" s="51"/>
      <c r="AV505" s="46"/>
      <c r="AW505" s="51"/>
      <c r="AX505" s="46"/>
    </row>
    <row r="506" spans="47:50" x14ac:dyDescent="0.45">
      <c r="AU506" s="51"/>
      <c r="AV506" s="46"/>
      <c r="AW506" s="51"/>
      <c r="AX506" s="46"/>
    </row>
    <row r="507" spans="47:50" x14ac:dyDescent="0.45">
      <c r="AU507" s="51"/>
      <c r="AV507" s="46"/>
      <c r="AW507" s="51"/>
      <c r="AX507" s="46"/>
    </row>
    <row r="508" spans="47:50" x14ac:dyDescent="0.45">
      <c r="AU508" s="51"/>
      <c r="AV508" s="46"/>
      <c r="AW508" s="51"/>
      <c r="AX508" s="46"/>
    </row>
    <row r="509" spans="47:50" x14ac:dyDescent="0.45">
      <c r="AU509" s="51"/>
      <c r="AV509" s="46"/>
      <c r="AW509" s="51"/>
      <c r="AX509" s="46"/>
    </row>
    <row r="510" spans="47:50" x14ac:dyDescent="0.45">
      <c r="AU510" s="51"/>
      <c r="AV510" s="46"/>
      <c r="AW510" s="51"/>
      <c r="AX510" s="46"/>
    </row>
    <row r="511" spans="47:50" x14ac:dyDescent="0.45">
      <c r="AU511" s="51"/>
      <c r="AV511" s="46"/>
      <c r="AW511" s="51"/>
      <c r="AX511" s="46"/>
    </row>
    <row r="512" spans="47:50" x14ac:dyDescent="0.45">
      <c r="AU512" s="51"/>
      <c r="AV512" s="46"/>
      <c r="AW512" s="51"/>
      <c r="AX512" s="46"/>
    </row>
    <row r="513" spans="47:50" x14ac:dyDescent="0.45">
      <c r="AU513" s="51"/>
      <c r="AV513" s="46"/>
      <c r="AW513" s="51"/>
      <c r="AX513" s="46"/>
    </row>
    <row r="514" spans="47:50" x14ac:dyDescent="0.45">
      <c r="AU514" s="51"/>
      <c r="AV514" s="46"/>
      <c r="AW514" s="51"/>
      <c r="AX514" s="46"/>
    </row>
    <row r="515" spans="47:50" x14ac:dyDescent="0.45">
      <c r="AU515" s="51"/>
      <c r="AV515" s="46"/>
      <c r="AW515" s="51"/>
      <c r="AX515" s="46"/>
    </row>
    <row r="516" spans="47:50" x14ac:dyDescent="0.45">
      <c r="AU516" s="51"/>
      <c r="AV516" s="46"/>
      <c r="AW516" s="51"/>
      <c r="AX516" s="46"/>
    </row>
    <row r="517" spans="47:50" x14ac:dyDescent="0.45">
      <c r="AU517" s="51"/>
      <c r="AV517" s="46"/>
      <c r="AW517" s="51"/>
      <c r="AX517" s="46"/>
    </row>
    <row r="518" spans="47:50" x14ac:dyDescent="0.45">
      <c r="AU518" s="51"/>
      <c r="AV518" s="46"/>
      <c r="AW518" s="51"/>
      <c r="AX518" s="46"/>
    </row>
    <row r="519" spans="47:50" x14ac:dyDescent="0.45">
      <c r="AU519" s="51"/>
      <c r="AV519" s="46"/>
      <c r="AW519" s="51"/>
      <c r="AX519" s="46"/>
    </row>
    <row r="520" spans="47:50" x14ac:dyDescent="0.45">
      <c r="AU520" s="51"/>
      <c r="AV520" s="46"/>
      <c r="AW520" s="51"/>
      <c r="AX520" s="46"/>
    </row>
    <row r="521" spans="47:50" x14ac:dyDescent="0.45">
      <c r="AU521" s="51"/>
      <c r="AV521" s="46"/>
      <c r="AW521" s="51"/>
      <c r="AX521" s="46"/>
    </row>
    <row r="522" spans="47:50" x14ac:dyDescent="0.45">
      <c r="AU522" s="51"/>
      <c r="AV522" s="46"/>
      <c r="AW522" s="51"/>
      <c r="AX522" s="46"/>
    </row>
    <row r="523" spans="47:50" x14ac:dyDescent="0.45">
      <c r="AU523" s="51"/>
      <c r="AV523" s="46"/>
      <c r="AW523" s="51"/>
      <c r="AX523" s="46"/>
    </row>
    <row r="524" spans="47:50" x14ac:dyDescent="0.45">
      <c r="AU524" s="51"/>
      <c r="AV524" s="46"/>
      <c r="AW524" s="51"/>
      <c r="AX524" s="46"/>
    </row>
    <row r="525" spans="47:50" x14ac:dyDescent="0.45">
      <c r="AU525" s="51"/>
      <c r="AV525" s="46"/>
      <c r="AW525" s="51"/>
      <c r="AX525" s="46"/>
    </row>
    <row r="526" spans="47:50" x14ac:dyDescent="0.45">
      <c r="AU526" s="51"/>
      <c r="AV526" s="46"/>
      <c r="AW526" s="51"/>
      <c r="AX526" s="46"/>
    </row>
    <row r="527" spans="47:50" x14ac:dyDescent="0.45">
      <c r="AU527" s="51"/>
      <c r="AV527" s="46"/>
      <c r="AW527" s="51"/>
      <c r="AX527" s="46"/>
    </row>
    <row r="528" spans="47:50" x14ac:dyDescent="0.45">
      <c r="AU528" s="51"/>
      <c r="AV528" s="46"/>
      <c r="AW528" s="51"/>
      <c r="AX528" s="46"/>
    </row>
    <row r="529" spans="47:50" x14ac:dyDescent="0.45">
      <c r="AU529" s="51"/>
      <c r="AV529" s="46"/>
      <c r="AW529" s="51"/>
      <c r="AX529" s="46"/>
    </row>
    <row r="530" spans="47:50" x14ac:dyDescent="0.45">
      <c r="AU530" s="51"/>
      <c r="AV530" s="46"/>
      <c r="AW530" s="51"/>
      <c r="AX530" s="46"/>
    </row>
    <row r="531" spans="47:50" x14ac:dyDescent="0.45">
      <c r="AU531" s="51"/>
      <c r="AV531" s="46"/>
      <c r="AW531" s="51"/>
      <c r="AX531" s="46"/>
    </row>
    <row r="532" spans="47:50" x14ac:dyDescent="0.45">
      <c r="AU532" s="51"/>
      <c r="AV532" s="46"/>
      <c r="AW532" s="51"/>
      <c r="AX532" s="46"/>
    </row>
    <row r="533" spans="47:50" x14ac:dyDescent="0.45">
      <c r="AU533" s="51"/>
      <c r="AV533" s="46"/>
      <c r="AW533" s="51"/>
      <c r="AX533" s="46"/>
    </row>
    <row r="534" spans="47:50" x14ac:dyDescent="0.45">
      <c r="AU534" s="51"/>
      <c r="AV534" s="46"/>
      <c r="AW534" s="51"/>
      <c r="AX534" s="46"/>
    </row>
    <row r="535" spans="47:50" x14ac:dyDescent="0.45">
      <c r="AU535" s="51"/>
      <c r="AV535" s="46"/>
      <c r="AW535" s="51"/>
      <c r="AX535" s="46"/>
    </row>
    <row r="536" spans="47:50" x14ac:dyDescent="0.45">
      <c r="AU536" s="51"/>
      <c r="AV536" s="46"/>
      <c r="AW536" s="51"/>
      <c r="AX536" s="46"/>
    </row>
    <row r="537" spans="47:50" x14ac:dyDescent="0.45">
      <c r="AU537" s="51"/>
      <c r="AV537" s="46"/>
      <c r="AW537" s="51"/>
      <c r="AX537" s="46"/>
    </row>
    <row r="538" spans="47:50" x14ac:dyDescent="0.45">
      <c r="AU538" s="51"/>
      <c r="AV538" s="46"/>
      <c r="AW538" s="51"/>
      <c r="AX538" s="46"/>
    </row>
    <row r="539" spans="47:50" x14ac:dyDescent="0.45">
      <c r="AU539" s="51"/>
      <c r="AV539" s="46"/>
      <c r="AW539" s="51"/>
      <c r="AX539" s="46"/>
    </row>
    <row r="540" spans="47:50" x14ac:dyDescent="0.45">
      <c r="AU540" s="51"/>
      <c r="AV540" s="46"/>
      <c r="AW540" s="51"/>
      <c r="AX540" s="46"/>
    </row>
    <row r="541" spans="47:50" x14ac:dyDescent="0.45">
      <c r="AU541" s="51"/>
      <c r="AV541" s="46"/>
      <c r="AW541" s="51"/>
      <c r="AX541" s="46"/>
    </row>
    <row r="542" spans="47:50" x14ac:dyDescent="0.45">
      <c r="AU542" s="51"/>
      <c r="AV542" s="46"/>
      <c r="AW542" s="51"/>
      <c r="AX542" s="46"/>
    </row>
    <row r="543" spans="47:50" x14ac:dyDescent="0.45">
      <c r="AU543" s="51"/>
      <c r="AV543" s="46"/>
      <c r="AW543" s="51"/>
      <c r="AX543" s="46"/>
    </row>
    <row r="544" spans="47:50" x14ac:dyDescent="0.45">
      <c r="AU544" s="51"/>
      <c r="AV544" s="46"/>
      <c r="AW544" s="51"/>
      <c r="AX544" s="46"/>
    </row>
    <row r="545" spans="47:50" x14ac:dyDescent="0.45">
      <c r="AU545" s="51"/>
      <c r="AV545" s="46"/>
      <c r="AW545" s="51"/>
      <c r="AX545" s="46"/>
    </row>
    <row r="546" spans="47:50" x14ac:dyDescent="0.45">
      <c r="AU546" s="51"/>
      <c r="AV546" s="46"/>
      <c r="AW546" s="51"/>
      <c r="AX546" s="46"/>
    </row>
    <row r="547" spans="47:50" x14ac:dyDescent="0.45">
      <c r="AU547" s="51"/>
      <c r="AV547" s="46"/>
      <c r="AW547" s="51"/>
      <c r="AX547" s="46"/>
    </row>
    <row r="548" spans="47:50" x14ac:dyDescent="0.45">
      <c r="AU548" s="51"/>
      <c r="AV548" s="46"/>
      <c r="AW548" s="51"/>
      <c r="AX548" s="46"/>
    </row>
    <row r="549" spans="47:50" x14ac:dyDescent="0.45">
      <c r="AU549" s="51"/>
      <c r="AV549" s="46"/>
      <c r="AW549" s="51"/>
      <c r="AX549" s="46"/>
    </row>
    <row r="550" spans="47:50" x14ac:dyDescent="0.45">
      <c r="AU550" s="51"/>
      <c r="AV550" s="46"/>
      <c r="AW550" s="51"/>
      <c r="AX550" s="46"/>
    </row>
    <row r="551" spans="47:50" x14ac:dyDescent="0.45">
      <c r="AU551" s="51"/>
      <c r="AV551" s="46"/>
      <c r="AW551" s="51"/>
      <c r="AX551" s="46"/>
    </row>
    <row r="552" spans="47:50" x14ac:dyDescent="0.45">
      <c r="AU552" s="51"/>
      <c r="AV552" s="46"/>
      <c r="AW552" s="51"/>
      <c r="AX552" s="46"/>
    </row>
    <row r="553" spans="47:50" x14ac:dyDescent="0.45">
      <c r="AU553" s="51"/>
      <c r="AV553" s="46"/>
      <c r="AW553" s="51"/>
      <c r="AX553" s="46"/>
    </row>
    <row r="554" spans="47:50" x14ac:dyDescent="0.45">
      <c r="AU554" s="51"/>
      <c r="AV554" s="46"/>
      <c r="AW554" s="51"/>
      <c r="AX554" s="46"/>
    </row>
    <row r="555" spans="47:50" x14ac:dyDescent="0.45">
      <c r="AU555" s="51"/>
      <c r="AV555" s="46"/>
      <c r="AW555" s="51"/>
      <c r="AX555" s="46"/>
    </row>
    <row r="556" spans="47:50" x14ac:dyDescent="0.45">
      <c r="AU556" s="51"/>
      <c r="AV556" s="46"/>
      <c r="AW556" s="51"/>
      <c r="AX556" s="46"/>
    </row>
    <row r="557" spans="47:50" x14ac:dyDescent="0.45">
      <c r="AU557" s="51"/>
      <c r="AV557" s="46"/>
      <c r="AW557" s="51"/>
      <c r="AX557" s="46"/>
    </row>
    <row r="558" spans="47:50" x14ac:dyDescent="0.45">
      <c r="AU558" s="51"/>
      <c r="AV558" s="46"/>
      <c r="AW558" s="51"/>
      <c r="AX558" s="46"/>
    </row>
    <row r="559" spans="47:50" x14ac:dyDescent="0.45">
      <c r="AU559" s="51"/>
      <c r="AV559" s="46"/>
      <c r="AW559" s="51"/>
      <c r="AX559" s="46"/>
    </row>
    <row r="560" spans="47:50" x14ac:dyDescent="0.45">
      <c r="AU560" s="51"/>
      <c r="AV560" s="46"/>
      <c r="AW560" s="51"/>
      <c r="AX560" s="46"/>
    </row>
    <row r="561" spans="47:50" x14ac:dyDescent="0.45">
      <c r="AU561" s="51"/>
      <c r="AV561" s="46"/>
      <c r="AW561" s="51"/>
      <c r="AX561" s="46"/>
    </row>
    <row r="562" spans="47:50" x14ac:dyDescent="0.45">
      <c r="AU562" s="51"/>
      <c r="AV562" s="46"/>
      <c r="AW562" s="51"/>
      <c r="AX562" s="46"/>
    </row>
    <row r="563" spans="47:50" x14ac:dyDescent="0.45">
      <c r="AU563" s="51"/>
      <c r="AV563" s="46"/>
      <c r="AW563" s="51"/>
      <c r="AX563" s="46"/>
    </row>
    <row r="564" spans="47:50" x14ac:dyDescent="0.45">
      <c r="AU564" s="51"/>
      <c r="AV564" s="46"/>
      <c r="AW564" s="51"/>
      <c r="AX564" s="46"/>
    </row>
    <row r="565" spans="47:50" x14ac:dyDescent="0.45">
      <c r="AU565" s="51"/>
      <c r="AV565" s="46"/>
      <c r="AW565" s="51"/>
      <c r="AX565" s="46"/>
    </row>
    <row r="566" spans="47:50" x14ac:dyDescent="0.45">
      <c r="AU566" s="51"/>
      <c r="AV566" s="46"/>
      <c r="AW566" s="51"/>
      <c r="AX566" s="46"/>
    </row>
    <row r="567" spans="47:50" x14ac:dyDescent="0.45">
      <c r="AU567" s="51"/>
      <c r="AV567" s="46"/>
      <c r="AW567" s="51"/>
      <c r="AX567" s="46"/>
    </row>
    <row r="568" spans="47:50" x14ac:dyDescent="0.45">
      <c r="AU568" s="51"/>
      <c r="AV568" s="46"/>
      <c r="AW568" s="51"/>
      <c r="AX568" s="46"/>
    </row>
    <row r="569" spans="47:50" x14ac:dyDescent="0.45">
      <c r="AU569" s="51"/>
      <c r="AV569" s="46"/>
      <c r="AW569" s="51"/>
      <c r="AX569" s="46"/>
    </row>
    <row r="570" spans="47:50" x14ac:dyDescent="0.45">
      <c r="AU570" s="51"/>
      <c r="AV570" s="46"/>
      <c r="AW570" s="51"/>
      <c r="AX570" s="46"/>
    </row>
    <row r="571" spans="47:50" x14ac:dyDescent="0.45">
      <c r="AU571" s="51"/>
      <c r="AV571" s="46"/>
      <c r="AW571" s="51"/>
      <c r="AX571" s="46"/>
    </row>
    <row r="572" spans="47:50" x14ac:dyDescent="0.45">
      <c r="AU572" s="51"/>
      <c r="AV572" s="46"/>
      <c r="AW572" s="51"/>
      <c r="AX572" s="46"/>
    </row>
    <row r="573" spans="47:50" x14ac:dyDescent="0.45">
      <c r="AU573" s="51"/>
      <c r="AV573" s="46"/>
      <c r="AW573" s="51"/>
      <c r="AX573" s="46"/>
    </row>
    <row r="574" spans="47:50" x14ac:dyDescent="0.45">
      <c r="AU574" s="51"/>
      <c r="AV574" s="46"/>
      <c r="AW574" s="51"/>
      <c r="AX574" s="46"/>
    </row>
    <row r="575" spans="47:50" x14ac:dyDescent="0.45">
      <c r="AU575" s="51"/>
      <c r="AV575" s="46"/>
      <c r="AW575" s="51"/>
      <c r="AX575" s="46"/>
    </row>
    <row r="576" spans="47:50" x14ac:dyDescent="0.45">
      <c r="AU576" s="51"/>
      <c r="AV576" s="46"/>
      <c r="AW576" s="51"/>
      <c r="AX576" s="46"/>
    </row>
    <row r="577" spans="47:50" x14ac:dyDescent="0.45">
      <c r="AU577" s="51"/>
      <c r="AV577" s="46"/>
      <c r="AW577" s="51"/>
      <c r="AX577" s="46"/>
    </row>
    <row r="578" spans="47:50" x14ac:dyDescent="0.45">
      <c r="AU578" s="51"/>
      <c r="AV578" s="46"/>
      <c r="AW578" s="51"/>
      <c r="AX578" s="46"/>
    </row>
    <row r="579" spans="47:50" x14ac:dyDescent="0.45">
      <c r="AU579" s="51"/>
      <c r="AV579" s="46"/>
      <c r="AW579" s="51"/>
      <c r="AX579" s="46"/>
    </row>
    <row r="580" spans="47:50" x14ac:dyDescent="0.45">
      <c r="AU580" s="51"/>
      <c r="AV580" s="46"/>
      <c r="AW580" s="51"/>
      <c r="AX580" s="46"/>
    </row>
    <row r="581" spans="47:50" x14ac:dyDescent="0.45">
      <c r="AU581" s="51"/>
      <c r="AV581" s="46"/>
      <c r="AW581" s="51"/>
      <c r="AX581" s="46"/>
    </row>
    <row r="582" spans="47:50" x14ac:dyDescent="0.45">
      <c r="AU582" s="51"/>
      <c r="AV582" s="46"/>
      <c r="AW582" s="51"/>
      <c r="AX582" s="46"/>
    </row>
    <row r="583" spans="47:50" x14ac:dyDescent="0.45">
      <c r="AU583" s="51"/>
      <c r="AV583" s="46"/>
      <c r="AW583" s="51"/>
      <c r="AX583" s="46"/>
    </row>
    <row r="584" spans="47:50" x14ac:dyDescent="0.45">
      <c r="AU584" s="51"/>
      <c r="AV584" s="46"/>
      <c r="AW584" s="51"/>
      <c r="AX584" s="46"/>
    </row>
    <row r="585" spans="47:50" x14ac:dyDescent="0.45">
      <c r="AU585" s="51"/>
      <c r="AV585" s="46"/>
      <c r="AW585" s="51"/>
      <c r="AX585" s="46"/>
    </row>
    <row r="586" spans="47:50" x14ac:dyDescent="0.45">
      <c r="AU586" s="51"/>
      <c r="AV586" s="46"/>
      <c r="AW586" s="51"/>
      <c r="AX586" s="46"/>
    </row>
    <row r="587" spans="47:50" x14ac:dyDescent="0.45">
      <c r="AU587" s="51"/>
      <c r="AV587" s="46"/>
      <c r="AW587" s="51"/>
      <c r="AX587" s="46"/>
    </row>
    <row r="588" spans="47:50" x14ac:dyDescent="0.45">
      <c r="AU588" s="51"/>
      <c r="AV588" s="46"/>
      <c r="AW588" s="51"/>
      <c r="AX588" s="46"/>
    </row>
    <row r="589" spans="47:50" x14ac:dyDescent="0.45">
      <c r="AU589" s="51"/>
      <c r="AV589" s="46"/>
      <c r="AW589" s="51"/>
      <c r="AX589" s="46"/>
    </row>
    <row r="590" spans="47:50" x14ac:dyDescent="0.45">
      <c r="AU590" s="51"/>
      <c r="AV590" s="46"/>
      <c r="AW590" s="51"/>
      <c r="AX590" s="46"/>
    </row>
    <row r="591" spans="47:50" x14ac:dyDescent="0.45">
      <c r="AU591" s="51"/>
      <c r="AV591" s="46"/>
      <c r="AW591" s="51"/>
      <c r="AX591" s="46"/>
    </row>
    <row r="592" spans="47:50" x14ac:dyDescent="0.45">
      <c r="AU592" s="51"/>
      <c r="AV592" s="46"/>
      <c r="AW592" s="51"/>
      <c r="AX592" s="46"/>
    </row>
    <row r="593" spans="47:50" x14ac:dyDescent="0.45">
      <c r="AU593" s="51"/>
      <c r="AV593" s="46"/>
      <c r="AW593" s="51"/>
      <c r="AX593" s="46"/>
    </row>
    <row r="594" spans="47:50" x14ac:dyDescent="0.45">
      <c r="AU594" s="51"/>
      <c r="AV594" s="46"/>
      <c r="AW594" s="51"/>
      <c r="AX594" s="46"/>
    </row>
    <row r="595" spans="47:50" x14ac:dyDescent="0.45">
      <c r="AU595" s="51"/>
      <c r="AV595" s="46"/>
      <c r="AW595" s="51"/>
      <c r="AX595" s="46"/>
    </row>
    <row r="596" spans="47:50" x14ac:dyDescent="0.45">
      <c r="AU596" s="51"/>
      <c r="AV596" s="46"/>
      <c r="AW596" s="51"/>
      <c r="AX596" s="46"/>
    </row>
    <row r="597" spans="47:50" x14ac:dyDescent="0.45">
      <c r="AU597" s="51"/>
      <c r="AV597" s="46"/>
      <c r="AW597" s="51"/>
      <c r="AX597" s="46"/>
    </row>
    <row r="598" spans="47:50" x14ac:dyDescent="0.45">
      <c r="AU598" s="51"/>
      <c r="AV598" s="46"/>
      <c r="AW598" s="51"/>
      <c r="AX598" s="46"/>
    </row>
    <row r="599" spans="47:50" x14ac:dyDescent="0.45">
      <c r="AU599" s="51"/>
      <c r="AV599" s="46"/>
      <c r="AW599" s="51"/>
      <c r="AX599" s="46"/>
    </row>
    <row r="600" spans="47:50" x14ac:dyDescent="0.45">
      <c r="AU600" s="51"/>
      <c r="AV600" s="46"/>
      <c r="AW600" s="51"/>
      <c r="AX600" s="46"/>
    </row>
    <row r="601" spans="47:50" x14ac:dyDescent="0.45">
      <c r="AU601" s="51"/>
      <c r="AV601" s="46"/>
      <c r="AW601" s="51"/>
      <c r="AX601" s="46"/>
    </row>
    <row r="602" spans="47:50" x14ac:dyDescent="0.45">
      <c r="AU602" s="51"/>
      <c r="AV602" s="46"/>
      <c r="AW602" s="51"/>
      <c r="AX602" s="46"/>
    </row>
    <row r="603" spans="47:50" x14ac:dyDescent="0.45">
      <c r="AU603" s="51"/>
      <c r="AV603" s="46"/>
      <c r="AW603" s="51"/>
      <c r="AX603" s="46"/>
    </row>
    <row r="604" spans="47:50" x14ac:dyDescent="0.45">
      <c r="AU604" s="51"/>
      <c r="AV604" s="46"/>
      <c r="AW604" s="51"/>
      <c r="AX604" s="46"/>
    </row>
    <row r="605" spans="47:50" x14ac:dyDescent="0.45">
      <c r="AU605" s="51"/>
      <c r="AV605" s="46"/>
      <c r="AW605" s="51"/>
      <c r="AX605" s="46"/>
    </row>
    <row r="606" spans="47:50" x14ac:dyDescent="0.45">
      <c r="AU606" s="51"/>
      <c r="AV606" s="46"/>
      <c r="AW606" s="51"/>
      <c r="AX606" s="46"/>
    </row>
    <row r="607" spans="47:50" x14ac:dyDescent="0.45">
      <c r="AU607" s="51"/>
      <c r="AV607" s="46"/>
      <c r="AW607" s="51"/>
      <c r="AX607" s="46"/>
    </row>
    <row r="608" spans="47:50" x14ac:dyDescent="0.45">
      <c r="AU608" s="51"/>
      <c r="AV608" s="46"/>
      <c r="AW608" s="51"/>
      <c r="AX608" s="46"/>
    </row>
    <row r="609" spans="47:50" x14ac:dyDescent="0.45">
      <c r="AU609" s="51"/>
      <c r="AV609" s="46"/>
      <c r="AW609" s="51"/>
      <c r="AX609" s="46"/>
    </row>
    <row r="610" spans="47:50" x14ac:dyDescent="0.45">
      <c r="AU610" s="51"/>
      <c r="AV610" s="46"/>
      <c r="AW610" s="51"/>
      <c r="AX610" s="46"/>
    </row>
    <row r="611" spans="47:50" x14ac:dyDescent="0.45">
      <c r="AU611" s="51"/>
      <c r="AV611" s="46"/>
      <c r="AW611" s="51"/>
      <c r="AX611" s="46"/>
    </row>
    <row r="612" spans="47:50" x14ac:dyDescent="0.45">
      <c r="AU612" s="51"/>
      <c r="AV612" s="46"/>
      <c r="AW612" s="51"/>
      <c r="AX612" s="46"/>
    </row>
    <row r="613" spans="47:50" x14ac:dyDescent="0.45">
      <c r="AU613" s="51"/>
      <c r="AV613" s="46"/>
      <c r="AW613" s="51"/>
      <c r="AX613" s="46"/>
    </row>
    <row r="614" spans="47:50" x14ac:dyDescent="0.45">
      <c r="AU614" s="51"/>
      <c r="AV614" s="46"/>
      <c r="AW614" s="51"/>
      <c r="AX614" s="46"/>
    </row>
    <row r="615" spans="47:50" x14ac:dyDescent="0.45">
      <c r="AU615" s="51"/>
      <c r="AV615" s="46"/>
      <c r="AW615" s="51"/>
      <c r="AX615" s="46"/>
    </row>
    <row r="616" spans="47:50" x14ac:dyDescent="0.45">
      <c r="AU616" s="51"/>
      <c r="AV616" s="46"/>
      <c r="AW616" s="51"/>
      <c r="AX616" s="46"/>
    </row>
    <row r="617" spans="47:50" x14ac:dyDescent="0.45">
      <c r="AU617" s="51"/>
      <c r="AV617" s="46"/>
      <c r="AW617" s="51"/>
      <c r="AX617" s="46"/>
    </row>
    <row r="618" spans="47:50" x14ac:dyDescent="0.45">
      <c r="AU618" s="51"/>
      <c r="AV618" s="46"/>
      <c r="AW618" s="51"/>
      <c r="AX618" s="46"/>
    </row>
    <row r="619" spans="47:50" x14ac:dyDescent="0.45">
      <c r="AU619" s="51"/>
      <c r="AV619" s="46"/>
      <c r="AW619" s="51"/>
      <c r="AX619" s="46"/>
    </row>
    <row r="620" spans="47:50" x14ac:dyDescent="0.45">
      <c r="AU620" s="51"/>
      <c r="AV620" s="46"/>
      <c r="AW620" s="51"/>
      <c r="AX620" s="46"/>
    </row>
    <row r="621" spans="47:50" x14ac:dyDescent="0.45">
      <c r="AU621" s="51"/>
      <c r="AV621" s="46"/>
      <c r="AW621" s="51"/>
      <c r="AX621" s="46"/>
    </row>
    <row r="622" spans="47:50" x14ac:dyDescent="0.45">
      <c r="AU622" s="51"/>
      <c r="AV622" s="46"/>
      <c r="AW622" s="51"/>
      <c r="AX622" s="46"/>
    </row>
    <row r="623" spans="47:50" x14ac:dyDescent="0.45">
      <c r="AU623" s="51"/>
      <c r="AV623" s="46"/>
      <c r="AW623" s="51"/>
      <c r="AX623" s="46"/>
    </row>
    <row r="624" spans="47:50" x14ac:dyDescent="0.45">
      <c r="AU624" s="51"/>
      <c r="AV624" s="46"/>
      <c r="AW624" s="51"/>
      <c r="AX624" s="46"/>
    </row>
    <row r="625" spans="47:50" x14ac:dyDescent="0.45">
      <c r="AU625" s="51"/>
      <c r="AV625" s="46"/>
      <c r="AW625" s="51"/>
      <c r="AX625" s="46"/>
    </row>
    <row r="626" spans="47:50" x14ac:dyDescent="0.45">
      <c r="AU626" s="51"/>
      <c r="AV626" s="46"/>
      <c r="AW626" s="51"/>
      <c r="AX626" s="46"/>
    </row>
    <row r="627" spans="47:50" x14ac:dyDescent="0.45">
      <c r="AU627" s="51"/>
      <c r="AV627" s="46"/>
      <c r="AW627" s="51"/>
      <c r="AX627" s="46"/>
    </row>
    <row r="628" spans="47:50" x14ac:dyDescent="0.45">
      <c r="AU628" s="51"/>
      <c r="AV628" s="46"/>
      <c r="AW628" s="51"/>
      <c r="AX628" s="46"/>
    </row>
    <row r="629" spans="47:50" x14ac:dyDescent="0.45">
      <c r="AU629" s="51"/>
      <c r="AV629" s="46"/>
      <c r="AW629" s="51"/>
      <c r="AX629" s="46"/>
    </row>
    <row r="630" spans="47:50" x14ac:dyDescent="0.45">
      <c r="AU630" s="51"/>
      <c r="AV630" s="46"/>
      <c r="AW630" s="51"/>
      <c r="AX630" s="46"/>
    </row>
    <row r="631" spans="47:50" x14ac:dyDescent="0.45">
      <c r="AU631" s="51"/>
      <c r="AV631" s="46"/>
      <c r="AW631" s="51"/>
      <c r="AX631" s="46"/>
    </row>
    <row r="632" spans="47:50" x14ac:dyDescent="0.45">
      <c r="AU632" s="51"/>
      <c r="AV632" s="46"/>
      <c r="AW632" s="51"/>
      <c r="AX632" s="46"/>
    </row>
    <row r="633" spans="47:50" x14ac:dyDescent="0.45">
      <c r="AU633" s="51"/>
      <c r="AV633" s="46"/>
      <c r="AW633" s="51"/>
      <c r="AX633" s="46"/>
    </row>
    <row r="634" spans="47:50" x14ac:dyDescent="0.45">
      <c r="AU634" s="51"/>
      <c r="AV634" s="46"/>
      <c r="AW634" s="51"/>
      <c r="AX634" s="46"/>
    </row>
    <row r="635" spans="47:50" x14ac:dyDescent="0.45">
      <c r="AU635" s="51"/>
      <c r="AV635" s="46"/>
      <c r="AW635" s="51"/>
      <c r="AX635" s="46"/>
    </row>
    <row r="636" spans="47:50" x14ac:dyDescent="0.45">
      <c r="AU636" s="51"/>
      <c r="AV636" s="46"/>
      <c r="AW636" s="51"/>
      <c r="AX636" s="46"/>
    </row>
    <row r="637" spans="47:50" x14ac:dyDescent="0.45">
      <c r="AU637" s="51"/>
      <c r="AV637" s="46"/>
      <c r="AW637" s="51"/>
      <c r="AX637" s="46"/>
    </row>
    <row r="638" spans="47:50" x14ac:dyDescent="0.45">
      <c r="AU638" s="51"/>
      <c r="AV638" s="46"/>
      <c r="AW638" s="51"/>
      <c r="AX638" s="46"/>
    </row>
    <row r="639" spans="47:50" x14ac:dyDescent="0.45">
      <c r="AU639" s="51"/>
      <c r="AV639" s="46"/>
      <c r="AW639" s="51"/>
      <c r="AX639" s="46"/>
    </row>
    <row r="640" spans="47:50" x14ac:dyDescent="0.45">
      <c r="AU640" s="51"/>
      <c r="AV640" s="46"/>
      <c r="AW640" s="51"/>
      <c r="AX640" s="46"/>
    </row>
    <row r="641" spans="47:50" x14ac:dyDescent="0.45">
      <c r="AU641" s="51"/>
      <c r="AV641" s="46"/>
      <c r="AW641" s="51"/>
      <c r="AX641" s="46"/>
    </row>
    <row r="642" spans="47:50" x14ac:dyDescent="0.45">
      <c r="AU642" s="51"/>
      <c r="AV642" s="46"/>
      <c r="AW642" s="51"/>
      <c r="AX642" s="46"/>
    </row>
    <row r="643" spans="47:50" x14ac:dyDescent="0.45">
      <c r="AU643" s="51"/>
      <c r="AV643" s="46"/>
      <c r="AW643" s="51"/>
      <c r="AX643" s="46"/>
    </row>
    <row r="644" spans="47:50" x14ac:dyDescent="0.45">
      <c r="AU644" s="51"/>
      <c r="AV644" s="46"/>
      <c r="AW644" s="51"/>
      <c r="AX644" s="46"/>
    </row>
    <row r="645" spans="47:50" x14ac:dyDescent="0.45">
      <c r="AU645" s="51"/>
      <c r="AV645" s="46"/>
      <c r="AW645" s="51"/>
      <c r="AX645" s="46"/>
    </row>
    <row r="646" spans="47:50" x14ac:dyDescent="0.45">
      <c r="AU646" s="51"/>
      <c r="AV646" s="46"/>
      <c r="AW646" s="51"/>
      <c r="AX646" s="46"/>
    </row>
    <row r="647" spans="47:50" x14ac:dyDescent="0.45">
      <c r="AU647" s="51"/>
      <c r="AV647" s="46"/>
      <c r="AW647" s="51"/>
      <c r="AX647" s="46"/>
    </row>
    <row r="648" spans="47:50" x14ac:dyDescent="0.45">
      <c r="AU648" s="51"/>
      <c r="AV648" s="46"/>
      <c r="AW648" s="51"/>
      <c r="AX648" s="46"/>
    </row>
    <row r="649" spans="47:50" x14ac:dyDescent="0.45">
      <c r="AU649" s="51"/>
      <c r="AV649" s="46"/>
      <c r="AW649" s="51"/>
      <c r="AX649" s="46"/>
    </row>
    <row r="650" spans="47:50" x14ac:dyDescent="0.45">
      <c r="AU650" s="51"/>
      <c r="AV650" s="46"/>
      <c r="AW650" s="51"/>
      <c r="AX650" s="46"/>
    </row>
    <row r="651" spans="47:50" x14ac:dyDescent="0.45">
      <c r="AU651" s="51"/>
      <c r="AV651" s="46"/>
      <c r="AW651" s="51"/>
      <c r="AX651" s="46"/>
    </row>
    <row r="652" spans="47:50" x14ac:dyDescent="0.45">
      <c r="AU652" s="51"/>
      <c r="AV652" s="46"/>
      <c r="AW652" s="51"/>
      <c r="AX652" s="46"/>
    </row>
    <row r="653" spans="47:50" x14ac:dyDescent="0.45">
      <c r="AU653" s="51"/>
      <c r="AV653" s="46"/>
      <c r="AW653" s="51"/>
      <c r="AX653" s="46"/>
    </row>
    <row r="654" spans="47:50" x14ac:dyDescent="0.45">
      <c r="AU654" s="51"/>
      <c r="AV654" s="46"/>
      <c r="AW654" s="51"/>
      <c r="AX654" s="46"/>
    </row>
    <row r="655" spans="47:50" x14ac:dyDescent="0.45">
      <c r="AU655" s="51"/>
      <c r="AV655" s="46"/>
      <c r="AW655" s="51"/>
      <c r="AX655" s="46"/>
    </row>
    <row r="656" spans="47:50" x14ac:dyDescent="0.45">
      <c r="AU656" s="51"/>
      <c r="AV656" s="46"/>
      <c r="AW656" s="51"/>
      <c r="AX656" s="46"/>
    </row>
    <row r="657" spans="47:50" x14ac:dyDescent="0.45">
      <c r="AU657" s="51"/>
      <c r="AV657" s="46"/>
      <c r="AW657" s="51"/>
      <c r="AX657" s="46"/>
    </row>
    <row r="658" spans="47:50" x14ac:dyDescent="0.45">
      <c r="AU658" s="51"/>
      <c r="AV658" s="46"/>
      <c r="AW658" s="51"/>
      <c r="AX658" s="46"/>
    </row>
    <row r="659" spans="47:50" x14ac:dyDescent="0.45">
      <c r="AU659" s="51"/>
      <c r="AV659" s="46"/>
      <c r="AW659" s="51"/>
      <c r="AX659" s="46"/>
    </row>
    <row r="660" spans="47:50" x14ac:dyDescent="0.45">
      <c r="AU660" s="51"/>
      <c r="AV660" s="46"/>
      <c r="AW660" s="51"/>
      <c r="AX660" s="46"/>
    </row>
    <row r="661" spans="47:50" x14ac:dyDescent="0.45">
      <c r="AU661" s="51"/>
      <c r="AV661" s="46"/>
      <c r="AW661" s="51"/>
      <c r="AX661" s="46"/>
    </row>
    <row r="662" spans="47:50" x14ac:dyDescent="0.45">
      <c r="AU662" s="51"/>
      <c r="AV662" s="46"/>
      <c r="AW662" s="51"/>
      <c r="AX662" s="46"/>
    </row>
    <row r="663" spans="47:50" x14ac:dyDescent="0.45">
      <c r="AU663" s="51"/>
      <c r="AV663" s="46"/>
      <c r="AW663" s="51"/>
      <c r="AX663" s="46"/>
    </row>
    <row r="664" spans="47:50" x14ac:dyDescent="0.45">
      <c r="AU664" s="51"/>
      <c r="AV664" s="46"/>
      <c r="AW664" s="51"/>
      <c r="AX664" s="46"/>
    </row>
    <row r="665" spans="47:50" x14ac:dyDescent="0.45">
      <c r="AU665" s="51"/>
      <c r="AV665" s="46"/>
      <c r="AW665" s="51"/>
      <c r="AX665" s="46"/>
    </row>
    <row r="666" spans="47:50" x14ac:dyDescent="0.45">
      <c r="AU666" s="51"/>
      <c r="AV666" s="46"/>
      <c r="AW666" s="51"/>
      <c r="AX666" s="46"/>
    </row>
    <row r="667" spans="47:50" x14ac:dyDescent="0.45">
      <c r="AU667" s="51"/>
      <c r="AV667" s="46"/>
      <c r="AW667" s="51"/>
      <c r="AX667" s="46"/>
    </row>
    <row r="668" spans="47:50" x14ac:dyDescent="0.45">
      <c r="AU668" s="51"/>
      <c r="AV668" s="46"/>
      <c r="AW668" s="51"/>
      <c r="AX668" s="46"/>
    </row>
    <row r="669" spans="47:50" x14ac:dyDescent="0.45">
      <c r="AU669" s="51"/>
      <c r="AV669" s="46"/>
      <c r="AW669" s="51"/>
      <c r="AX669" s="46"/>
    </row>
    <row r="670" spans="47:50" x14ac:dyDescent="0.45">
      <c r="AU670" s="51"/>
      <c r="AV670" s="46"/>
      <c r="AW670" s="51"/>
      <c r="AX670" s="46"/>
    </row>
    <row r="671" spans="47:50" x14ac:dyDescent="0.45">
      <c r="AU671" s="51"/>
      <c r="AV671" s="46"/>
      <c r="AW671" s="51"/>
      <c r="AX671" s="46"/>
    </row>
    <row r="672" spans="47:50" x14ac:dyDescent="0.45">
      <c r="AU672" s="51"/>
      <c r="AV672" s="46"/>
      <c r="AW672" s="51"/>
      <c r="AX672" s="46"/>
    </row>
    <row r="673" spans="47:50" x14ac:dyDescent="0.45">
      <c r="AU673" s="51"/>
      <c r="AV673" s="46"/>
      <c r="AW673" s="51"/>
      <c r="AX673" s="46"/>
    </row>
    <row r="674" spans="47:50" x14ac:dyDescent="0.45">
      <c r="AU674" s="51"/>
      <c r="AV674" s="46"/>
      <c r="AW674" s="51"/>
      <c r="AX674" s="46"/>
    </row>
    <row r="675" spans="47:50" x14ac:dyDescent="0.45">
      <c r="AU675" s="51"/>
      <c r="AV675" s="46"/>
      <c r="AW675" s="51"/>
      <c r="AX675" s="46"/>
    </row>
    <row r="676" spans="47:50" x14ac:dyDescent="0.45">
      <c r="AU676" s="51"/>
      <c r="AV676" s="46"/>
      <c r="AW676" s="51"/>
      <c r="AX676" s="46"/>
    </row>
    <row r="677" spans="47:50" x14ac:dyDescent="0.45">
      <c r="AU677" s="51"/>
      <c r="AV677" s="46"/>
      <c r="AW677" s="51"/>
      <c r="AX677" s="46"/>
    </row>
    <row r="678" spans="47:50" x14ac:dyDescent="0.45">
      <c r="AU678" s="51"/>
      <c r="AV678" s="46"/>
      <c r="AW678" s="51"/>
      <c r="AX678" s="46"/>
    </row>
    <row r="679" spans="47:50" x14ac:dyDescent="0.45">
      <c r="AU679" s="51"/>
      <c r="AV679" s="46"/>
      <c r="AW679" s="51"/>
      <c r="AX679" s="46"/>
    </row>
    <row r="680" spans="47:50" x14ac:dyDescent="0.45">
      <c r="AU680" s="51"/>
      <c r="AV680" s="46"/>
      <c r="AW680" s="51"/>
      <c r="AX680" s="46"/>
    </row>
    <row r="681" spans="47:50" x14ac:dyDescent="0.45">
      <c r="AU681" s="51"/>
      <c r="AV681" s="46"/>
      <c r="AW681" s="51"/>
      <c r="AX681" s="46"/>
    </row>
    <row r="682" spans="47:50" x14ac:dyDescent="0.45">
      <c r="AU682" s="51"/>
      <c r="AV682" s="46"/>
      <c r="AW682" s="51"/>
      <c r="AX682" s="46"/>
    </row>
    <row r="683" spans="47:50" x14ac:dyDescent="0.45">
      <c r="AU683" s="51"/>
      <c r="AV683" s="46"/>
      <c r="AW683" s="51"/>
      <c r="AX683" s="46"/>
    </row>
    <row r="684" spans="47:50" x14ac:dyDescent="0.45">
      <c r="AU684" s="51"/>
      <c r="AV684" s="46"/>
      <c r="AW684" s="51"/>
      <c r="AX684" s="46"/>
    </row>
    <row r="685" spans="47:50" x14ac:dyDescent="0.45">
      <c r="AU685" s="51"/>
      <c r="AV685" s="46"/>
      <c r="AW685" s="51"/>
      <c r="AX685" s="46"/>
    </row>
    <row r="686" spans="47:50" x14ac:dyDescent="0.45">
      <c r="AU686" s="51"/>
      <c r="AV686" s="46"/>
      <c r="AW686" s="51"/>
      <c r="AX686" s="46"/>
    </row>
    <row r="687" spans="47:50" x14ac:dyDescent="0.45">
      <c r="AU687" s="51"/>
      <c r="AV687" s="46"/>
      <c r="AW687" s="51"/>
      <c r="AX687" s="46"/>
    </row>
    <row r="688" spans="47:50" x14ac:dyDescent="0.45">
      <c r="AU688" s="51"/>
      <c r="AV688" s="46"/>
      <c r="AW688" s="51"/>
      <c r="AX688" s="46"/>
    </row>
    <row r="689" spans="47:50" x14ac:dyDescent="0.45">
      <c r="AU689" s="51"/>
      <c r="AV689" s="46"/>
      <c r="AW689" s="51"/>
      <c r="AX689" s="46"/>
    </row>
    <row r="690" spans="47:50" x14ac:dyDescent="0.45">
      <c r="AU690" s="51"/>
      <c r="AV690" s="46"/>
      <c r="AW690" s="51"/>
      <c r="AX690" s="46"/>
    </row>
    <row r="691" spans="47:50" x14ac:dyDescent="0.45">
      <c r="AU691" s="51"/>
      <c r="AV691" s="46"/>
      <c r="AW691" s="51"/>
      <c r="AX691" s="46"/>
    </row>
    <row r="692" spans="47:50" x14ac:dyDescent="0.45">
      <c r="AU692" s="51"/>
      <c r="AV692" s="46"/>
      <c r="AW692" s="51"/>
      <c r="AX692" s="46"/>
    </row>
    <row r="693" spans="47:50" x14ac:dyDescent="0.45">
      <c r="AU693" s="51"/>
      <c r="AV693" s="46"/>
      <c r="AW693" s="51"/>
      <c r="AX693" s="46"/>
    </row>
    <row r="694" spans="47:50" x14ac:dyDescent="0.45">
      <c r="AU694" s="51"/>
      <c r="AV694" s="46"/>
      <c r="AW694" s="51"/>
      <c r="AX694" s="46"/>
    </row>
    <row r="695" spans="47:50" x14ac:dyDescent="0.45">
      <c r="AU695" s="51"/>
      <c r="AV695" s="46"/>
      <c r="AW695" s="51"/>
      <c r="AX695" s="46"/>
    </row>
    <row r="696" spans="47:50" x14ac:dyDescent="0.45">
      <c r="AU696" s="51"/>
      <c r="AV696" s="46"/>
      <c r="AW696" s="51"/>
      <c r="AX696" s="46"/>
    </row>
    <row r="697" spans="47:50" x14ac:dyDescent="0.45">
      <c r="AU697" s="51"/>
      <c r="AV697" s="46"/>
      <c r="AW697" s="51"/>
      <c r="AX697" s="46"/>
    </row>
    <row r="698" spans="47:50" x14ac:dyDescent="0.45">
      <c r="AU698" s="51"/>
      <c r="AV698" s="46"/>
      <c r="AW698" s="51"/>
      <c r="AX698" s="46"/>
    </row>
    <row r="699" spans="47:50" x14ac:dyDescent="0.45">
      <c r="AU699" s="51"/>
      <c r="AV699" s="46"/>
      <c r="AW699" s="51"/>
      <c r="AX699" s="46"/>
    </row>
    <row r="700" spans="47:50" x14ac:dyDescent="0.45">
      <c r="AU700" s="51"/>
      <c r="AV700" s="46"/>
      <c r="AW700" s="51"/>
      <c r="AX700" s="46"/>
    </row>
    <row r="701" spans="47:50" x14ac:dyDescent="0.45">
      <c r="AU701" s="51"/>
      <c r="AV701" s="46"/>
      <c r="AW701" s="51"/>
      <c r="AX701" s="46"/>
    </row>
    <row r="702" spans="47:50" x14ac:dyDescent="0.45">
      <c r="AU702" s="51"/>
      <c r="AV702" s="46"/>
      <c r="AW702" s="51"/>
      <c r="AX702" s="46"/>
    </row>
    <row r="703" spans="47:50" x14ac:dyDescent="0.45">
      <c r="AU703" s="51"/>
      <c r="AV703" s="46"/>
      <c r="AW703" s="51"/>
      <c r="AX703" s="46"/>
    </row>
    <row r="704" spans="47:50" x14ac:dyDescent="0.45">
      <c r="AU704" s="51"/>
      <c r="AV704" s="46"/>
      <c r="AW704" s="51"/>
      <c r="AX704" s="46"/>
    </row>
    <row r="705" spans="47:50" x14ac:dyDescent="0.45">
      <c r="AU705" s="51"/>
      <c r="AV705" s="46"/>
      <c r="AW705" s="51"/>
      <c r="AX705" s="46"/>
    </row>
    <row r="706" spans="47:50" x14ac:dyDescent="0.45">
      <c r="AU706" s="51"/>
      <c r="AV706" s="46"/>
      <c r="AW706" s="51"/>
      <c r="AX706" s="46"/>
    </row>
    <row r="707" spans="47:50" x14ac:dyDescent="0.45">
      <c r="AU707" s="51"/>
      <c r="AV707" s="46"/>
      <c r="AW707" s="51"/>
      <c r="AX707" s="46"/>
    </row>
    <row r="708" spans="47:50" x14ac:dyDescent="0.45">
      <c r="AU708" s="51"/>
      <c r="AV708" s="46"/>
      <c r="AW708" s="51"/>
      <c r="AX708" s="46"/>
    </row>
    <row r="709" spans="47:50" x14ac:dyDescent="0.45">
      <c r="AU709" s="51"/>
      <c r="AV709" s="46"/>
      <c r="AW709" s="51"/>
      <c r="AX709" s="46"/>
    </row>
    <row r="710" spans="47:50" x14ac:dyDescent="0.45">
      <c r="AU710" s="51"/>
      <c r="AV710" s="46"/>
      <c r="AW710" s="51"/>
      <c r="AX710" s="46"/>
    </row>
    <row r="711" spans="47:50" x14ac:dyDescent="0.45">
      <c r="AU711" s="51"/>
      <c r="AV711" s="46"/>
      <c r="AW711" s="51"/>
      <c r="AX711" s="46"/>
    </row>
    <row r="712" spans="47:50" x14ac:dyDescent="0.45">
      <c r="AU712" s="51"/>
      <c r="AV712" s="46"/>
      <c r="AW712" s="51"/>
      <c r="AX712" s="46"/>
    </row>
    <row r="713" spans="47:50" x14ac:dyDescent="0.45">
      <c r="AU713" s="51"/>
      <c r="AV713" s="46"/>
      <c r="AW713" s="51"/>
      <c r="AX713" s="46"/>
    </row>
    <row r="714" spans="47:50" x14ac:dyDescent="0.45">
      <c r="AU714" s="51"/>
      <c r="AV714" s="46"/>
      <c r="AW714" s="51"/>
      <c r="AX714" s="46"/>
    </row>
    <row r="715" spans="47:50" x14ac:dyDescent="0.45">
      <c r="AU715" s="51"/>
      <c r="AV715" s="46"/>
      <c r="AW715" s="51"/>
      <c r="AX715" s="46"/>
    </row>
    <row r="716" spans="47:50" x14ac:dyDescent="0.45">
      <c r="AU716" s="51"/>
      <c r="AV716" s="46"/>
      <c r="AW716" s="51"/>
      <c r="AX716" s="46"/>
    </row>
    <row r="717" spans="47:50" x14ac:dyDescent="0.45">
      <c r="AU717" s="51"/>
      <c r="AV717" s="46"/>
      <c r="AW717" s="51"/>
      <c r="AX717" s="46"/>
    </row>
    <row r="718" spans="47:50" x14ac:dyDescent="0.45">
      <c r="AU718" s="51"/>
      <c r="AV718" s="46"/>
      <c r="AW718" s="51"/>
      <c r="AX718" s="46"/>
    </row>
    <row r="719" spans="47:50" x14ac:dyDescent="0.45">
      <c r="AU719" s="51"/>
      <c r="AV719" s="46"/>
      <c r="AW719" s="51"/>
      <c r="AX719" s="46"/>
    </row>
    <row r="720" spans="47:50" x14ac:dyDescent="0.45">
      <c r="AU720" s="51"/>
      <c r="AV720" s="46"/>
      <c r="AW720" s="51"/>
      <c r="AX720" s="46"/>
    </row>
    <row r="721" spans="47:50" x14ac:dyDescent="0.45">
      <c r="AU721" s="51"/>
      <c r="AV721" s="46"/>
      <c r="AW721" s="51"/>
      <c r="AX721" s="46"/>
    </row>
    <row r="722" spans="47:50" x14ac:dyDescent="0.45">
      <c r="AU722" s="51"/>
      <c r="AV722" s="46"/>
      <c r="AW722" s="51"/>
      <c r="AX722" s="46"/>
    </row>
    <row r="723" spans="47:50" x14ac:dyDescent="0.45">
      <c r="AU723" s="51"/>
      <c r="AV723" s="46"/>
      <c r="AW723" s="51"/>
      <c r="AX723" s="46"/>
    </row>
    <row r="724" spans="47:50" x14ac:dyDescent="0.45">
      <c r="AU724" s="51"/>
      <c r="AV724" s="46"/>
      <c r="AW724" s="51"/>
      <c r="AX724" s="46"/>
    </row>
    <row r="725" spans="47:50" x14ac:dyDescent="0.45">
      <c r="AU725" s="51"/>
      <c r="AV725" s="46"/>
      <c r="AW725" s="51"/>
      <c r="AX725" s="46"/>
    </row>
    <row r="726" spans="47:50" x14ac:dyDescent="0.45">
      <c r="AU726" s="51"/>
      <c r="AV726" s="46"/>
      <c r="AW726" s="51"/>
      <c r="AX726" s="46"/>
    </row>
    <row r="727" spans="47:50" x14ac:dyDescent="0.45">
      <c r="AU727" s="51"/>
      <c r="AV727" s="46"/>
      <c r="AW727" s="51"/>
      <c r="AX727" s="46"/>
    </row>
    <row r="728" spans="47:50" x14ac:dyDescent="0.45">
      <c r="AU728" s="51"/>
      <c r="AV728" s="46"/>
      <c r="AW728" s="51"/>
      <c r="AX728" s="46"/>
    </row>
    <row r="729" spans="47:50" x14ac:dyDescent="0.45">
      <c r="AU729" s="51"/>
      <c r="AV729" s="46"/>
      <c r="AW729" s="51"/>
      <c r="AX729" s="46"/>
    </row>
    <row r="730" spans="47:50" x14ac:dyDescent="0.45">
      <c r="AU730" s="51"/>
      <c r="AV730" s="46"/>
      <c r="AW730" s="51"/>
      <c r="AX730" s="46"/>
    </row>
    <row r="731" spans="47:50" x14ac:dyDescent="0.45">
      <c r="AU731" s="51"/>
      <c r="AV731" s="46"/>
      <c r="AW731" s="51"/>
      <c r="AX731" s="46"/>
    </row>
    <row r="732" spans="47:50" x14ac:dyDescent="0.45">
      <c r="AU732" s="51"/>
      <c r="AV732" s="46"/>
      <c r="AW732" s="51"/>
      <c r="AX732" s="46"/>
    </row>
    <row r="733" spans="47:50" x14ac:dyDescent="0.45">
      <c r="AU733" s="51"/>
      <c r="AV733" s="46"/>
      <c r="AW733" s="51"/>
      <c r="AX733" s="46"/>
    </row>
    <row r="734" spans="47:50" x14ac:dyDescent="0.45">
      <c r="AU734" s="51"/>
      <c r="AV734" s="46"/>
      <c r="AW734" s="51"/>
      <c r="AX734" s="46"/>
    </row>
    <row r="735" spans="47:50" x14ac:dyDescent="0.45">
      <c r="AU735" s="51"/>
      <c r="AV735" s="46"/>
      <c r="AW735" s="51"/>
      <c r="AX735" s="46"/>
    </row>
    <row r="736" spans="47:50" x14ac:dyDescent="0.45">
      <c r="AU736" s="51"/>
      <c r="AV736" s="46"/>
      <c r="AW736" s="51"/>
      <c r="AX736" s="46"/>
    </row>
    <row r="737" spans="47:50" x14ac:dyDescent="0.45">
      <c r="AU737" s="51"/>
      <c r="AV737" s="46"/>
      <c r="AW737" s="51"/>
      <c r="AX737" s="46"/>
    </row>
    <row r="738" spans="47:50" x14ac:dyDescent="0.45">
      <c r="AU738" s="51"/>
      <c r="AV738" s="46"/>
      <c r="AW738" s="51"/>
      <c r="AX738" s="46"/>
    </row>
    <row r="739" spans="47:50" x14ac:dyDescent="0.45">
      <c r="AU739" s="51"/>
      <c r="AV739" s="46"/>
      <c r="AW739" s="51"/>
      <c r="AX739" s="46"/>
    </row>
    <row r="740" spans="47:50" x14ac:dyDescent="0.45">
      <c r="AU740" s="51"/>
      <c r="AV740" s="46"/>
      <c r="AW740" s="51"/>
      <c r="AX740" s="46"/>
    </row>
    <row r="741" spans="47:50" x14ac:dyDescent="0.45">
      <c r="AU741" s="51"/>
      <c r="AV741" s="46"/>
      <c r="AW741" s="51"/>
      <c r="AX741" s="46"/>
    </row>
    <row r="742" spans="47:50" x14ac:dyDescent="0.45">
      <c r="AU742" s="51"/>
      <c r="AV742" s="46"/>
      <c r="AW742" s="51"/>
      <c r="AX742" s="46"/>
    </row>
    <row r="743" spans="47:50" x14ac:dyDescent="0.45">
      <c r="AU743" s="51"/>
      <c r="AV743" s="46"/>
      <c r="AW743" s="51"/>
      <c r="AX743" s="46"/>
    </row>
    <row r="744" spans="47:50" x14ac:dyDescent="0.45">
      <c r="AU744" s="51"/>
      <c r="AV744" s="46"/>
      <c r="AW744" s="51"/>
      <c r="AX744" s="46"/>
    </row>
    <row r="745" spans="47:50" x14ac:dyDescent="0.45">
      <c r="AU745" s="51"/>
      <c r="AV745" s="46"/>
      <c r="AW745" s="51"/>
      <c r="AX745" s="46"/>
    </row>
    <row r="746" spans="47:50" x14ac:dyDescent="0.45">
      <c r="AU746" s="51"/>
      <c r="AV746" s="46"/>
      <c r="AW746" s="51"/>
      <c r="AX746" s="46"/>
    </row>
    <row r="747" spans="47:50" x14ac:dyDescent="0.45">
      <c r="AU747" s="51"/>
      <c r="AV747" s="46"/>
      <c r="AW747" s="51"/>
      <c r="AX747" s="46"/>
    </row>
    <row r="748" spans="47:50" x14ac:dyDescent="0.45">
      <c r="AU748" s="51"/>
      <c r="AV748" s="46"/>
      <c r="AW748" s="51"/>
      <c r="AX748" s="46"/>
    </row>
    <row r="749" spans="47:50" x14ac:dyDescent="0.45">
      <c r="AU749" s="51"/>
      <c r="AV749" s="46"/>
      <c r="AW749" s="51"/>
      <c r="AX749" s="46"/>
    </row>
    <row r="750" spans="47:50" x14ac:dyDescent="0.45">
      <c r="AU750" s="51"/>
      <c r="AV750" s="46"/>
      <c r="AW750" s="51"/>
      <c r="AX750" s="46"/>
    </row>
    <row r="751" spans="47:50" x14ac:dyDescent="0.45">
      <c r="AU751" s="51"/>
      <c r="AV751" s="46"/>
      <c r="AW751" s="51"/>
      <c r="AX751" s="46"/>
    </row>
    <row r="752" spans="47:50" x14ac:dyDescent="0.45">
      <c r="AU752" s="51"/>
      <c r="AV752" s="46"/>
      <c r="AW752" s="51"/>
      <c r="AX752" s="46"/>
    </row>
    <row r="753" spans="47:50" x14ac:dyDescent="0.45">
      <c r="AU753" s="51"/>
      <c r="AV753" s="46"/>
      <c r="AW753" s="51"/>
      <c r="AX753" s="46"/>
    </row>
    <row r="754" spans="47:50" x14ac:dyDescent="0.45">
      <c r="AU754" s="51"/>
      <c r="AV754" s="46"/>
      <c r="AW754" s="51"/>
      <c r="AX754" s="46"/>
    </row>
    <row r="755" spans="47:50" x14ac:dyDescent="0.45">
      <c r="AU755" s="51"/>
      <c r="AV755" s="46"/>
      <c r="AW755" s="51"/>
      <c r="AX755" s="46"/>
    </row>
    <row r="756" spans="47:50" x14ac:dyDescent="0.45">
      <c r="AU756" s="51"/>
      <c r="AV756" s="46"/>
      <c r="AW756" s="51"/>
      <c r="AX756" s="46"/>
    </row>
    <row r="757" spans="47:50" x14ac:dyDescent="0.45">
      <c r="AU757" s="51"/>
      <c r="AV757" s="46"/>
      <c r="AW757" s="51"/>
      <c r="AX757" s="46"/>
    </row>
    <row r="758" spans="47:50" x14ac:dyDescent="0.45">
      <c r="AU758" s="51"/>
      <c r="AV758" s="46"/>
      <c r="AW758" s="51"/>
      <c r="AX758" s="46"/>
    </row>
    <row r="759" spans="47:50" x14ac:dyDescent="0.45">
      <c r="AU759" s="51"/>
      <c r="AV759" s="46"/>
      <c r="AW759" s="51"/>
      <c r="AX759" s="46"/>
    </row>
    <row r="760" spans="47:50" x14ac:dyDescent="0.45">
      <c r="AU760" s="51"/>
      <c r="AV760" s="46"/>
      <c r="AW760" s="51"/>
      <c r="AX760" s="46"/>
    </row>
    <row r="761" spans="47:50" x14ac:dyDescent="0.45">
      <c r="AU761" s="51"/>
      <c r="AV761" s="46"/>
      <c r="AW761" s="51"/>
      <c r="AX761" s="46"/>
    </row>
    <row r="762" spans="47:50" x14ac:dyDescent="0.45">
      <c r="AU762" s="51"/>
      <c r="AV762" s="46"/>
      <c r="AW762" s="51"/>
      <c r="AX762" s="46"/>
    </row>
    <row r="763" spans="47:50" x14ac:dyDescent="0.45">
      <c r="AU763" s="51"/>
      <c r="AV763" s="46"/>
      <c r="AW763" s="51"/>
      <c r="AX763" s="46"/>
    </row>
    <row r="764" spans="47:50" x14ac:dyDescent="0.45">
      <c r="AU764" s="51"/>
      <c r="AV764" s="46"/>
      <c r="AW764" s="51"/>
      <c r="AX764" s="46"/>
    </row>
    <row r="765" spans="47:50" x14ac:dyDescent="0.45">
      <c r="AU765" s="51"/>
      <c r="AV765" s="46"/>
      <c r="AW765" s="51"/>
      <c r="AX765" s="46"/>
    </row>
    <row r="766" spans="47:50" x14ac:dyDescent="0.45">
      <c r="AU766" s="51"/>
      <c r="AV766" s="46"/>
      <c r="AW766" s="51"/>
      <c r="AX766" s="46"/>
    </row>
    <row r="767" spans="47:50" x14ac:dyDescent="0.45">
      <c r="AU767" s="51"/>
      <c r="AV767" s="46"/>
      <c r="AW767" s="51"/>
      <c r="AX767" s="46"/>
    </row>
    <row r="768" spans="47:50" x14ac:dyDescent="0.45">
      <c r="AU768" s="51"/>
      <c r="AV768" s="46"/>
      <c r="AW768" s="51"/>
      <c r="AX768" s="46"/>
    </row>
    <row r="769" spans="47:50" x14ac:dyDescent="0.45">
      <c r="AU769" s="51"/>
      <c r="AV769" s="46"/>
      <c r="AW769" s="51"/>
      <c r="AX769" s="46"/>
    </row>
    <row r="770" spans="47:50" x14ac:dyDescent="0.45">
      <c r="AU770" s="51"/>
      <c r="AV770" s="46"/>
      <c r="AW770" s="51"/>
      <c r="AX770" s="46"/>
    </row>
    <row r="771" spans="47:50" x14ac:dyDescent="0.45">
      <c r="AU771" s="51"/>
      <c r="AV771" s="46"/>
      <c r="AW771" s="51"/>
      <c r="AX771" s="46"/>
    </row>
    <row r="772" spans="47:50" x14ac:dyDescent="0.45">
      <c r="AU772" s="51"/>
      <c r="AV772" s="46"/>
      <c r="AW772" s="51"/>
      <c r="AX772" s="46"/>
    </row>
    <row r="773" spans="47:50" x14ac:dyDescent="0.45">
      <c r="AU773" s="51"/>
      <c r="AV773" s="46"/>
      <c r="AW773" s="51"/>
      <c r="AX773" s="46"/>
    </row>
    <row r="774" spans="47:50" x14ac:dyDescent="0.45">
      <c r="AU774" s="51"/>
      <c r="AV774" s="46"/>
      <c r="AW774" s="51"/>
      <c r="AX774" s="46"/>
    </row>
    <row r="775" spans="47:50" x14ac:dyDescent="0.45">
      <c r="AU775" s="51"/>
      <c r="AV775" s="46"/>
      <c r="AW775" s="51"/>
      <c r="AX775" s="46"/>
    </row>
    <row r="776" spans="47:50" x14ac:dyDescent="0.45">
      <c r="AU776" s="51"/>
      <c r="AV776" s="46"/>
      <c r="AW776" s="51"/>
      <c r="AX776" s="46"/>
    </row>
    <row r="777" spans="47:50" x14ac:dyDescent="0.45">
      <c r="AU777" s="51"/>
      <c r="AV777" s="46"/>
      <c r="AW777" s="51"/>
      <c r="AX777" s="46"/>
    </row>
    <row r="778" spans="47:50" x14ac:dyDescent="0.45">
      <c r="AU778" s="51"/>
      <c r="AV778" s="46"/>
      <c r="AW778" s="51"/>
      <c r="AX778" s="46"/>
    </row>
    <row r="779" spans="47:50" x14ac:dyDescent="0.45">
      <c r="AU779" s="51"/>
      <c r="AV779" s="46"/>
      <c r="AW779" s="51"/>
      <c r="AX779" s="46"/>
    </row>
    <row r="780" spans="47:50" x14ac:dyDescent="0.45">
      <c r="AU780" s="51"/>
      <c r="AV780" s="46"/>
      <c r="AW780" s="51"/>
      <c r="AX780" s="46"/>
    </row>
    <row r="781" spans="47:50" x14ac:dyDescent="0.45">
      <c r="AU781" s="51"/>
      <c r="AV781" s="46"/>
      <c r="AW781" s="51"/>
      <c r="AX781" s="46"/>
    </row>
    <row r="782" spans="47:50" x14ac:dyDescent="0.45">
      <c r="AU782" s="51"/>
      <c r="AV782" s="46"/>
      <c r="AW782" s="51"/>
      <c r="AX782" s="46"/>
    </row>
    <row r="783" spans="47:50" x14ac:dyDescent="0.45">
      <c r="AU783" s="51"/>
      <c r="AV783" s="46"/>
      <c r="AW783" s="51"/>
      <c r="AX783" s="46"/>
    </row>
    <row r="784" spans="47:50" x14ac:dyDescent="0.45">
      <c r="AU784" s="51"/>
      <c r="AV784" s="46"/>
      <c r="AW784" s="51"/>
      <c r="AX784" s="46"/>
    </row>
    <row r="785" spans="47:50" x14ac:dyDescent="0.45">
      <c r="AU785" s="51"/>
      <c r="AV785" s="46"/>
      <c r="AW785" s="51"/>
      <c r="AX785" s="46"/>
    </row>
    <row r="786" spans="47:50" x14ac:dyDescent="0.45">
      <c r="AU786" s="51"/>
      <c r="AV786" s="46"/>
      <c r="AW786" s="51"/>
      <c r="AX786" s="46"/>
    </row>
    <row r="787" spans="47:50" x14ac:dyDescent="0.45">
      <c r="AU787" s="51"/>
      <c r="AV787" s="46"/>
      <c r="AW787" s="51"/>
      <c r="AX787" s="46"/>
    </row>
    <row r="788" spans="47:50" x14ac:dyDescent="0.45">
      <c r="AU788" s="51"/>
      <c r="AV788" s="46"/>
      <c r="AW788" s="51"/>
      <c r="AX788" s="46"/>
    </row>
    <row r="789" spans="47:50" x14ac:dyDescent="0.45">
      <c r="AU789" s="51"/>
      <c r="AV789" s="46"/>
      <c r="AW789" s="51"/>
      <c r="AX789" s="46"/>
    </row>
    <row r="790" spans="47:50" x14ac:dyDescent="0.45">
      <c r="AU790" s="51"/>
      <c r="AV790" s="46"/>
      <c r="AW790" s="51"/>
      <c r="AX790" s="46"/>
    </row>
    <row r="791" spans="47:50" x14ac:dyDescent="0.45">
      <c r="AU791" s="51"/>
      <c r="AV791" s="46"/>
      <c r="AW791" s="51"/>
      <c r="AX791" s="46"/>
    </row>
    <row r="792" spans="47:50" x14ac:dyDescent="0.45">
      <c r="AU792" s="51"/>
      <c r="AV792" s="46"/>
      <c r="AW792" s="51"/>
      <c r="AX792" s="46"/>
    </row>
    <row r="793" spans="47:50" x14ac:dyDescent="0.45">
      <c r="AU793" s="51"/>
      <c r="AV793" s="46"/>
      <c r="AW793" s="51"/>
      <c r="AX793" s="46"/>
    </row>
    <row r="794" spans="47:50" x14ac:dyDescent="0.45">
      <c r="AU794" s="51"/>
      <c r="AV794" s="46"/>
      <c r="AW794" s="51"/>
      <c r="AX794" s="46"/>
    </row>
    <row r="795" spans="47:50" x14ac:dyDescent="0.45">
      <c r="AU795" s="51"/>
      <c r="AV795" s="46"/>
      <c r="AW795" s="51"/>
      <c r="AX795" s="46"/>
    </row>
    <row r="796" spans="47:50" x14ac:dyDescent="0.45">
      <c r="AU796" s="51"/>
      <c r="AV796" s="46"/>
      <c r="AW796" s="51"/>
      <c r="AX796" s="46"/>
    </row>
    <row r="797" spans="47:50" x14ac:dyDescent="0.45">
      <c r="AU797" s="51"/>
      <c r="AV797" s="46"/>
      <c r="AW797" s="51"/>
      <c r="AX797" s="46"/>
    </row>
    <row r="798" spans="47:50" x14ac:dyDescent="0.45">
      <c r="AU798" s="51"/>
      <c r="AV798" s="46"/>
      <c r="AW798" s="51"/>
      <c r="AX798" s="46"/>
    </row>
    <row r="799" spans="47:50" x14ac:dyDescent="0.45">
      <c r="AU799" s="51"/>
      <c r="AV799" s="46"/>
      <c r="AW799" s="51"/>
      <c r="AX799" s="46"/>
    </row>
    <row r="800" spans="47:50" x14ac:dyDescent="0.45">
      <c r="AU800" s="51"/>
      <c r="AV800" s="46"/>
      <c r="AW800" s="51"/>
      <c r="AX800" s="46"/>
    </row>
    <row r="801" spans="47:50" x14ac:dyDescent="0.45">
      <c r="AU801" s="51"/>
      <c r="AV801" s="46"/>
      <c r="AW801" s="51"/>
      <c r="AX801" s="46"/>
    </row>
    <row r="802" spans="47:50" x14ac:dyDescent="0.45">
      <c r="AU802" s="51"/>
      <c r="AV802" s="46"/>
      <c r="AW802" s="51"/>
      <c r="AX802" s="46"/>
    </row>
    <row r="803" spans="47:50" x14ac:dyDescent="0.45">
      <c r="AU803" s="51"/>
      <c r="AV803" s="46"/>
      <c r="AW803" s="51"/>
      <c r="AX803" s="46"/>
    </row>
    <row r="804" spans="47:50" x14ac:dyDescent="0.45">
      <c r="AU804" s="51"/>
      <c r="AV804" s="46"/>
      <c r="AW804" s="51"/>
      <c r="AX804" s="46"/>
    </row>
    <row r="805" spans="47:50" x14ac:dyDescent="0.45">
      <c r="AU805" s="51"/>
      <c r="AV805" s="46"/>
      <c r="AW805" s="51"/>
      <c r="AX805" s="46"/>
    </row>
    <row r="806" spans="47:50" x14ac:dyDescent="0.45">
      <c r="AU806" s="51"/>
      <c r="AV806" s="46"/>
      <c r="AW806" s="51"/>
      <c r="AX806" s="46"/>
    </row>
    <row r="807" spans="47:50" x14ac:dyDescent="0.45">
      <c r="AU807" s="51"/>
      <c r="AV807" s="46"/>
      <c r="AW807" s="51"/>
      <c r="AX807" s="46"/>
    </row>
    <row r="808" spans="47:50" x14ac:dyDescent="0.45">
      <c r="AU808" s="51"/>
      <c r="AV808" s="46"/>
      <c r="AW808" s="51"/>
      <c r="AX808" s="46"/>
    </row>
    <row r="809" spans="47:50" x14ac:dyDescent="0.45">
      <c r="AU809" s="51"/>
      <c r="AV809" s="46"/>
      <c r="AW809" s="51"/>
      <c r="AX809" s="46"/>
    </row>
    <row r="810" spans="47:50" x14ac:dyDescent="0.45">
      <c r="AU810" s="51"/>
      <c r="AV810" s="46"/>
      <c r="AW810" s="51"/>
      <c r="AX810" s="46"/>
    </row>
    <row r="811" spans="47:50" x14ac:dyDescent="0.45">
      <c r="AU811" s="51"/>
      <c r="AV811" s="46"/>
      <c r="AW811" s="51"/>
      <c r="AX811" s="46"/>
    </row>
    <row r="812" spans="47:50" x14ac:dyDescent="0.45">
      <c r="AU812" s="51"/>
      <c r="AV812" s="46"/>
      <c r="AW812" s="51"/>
      <c r="AX812" s="46"/>
    </row>
    <row r="813" spans="47:50" x14ac:dyDescent="0.45">
      <c r="AU813" s="51"/>
      <c r="AV813" s="46"/>
      <c r="AW813" s="51"/>
      <c r="AX813" s="46"/>
    </row>
    <row r="814" spans="47:50" x14ac:dyDescent="0.45">
      <c r="AU814" s="51"/>
      <c r="AV814" s="46"/>
      <c r="AW814" s="51"/>
      <c r="AX814" s="46"/>
    </row>
    <row r="815" spans="47:50" x14ac:dyDescent="0.45">
      <c r="AU815" s="51"/>
      <c r="AV815" s="46"/>
      <c r="AW815" s="51"/>
      <c r="AX815" s="46"/>
    </row>
    <row r="816" spans="47:50" x14ac:dyDescent="0.45">
      <c r="AU816" s="51"/>
      <c r="AV816" s="46"/>
      <c r="AW816" s="51"/>
      <c r="AX816" s="46"/>
    </row>
    <row r="817" spans="47:50" x14ac:dyDescent="0.45">
      <c r="AU817" s="51"/>
      <c r="AV817" s="46"/>
      <c r="AW817" s="51"/>
      <c r="AX817" s="46"/>
    </row>
    <row r="818" spans="47:50" x14ac:dyDescent="0.45">
      <c r="AU818" s="51"/>
      <c r="AV818" s="46"/>
      <c r="AW818" s="51"/>
      <c r="AX818" s="46"/>
    </row>
    <row r="819" spans="47:50" x14ac:dyDescent="0.45">
      <c r="AU819" s="51"/>
      <c r="AV819" s="46"/>
      <c r="AW819" s="51"/>
      <c r="AX819" s="46"/>
    </row>
    <row r="820" spans="47:50" x14ac:dyDescent="0.45">
      <c r="AU820" s="51"/>
      <c r="AV820" s="46"/>
      <c r="AW820" s="51"/>
      <c r="AX820" s="46"/>
    </row>
    <row r="821" spans="47:50" x14ac:dyDescent="0.45">
      <c r="AU821" s="51"/>
      <c r="AV821" s="46"/>
      <c r="AW821" s="51"/>
      <c r="AX821" s="46"/>
    </row>
    <row r="822" spans="47:50" x14ac:dyDescent="0.45">
      <c r="AU822" s="51"/>
      <c r="AV822" s="46"/>
      <c r="AW822" s="51"/>
      <c r="AX822" s="46"/>
    </row>
    <row r="823" spans="47:50" x14ac:dyDescent="0.45">
      <c r="AU823" s="51"/>
      <c r="AV823" s="46"/>
      <c r="AW823" s="51"/>
      <c r="AX823" s="46"/>
    </row>
    <row r="824" spans="47:50" x14ac:dyDescent="0.45">
      <c r="AU824" s="51"/>
      <c r="AV824" s="46"/>
      <c r="AW824" s="51"/>
      <c r="AX824" s="46"/>
    </row>
    <row r="825" spans="47:50" x14ac:dyDescent="0.45">
      <c r="AU825" s="51"/>
      <c r="AV825" s="46"/>
      <c r="AW825" s="51"/>
      <c r="AX825" s="46"/>
    </row>
    <row r="826" spans="47:50" x14ac:dyDescent="0.45">
      <c r="AU826" s="51"/>
      <c r="AV826" s="46"/>
      <c r="AW826" s="51"/>
      <c r="AX826" s="46"/>
    </row>
    <row r="827" spans="47:50" x14ac:dyDescent="0.45">
      <c r="AU827" s="51"/>
      <c r="AV827" s="46"/>
      <c r="AW827" s="51"/>
      <c r="AX827" s="46"/>
    </row>
    <row r="828" spans="47:50" x14ac:dyDescent="0.45">
      <c r="AU828" s="51"/>
      <c r="AV828" s="46"/>
      <c r="AW828" s="51"/>
      <c r="AX828" s="46"/>
    </row>
    <row r="829" spans="47:50" x14ac:dyDescent="0.45">
      <c r="AU829" s="51"/>
      <c r="AV829" s="46"/>
      <c r="AW829" s="51"/>
      <c r="AX829" s="46"/>
    </row>
    <row r="830" spans="47:50" x14ac:dyDescent="0.45">
      <c r="AU830" s="51"/>
      <c r="AV830" s="46"/>
      <c r="AW830" s="51"/>
      <c r="AX830" s="46"/>
    </row>
    <row r="831" spans="47:50" x14ac:dyDescent="0.45">
      <c r="AU831" s="51"/>
      <c r="AV831" s="46"/>
      <c r="AW831" s="51"/>
      <c r="AX831" s="46"/>
    </row>
    <row r="832" spans="47:50" x14ac:dyDescent="0.45">
      <c r="AU832" s="51"/>
      <c r="AV832" s="46"/>
      <c r="AW832" s="51"/>
      <c r="AX832" s="46"/>
    </row>
    <row r="833" spans="47:50" x14ac:dyDescent="0.45">
      <c r="AU833" s="51"/>
      <c r="AV833" s="46"/>
      <c r="AW833" s="51"/>
      <c r="AX833" s="46"/>
    </row>
    <row r="834" spans="47:50" x14ac:dyDescent="0.45">
      <c r="AU834" s="51"/>
      <c r="AV834" s="46"/>
      <c r="AW834" s="51"/>
      <c r="AX834" s="46"/>
    </row>
    <row r="835" spans="47:50" x14ac:dyDescent="0.45">
      <c r="AU835" s="51"/>
      <c r="AV835" s="46"/>
      <c r="AW835" s="51"/>
      <c r="AX835" s="46"/>
    </row>
    <row r="836" spans="47:50" x14ac:dyDescent="0.45">
      <c r="AU836" s="51"/>
      <c r="AV836" s="46"/>
      <c r="AW836" s="51"/>
      <c r="AX836" s="46"/>
    </row>
    <row r="837" spans="47:50" x14ac:dyDescent="0.45">
      <c r="AU837" s="51"/>
      <c r="AV837" s="46"/>
      <c r="AW837" s="51"/>
      <c r="AX837" s="46"/>
    </row>
    <row r="838" spans="47:50" x14ac:dyDescent="0.45">
      <c r="AU838" s="51"/>
      <c r="AV838" s="46"/>
      <c r="AW838" s="51"/>
      <c r="AX838" s="46"/>
    </row>
    <row r="839" spans="47:50" x14ac:dyDescent="0.45">
      <c r="AU839" s="51"/>
      <c r="AV839" s="46"/>
      <c r="AW839" s="51"/>
      <c r="AX839" s="46"/>
    </row>
    <row r="840" spans="47:50" x14ac:dyDescent="0.45">
      <c r="AU840" s="51"/>
      <c r="AV840" s="46"/>
      <c r="AW840" s="51"/>
      <c r="AX840" s="46"/>
    </row>
    <row r="841" spans="47:50" x14ac:dyDescent="0.45">
      <c r="AU841" s="51"/>
      <c r="AV841" s="46"/>
      <c r="AW841" s="51"/>
      <c r="AX841" s="46"/>
    </row>
    <row r="842" spans="47:50" x14ac:dyDescent="0.45">
      <c r="AU842" s="51"/>
      <c r="AV842" s="46"/>
      <c r="AW842" s="51"/>
      <c r="AX842" s="46"/>
    </row>
    <row r="843" spans="47:50" x14ac:dyDescent="0.45">
      <c r="AU843" s="51"/>
      <c r="AV843" s="46"/>
      <c r="AW843" s="51"/>
      <c r="AX843" s="46"/>
    </row>
    <row r="844" spans="47:50" x14ac:dyDescent="0.45">
      <c r="AU844" s="51"/>
      <c r="AV844" s="46"/>
      <c r="AW844" s="51"/>
      <c r="AX844" s="46"/>
    </row>
    <row r="845" spans="47:50" x14ac:dyDescent="0.45">
      <c r="AU845" s="51"/>
      <c r="AV845" s="46"/>
      <c r="AW845" s="51"/>
      <c r="AX845" s="46"/>
    </row>
    <row r="846" spans="47:50" x14ac:dyDescent="0.45">
      <c r="AU846" s="51"/>
      <c r="AV846" s="46"/>
      <c r="AW846" s="51"/>
      <c r="AX846" s="46"/>
    </row>
    <row r="847" spans="47:50" x14ac:dyDescent="0.45">
      <c r="AU847" s="51"/>
      <c r="AV847" s="46"/>
      <c r="AW847" s="51"/>
      <c r="AX847" s="46"/>
    </row>
    <row r="848" spans="47:50" x14ac:dyDescent="0.45">
      <c r="AU848" s="51"/>
      <c r="AV848" s="46"/>
      <c r="AW848" s="51"/>
      <c r="AX848" s="46"/>
    </row>
    <row r="849" spans="47:50" x14ac:dyDescent="0.45">
      <c r="AU849" s="51"/>
      <c r="AV849" s="46"/>
      <c r="AW849" s="51"/>
      <c r="AX849" s="46"/>
    </row>
    <row r="850" spans="47:50" x14ac:dyDescent="0.45">
      <c r="AU850" s="51"/>
      <c r="AV850" s="46"/>
      <c r="AW850" s="51"/>
      <c r="AX850" s="46"/>
    </row>
    <row r="851" spans="47:50" x14ac:dyDescent="0.45">
      <c r="AU851" s="51"/>
      <c r="AV851" s="46"/>
      <c r="AW851" s="51"/>
      <c r="AX851" s="46"/>
    </row>
    <row r="852" spans="47:50" x14ac:dyDescent="0.45">
      <c r="AU852" s="51"/>
      <c r="AV852" s="46"/>
      <c r="AW852" s="51"/>
      <c r="AX852" s="46"/>
    </row>
    <row r="853" spans="47:50" x14ac:dyDescent="0.45">
      <c r="AU853" s="51"/>
      <c r="AV853" s="46"/>
      <c r="AW853" s="51"/>
      <c r="AX853" s="46"/>
    </row>
    <row r="854" spans="47:50" x14ac:dyDescent="0.45">
      <c r="AU854" s="51"/>
      <c r="AV854" s="46"/>
      <c r="AW854" s="51"/>
      <c r="AX854" s="46"/>
    </row>
    <row r="855" spans="47:50" x14ac:dyDescent="0.45">
      <c r="AU855" s="51"/>
      <c r="AV855" s="46"/>
      <c r="AW855" s="51"/>
      <c r="AX855" s="46"/>
    </row>
    <row r="856" spans="47:50" x14ac:dyDescent="0.45">
      <c r="AU856" s="51"/>
      <c r="AV856" s="46"/>
      <c r="AW856" s="51"/>
      <c r="AX856" s="46"/>
    </row>
    <row r="857" spans="47:50" x14ac:dyDescent="0.45">
      <c r="AU857" s="51"/>
      <c r="AV857" s="46"/>
      <c r="AW857" s="51"/>
      <c r="AX857" s="46"/>
    </row>
    <row r="858" spans="47:50" x14ac:dyDescent="0.45">
      <c r="AU858" s="51"/>
      <c r="AV858" s="46"/>
      <c r="AW858" s="51"/>
      <c r="AX858" s="46"/>
    </row>
    <row r="859" spans="47:50" x14ac:dyDescent="0.45">
      <c r="AU859" s="51"/>
      <c r="AV859" s="46"/>
      <c r="AW859" s="51"/>
      <c r="AX859" s="46"/>
    </row>
    <row r="860" spans="47:50" x14ac:dyDescent="0.45">
      <c r="AU860" s="51"/>
      <c r="AV860" s="46"/>
      <c r="AW860" s="51"/>
      <c r="AX860" s="46"/>
    </row>
    <row r="861" spans="47:50" x14ac:dyDescent="0.45">
      <c r="AU861" s="51"/>
      <c r="AV861" s="46"/>
      <c r="AW861" s="51"/>
      <c r="AX861" s="46"/>
    </row>
    <row r="862" spans="47:50" x14ac:dyDescent="0.45">
      <c r="AU862" s="51"/>
      <c r="AV862" s="46"/>
      <c r="AW862" s="51"/>
      <c r="AX862" s="46"/>
    </row>
    <row r="863" spans="47:50" x14ac:dyDescent="0.45">
      <c r="AU863" s="51"/>
      <c r="AV863" s="46"/>
      <c r="AW863" s="51"/>
      <c r="AX863" s="46"/>
    </row>
    <row r="864" spans="47:50" x14ac:dyDescent="0.45">
      <c r="AU864" s="51"/>
      <c r="AV864" s="46"/>
      <c r="AW864" s="51"/>
      <c r="AX864" s="46"/>
    </row>
    <row r="865" spans="47:50" x14ac:dyDescent="0.45">
      <c r="AU865" s="51"/>
      <c r="AV865" s="46"/>
      <c r="AW865" s="51"/>
      <c r="AX865" s="46"/>
    </row>
    <row r="866" spans="47:50" x14ac:dyDescent="0.45">
      <c r="AU866" s="51"/>
      <c r="AV866" s="46"/>
      <c r="AW866" s="51"/>
      <c r="AX866" s="46"/>
    </row>
    <row r="867" spans="47:50" x14ac:dyDescent="0.45">
      <c r="AU867" s="51"/>
      <c r="AV867" s="46"/>
      <c r="AW867" s="51"/>
      <c r="AX867" s="46"/>
    </row>
    <row r="868" spans="47:50" x14ac:dyDescent="0.45">
      <c r="AU868" s="51"/>
      <c r="AV868" s="46"/>
      <c r="AW868" s="51"/>
      <c r="AX868" s="46"/>
    </row>
    <row r="869" spans="47:50" x14ac:dyDescent="0.45">
      <c r="AU869" s="51"/>
      <c r="AV869" s="46"/>
      <c r="AW869" s="51"/>
      <c r="AX869" s="46"/>
    </row>
    <row r="870" spans="47:50" x14ac:dyDescent="0.45">
      <c r="AU870" s="51"/>
      <c r="AV870" s="46"/>
      <c r="AW870" s="51"/>
      <c r="AX870" s="46"/>
    </row>
    <row r="871" spans="47:50" x14ac:dyDescent="0.45">
      <c r="AU871" s="51"/>
      <c r="AV871" s="46"/>
      <c r="AW871" s="51"/>
      <c r="AX871" s="46"/>
    </row>
    <row r="872" spans="47:50" x14ac:dyDescent="0.45">
      <c r="AU872" s="51"/>
      <c r="AV872" s="46"/>
      <c r="AW872" s="51"/>
      <c r="AX872" s="46"/>
    </row>
    <row r="873" spans="47:50" x14ac:dyDescent="0.45">
      <c r="AU873" s="51"/>
      <c r="AV873" s="46"/>
      <c r="AW873" s="51"/>
      <c r="AX873" s="46"/>
    </row>
    <row r="874" spans="47:50" x14ac:dyDescent="0.45">
      <c r="AU874" s="51"/>
      <c r="AV874" s="46"/>
      <c r="AW874" s="51"/>
      <c r="AX874" s="46"/>
    </row>
    <row r="875" spans="47:50" x14ac:dyDescent="0.45">
      <c r="AU875" s="51"/>
      <c r="AV875" s="46"/>
      <c r="AW875" s="51"/>
      <c r="AX875" s="46"/>
    </row>
    <row r="876" spans="47:50" x14ac:dyDescent="0.45">
      <c r="AU876" s="51"/>
      <c r="AV876" s="46"/>
      <c r="AW876" s="51"/>
      <c r="AX876" s="46"/>
    </row>
    <row r="877" spans="47:50" x14ac:dyDescent="0.45">
      <c r="AU877" s="51"/>
      <c r="AV877" s="46"/>
      <c r="AW877" s="51"/>
      <c r="AX877" s="46"/>
    </row>
    <row r="878" spans="47:50" x14ac:dyDescent="0.45">
      <c r="AU878" s="51"/>
      <c r="AV878" s="46"/>
      <c r="AW878" s="51"/>
      <c r="AX878" s="46"/>
    </row>
    <row r="879" spans="47:50" x14ac:dyDescent="0.45">
      <c r="AU879" s="51"/>
      <c r="AV879" s="46"/>
      <c r="AW879" s="51"/>
      <c r="AX879" s="46"/>
    </row>
    <row r="880" spans="47:50" x14ac:dyDescent="0.45">
      <c r="AU880" s="51"/>
      <c r="AV880" s="46"/>
      <c r="AW880" s="51"/>
      <c r="AX880" s="46"/>
    </row>
    <row r="881" spans="47:50" x14ac:dyDescent="0.45">
      <c r="AU881" s="51"/>
      <c r="AV881" s="46"/>
      <c r="AW881" s="51"/>
      <c r="AX881" s="46"/>
    </row>
    <row r="882" spans="47:50" x14ac:dyDescent="0.45">
      <c r="AU882" s="51"/>
      <c r="AV882" s="46"/>
      <c r="AW882" s="51"/>
      <c r="AX882" s="46"/>
    </row>
    <row r="883" spans="47:50" x14ac:dyDescent="0.45">
      <c r="AU883" s="51"/>
      <c r="AV883" s="46"/>
      <c r="AW883" s="51"/>
      <c r="AX883" s="46"/>
    </row>
    <row r="884" spans="47:50" x14ac:dyDescent="0.45">
      <c r="AU884" s="51"/>
      <c r="AV884" s="46"/>
      <c r="AW884" s="51"/>
      <c r="AX884" s="46"/>
    </row>
    <row r="885" spans="47:50" x14ac:dyDescent="0.45">
      <c r="AU885" s="51"/>
      <c r="AV885" s="46"/>
      <c r="AW885" s="51"/>
      <c r="AX885" s="46"/>
    </row>
    <row r="886" spans="47:50" x14ac:dyDescent="0.45">
      <c r="AU886" s="51"/>
      <c r="AV886" s="46"/>
      <c r="AW886" s="51"/>
      <c r="AX886" s="46"/>
    </row>
    <row r="887" spans="47:50" x14ac:dyDescent="0.45">
      <c r="AU887" s="51"/>
      <c r="AV887" s="46"/>
      <c r="AW887" s="51"/>
      <c r="AX887" s="46"/>
    </row>
    <row r="888" spans="47:50" x14ac:dyDescent="0.45">
      <c r="AU888" s="51"/>
      <c r="AV888" s="46"/>
      <c r="AW888" s="51"/>
      <c r="AX888" s="46"/>
    </row>
    <row r="889" spans="47:50" x14ac:dyDescent="0.45">
      <c r="AU889" s="51"/>
      <c r="AV889" s="46"/>
      <c r="AW889" s="51"/>
      <c r="AX889" s="46"/>
    </row>
    <row r="890" spans="47:50" x14ac:dyDescent="0.45">
      <c r="AU890" s="51"/>
      <c r="AV890" s="46"/>
      <c r="AW890" s="51"/>
      <c r="AX890" s="46"/>
    </row>
    <row r="891" spans="47:50" x14ac:dyDescent="0.45">
      <c r="AU891" s="51"/>
      <c r="AV891" s="46"/>
      <c r="AW891" s="51"/>
      <c r="AX891" s="46"/>
    </row>
    <row r="892" spans="47:50" x14ac:dyDescent="0.45">
      <c r="AU892" s="51"/>
      <c r="AV892" s="46"/>
      <c r="AW892" s="51"/>
      <c r="AX892" s="46"/>
    </row>
    <row r="893" spans="47:50" x14ac:dyDescent="0.45">
      <c r="AU893" s="51"/>
      <c r="AV893" s="46"/>
      <c r="AW893" s="51"/>
      <c r="AX893" s="46"/>
    </row>
    <row r="894" spans="47:50" x14ac:dyDescent="0.45">
      <c r="AU894" s="51"/>
      <c r="AV894" s="46"/>
      <c r="AW894" s="51"/>
      <c r="AX894" s="46"/>
    </row>
    <row r="895" spans="47:50" x14ac:dyDescent="0.45">
      <c r="AU895" s="51"/>
      <c r="AV895" s="46"/>
      <c r="AW895" s="51"/>
      <c r="AX895" s="46"/>
    </row>
    <row r="896" spans="47:50" x14ac:dyDescent="0.45">
      <c r="AU896" s="51"/>
      <c r="AV896" s="46"/>
      <c r="AW896" s="51"/>
      <c r="AX896" s="46"/>
    </row>
    <row r="897" spans="47:50" x14ac:dyDescent="0.45">
      <c r="AU897" s="51"/>
      <c r="AV897" s="46"/>
      <c r="AW897" s="51"/>
      <c r="AX897" s="46"/>
    </row>
    <row r="898" spans="47:50" x14ac:dyDescent="0.45">
      <c r="AU898" s="51"/>
      <c r="AV898" s="46"/>
      <c r="AW898" s="51"/>
      <c r="AX898" s="46"/>
    </row>
    <row r="899" spans="47:50" x14ac:dyDescent="0.45">
      <c r="AU899" s="51"/>
      <c r="AV899" s="46"/>
      <c r="AW899" s="51"/>
      <c r="AX899" s="46"/>
    </row>
    <row r="900" spans="47:50" x14ac:dyDescent="0.45">
      <c r="AU900" s="51"/>
      <c r="AV900" s="46"/>
      <c r="AW900" s="51"/>
      <c r="AX900" s="46"/>
    </row>
    <row r="901" spans="47:50" x14ac:dyDescent="0.45">
      <c r="AU901" s="51"/>
      <c r="AV901" s="46"/>
      <c r="AW901" s="51"/>
      <c r="AX901" s="46"/>
    </row>
    <row r="902" spans="47:50" x14ac:dyDescent="0.45">
      <c r="AU902" s="51"/>
      <c r="AV902" s="46"/>
      <c r="AW902" s="51"/>
      <c r="AX902" s="46"/>
    </row>
    <row r="903" spans="47:50" x14ac:dyDescent="0.45">
      <c r="AU903" s="51"/>
      <c r="AV903" s="46"/>
      <c r="AW903" s="51"/>
      <c r="AX903" s="46"/>
    </row>
    <row r="904" spans="47:50" x14ac:dyDescent="0.45">
      <c r="AU904" s="51"/>
      <c r="AV904" s="46"/>
      <c r="AW904" s="51"/>
      <c r="AX904" s="46"/>
    </row>
    <row r="905" spans="47:50" x14ac:dyDescent="0.45">
      <c r="AU905" s="51"/>
      <c r="AV905" s="46"/>
      <c r="AW905" s="51"/>
      <c r="AX905" s="46"/>
    </row>
    <row r="906" spans="47:50" x14ac:dyDescent="0.45">
      <c r="AU906" s="51"/>
      <c r="AV906" s="46"/>
      <c r="AW906" s="51"/>
      <c r="AX906" s="46"/>
    </row>
    <row r="907" spans="47:50" x14ac:dyDescent="0.45">
      <c r="AU907" s="51"/>
      <c r="AV907" s="46"/>
      <c r="AW907" s="51"/>
      <c r="AX907" s="46"/>
    </row>
    <row r="908" spans="47:50" x14ac:dyDescent="0.45">
      <c r="AU908" s="51"/>
      <c r="AV908" s="46"/>
      <c r="AW908" s="51"/>
      <c r="AX908" s="46"/>
    </row>
    <row r="909" spans="47:50" x14ac:dyDescent="0.45">
      <c r="AU909" s="51"/>
      <c r="AV909" s="46"/>
      <c r="AW909" s="51"/>
      <c r="AX909" s="46"/>
    </row>
    <row r="910" spans="47:50" x14ac:dyDescent="0.45">
      <c r="AU910" s="51"/>
      <c r="AV910" s="46"/>
      <c r="AW910" s="51"/>
      <c r="AX910" s="46"/>
    </row>
    <row r="911" spans="47:50" x14ac:dyDescent="0.45">
      <c r="AU911" s="51"/>
      <c r="AV911" s="46"/>
      <c r="AW911" s="51"/>
      <c r="AX911" s="46"/>
    </row>
    <row r="912" spans="47:50" x14ac:dyDescent="0.45">
      <c r="AU912" s="51"/>
      <c r="AV912" s="46"/>
      <c r="AW912" s="51"/>
      <c r="AX912" s="46"/>
    </row>
    <row r="913" spans="47:50" x14ac:dyDescent="0.45">
      <c r="AU913" s="51"/>
      <c r="AV913" s="46"/>
      <c r="AW913" s="51"/>
      <c r="AX913" s="46"/>
    </row>
    <row r="914" spans="47:50" x14ac:dyDescent="0.45">
      <c r="AU914" s="51"/>
      <c r="AV914" s="46"/>
      <c r="AW914" s="51"/>
      <c r="AX914" s="46"/>
    </row>
    <row r="915" spans="47:50" x14ac:dyDescent="0.45">
      <c r="AU915" s="51"/>
      <c r="AV915" s="46"/>
      <c r="AW915" s="51"/>
      <c r="AX915" s="46"/>
    </row>
    <row r="916" spans="47:50" x14ac:dyDescent="0.45">
      <c r="AU916" s="51"/>
      <c r="AV916" s="46"/>
      <c r="AW916" s="51"/>
      <c r="AX916" s="46"/>
    </row>
    <row r="917" spans="47:50" x14ac:dyDescent="0.45">
      <c r="AU917" s="51"/>
      <c r="AV917" s="46"/>
      <c r="AW917" s="51"/>
      <c r="AX917" s="46"/>
    </row>
    <row r="918" spans="47:50" x14ac:dyDescent="0.45">
      <c r="AU918" s="51"/>
      <c r="AV918" s="46"/>
      <c r="AW918" s="51"/>
      <c r="AX918" s="46"/>
    </row>
    <row r="919" spans="47:50" x14ac:dyDescent="0.45">
      <c r="AU919" s="51"/>
      <c r="AV919" s="46"/>
      <c r="AW919" s="51"/>
      <c r="AX919" s="46"/>
    </row>
    <row r="920" spans="47:50" x14ac:dyDescent="0.45">
      <c r="AU920" s="51"/>
      <c r="AV920" s="46"/>
      <c r="AW920" s="51"/>
      <c r="AX920" s="46"/>
    </row>
    <row r="921" spans="47:50" x14ac:dyDescent="0.45">
      <c r="AU921" s="51"/>
      <c r="AV921" s="46"/>
      <c r="AW921" s="51"/>
      <c r="AX921" s="46"/>
    </row>
    <row r="922" spans="47:50" x14ac:dyDescent="0.45">
      <c r="AU922" s="51"/>
      <c r="AV922" s="46"/>
      <c r="AW922" s="51"/>
      <c r="AX922" s="46"/>
    </row>
    <row r="923" spans="47:50" x14ac:dyDescent="0.45">
      <c r="AU923" s="51"/>
      <c r="AV923" s="46"/>
      <c r="AW923" s="51"/>
      <c r="AX923" s="46"/>
    </row>
    <row r="924" spans="47:50" x14ac:dyDescent="0.45">
      <c r="AU924" s="51"/>
      <c r="AV924" s="46"/>
      <c r="AW924" s="51"/>
      <c r="AX924" s="46"/>
    </row>
    <row r="925" spans="47:50" x14ac:dyDescent="0.45">
      <c r="AU925" s="51"/>
      <c r="AV925" s="46"/>
      <c r="AW925" s="51"/>
      <c r="AX925" s="46"/>
    </row>
    <row r="926" spans="47:50" x14ac:dyDescent="0.45">
      <c r="AU926" s="51"/>
      <c r="AV926" s="46"/>
      <c r="AW926" s="51"/>
      <c r="AX926" s="46"/>
    </row>
    <row r="927" spans="47:50" x14ac:dyDescent="0.45">
      <c r="AU927" s="51"/>
      <c r="AV927" s="46"/>
      <c r="AW927" s="51"/>
      <c r="AX927" s="46"/>
    </row>
    <row r="928" spans="47:50" x14ac:dyDescent="0.45">
      <c r="AU928" s="51"/>
      <c r="AV928" s="46"/>
      <c r="AW928" s="51"/>
      <c r="AX928" s="46"/>
    </row>
    <row r="929" spans="47:50" x14ac:dyDescent="0.45">
      <c r="AU929" s="51"/>
      <c r="AV929" s="46"/>
      <c r="AW929" s="51"/>
      <c r="AX929" s="46"/>
    </row>
    <row r="930" spans="47:50" x14ac:dyDescent="0.45">
      <c r="AU930" s="51"/>
      <c r="AV930" s="46"/>
      <c r="AW930" s="51"/>
      <c r="AX930" s="46"/>
    </row>
    <row r="931" spans="47:50" x14ac:dyDescent="0.45">
      <c r="AU931" s="51"/>
      <c r="AV931" s="46"/>
      <c r="AW931" s="51"/>
      <c r="AX931" s="46"/>
    </row>
    <row r="932" spans="47:50" x14ac:dyDescent="0.45">
      <c r="AU932" s="51"/>
      <c r="AV932" s="46"/>
      <c r="AW932" s="51"/>
      <c r="AX932" s="46"/>
    </row>
    <row r="933" spans="47:50" x14ac:dyDescent="0.45">
      <c r="AU933" s="51"/>
      <c r="AV933" s="46"/>
      <c r="AW933" s="51"/>
      <c r="AX933" s="46"/>
    </row>
    <row r="934" spans="47:50" x14ac:dyDescent="0.45">
      <c r="AU934" s="51"/>
      <c r="AV934" s="46"/>
      <c r="AW934" s="51"/>
      <c r="AX934" s="46"/>
    </row>
    <row r="935" spans="47:50" x14ac:dyDescent="0.45">
      <c r="AU935" s="51"/>
      <c r="AV935" s="46"/>
      <c r="AW935" s="51"/>
      <c r="AX935" s="46"/>
    </row>
    <row r="936" spans="47:50" x14ac:dyDescent="0.45">
      <c r="AU936" s="51"/>
      <c r="AV936" s="46"/>
      <c r="AW936" s="51"/>
      <c r="AX936" s="46"/>
    </row>
    <row r="937" spans="47:50" x14ac:dyDescent="0.45">
      <c r="AU937" s="51"/>
      <c r="AV937" s="46"/>
      <c r="AW937" s="51"/>
      <c r="AX937" s="46"/>
    </row>
    <row r="938" spans="47:50" x14ac:dyDescent="0.45">
      <c r="AU938" s="51"/>
      <c r="AV938" s="46"/>
      <c r="AW938" s="51"/>
      <c r="AX938" s="46"/>
    </row>
    <row r="939" spans="47:50" x14ac:dyDescent="0.45">
      <c r="AU939" s="51"/>
      <c r="AV939" s="46"/>
      <c r="AW939" s="51"/>
      <c r="AX939" s="46"/>
    </row>
    <row r="940" spans="47:50" x14ac:dyDescent="0.45">
      <c r="AU940" s="51"/>
      <c r="AV940" s="46"/>
      <c r="AW940" s="51"/>
      <c r="AX940" s="46"/>
    </row>
    <row r="941" spans="47:50" x14ac:dyDescent="0.45">
      <c r="AU941" s="51"/>
      <c r="AV941" s="46"/>
      <c r="AW941" s="51"/>
      <c r="AX941" s="46"/>
    </row>
    <row r="942" spans="47:50" x14ac:dyDescent="0.45">
      <c r="AU942" s="51"/>
      <c r="AV942" s="46"/>
      <c r="AW942" s="51"/>
      <c r="AX942" s="46"/>
    </row>
    <row r="943" spans="47:50" x14ac:dyDescent="0.45">
      <c r="AU943" s="51"/>
      <c r="AV943" s="46"/>
      <c r="AW943" s="51"/>
      <c r="AX943" s="46"/>
    </row>
    <row r="944" spans="47:50" x14ac:dyDescent="0.45">
      <c r="AU944" s="51"/>
      <c r="AV944" s="46"/>
      <c r="AW944" s="51"/>
      <c r="AX944" s="46"/>
    </row>
    <row r="945" spans="47:50" x14ac:dyDescent="0.45">
      <c r="AU945" s="51"/>
      <c r="AV945" s="46"/>
      <c r="AW945" s="51"/>
      <c r="AX945" s="46"/>
    </row>
    <row r="946" spans="47:50" x14ac:dyDescent="0.45">
      <c r="AU946" s="51"/>
      <c r="AV946" s="46"/>
      <c r="AW946" s="51"/>
      <c r="AX946" s="46"/>
    </row>
    <row r="947" spans="47:50" x14ac:dyDescent="0.45">
      <c r="AU947" s="51"/>
      <c r="AV947" s="46"/>
      <c r="AW947" s="51"/>
      <c r="AX947" s="46"/>
    </row>
    <row r="948" spans="47:50" x14ac:dyDescent="0.45">
      <c r="AU948" s="51"/>
      <c r="AV948" s="46"/>
      <c r="AW948" s="51"/>
      <c r="AX948" s="46"/>
    </row>
    <row r="949" spans="47:50" x14ac:dyDescent="0.45">
      <c r="AU949" s="51"/>
      <c r="AV949" s="46"/>
      <c r="AW949" s="51"/>
      <c r="AX949" s="46"/>
    </row>
    <row r="950" spans="47:50" x14ac:dyDescent="0.45">
      <c r="AU950" s="51"/>
      <c r="AV950" s="46"/>
      <c r="AW950" s="51"/>
      <c r="AX950" s="46"/>
    </row>
    <row r="951" spans="47:50" x14ac:dyDescent="0.45">
      <c r="AU951" s="51"/>
      <c r="AV951" s="46"/>
      <c r="AW951" s="51"/>
      <c r="AX951" s="46"/>
    </row>
    <row r="952" spans="47:50" x14ac:dyDescent="0.45">
      <c r="AU952" s="51"/>
      <c r="AV952" s="46"/>
      <c r="AW952" s="51"/>
      <c r="AX952" s="46"/>
    </row>
    <row r="953" spans="47:50" x14ac:dyDescent="0.45">
      <c r="AU953" s="51"/>
      <c r="AV953" s="46"/>
      <c r="AW953" s="51"/>
      <c r="AX953" s="46"/>
    </row>
    <row r="954" spans="47:50" x14ac:dyDescent="0.45">
      <c r="AU954" s="51"/>
      <c r="AV954" s="46"/>
      <c r="AW954" s="51"/>
      <c r="AX954" s="46"/>
    </row>
    <row r="955" spans="47:50" x14ac:dyDescent="0.45">
      <c r="AU955" s="51"/>
      <c r="AV955" s="46"/>
      <c r="AW955" s="51"/>
      <c r="AX955" s="46"/>
    </row>
    <row r="956" spans="47:50" x14ac:dyDescent="0.45">
      <c r="AU956" s="51"/>
      <c r="AV956" s="46"/>
      <c r="AW956" s="51"/>
      <c r="AX956" s="46"/>
    </row>
    <row r="957" spans="47:50" x14ac:dyDescent="0.45">
      <c r="AU957" s="51"/>
      <c r="AV957" s="46"/>
      <c r="AW957" s="51"/>
      <c r="AX957" s="46"/>
    </row>
    <row r="958" spans="47:50" x14ac:dyDescent="0.45">
      <c r="AU958" s="51"/>
      <c r="AV958" s="46"/>
      <c r="AW958" s="51"/>
      <c r="AX958" s="46"/>
    </row>
    <row r="959" spans="47:50" x14ac:dyDescent="0.45">
      <c r="AU959" s="51"/>
      <c r="AV959" s="46"/>
      <c r="AW959" s="51"/>
      <c r="AX959" s="46"/>
    </row>
    <row r="960" spans="47:50" x14ac:dyDescent="0.45">
      <c r="AU960" s="51"/>
      <c r="AV960" s="46"/>
      <c r="AW960" s="51"/>
      <c r="AX960" s="46"/>
    </row>
    <row r="961" spans="47:50" x14ac:dyDescent="0.45">
      <c r="AU961" s="51"/>
      <c r="AV961" s="46"/>
      <c r="AW961" s="51"/>
      <c r="AX961" s="46"/>
    </row>
    <row r="962" spans="47:50" x14ac:dyDescent="0.45">
      <c r="AU962" s="51"/>
      <c r="AV962" s="46"/>
      <c r="AW962" s="51"/>
      <c r="AX962" s="46"/>
    </row>
    <row r="963" spans="47:50" x14ac:dyDescent="0.45">
      <c r="AU963" s="51"/>
      <c r="AV963" s="46"/>
      <c r="AW963" s="51"/>
      <c r="AX963" s="46"/>
    </row>
    <row r="964" spans="47:50" x14ac:dyDescent="0.45">
      <c r="AU964" s="51"/>
      <c r="AV964" s="46"/>
      <c r="AW964" s="51"/>
      <c r="AX964" s="46"/>
    </row>
    <row r="965" spans="47:50" x14ac:dyDescent="0.45">
      <c r="AU965" s="51"/>
      <c r="AV965" s="46"/>
      <c r="AW965" s="51"/>
      <c r="AX965" s="46"/>
    </row>
    <row r="966" spans="47:50" x14ac:dyDescent="0.45">
      <c r="AU966" s="51"/>
      <c r="AV966" s="46"/>
      <c r="AW966" s="51"/>
      <c r="AX966" s="46"/>
    </row>
    <row r="967" spans="47:50" x14ac:dyDescent="0.45">
      <c r="AU967" s="51"/>
      <c r="AV967" s="46"/>
      <c r="AW967" s="51"/>
      <c r="AX967" s="46"/>
    </row>
    <row r="968" spans="47:50" x14ac:dyDescent="0.45">
      <c r="AU968" s="51"/>
      <c r="AV968" s="46"/>
      <c r="AW968" s="51"/>
      <c r="AX968" s="46"/>
    </row>
    <row r="969" spans="47:50" x14ac:dyDescent="0.45">
      <c r="AU969" s="51"/>
      <c r="AV969" s="46"/>
      <c r="AW969" s="51"/>
      <c r="AX969" s="46"/>
    </row>
    <row r="970" spans="47:50" x14ac:dyDescent="0.45">
      <c r="AU970" s="51"/>
      <c r="AV970" s="46"/>
      <c r="AW970" s="51"/>
      <c r="AX970" s="46"/>
    </row>
    <row r="971" spans="47:50" x14ac:dyDescent="0.45">
      <c r="AU971" s="51"/>
      <c r="AV971" s="46"/>
      <c r="AW971" s="51"/>
      <c r="AX971" s="46"/>
    </row>
    <row r="972" spans="47:50" x14ac:dyDescent="0.45">
      <c r="AU972" s="51"/>
      <c r="AV972" s="46"/>
      <c r="AW972" s="51"/>
      <c r="AX972" s="46"/>
    </row>
    <row r="973" spans="47:50" x14ac:dyDescent="0.45">
      <c r="AU973" s="51"/>
      <c r="AV973" s="46"/>
      <c r="AW973" s="51"/>
      <c r="AX973" s="46"/>
    </row>
    <row r="974" spans="47:50" x14ac:dyDescent="0.45">
      <c r="AU974" s="51"/>
      <c r="AV974" s="46"/>
      <c r="AW974" s="51"/>
      <c r="AX974" s="46"/>
    </row>
    <row r="975" spans="47:50" x14ac:dyDescent="0.45">
      <c r="AU975" s="51"/>
      <c r="AV975" s="46"/>
      <c r="AW975" s="51"/>
      <c r="AX975" s="46"/>
    </row>
    <row r="976" spans="47:50" x14ac:dyDescent="0.45">
      <c r="AU976" s="51"/>
      <c r="AV976" s="46"/>
      <c r="AW976" s="51"/>
      <c r="AX976" s="46"/>
    </row>
    <row r="977" spans="47:50" x14ac:dyDescent="0.45">
      <c r="AU977" s="51"/>
      <c r="AV977" s="46"/>
      <c r="AW977" s="51"/>
      <c r="AX977" s="46"/>
    </row>
    <row r="978" spans="47:50" x14ac:dyDescent="0.45">
      <c r="AU978" s="51"/>
      <c r="AV978" s="46"/>
      <c r="AW978" s="51"/>
      <c r="AX978" s="46"/>
    </row>
    <row r="979" spans="47:50" x14ac:dyDescent="0.45">
      <c r="AU979" s="51"/>
      <c r="AV979" s="46"/>
      <c r="AW979" s="51"/>
      <c r="AX979" s="46"/>
    </row>
    <row r="980" spans="47:50" x14ac:dyDescent="0.45">
      <c r="AU980" s="51"/>
      <c r="AV980" s="46"/>
      <c r="AW980" s="51"/>
      <c r="AX980" s="46"/>
    </row>
    <row r="981" spans="47:50" x14ac:dyDescent="0.45">
      <c r="AU981" s="51"/>
      <c r="AV981" s="46"/>
      <c r="AW981" s="51"/>
      <c r="AX981" s="46"/>
    </row>
    <row r="982" spans="47:50" x14ac:dyDescent="0.45">
      <c r="AU982" s="51"/>
      <c r="AV982" s="46"/>
      <c r="AW982" s="51"/>
      <c r="AX982" s="46"/>
    </row>
    <row r="983" spans="47:50" x14ac:dyDescent="0.45">
      <c r="AU983" s="51"/>
      <c r="AV983" s="46"/>
      <c r="AW983" s="51"/>
      <c r="AX983" s="46"/>
    </row>
    <row r="984" spans="47:50" x14ac:dyDescent="0.45">
      <c r="AU984" s="51"/>
      <c r="AV984" s="46"/>
      <c r="AW984" s="51"/>
      <c r="AX984" s="46"/>
    </row>
    <row r="985" spans="47:50" x14ac:dyDescent="0.45">
      <c r="AU985" s="51"/>
      <c r="AV985" s="46"/>
      <c r="AW985" s="51"/>
      <c r="AX985" s="46"/>
    </row>
    <row r="986" spans="47:50" x14ac:dyDescent="0.45">
      <c r="AU986" s="51"/>
      <c r="AV986" s="46"/>
      <c r="AW986" s="51"/>
      <c r="AX986" s="46"/>
    </row>
    <row r="987" spans="47:50" x14ac:dyDescent="0.45">
      <c r="AU987" s="51"/>
      <c r="AV987" s="46"/>
      <c r="AW987" s="51"/>
      <c r="AX987" s="46"/>
    </row>
    <row r="988" spans="47:50" x14ac:dyDescent="0.45">
      <c r="AU988" s="51"/>
      <c r="AV988" s="46"/>
      <c r="AW988" s="51"/>
      <c r="AX988" s="46"/>
    </row>
    <row r="989" spans="47:50" x14ac:dyDescent="0.45">
      <c r="AU989" s="51"/>
      <c r="AV989" s="46"/>
      <c r="AW989" s="51"/>
      <c r="AX989" s="46"/>
    </row>
    <row r="990" spans="47:50" x14ac:dyDescent="0.45">
      <c r="AU990" s="51"/>
      <c r="AV990" s="46"/>
      <c r="AW990" s="51"/>
      <c r="AX990" s="46"/>
    </row>
    <row r="991" spans="47:50" x14ac:dyDescent="0.45">
      <c r="AU991" s="51"/>
      <c r="AV991" s="46"/>
      <c r="AW991" s="51"/>
      <c r="AX991" s="46"/>
    </row>
    <row r="992" spans="47:50" x14ac:dyDescent="0.45">
      <c r="AU992" s="51"/>
      <c r="AV992" s="46"/>
      <c r="AW992" s="51"/>
      <c r="AX992" s="46"/>
    </row>
    <row r="993" spans="47:50" x14ac:dyDescent="0.45">
      <c r="AU993" s="51"/>
      <c r="AV993" s="46"/>
      <c r="AW993" s="51"/>
      <c r="AX993" s="46"/>
    </row>
    <row r="994" spans="47:50" x14ac:dyDescent="0.45">
      <c r="AU994" s="51"/>
      <c r="AV994" s="46"/>
      <c r="AW994" s="51"/>
      <c r="AX994" s="46"/>
    </row>
    <row r="995" spans="47:50" x14ac:dyDescent="0.45">
      <c r="AU995" s="51"/>
      <c r="AV995" s="46"/>
      <c r="AW995" s="51"/>
      <c r="AX995" s="46"/>
    </row>
    <row r="996" spans="47:50" x14ac:dyDescent="0.45">
      <c r="AU996" s="51"/>
      <c r="AV996" s="46"/>
      <c r="AW996" s="51"/>
      <c r="AX996" s="46"/>
    </row>
    <row r="997" spans="47:50" x14ac:dyDescent="0.45">
      <c r="AU997" s="51"/>
      <c r="AV997" s="46"/>
      <c r="AW997" s="51"/>
      <c r="AX997" s="46"/>
    </row>
    <row r="998" spans="47:50" x14ac:dyDescent="0.45">
      <c r="AU998" s="51"/>
      <c r="AV998" s="46"/>
      <c r="AW998" s="51"/>
      <c r="AX998" s="46"/>
    </row>
    <row r="999" spans="47:50" x14ac:dyDescent="0.45">
      <c r="AU999" s="51"/>
      <c r="AV999" s="46"/>
      <c r="AW999" s="51"/>
      <c r="AX999" s="46"/>
    </row>
    <row r="1000" spans="47:50" x14ac:dyDescent="0.45">
      <c r="AU1000" s="51"/>
      <c r="AV1000" s="46"/>
      <c r="AW1000" s="51"/>
      <c r="AX1000" s="46"/>
    </row>
    <row r="1001" spans="47:50" x14ac:dyDescent="0.45">
      <c r="AU1001" s="51"/>
      <c r="AV1001" s="46"/>
      <c r="AW1001" s="51"/>
      <c r="AX1001" s="46"/>
    </row>
    <row r="1002" spans="47:50" x14ac:dyDescent="0.45">
      <c r="AU1002" s="51"/>
      <c r="AV1002" s="46"/>
      <c r="AW1002" s="51"/>
      <c r="AX1002" s="46"/>
    </row>
    <row r="1003" spans="47:50" x14ac:dyDescent="0.45">
      <c r="AU1003" s="51"/>
      <c r="AV1003" s="46"/>
      <c r="AW1003" s="51"/>
      <c r="AX1003" s="46"/>
    </row>
    <row r="1004" spans="47:50" x14ac:dyDescent="0.45">
      <c r="AU1004" s="51"/>
      <c r="AV1004" s="46"/>
      <c r="AW1004" s="51"/>
      <c r="AX1004" s="46"/>
    </row>
    <row r="1005" spans="47:50" x14ac:dyDescent="0.45">
      <c r="AU1005" s="51"/>
      <c r="AV1005" s="46"/>
      <c r="AW1005" s="51"/>
      <c r="AX1005" s="46"/>
    </row>
    <row r="1006" spans="47:50" x14ac:dyDescent="0.45">
      <c r="AU1006" s="51"/>
      <c r="AV1006" s="46"/>
      <c r="AW1006" s="51"/>
      <c r="AX1006" s="46"/>
    </row>
    <row r="1007" spans="47:50" x14ac:dyDescent="0.45">
      <c r="AU1007" s="51"/>
      <c r="AV1007" s="46"/>
      <c r="AW1007" s="51"/>
      <c r="AX1007" s="46"/>
    </row>
    <row r="1008" spans="47:50" x14ac:dyDescent="0.45">
      <c r="AU1008" s="51"/>
      <c r="AV1008" s="46"/>
      <c r="AW1008" s="51"/>
      <c r="AX1008" s="46"/>
    </row>
    <row r="1009" spans="47:50" x14ac:dyDescent="0.45">
      <c r="AU1009" s="51"/>
      <c r="AV1009" s="46"/>
      <c r="AW1009" s="51"/>
      <c r="AX1009" s="46"/>
    </row>
    <row r="1010" spans="47:50" x14ac:dyDescent="0.45">
      <c r="AU1010" s="51"/>
      <c r="AV1010" s="46"/>
      <c r="AW1010" s="51"/>
      <c r="AX1010" s="46"/>
    </row>
    <row r="1011" spans="47:50" x14ac:dyDescent="0.45">
      <c r="AU1011" s="51"/>
      <c r="AV1011" s="46"/>
      <c r="AW1011" s="51"/>
      <c r="AX1011" s="46"/>
    </row>
    <row r="1012" spans="47:50" x14ac:dyDescent="0.45">
      <c r="AU1012" s="51"/>
      <c r="AV1012" s="46"/>
      <c r="AW1012" s="51"/>
      <c r="AX1012" s="46"/>
    </row>
    <row r="1013" spans="47:50" x14ac:dyDescent="0.45">
      <c r="AU1013" s="51"/>
      <c r="AV1013" s="46"/>
      <c r="AW1013" s="51"/>
      <c r="AX1013" s="46"/>
    </row>
    <row r="1014" spans="47:50" x14ac:dyDescent="0.45">
      <c r="AU1014" s="51"/>
      <c r="AV1014" s="46"/>
      <c r="AW1014" s="51"/>
      <c r="AX1014" s="46"/>
    </row>
    <row r="1015" spans="47:50" x14ac:dyDescent="0.45">
      <c r="AU1015" s="51"/>
      <c r="AV1015" s="46"/>
      <c r="AW1015" s="51"/>
      <c r="AX1015" s="46"/>
    </row>
    <row r="1016" spans="47:50" x14ac:dyDescent="0.45">
      <c r="AU1016" s="51"/>
      <c r="AV1016" s="46"/>
      <c r="AW1016" s="51"/>
      <c r="AX1016" s="46"/>
    </row>
    <row r="1017" spans="47:50" x14ac:dyDescent="0.45">
      <c r="AU1017" s="51"/>
      <c r="AV1017" s="46"/>
      <c r="AW1017" s="51"/>
      <c r="AX1017" s="46"/>
    </row>
    <row r="1018" spans="47:50" x14ac:dyDescent="0.45">
      <c r="AU1018" s="51"/>
      <c r="AV1018" s="46"/>
      <c r="AW1018" s="51"/>
      <c r="AX1018" s="46"/>
    </row>
    <row r="1019" spans="47:50" x14ac:dyDescent="0.45">
      <c r="AU1019" s="51"/>
      <c r="AV1019" s="46"/>
      <c r="AW1019" s="51"/>
      <c r="AX1019" s="46"/>
    </row>
    <row r="1020" spans="47:50" x14ac:dyDescent="0.45">
      <c r="AU1020" s="51"/>
      <c r="AV1020" s="46"/>
      <c r="AW1020" s="51"/>
      <c r="AX1020" s="46"/>
    </row>
    <row r="1021" spans="47:50" x14ac:dyDescent="0.45">
      <c r="AU1021" s="51"/>
      <c r="AV1021" s="46"/>
      <c r="AW1021" s="51"/>
      <c r="AX1021" s="46"/>
    </row>
    <row r="1022" spans="47:50" x14ac:dyDescent="0.45">
      <c r="AU1022" s="51"/>
      <c r="AV1022" s="46"/>
      <c r="AW1022" s="51"/>
      <c r="AX1022" s="46"/>
    </row>
    <row r="1023" spans="47:50" x14ac:dyDescent="0.45">
      <c r="AU1023" s="51"/>
      <c r="AV1023" s="46"/>
      <c r="AW1023" s="51"/>
      <c r="AX1023" s="46"/>
    </row>
    <row r="1024" spans="47:50" x14ac:dyDescent="0.45">
      <c r="AU1024" s="51"/>
      <c r="AV1024" s="46"/>
      <c r="AW1024" s="51"/>
      <c r="AX1024" s="46"/>
    </row>
    <row r="1025" spans="47:50" x14ac:dyDescent="0.45">
      <c r="AU1025" s="51"/>
      <c r="AV1025" s="46"/>
      <c r="AW1025" s="51"/>
      <c r="AX1025" s="46"/>
    </row>
    <row r="1026" spans="47:50" x14ac:dyDescent="0.45">
      <c r="AU1026" s="51"/>
      <c r="AV1026" s="46"/>
      <c r="AW1026" s="51"/>
      <c r="AX1026" s="46"/>
    </row>
    <row r="1027" spans="47:50" x14ac:dyDescent="0.45">
      <c r="AU1027" s="51"/>
      <c r="AV1027" s="46"/>
      <c r="AW1027" s="51"/>
      <c r="AX1027" s="46"/>
    </row>
    <row r="1028" spans="47:50" x14ac:dyDescent="0.45">
      <c r="AU1028" s="51"/>
      <c r="AV1028" s="46"/>
      <c r="AW1028" s="51"/>
      <c r="AX1028" s="46"/>
    </row>
    <row r="1029" spans="47:50" x14ac:dyDescent="0.45">
      <c r="AU1029" s="51"/>
      <c r="AV1029" s="46"/>
      <c r="AW1029" s="51"/>
      <c r="AX1029" s="46"/>
    </row>
    <row r="1030" spans="47:50" x14ac:dyDescent="0.45">
      <c r="AU1030" s="51"/>
      <c r="AV1030" s="46"/>
      <c r="AW1030" s="51"/>
      <c r="AX1030" s="46"/>
    </row>
    <row r="1031" spans="47:50" x14ac:dyDescent="0.45">
      <c r="AU1031" s="51"/>
      <c r="AV1031" s="46"/>
      <c r="AW1031" s="51"/>
      <c r="AX1031" s="46"/>
    </row>
    <row r="1032" spans="47:50" x14ac:dyDescent="0.45">
      <c r="AU1032" s="51"/>
      <c r="AV1032" s="46"/>
      <c r="AW1032" s="51"/>
      <c r="AX1032" s="46"/>
    </row>
    <row r="1033" spans="47:50" x14ac:dyDescent="0.45">
      <c r="AU1033" s="51"/>
      <c r="AV1033" s="46"/>
      <c r="AW1033" s="51"/>
      <c r="AX1033" s="46"/>
    </row>
    <row r="1034" spans="47:50" x14ac:dyDescent="0.45">
      <c r="AU1034" s="51"/>
      <c r="AV1034" s="46"/>
      <c r="AW1034" s="51"/>
      <c r="AX1034" s="46"/>
    </row>
    <row r="1035" spans="47:50" x14ac:dyDescent="0.45">
      <c r="AU1035" s="51"/>
      <c r="AV1035" s="46"/>
      <c r="AW1035" s="51"/>
      <c r="AX1035" s="46"/>
    </row>
    <row r="1036" spans="47:50" x14ac:dyDescent="0.45">
      <c r="AU1036" s="51"/>
      <c r="AV1036" s="46"/>
      <c r="AW1036" s="51"/>
      <c r="AX1036" s="46"/>
    </row>
    <row r="1037" spans="47:50" x14ac:dyDescent="0.45">
      <c r="AU1037" s="51"/>
      <c r="AV1037" s="46"/>
      <c r="AW1037" s="51"/>
      <c r="AX1037" s="46"/>
    </row>
    <row r="1038" spans="47:50" x14ac:dyDescent="0.45">
      <c r="AU1038" s="51"/>
      <c r="AV1038" s="46"/>
      <c r="AW1038" s="51"/>
      <c r="AX1038" s="46"/>
    </row>
    <row r="1039" spans="47:50" x14ac:dyDescent="0.45">
      <c r="AU1039" s="51"/>
      <c r="AV1039" s="46"/>
      <c r="AW1039" s="51"/>
      <c r="AX1039" s="46"/>
    </row>
    <row r="1040" spans="47:50" x14ac:dyDescent="0.45">
      <c r="AU1040" s="51"/>
      <c r="AV1040" s="46"/>
      <c r="AW1040" s="51"/>
      <c r="AX1040" s="46"/>
    </row>
    <row r="1041" spans="47:50" x14ac:dyDescent="0.45">
      <c r="AU1041" s="51"/>
      <c r="AV1041" s="46"/>
      <c r="AW1041" s="51"/>
      <c r="AX1041" s="46"/>
    </row>
    <row r="1042" spans="47:50" x14ac:dyDescent="0.45">
      <c r="AU1042" s="51"/>
      <c r="AV1042" s="46"/>
      <c r="AW1042" s="51"/>
      <c r="AX1042" s="46"/>
    </row>
    <row r="1043" spans="47:50" x14ac:dyDescent="0.45">
      <c r="AU1043" s="51"/>
      <c r="AV1043" s="46"/>
      <c r="AW1043" s="51"/>
      <c r="AX1043" s="46"/>
    </row>
    <row r="1044" spans="47:50" x14ac:dyDescent="0.45">
      <c r="AU1044" s="51"/>
      <c r="AV1044" s="46"/>
      <c r="AW1044" s="51"/>
      <c r="AX1044" s="46"/>
    </row>
    <row r="1045" spans="47:50" x14ac:dyDescent="0.45">
      <c r="AU1045" s="51"/>
      <c r="AV1045" s="46"/>
      <c r="AW1045" s="51"/>
      <c r="AX1045" s="46"/>
    </row>
    <row r="1046" spans="47:50" x14ac:dyDescent="0.45">
      <c r="AU1046" s="51"/>
      <c r="AV1046" s="46"/>
      <c r="AW1046" s="51"/>
      <c r="AX1046" s="46"/>
    </row>
    <row r="1047" spans="47:50" x14ac:dyDescent="0.45">
      <c r="AU1047" s="51"/>
      <c r="AV1047" s="46"/>
      <c r="AW1047" s="51"/>
      <c r="AX1047" s="46"/>
    </row>
    <row r="1048" spans="47:50" x14ac:dyDescent="0.45">
      <c r="AU1048" s="51"/>
      <c r="AV1048" s="46"/>
      <c r="AW1048" s="51"/>
      <c r="AX1048" s="46"/>
    </row>
    <row r="1049" spans="47:50" x14ac:dyDescent="0.45">
      <c r="AU1049" s="51"/>
      <c r="AV1049" s="46"/>
      <c r="AW1049" s="51"/>
      <c r="AX1049" s="46"/>
    </row>
    <row r="1050" spans="47:50" x14ac:dyDescent="0.45">
      <c r="AU1050" s="51"/>
      <c r="AV1050" s="46"/>
      <c r="AW1050" s="51"/>
      <c r="AX1050" s="46"/>
    </row>
    <row r="1051" spans="47:50" x14ac:dyDescent="0.45">
      <c r="AU1051" s="51"/>
      <c r="AV1051" s="46"/>
      <c r="AW1051" s="51"/>
      <c r="AX1051" s="46"/>
    </row>
    <row r="1052" spans="47:50" x14ac:dyDescent="0.45">
      <c r="AU1052" s="51"/>
      <c r="AV1052" s="46"/>
      <c r="AW1052" s="51"/>
      <c r="AX1052" s="46"/>
    </row>
    <row r="1053" spans="47:50" x14ac:dyDescent="0.45">
      <c r="AU1053" s="51"/>
      <c r="AV1053" s="46"/>
      <c r="AW1053" s="51"/>
      <c r="AX1053" s="46"/>
    </row>
    <row r="1054" spans="47:50" x14ac:dyDescent="0.45">
      <c r="AU1054" s="51"/>
      <c r="AV1054" s="46"/>
      <c r="AW1054" s="51"/>
      <c r="AX1054" s="46"/>
    </row>
    <row r="1055" spans="47:50" x14ac:dyDescent="0.45">
      <c r="AU1055" s="51"/>
      <c r="AV1055" s="46"/>
      <c r="AW1055" s="51"/>
      <c r="AX1055" s="46"/>
    </row>
    <row r="1056" spans="47:50" x14ac:dyDescent="0.45">
      <c r="AU1056" s="51"/>
      <c r="AV1056" s="46"/>
      <c r="AW1056" s="51"/>
      <c r="AX1056" s="46"/>
    </row>
    <row r="1057" spans="47:50" x14ac:dyDescent="0.45">
      <c r="AU1057" s="51"/>
      <c r="AV1057" s="46"/>
      <c r="AW1057" s="51"/>
      <c r="AX1057" s="46"/>
    </row>
    <row r="1058" spans="47:50" x14ac:dyDescent="0.45">
      <c r="AU1058" s="51"/>
      <c r="AV1058" s="46"/>
      <c r="AW1058" s="51"/>
      <c r="AX1058" s="46"/>
    </row>
    <row r="1059" spans="47:50" x14ac:dyDescent="0.45">
      <c r="AU1059" s="51"/>
      <c r="AV1059" s="46"/>
      <c r="AW1059" s="51"/>
      <c r="AX1059" s="46"/>
    </row>
    <row r="1060" spans="47:50" x14ac:dyDescent="0.45">
      <c r="AU1060" s="51"/>
      <c r="AV1060" s="46"/>
      <c r="AW1060" s="51"/>
      <c r="AX1060" s="46"/>
    </row>
    <row r="1061" spans="47:50" x14ac:dyDescent="0.45">
      <c r="AU1061" s="51"/>
      <c r="AV1061" s="46"/>
      <c r="AW1061" s="51"/>
      <c r="AX1061" s="46"/>
    </row>
    <row r="1062" spans="47:50" x14ac:dyDescent="0.45">
      <c r="AU1062" s="51"/>
      <c r="AV1062" s="46"/>
      <c r="AW1062" s="51"/>
      <c r="AX1062" s="46"/>
    </row>
    <row r="1063" spans="47:50" x14ac:dyDescent="0.45">
      <c r="AU1063" s="51"/>
      <c r="AV1063" s="46"/>
      <c r="AW1063" s="51"/>
      <c r="AX1063" s="46"/>
    </row>
    <row r="1064" spans="47:50" x14ac:dyDescent="0.45">
      <c r="AU1064" s="51"/>
      <c r="AV1064" s="46"/>
      <c r="AW1064" s="51"/>
      <c r="AX1064" s="46"/>
    </row>
    <row r="1065" spans="47:50" x14ac:dyDescent="0.45">
      <c r="AU1065" s="51"/>
      <c r="AV1065" s="46"/>
      <c r="AW1065" s="51"/>
      <c r="AX1065" s="46"/>
    </row>
    <row r="1066" spans="47:50" x14ac:dyDescent="0.45">
      <c r="AU1066" s="51"/>
      <c r="AV1066" s="46"/>
      <c r="AW1066" s="51"/>
      <c r="AX1066" s="46"/>
    </row>
    <row r="1067" spans="47:50" x14ac:dyDescent="0.45">
      <c r="AU1067" s="51"/>
      <c r="AV1067" s="46"/>
      <c r="AW1067" s="51"/>
      <c r="AX1067" s="46"/>
    </row>
    <row r="1068" spans="47:50" x14ac:dyDescent="0.45">
      <c r="AU1068" s="51"/>
      <c r="AV1068" s="46"/>
      <c r="AW1068" s="51"/>
      <c r="AX1068" s="46"/>
    </row>
    <row r="1069" spans="47:50" x14ac:dyDescent="0.45">
      <c r="AU1069" s="51"/>
      <c r="AV1069" s="46"/>
      <c r="AW1069" s="51"/>
      <c r="AX1069" s="46"/>
    </row>
    <row r="1070" spans="47:50" x14ac:dyDescent="0.45">
      <c r="AU1070" s="51"/>
      <c r="AV1070" s="46"/>
      <c r="AW1070" s="51"/>
      <c r="AX1070" s="46"/>
    </row>
    <row r="1071" spans="47:50" x14ac:dyDescent="0.45">
      <c r="AU1071" s="51"/>
      <c r="AV1071" s="46"/>
      <c r="AW1071" s="51"/>
      <c r="AX1071" s="46"/>
    </row>
    <row r="1072" spans="47:50" x14ac:dyDescent="0.45">
      <c r="AU1072" s="51"/>
      <c r="AV1072" s="46"/>
      <c r="AW1072" s="51"/>
      <c r="AX1072" s="46"/>
    </row>
    <row r="1073" spans="47:50" x14ac:dyDescent="0.45">
      <c r="AU1073" s="51"/>
      <c r="AV1073" s="46"/>
      <c r="AW1073" s="51"/>
      <c r="AX1073" s="46"/>
    </row>
    <row r="1074" spans="47:50" x14ac:dyDescent="0.45">
      <c r="AU1074" s="51"/>
      <c r="AV1074" s="46"/>
      <c r="AW1074" s="51"/>
      <c r="AX1074" s="46"/>
    </row>
    <row r="1075" spans="47:50" x14ac:dyDescent="0.45">
      <c r="AU1075" s="51"/>
      <c r="AV1075" s="46"/>
      <c r="AW1075" s="51"/>
      <c r="AX1075" s="46"/>
    </row>
    <row r="1076" spans="47:50" x14ac:dyDescent="0.45">
      <c r="AU1076" s="51"/>
      <c r="AV1076" s="46"/>
      <c r="AW1076" s="51"/>
      <c r="AX1076" s="46"/>
    </row>
    <row r="1077" spans="47:50" x14ac:dyDescent="0.45">
      <c r="AU1077" s="51"/>
      <c r="AV1077" s="46"/>
      <c r="AW1077" s="51"/>
      <c r="AX1077" s="46"/>
    </row>
    <row r="1078" spans="47:50" x14ac:dyDescent="0.45">
      <c r="AU1078" s="51"/>
      <c r="AV1078" s="46"/>
      <c r="AW1078" s="51"/>
      <c r="AX1078" s="46"/>
    </row>
    <row r="1079" spans="47:50" x14ac:dyDescent="0.45">
      <c r="AU1079" s="51"/>
      <c r="AV1079" s="46"/>
      <c r="AW1079" s="51"/>
      <c r="AX1079" s="46"/>
    </row>
    <row r="1080" spans="47:50" x14ac:dyDescent="0.45">
      <c r="AU1080" s="51"/>
      <c r="AV1080" s="46"/>
      <c r="AW1080" s="51"/>
      <c r="AX1080" s="46"/>
    </row>
    <row r="1081" spans="47:50" x14ac:dyDescent="0.45">
      <c r="AU1081" s="51"/>
      <c r="AV1081" s="46"/>
      <c r="AW1081" s="51"/>
      <c r="AX1081" s="46"/>
    </row>
    <row r="1082" spans="47:50" x14ac:dyDescent="0.45">
      <c r="AU1082" s="51"/>
      <c r="AV1082" s="46"/>
      <c r="AW1082" s="51"/>
      <c r="AX1082" s="46"/>
    </row>
    <row r="1083" spans="47:50" x14ac:dyDescent="0.45">
      <c r="AU1083" s="51"/>
      <c r="AV1083" s="46"/>
      <c r="AW1083" s="51"/>
      <c r="AX1083" s="46"/>
    </row>
    <row r="1084" spans="47:50" x14ac:dyDescent="0.45">
      <c r="AU1084" s="51"/>
      <c r="AV1084" s="46"/>
      <c r="AW1084" s="51"/>
      <c r="AX1084" s="46"/>
    </row>
    <row r="1085" spans="47:50" x14ac:dyDescent="0.45">
      <c r="AU1085" s="51"/>
      <c r="AV1085" s="46"/>
      <c r="AW1085" s="51"/>
      <c r="AX1085" s="46"/>
    </row>
    <row r="1086" spans="47:50" x14ac:dyDescent="0.45">
      <c r="AU1086" s="51"/>
      <c r="AV1086" s="46"/>
      <c r="AW1086" s="51"/>
      <c r="AX1086" s="46"/>
    </row>
    <row r="1087" spans="47:50" x14ac:dyDescent="0.45">
      <c r="AU1087" s="51"/>
      <c r="AV1087" s="46"/>
      <c r="AW1087" s="51"/>
      <c r="AX1087" s="46"/>
    </row>
    <row r="1088" spans="47:50" x14ac:dyDescent="0.45">
      <c r="AU1088" s="51"/>
      <c r="AV1088" s="46"/>
      <c r="AW1088" s="51"/>
      <c r="AX1088" s="46"/>
    </row>
    <row r="1089" spans="47:50" x14ac:dyDescent="0.45">
      <c r="AU1089" s="51"/>
      <c r="AV1089" s="46"/>
      <c r="AW1089" s="51"/>
      <c r="AX1089" s="46"/>
    </row>
    <row r="1090" spans="47:50" x14ac:dyDescent="0.45">
      <c r="AU1090" s="51"/>
      <c r="AV1090" s="46"/>
      <c r="AW1090" s="51"/>
      <c r="AX1090" s="46"/>
    </row>
    <row r="1091" spans="47:50" x14ac:dyDescent="0.45">
      <c r="AU1091" s="51"/>
      <c r="AV1091" s="46"/>
      <c r="AW1091" s="51"/>
      <c r="AX1091" s="46"/>
    </row>
    <row r="1092" spans="47:50" x14ac:dyDescent="0.45">
      <c r="AU1092" s="51"/>
      <c r="AV1092" s="46"/>
      <c r="AW1092" s="51"/>
      <c r="AX1092" s="46"/>
    </row>
    <row r="1093" spans="47:50" x14ac:dyDescent="0.45">
      <c r="AU1093" s="51"/>
      <c r="AV1093" s="46"/>
      <c r="AW1093" s="51"/>
      <c r="AX1093" s="46"/>
    </row>
    <row r="1094" spans="47:50" x14ac:dyDescent="0.45">
      <c r="AU1094" s="51"/>
      <c r="AV1094" s="46"/>
      <c r="AW1094" s="51"/>
      <c r="AX1094" s="46"/>
    </row>
    <row r="1095" spans="47:50" x14ac:dyDescent="0.45">
      <c r="AU1095" s="51"/>
      <c r="AV1095" s="46"/>
      <c r="AW1095" s="51"/>
      <c r="AX1095" s="46"/>
    </row>
    <row r="1096" spans="47:50" x14ac:dyDescent="0.45">
      <c r="AU1096" s="51"/>
      <c r="AV1096" s="46"/>
      <c r="AW1096" s="51"/>
      <c r="AX1096" s="46"/>
    </row>
    <row r="1097" spans="47:50" x14ac:dyDescent="0.45">
      <c r="AU1097" s="51"/>
      <c r="AV1097" s="46"/>
      <c r="AW1097" s="51"/>
      <c r="AX1097" s="46"/>
    </row>
    <row r="1098" spans="47:50" x14ac:dyDescent="0.45">
      <c r="AU1098" s="51"/>
      <c r="AV1098" s="46"/>
      <c r="AW1098" s="51"/>
      <c r="AX1098" s="46"/>
    </row>
    <row r="1099" spans="47:50" x14ac:dyDescent="0.45">
      <c r="AU1099" s="51"/>
      <c r="AV1099" s="46"/>
      <c r="AW1099" s="51"/>
      <c r="AX1099" s="46"/>
    </row>
    <row r="1100" spans="47:50" x14ac:dyDescent="0.45">
      <c r="AU1100" s="51"/>
      <c r="AV1100" s="46"/>
      <c r="AW1100" s="51"/>
      <c r="AX1100" s="46"/>
    </row>
    <row r="1101" spans="47:50" x14ac:dyDescent="0.45">
      <c r="AU1101" s="51"/>
      <c r="AV1101" s="46"/>
      <c r="AW1101" s="51"/>
      <c r="AX1101" s="46"/>
    </row>
    <row r="1102" spans="47:50" x14ac:dyDescent="0.45">
      <c r="AU1102" s="51"/>
      <c r="AV1102" s="46"/>
      <c r="AW1102" s="51"/>
      <c r="AX1102" s="46"/>
    </row>
    <row r="1103" spans="47:50" x14ac:dyDescent="0.45">
      <c r="AU1103" s="51"/>
      <c r="AV1103" s="46"/>
      <c r="AW1103" s="51"/>
      <c r="AX1103" s="46"/>
    </row>
    <row r="1104" spans="47:50" x14ac:dyDescent="0.45">
      <c r="AU1104" s="51"/>
      <c r="AV1104" s="46"/>
      <c r="AW1104" s="51"/>
      <c r="AX1104" s="46"/>
    </row>
    <row r="1105" spans="47:50" x14ac:dyDescent="0.45">
      <c r="AU1105" s="51"/>
      <c r="AV1105" s="46"/>
      <c r="AW1105" s="51"/>
      <c r="AX1105" s="46"/>
    </row>
    <row r="1106" spans="47:50" x14ac:dyDescent="0.45">
      <c r="AU1106" s="51"/>
      <c r="AV1106" s="46"/>
      <c r="AW1106" s="51"/>
      <c r="AX1106" s="46"/>
    </row>
    <row r="1107" spans="47:50" x14ac:dyDescent="0.45">
      <c r="AU1107" s="51"/>
      <c r="AV1107" s="46"/>
      <c r="AW1107" s="51"/>
      <c r="AX1107" s="46"/>
    </row>
    <row r="1108" spans="47:50" x14ac:dyDescent="0.45">
      <c r="AU1108" s="51"/>
      <c r="AV1108" s="46"/>
      <c r="AW1108" s="51"/>
      <c r="AX1108" s="46"/>
    </row>
    <row r="1109" spans="47:50" x14ac:dyDescent="0.45">
      <c r="AU1109" s="51"/>
      <c r="AV1109" s="46"/>
      <c r="AW1109" s="51"/>
      <c r="AX1109" s="46"/>
    </row>
    <row r="1110" spans="47:50" x14ac:dyDescent="0.45">
      <c r="AU1110" s="51"/>
      <c r="AV1110" s="46"/>
      <c r="AW1110" s="51"/>
      <c r="AX1110" s="46"/>
    </row>
    <row r="1111" spans="47:50" x14ac:dyDescent="0.45">
      <c r="AU1111" s="51"/>
      <c r="AV1111" s="46"/>
      <c r="AW1111" s="51"/>
      <c r="AX1111" s="46"/>
    </row>
    <row r="1112" spans="47:50" x14ac:dyDescent="0.45">
      <c r="AU1112" s="51"/>
      <c r="AV1112" s="46"/>
      <c r="AW1112" s="51"/>
      <c r="AX1112" s="46"/>
    </row>
    <row r="1113" spans="47:50" x14ac:dyDescent="0.45">
      <c r="AU1113" s="51"/>
      <c r="AV1113" s="46"/>
      <c r="AW1113" s="51"/>
      <c r="AX1113" s="46"/>
    </row>
    <row r="1114" spans="47:50" x14ac:dyDescent="0.45">
      <c r="AU1114" s="51"/>
      <c r="AV1114" s="46"/>
      <c r="AW1114" s="51"/>
      <c r="AX1114" s="46"/>
    </row>
    <row r="1115" spans="47:50" x14ac:dyDescent="0.45">
      <c r="AU1115" s="51"/>
      <c r="AV1115" s="46"/>
      <c r="AW1115" s="51"/>
      <c r="AX1115" s="46"/>
    </row>
    <row r="1116" spans="47:50" x14ac:dyDescent="0.45">
      <c r="AU1116" s="51"/>
      <c r="AV1116" s="46"/>
      <c r="AW1116" s="51"/>
      <c r="AX1116" s="46"/>
    </row>
    <row r="1117" spans="47:50" x14ac:dyDescent="0.45">
      <c r="AU1117" s="51"/>
      <c r="AV1117" s="46"/>
      <c r="AW1117" s="51"/>
      <c r="AX1117" s="46"/>
    </row>
    <row r="1118" spans="47:50" x14ac:dyDescent="0.45">
      <c r="AU1118" s="51"/>
      <c r="AV1118" s="46"/>
      <c r="AW1118" s="51"/>
      <c r="AX1118" s="46"/>
    </row>
    <row r="1119" spans="47:50" x14ac:dyDescent="0.45">
      <c r="AU1119" s="51"/>
      <c r="AV1119" s="46"/>
      <c r="AW1119" s="51"/>
      <c r="AX1119" s="46"/>
    </row>
    <row r="1120" spans="47:50" x14ac:dyDescent="0.45">
      <c r="AU1120" s="51"/>
      <c r="AV1120" s="46"/>
      <c r="AW1120" s="51"/>
      <c r="AX1120" s="46"/>
    </row>
    <row r="1121" spans="47:50" x14ac:dyDescent="0.45">
      <c r="AU1121" s="51"/>
      <c r="AV1121" s="46"/>
      <c r="AW1121" s="51"/>
      <c r="AX1121" s="46"/>
    </row>
    <row r="1122" spans="47:50" x14ac:dyDescent="0.45">
      <c r="AU1122" s="51"/>
      <c r="AV1122" s="46"/>
      <c r="AW1122" s="51"/>
      <c r="AX1122" s="46"/>
    </row>
    <row r="1123" spans="47:50" x14ac:dyDescent="0.45">
      <c r="AU1123" s="51"/>
      <c r="AV1123" s="46"/>
      <c r="AW1123" s="51"/>
      <c r="AX1123" s="46"/>
    </row>
    <row r="1124" spans="47:50" x14ac:dyDescent="0.45">
      <c r="AU1124" s="51"/>
      <c r="AV1124" s="46"/>
      <c r="AW1124" s="51"/>
      <c r="AX1124" s="46"/>
    </row>
    <row r="1125" spans="47:50" x14ac:dyDescent="0.45">
      <c r="AU1125" s="51"/>
      <c r="AV1125" s="46"/>
      <c r="AW1125" s="51"/>
      <c r="AX1125" s="46"/>
    </row>
    <row r="1126" spans="47:50" x14ac:dyDescent="0.45">
      <c r="AU1126" s="51"/>
      <c r="AV1126" s="46"/>
      <c r="AW1126" s="51"/>
      <c r="AX1126" s="46"/>
    </row>
    <row r="1127" spans="47:50" x14ac:dyDescent="0.45">
      <c r="AU1127" s="51"/>
      <c r="AV1127" s="46"/>
      <c r="AW1127" s="51"/>
      <c r="AX1127" s="46"/>
    </row>
    <row r="1128" spans="47:50" x14ac:dyDescent="0.45">
      <c r="AU1128" s="51"/>
      <c r="AV1128" s="46"/>
      <c r="AW1128" s="51"/>
      <c r="AX1128" s="46"/>
    </row>
    <row r="1129" spans="47:50" x14ac:dyDescent="0.45">
      <c r="AU1129" s="51"/>
      <c r="AV1129" s="46"/>
      <c r="AW1129" s="51"/>
      <c r="AX1129" s="46"/>
    </row>
    <row r="1130" spans="47:50" x14ac:dyDescent="0.45">
      <c r="AU1130" s="51"/>
      <c r="AV1130" s="46"/>
      <c r="AW1130" s="51"/>
      <c r="AX1130" s="46"/>
    </row>
    <row r="1131" spans="47:50" x14ac:dyDescent="0.45">
      <c r="AU1131" s="51"/>
      <c r="AV1131" s="46"/>
      <c r="AW1131" s="51"/>
      <c r="AX1131" s="46"/>
    </row>
    <row r="1132" spans="47:50" x14ac:dyDescent="0.45">
      <c r="AU1132" s="51"/>
      <c r="AV1132" s="46"/>
      <c r="AW1132" s="51"/>
      <c r="AX1132" s="46"/>
    </row>
    <row r="1133" spans="47:50" x14ac:dyDescent="0.45">
      <c r="AU1133" s="51"/>
      <c r="AV1133" s="46"/>
      <c r="AW1133" s="51"/>
      <c r="AX1133" s="46"/>
    </row>
    <row r="1134" spans="47:50" x14ac:dyDescent="0.45">
      <c r="AU1134" s="51"/>
      <c r="AV1134" s="46"/>
      <c r="AW1134" s="51"/>
      <c r="AX1134" s="46"/>
    </row>
    <row r="1135" spans="47:50" x14ac:dyDescent="0.45">
      <c r="AU1135" s="51"/>
      <c r="AV1135" s="46"/>
      <c r="AW1135" s="51"/>
      <c r="AX1135" s="46"/>
    </row>
    <row r="1136" spans="47:50" x14ac:dyDescent="0.45">
      <c r="AU1136" s="51"/>
      <c r="AV1136" s="46"/>
      <c r="AW1136" s="51"/>
      <c r="AX1136" s="46"/>
    </row>
    <row r="1137" spans="47:50" x14ac:dyDescent="0.45">
      <c r="AU1137" s="51"/>
      <c r="AV1137" s="46"/>
      <c r="AW1137" s="51"/>
      <c r="AX1137" s="46"/>
    </row>
    <row r="1138" spans="47:50" x14ac:dyDescent="0.45">
      <c r="AU1138" s="51"/>
      <c r="AV1138" s="46"/>
      <c r="AW1138" s="51"/>
      <c r="AX1138" s="46"/>
    </row>
    <row r="1139" spans="47:50" x14ac:dyDescent="0.45">
      <c r="AU1139" s="51"/>
      <c r="AV1139" s="46"/>
      <c r="AW1139" s="51"/>
      <c r="AX1139" s="46"/>
    </row>
    <row r="1140" spans="47:50" x14ac:dyDescent="0.45">
      <c r="AU1140" s="51"/>
      <c r="AV1140" s="46"/>
      <c r="AW1140" s="51"/>
      <c r="AX1140" s="46"/>
    </row>
    <row r="1141" spans="47:50" x14ac:dyDescent="0.45">
      <c r="AU1141" s="51"/>
      <c r="AV1141" s="46"/>
      <c r="AW1141" s="51"/>
      <c r="AX1141" s="46"/>
    </row>
    <row r="1142" spans="47:50" x14ac:dyDescent="0.45">
      <c r="AU1142" s="51"/>
      <c r="AV1142" s="46"/>
      <c r="AW1142" s="51"/>
      <c r="AX1142" s="46"/>
    </row>
    <row r="1143" spans="47:50" x14ac:dyDescent="0.45">
      <c r="AU1143" s="51"/>
      <c r="AV1143" s="46"/>
      <c r="AW1143" s="51"/>
      <c r="AX1143" s="46"/>
    </row>
    <row r="1144" spans="47:50" x14ac:dyDescent="0.45">
      <c r="AU1144" s="51"/>
      <c r="AV1144" s="46"/>
      <c r="AW1144" s="51"/>
      <c r="AX1144" s="46"/>
    </row>
    <row r="1145" spans="47:50" x14ac:dyDescent="0.45">
      <c r="AU1145" s="51"/>
      <c r="AV1145" s="46"/>
      <c r="AW1145" s="51"/>
      <c r="AX1145" s="46"/>
    </row>
    <row r="1146" spans="47:50" x14ac:dyDescent="0.45">
      <c r="AU1146" s="51"/>
      <c r="AV1146" s="46"/>
      <c r="AW1146" s="51"/>
      <c r="AX1146" s="46"/>
    </row>
    <row r="1147" spans="47:50" x14ac:dyDescent="0.45">
      <c r="AU1147" s="51"/>
      <c r="AV1147" s="46"/>
      <c r="AW1147" s="51"/>
      <c r="AX1147" s="46"/>
    </row>
    <row r="1148" spans="47:50" x14ac:dyDescent="0.45">
      <c r="AU1148" s="51"/>
      <c r="AV1148" s="46"/>
      <c r="AW1148" s="51"/>
      <c r="AX1148" s="46"/>
    </row>
    <row r="1149" spans="47:50" x14ac:dyDescent="0.45">
      <c r="AU1149" s="51"/>
      <c r="AV1149" s="46"/>
      <c r="AW1149" s="51"/>
      <c r="AX1149" s="46"/>
    </row>
    <row r="1150" spans="47:50" x14ac:dyDescent="0.45">
      <c r="AU1150" s="51"/>
      <c r="AV1150" s="46"/>
      <c r="AW1150" s="51"/>
      <c r="AX1150" s="46"/>
    </row>
    <row r="1151" spans="47:50" x14ac:dyDescent="0.45">
      <c r="AU1151" s="51"/>
      <c r="AV1151" s="46"/>
      <c r="AW1151" s="51"/>
      <c r="AX1151" s="46"/>
    </row>
    <row r="1152" spans="47:50" x14ac:dyDescent="0.45">
      <c r="AU1152" s="51"/>
      <c r="AV1152" s="46"/>
      <c r="AW1152" s="51"/>
      <c r="AX1152" s="46"/>
    </row>
    <row r="1153" spans="47:50" x14ac:dyDescent="0.45">
      <c r="AU1153" s="51"/>
      <c r="AV1153" s="46"/>
      <c r="AW1153" s="51"/>
      <c r="AX1153" s="46"/>
    </row>
    <row r="1154" spans="47:50" x14ac:dyDescent="0.45">
      <c r="AU1154" s="51"/>
      <c r="AV1154" s="46"/>
      <c r="AW1154" s="51"/>
      <c r="AX1154" s="46"/>
    </row>
    <row r="1155" spans="47:50" x14ac:dyDescent="0.45">
      <c r="AU1155" s="51"/>
      <c r="AV1155" s="46"/>
      <c r="AW1155" s="51"/>
      <c r="AX1155" s="46"/>
    </row>
    <row r="1156" spans="47:50" x14ac:dyDescent="0.45">
      <c r="AU1156" s="51"/>
      <c r="AV1156" s="46"/>
      <c r="AW1156" s="51"/>
      <c r="AX1156" s="46"/>
    </row>
    <row r="1157" spans="47:50" x14ac:dyDescent="0.45">
      <c r="AU1157" s="51"/>
      <c r="AV1157" s="46"/>
      <c r="AW1157" s="51"/>
      <c r="AX1157" s="46"/>
    </row>
    <row r="1158" spans="47:50" x14ac:dyDescent="0.45">
      <c r="AU1158" s="51"/>
      <c r="AV1158" s="46"/>
      <c r="AW1158" s="51"/>
      <c r="AX1158" s="46"/>
    </row>
    <row r="1159" spans="47:50" x14ac:dyDescent="0.45">
      <c r="AU1159" s="51"/>
      <c r="AV1159" s="46"/>
      <c r="AW1159" s="51"/>
      <c r="AX1159" s="46"/>
    </row>
    <row r="1160" spans="47:50" x14ac:dyDescent="0.45">
      <c r="AU1160" s="51"/>
      <c r="AV1160" s="46"/>
      <c r="AW1160" s="51"/>
      <c r="AX1160" s="46"/>
    </row>
    <row r="1161" spans="47:50" x14ac:dyDescent="0.45">
      <c r="AU1161" s="51"/>
      <c r="AV1161" s="46"/>
      <c r="AW1161" s="51"/>
      <c r="AX1161" s="46"/>
    </row>
    <row r="1162" spans="47:50" x14ac:dyDescent="0.45">
      <c r="AU1162" s="51"/>
      <c r="AV1162" s="46"/>
      <c r="AW1162" s="51"/>
      <c r="AX1162" s="46"/>
    </row>
    <row r="1163" spans="47:50" x14ac:dyDescent="0.45">
      <c r="AU1163" s="51"/>
      <c r="AV1163" s="46"/>
      <c r="AW1163" s="51"/>
      <c r="AX1163" s="46"/>
    </row>
    <row r="1164" spans="47:50" x14ac:dyDescent="0.45">
      <c r="AU1164" s="51"/>
      <c r="AV1164" s="46"/>
      <c r="AW1164" s="51"/>
      <c r="AX1164" s="46"/>
    </row>
    <row r="1165" spans="47:50" x14ac:dyDescent="0.45">
      <c r="AU1165" s="51"/>
      <c r="AV1165" s="46"/>
      <c r="AW1165" s="51"/>
      <c r="AX1165" s="46"/>
    </row>
    <row r="1166" spans="47:50" x14ac:dyDescent="0.45">
      <c r="AU1166" s="51"/>
      <c r="AV1166" s="46"/>
      <c r="AW1166" s="51"/>
      <c r="AX1166" s="46"/>
    </row>
    <row r="1167" spans="47:50" x14ac:dyDescent="0.45">
      <c r="AU1167" s="51"/>
      <c r="AV1167" s="46"/>
      <c r="AW1167" s="51"/>
      <c r="AX1167" s="46"/>
    </row>
    <row r="1168" spans="47:50" x14ac:dyDescent="0.45">
      <c r="AU1168" s="51"/>
      <c r="AV1168" s="46"/>
      <c r="AW1168" s="51"/>
      <c r="AX1168" s="46"/>
    </row>
    <row r="1169" spans="47:50" x14ac:dyDescent="0.45">
      <c r="AU1169" s="51"/>
      <c r="AV1169" s="46"/>
      <c r="AW1169" s="51"/>
      <c r="AX1169" s="46"/>
    </row>
    <row r="1170" spans="47:50" x14ac:dyDescent="0.45">
      <c r="AU1170" s="51"/>
      <c r="AV1170" s="46"/>
      <c r="AW1170" s="51"/>
      <c r="AX1170" s="46"/>
    </row>
    <row r="1171" spans="47:50" x14ac:dyDescent="0.45">
      <c r="AU1171" s="51"/>
      <c r="AV1171" s="46"/>
      <c r="AW1171" s="51"/>
      <c r="AX1171" s="46"/>
    </row>
    <row r="1172" spans="47:50" x14ac:dyDescent="0.45">
      <c r="AU1172" s="51"/>
      <c r="AV1172" s="46"/>
      <c r="AW1172" s="51"/>
      <c r="AX1172" s="46"/>
    </row>
    <row r="1173" spans="47:50" x14ac:dyDescent="0.45">
      <c r="AU1173" s="51"/>
      <c r="AV1173" s="46"/>
      <c r="AW1173" s="51"/>
      <c r="AX1173" s="46"/>
    </row>
    <row r="1174" spans="47:50" x14ac:dyDescent="0.45">
      <c r="AU1174" s="51"/>
      <c r="AV1174" s="46"/>
      <c r="AW1174" s="51"/>
      <c r="AX1174" s="46"/>
    </row>
    <row r="1175" spans="47:50" x14ac:dyDescent="0.45">
      <c r="AU1175" s="51"/>
      <c r="AV1175" s="46"/>
      <c r="AW1175" s="51"/>
      <c r="AX1175" s="46"/>
    </row>
    <row r="1176" spans="47:50" x14ac:dyDescent="0.45">
      <c r="AU1176" s="51"/>
      <c r="AV1176" s="46"/>
      <c r="AW1176" s="51"/>
      <c r="AX1176" s="46"/>
    </row>
    <row r="1177" spans="47:50" x14ac:dyDescent="0.45">
      <c r="AU1177" s="51"/>
      <c r="AV1177" s="46"/>
      <c r="AW1177" s="51"/>
      <c r="AX1177" s="46"/>
    </row>
    <row r="1178" spans="47:50" x14ac:dyDescent="0.45">
      <c r="AU1178" s="51"/>
      <c r="AV1178" s="46"/>
      <c r="AW1178" s="51"/>
      <c r="AX1178" s="46"/>
    </row>
    <row r="1179" spans="47:50" x14ac:dyDescent="0.45">
      <c r="AU1179" s="51"/>
      <c r="AV1179" s="46"/>
      <c r="AW1179" s="51"/>
      <c r="AX1179" s="46"/>
    </row>
    <row r="1180" spans="47:50" x14ac:dyDescent="0.45">
      <c r="AU1180" s="51"/>
      <c r="AV1180" s="46"/>
      <c r="AW1180" s="51"/>
      <c r="AX1180" s="46"/>
    </row>
    <row r="1181" spans="47:50" x14ac:dyDescent="0.45">
      <c r="AU1181" s="51"/>
      <c r="AV1181" s="46"/>
      <c r="AW1181" s="51"/>
      <c r="AX1181" s="46"/>
    </row>
    <row r="1182" spans="47:50" x14ac:dyDescent="0.45">
      <c r="AU1182" s="51"/>
      <c r="AV1182" s="46"/>
      <c r="AW1182" s="51"/>
      <c r="AX1182" s="46"/>
    </row>
    <row r="1183" spans="47:50" x14ac:dyDescent="0.45">
      <c r="AU1183" s="51"/>
      <c r="AV1183" s="46"/>
      <c r="AW1183" s="51"/>
      <c r="AX1183" s="46"/>
    </row>
    <row r="1184" spans="47:50" x14ac:dyDescent="0.45">
      <c r="AU1184" s="51"/>
      <c r="AV1184" s="46"/>
      <c r="AW1184" s="51"/>
      <c r="AX1184" s="46"/>
    </row>
    <row r="1185" spans="47:50" x14ac:dyDescent="0.45">
      <c r="AU1185" s="51"/>
      <c r="AV1185" s="46"/>
      <c r="AW1185" s="51"/>
      <c r="AX1185" s="46"/>
    </row>
    <row r="1186" spans="47:50" x14ac:dyDescent="0.45">
      <c r="AU1186" s="51"/>
      <c r="AV1186" s="46"/>
      <c r="AW1186" s="51"/>
      <c r="AX1186" s="46"/>
    </row>
    <row r="1187" spans="47:50" x14ac:dyDescent="0.45">
      <c r="AU1187" s="51"/>
      <c r="AV1187" s="46"/>
      <c r="AW1187" s="51"/>
      <c r="AX1187" s="46"/>
    </row>
    <row r="1188" spans="47:50" x14ac:dyDescent="0.45">
      <c r="AU1188" s="51"/>
      <c r="AV1188" s="46"/>
      <c r="AW1188" s="51"/>
      <c r="AX1188" s="46"/>
    </row>
    <row r="1189" spans="47:50" x14ac:dyDescent="0.45">
      <c r="AU1189" s="51"/>
      <c r="AV1189" s="46"/>
      <c r="AW1189" s="51"/>
      <c r="AX1189" s="46"/>
    </row>
    <row r="1190" spans="47:50" x14ac:dyDescent="0.45">
      <c r="AU1190" s="51"/>
      <c r="AV1190" s="46"/>
      <c r="AW1190" s="51"/>
      <c r="AX1190" s="46"/>
    </row>
    <row r="1191" spans="47:50" x14ac:dyDescent="0.45">
      <c r="AU1191" s="51"/>
      <c r="AV1191" s="46"/>
      <c r="AW1191" s="51"/>
      <c r="AX1191" s="46"/>
    </row>
    <row r="1192" spans="47:50" x14ac:dyDescent="0.45">
      <c r="AU1192" s="51"/>
      <c r="AV1192" s="46"/>
      <c r="AW1192" s="51"/>
      <c r="AX1192" s="46"/>
    </row>
    <row r="1193" spans="47:50" x14ac:dyDescent="0.45">
      <c r="AU1193" s="51"/>
      <c r="AV1193" s="46"/>
      <c r="AW1193" s="51"/>
      <c r="AX1193" s="46"/>
    </row>
    <row r="1194" spans="47:50" x14ac:dyDescent="0.45">
      <c r="AU1194" s="51"/>
      <c r="AV1194" s="46"/>
      <c r="AW1194" s="51"/>
      <c r="AX1194" s="46"/>
    </row>
    <row r="1195" spans="47:50" x14ac:dyDescent="0.45">
      <c r="AU1195" s="51"/>
      <c r="AV1195" s="46"/>
      <c r="AW1195" s="51"/>
      <c r="AX1195" s="46"/>
    </row>
    <row r="1196" spans="47:50" x14ac:dyDescent="0.45">
      <c r="AU1196" s="51"/>
      <c r="AV1196" s="46"/>
      <c r="AW1196" s="51"/>
      <c r="AX1196" s="46"/>
    </row>
    <row r="1197" spans="47:50" x14ac:dyDescent="0.45">
      <c r="AU1197" s="51"/>
      <c r="AV1197" s="46"/>
      <c r="AW1197" s="51"/>
      <c r="AX1197" s="46"/>
    </row>
    <row r="1198" spans="47:50" x14ac:dyDescent="0.45">
      <c r="AU1198" s="51"/>
      <c r="AV1198" s="46"/>
      <c r="AW1198" s="51"/>
      <c r="AX1198" s="46"/>
    </row>
    <row r="1199" spans="47:50" x14ac:dyDescent="0.45">
      <c r="AU1199" s="51"/>
      <c r="AV1199" s="46"/>
      <c r="AW1199" s="51"/>
      <c r="AX1199" s="46"/>
    </row>
    <row r="1200" spans="47:50" x14ac:dyDescent="0.45">
      <c r="AU1200" s="51"/>
      <c r="AV1200" s="46"/>
      <c r="AW1200" s="51"/>
      <c r="AX1200" s="46"/>
    </row>
    <row r="1201" spans="47:50" x14ac:dyDescent="0.45">
      <c r="AU1201" s="51"/>
      <c r="AV1201" s="46"/>
      <c r="AW1201" s="51"/>
      <c r="AX1201" s="46"/>
    </row>
    <row r="1202" spans="47:50" x14ac:dyDescent="0.45">
      <c r="AU1202" s="51"/>
      <c r="AV1202" s="46"/>
      <c r="AW1202" s="51"/>
      <c r="AX1202" s="46"/>
    </row>
    <row r="1203" spans="47:50" x14ac:dyDescent="0.45">
      <c r="AU1203" s="51"/>
      <c r="AV1203" s="46"/>
      <c r="AW1203" s="51"/>
      <c r="AX1203" s="46"/>
    </row>
    <row r="1204" spans="47:50" x14ac:dyDescent="0.45">
      <c r="AU1204" s="51"/>
      <c r="AV1204" s="46"/>
      <c r="AW1204" s="51"/>
      <c r="AX1204" s="46"/>
    </row>
    <row r="1205" spans="47:50" x14ac:dyDescent="0.45">
      <c r="AU1205" s="51"/>
      <c r="AV1205" s="46"/>
      <c r="AW1205" s="51"/>
      <c r="AX1205" s="46"/>
    </row>
    <row r="1206" spans="47:50" x14ac:dyDescent="0.45">
      <c r="AU1206" s="51"/>
      <c r="AV1206" s="46"/>
      <c r="AW1206" s="51"/>
      <c r="AX1206" s="46"/>
    </row>
    <row r="1207" spans="47:50" x14ac:dyDescent="0.45">
      <c r="AU1207" s="51"/>
      <c r="AV1207" s="46"/>
      <c r="AW1207" s="51"/>
      <c r="AX1207" s="46"/>
    </row>
    <row r="1208" spans="47:50" x14ac:dyDescent="0.45">
      <c r="AU1208" s="51"/>
      <c r="AV1208" s="46"/>
      <c r="AW1208" s="51"/>
      <c r="AX1208" s="46"/>
    </row>
    <row r="1209" spans="47:50" x14ac:dyDescent="0.45">
      <c r="AU1209" s="51"/>
      <c r="AV1209" s="46"/>
      <c r="AW1209" s="51"/>
      <c r="AX1209" s="46"/>
    </row>
    <row r="1210" spans="47:50" x14ac:dyDescent="0.45">
      <c r="AU1210" s="51"/>
      <c r="AV1210" s="46"/>
      <c r="AW1210" s="51"/>
      <c r="AX1210" s="46"/>
    </row>
    <row r="1211" spans="47:50" x14ac:dyDescent="0.45">
      <c r="AU1211" s="51"/>
      <c r="AV1211" s="46"/>
      <c r="AW1211" s="51"/>
      <c r="AX1211" s="46"/>
    </row>
    <row r="1212" spans="47:50" x14ac:dyDescent="0.45">
      <c r="AU1212" s="51"/>
      <c r="AV1212" s="46"/>
      <c r="AW1212" s="51"/>
      <c r="AX1212" s="46"/>
    </row>
    <row r="1213" spans="47:50" x14ac:dyDescent="0.45">
      <c r="AU1213" s="51"/>
      <c r="AV1213" s="46"/>
      <c r="AW1213" s="51"/>
      <c r="AX1213" s="46"/>
    </row>
    <row r="1214" spans="47:50" x14ac:dyDescent="0.45">
      <c r="AU1214" s="51"/>
      <c r="AV1214" s="46"/>
      <c r="AW1214" s="51"/>
      <c r="AX1214" s="46"/>
    </row>
    <row r="1215" spans="47:50" x14ac:dyDescent="0.45">
      <c r="AU1215" s="51"/>
      <c r="AV1215" s="46"/>
      <c r="AW1215" s="51"/>
      <c r="AX1215" s="46"/>
    </row>
    <row r="1216" spans="47:50" x14ac:dyDescent="0.45">
      <c r="AU1216" s="51"/>
      <c r="AV1216" s="46"/>
      <c r="AW1216" s="51"/>
      <c r="AX1216" s="46"/>
    </row>
    <row r="1217" spans="47:50" x14ac:dyDescent="0.45">
      <c r="AU1217" s="51"/>
      <c r="AV1217" s="46"/>
      <c r="AW1217" s="51"/>
      <c r="AX1217" s="46"/>
    </row>
    <row r="1218" spans="47:50" x14ac:dyDescent="0.45">
      <c r="AU1218" s="51"/>
      <c r="AV1218" s="46"/>
      <c r="AW1218" s="51"/>
      <c r="AX1218" s="46"/>
    </row>
    <row r="1219" spans="47:50" x14ac:dyDescent="0.45">
      <c r="AU1219" s="51"/>
      <c r="AV1219" s="46"/>
      <c r="AW1219" s="51"/>
      <c r="AX1219" s="46"/>
    </row>
    <row r="1220" spans="47:50" x14ac:dyDescent="0.45">
      <c r="AU1220" s="51"/>
      <c r="AV1220" s="46"/>
      <c r="AW1220" s="51"/>
      <c r="AX1220" s="46"/>
    </row>
    <row r="1221" spans="47:50" x14ac:dyDescent="0.45">
      <c r="AU1221" s="51"/>
      <c r="AV1221" s="46"/>
      <c r="AW1221" s="51"/>
      <c r="AX1221" s="46"/>
    </row>
    <row r="1222" spans="47:50" x14ac:dyDescent="0.45">
      <c r="AU1222" s="51"/>
      <c r="AV1222" s="46"/>
      <c r="AW1222" s="51"/>
      <c r="AX1222" s="46"/>
    </row>
    <row r="1223" spans="47:50" x14ac:dyDescent="0.45">
      <c r="AU1223" s="51"/>
      <c r="AV1223" s="46"/>
      <c r="AW1223" s="51"/>
      <c r="AX1223" s="46"/>
    </row>
    <row r="1224" spans="47:50" x14ac:dyDescent="0.45">
      <c r="AU1224" s="51"/>
      <c r="AV1224" s="46"/>
      <c r="AW1224" s="51"/>
      <c r="AX1224" s="46"/>
    </row>
    <row r="1225" spans="47:50" x14ac:dyDescent="0.45">
      <c r="AU1225" s="51"/>
      <c r="AV1225" s="46"/>
      <c r="AW1225" s="51"/>
      <c r="AX1225" s="46"/>
    </row>
    <row r="1226" spans="47:50" x14ac:dyDescent="0.45">
      <c r="AU1226" s="51"/>
      <c r="AV1226" s="46"/>
      <c r="AW1226" s="51"/>
      <c r="AX1226" s="46"/>
    </row>
    <row r="1227" spans="47:50" x14ac:dyDescent="0.45">
      <c r="AU1227" s="51"/>
      <c r="AV1227" s="46"/>
      <c r="AW1227" s="51"/>
      <c r="AX1227" s="46"/>
    </row>
    <row r="1228" spans="47:50" x14ac:dyDescent="0.45">
      <c r="AU1228" s="51"/>
      <c r="AV1228" s="46"/>
      <c r="AW1228" s="51"/>
      <c r="AX1228" s="46"/>
    </row>
    <row r="1229" spans="47:50" x14ac:dyDescent="0.45">
      <c r="AU1229" s="51"/>
      <c r="AV1229" s="46"/>
      <c r="AW1229" s="51"/>
      <c r="AX1229" s="46"/>
    </row>
    <row r="1230" spans="47:50" x14ac:dyDescent="0.45">
      <c r="AU1230" s="51"/>
      <c r="AV1230" s="46"/>
      <c r="AW1230" s="51"/>
      <c r="AX1230" s="46"/>
    </row>
    <row r="1231" spans="47:50" x14ac:dyDescent="0.45">
      <c r="AU1231" s="51"/>
      <c r="AV1231" s="46"/>
      <c r="AW1231" s="51"/>
      <c r="AX1231" s="46"/>
    </row>
    <row r="1232" spans="47:50" x14ac:dyDescent="0.45">
      <c r="AU1232" s="51"/>
      <c r="AV1232" s="46"/>
      <c r="AW1232" s="51"/>
      <c r="AX1232" s="46"/>
    </row>
    <row r="1233" spans="47:50" x14ac:dyDescent="0.45">
      <c r="AU1233" s="51"/>
      <c r="AV1233" s="46"/>
      <c r="AW1233" s="51"/>
      <c r="AX1233" s="46"/>
    </row>
    <row r="1234" spans="47:50" x14ac:dyDescent="0.45">
      <c r="AU1234" s="51"/>
      <c r="AV1234" s="46"/>
      <c r="AW1234" s="51"/>
      <c r="AX1234" s="46"/>
    </row>
    <row r="1235" spans="47:50" x14ac:dyDescent="0.45">
      <c r="AU1235" s="51"/>
      <c r="AV1235" s="46"/>
      <c r="AW1235" s="51"/>
      <c r="AX1235" s="46"/>
    </row>
    <row r="1236" spans="47:50" x14ac:dyDescent="0.45">
      <c r="AU1236" s="51"/>
      <c r="AV1236" s="46"/>
      <c r="AW1236" s="51"/>
      <c r="AX1236" s="46"/>
    </row>
    <row r="1237" spans="47:50" x14ac:dyDescent="0.45">
      <c r="AU1237" s="51"/>
      <c r="AV1237" s="46"/>
      <c r="AW1237" s="51"/>
      <c r="AX1237" s="46"/>
    </row>
    <row r="1238" spans="47:50" x14ac:dyDescent="0.45">
      <c r="AU1238" s="51"/>
      <c r="AV1238" s="46"/>
      <c r="AW1238" s="51"/>
      <c r="AX1238" s="46"/>
    </row>
    <row r="1239" spans="47:50" x14ac:dyDescent="0.45">
      <c r="AU1239" s="51"/>
      <c r="AV1239" s="46"/>
      <c r="AW1239" s="51"/>
      <c r="AX1239" s="46"/>
    </row>
    <row r="1240" spans="47:50" x14ac:dyDescent="0.45">
      <c r="AU1240" s="51"/>
      <c r="AV1240" s="46"/>
      <c r="AW1240" s="51"/>
      <c r="AX1240" s="46"/>
    </row>
    <row r="1241" spans="47:50" x14ac:dyDescent="0.45">
      <c r="AU1241" s="51"/>
      <c r="AV1241" s="46"/>
      <c r="AW1241" s="51"/>
      <c r="AX1241" s="46"/>
    </row>
    <row r="1242" spans="47:50" x14ac:dyDescent="0.45">
      <c r="AU1242" s="51"/>
      <c r="AV1242" s="46"/>
      <c r="AW1242" s="51"/>
      <c r="AX1242" s="46"/>
    </row>
    <row r="1243" spans="47:50" x14ac:dyDescent="0.45">
      <c r="AU1243" s="51"/>
      <c r="AV1243" s="46"/>
      <c r="AW1243" s="51"/>
      <c r="AX1243" s="46"/>
    </row>
    <row r="1244" spans="47:50" x14ac:dyDescent="0.45">
      <c r="AU1244" s="51"/>
      <c r="AV1244" s="46"/>
      <c r="AW1244" s="51"/>
      <c r="AX1244" s="46"/>
    </row>
    <row r="1245" spans="47:50" x14ac:dyDescent="0.45">
      <c r="AU1245" s="51"/>
      <c r="AV1245" s="46"/>
      <c r="AW1245" s="51"/>
      <c r="AX1245" s="46"/>
    </row>
    <row r="1246" spans="47:50" x14ac:dyDescent="0.45">
      <c r="AU1246" s="51"/>
      <c r="AV1246" s="46"/>
      <c r="AW1246" s="51"/>
      <c r="AX1246" s="46"/>
    </row>
    <row r="1247" spans="47:50" x14ac:dyDescent="0.45">
      <c r="AU1247" s="51"/>
      <c r="AV1247" s="46"/>
      <c r="AW1247" s="51"/>
      <c r="AX1247" s="46"/>
    </row>
    <row r="1248" spans="47:50" x14ac:dyDescent="0.45">
      <c r="AU1248" s="51"/>
      <c r="AV1248" s="46"/>
      <c r="AW1248" s="51"/>
      <c r="AX1248" s="46"/>
    </row>
    <row r="1249" spans="47:50" x14ac:dyDescent="0.45">
      <c r="AU1249" s="51"/>
      <c r="AV1249" s="46"/>
      <c r="AW1249" s="51"/>
      <c r="AX1249" s="46"/>
    </row>
    <row r="1250" spans="47:50" x14ac:dyDescent="0.45">
      <c r="AU1250" s="51"/>
      <c r="AV1250" s="46"/>
      <c r="AW1250" s="51"/>
      <c r="AX1250" s="46"/>
    </row>
    <row r="1251" spans="47:50" x14ac:dyDescent="0.45">
      <c r="AU1251" s="51"/>
      <c r="AV1251" s="46"/>
      <c r="AW1251" s="51"/>
      <c r="AX1251" s="46"/>
    </row>
    <row r="1252" spans="47:50" x14ac:dyDescent="0.45">
      <c r="AU1252" s="51"/>
      <c r="AV1252" s="46"/>
      <c r="AW1252" s="51"/>
      <c r="AX1252" s="46"/>
    </row>
    <row r="1253" spans="47:50" x14ac:dyDescent="0.45">
      <c r="AU1253" s="51"/>
      <c r="AV1253" s="46"/>
      <c r="AW1253" s="51"/>
      <c r="AX1253" s="46"/>
    </row>
    <row r="1254" spans="47:50" x14ac:dyDescent="0.45">
      <c r="AU1254" s="51"/>
      <c r="AV1254" s="46"/>
      <c r="AW1254" s="51"/>
      <c r="AX1254" s="46"/>
    </row>
    <row r="1255" spans="47:50" x14ac:dyDescent="0.45">
      <c r="AU1255" s="51"/>
      <c r="AV1255" s="46"/>
      <c r="AW1255" s="51"/>
      <c r="AX1255" s="46"/>
    </row>
    <row r="1256" spans="47:50" x14ac:dyDescent="0.45">
      <c r="AU1256" s="51"/>
      <c r="AV1256" s="46"/>
      <c r="AW1256" s="51"/>
      <c r="AX1256" s="46"/>
    </row>
    <row r="1257" spans="47:50" x14ac:dyDescent="0.45">
      <c r="AU1257" s="51"/>
      <c r="AV1257" s="46"/>
      <c r="AW1257" s="51"/>
      <c r="AX1257" s="46"/>
    </row>
    <row r="1258" spans="47:50" x14ac:dyDescent="0.45">
      <c r="AU1258" s="51"/>
      <c r="AV1258" s="46"/>
      <c r="AW1258" s="51"/>
      <c r="AX1258" s="46"/>
    </row>
    <row r="1259" spans="47:50" x14ac:dyDescent="0.45">
      <c r="AU1259" s="51"/>
      <c r="AV1259" s="46"/>
      <c r="AW1259" s="51"/>
      <c r="AX1259" s="46"/>
    </row>
    <row r="1260" spans="47:50" x14ac:dyDescent="0.45">
      <c r="AU1260" s="51"/>
      <c r="AV1260" s="46"/>
      <c r="AW1260" s="51"/>
      <c r="AX1260" s="46"/>
    </row>
    <row r="1261" spans="47:50" x14ac:dyDescent="0.45">
      <c r="AU1261" s="51"/>
      <c r="AV1261" s="46"/>
      <c r="AW1261" s="51"/>
      <c r="AX1261" s="46"/>
    </row>
    <row r="1262" spans="47:50" x14ac:dyDescent="0.45">
      <c r="AU1262" s="51"/>
      <c r="AV1262" s="46"/>
      <c r="AW1262" s="51"/>
      <c r="AX1262" s="46"/>
    </row>
    <row r="1263" spans="47:50" x14ac:dyDescent="0.45">
      <c r="AU1263" s="51"/>
      <c r="AV1263" s="46"/>
      <c r="AW1263" s="51"/>
      <c r="AX1263" s="46"/>
    </row>
    <row r="1264" spans="47:50" x14ac:dyDescent="0.45">
      <c r="AU1264" s="51"/>
      <c r="AV1264" s="46"/>
      <c r="AW1264" s="51"/>
      <c r="AX1264" s="46"/>
    </row>
    <row r="1265" spans="47:50" x14ac:dyDescent="0.45">
      <c r="AU1265" s="51"/>
      <c r="AV1265" s="46"/>
      <c r="AW1265" s="51"/>
      <c r="AX1265" s="46"/>
    </row>
    <row r="1266" spans="47:50" x14ac:dyDescent="0.45">
      <c r="AU1266" s="51"/>
      <c r="AV1266" s="46"/>
      <c r="AW1266" s="51"/>
      <c r="AX1266" s="46"/>
    </row>
    <row r="1267" spans="47:50" x14ac:dyDescent="0.45">
      <c r="AU1267" s="51"/>
      <c r="AV1267" s="46"/>
      <c r="AW1267" s="51"/>
      <c r="AX1267" s="46"/>
    </row>
    <row r="1268" spans="47:50" x14ac:dyDescent="0.45">
      <c r="AU1268" s="51"/>
      <c r="AV1268" s="46"/>
      <c r="AW1268" s="51"/>
      <c r="AX1268" s="46"/>
    </row>
    <row r="1269" spans="47:50" x14ac:dyDescent="0.45">
      <c r="AU1269" s="51"/>
      <c r="AV1269" s="46"/>
      <c r="AW1269" s="51"/>
      <c r="AX1269" s="46"/>
    </row>
    <row r="1270" spans="47:50" x14ac:dyDescent="0.45">
      <c r="AU1270" s="51"/>
      <c r="AV1270" s="46"/>
      <c r="AW1270" s="51"/>
      <c r="AX1270" s="46"/>
    </row>
    <row r="1271" spans="47:50" x14ac:dyDescent="0.45">
      <c r="AU1271" s="51"/>
      <c r="AV1271" s="46"/>
      <c r="AW1271" s="51"/>
      <c r="AX1271" s="46"/>
    </row>
    <row r="1272" spans="47:50" x14ac:dyDescent="0.45">
      <c r="AU1272" s="51"/>
      <c r="AV1272" s="46"/>
      <c r="AW1272" s="51"/>
      <c r="AX1272" s="46"/>
    </row>
    <row r="1273" spans="47:50" x14ac:dyDescent="0.45">
      <c r="AU1273" s="51"/>
      <c r="AV1273" s="46"/>
      <c r="AW1273" s="51"/>
      <c r="AX1273" s="46"/>
    </row>
    <row r="1274" spans="47:50" x14ac:dyDescent="0.45">
      <c r="AU1274" s="51"/>
      <c r="AV1274" s="46"/>
      <c r="AW1274" s="51"/>
      <c r="AX1274" s="46"/>
    </row>
    <row r="1275" spans="47:50" x14ac:dyDescent="0.45">
      <c r="AU1275" s="51"/>
      <c r="AV1275" s="46"/>
      <c r="AW1275" s="51"/>
      <c r="AX1275" s="46"/>
    </row>
    <row r="1276" spans="47:50" x14ac:dyDescent="0.45">
      <c r="AU1276" s="51"/>
      <c r="AV1276" s="46"/>
      <c r="AW1276" s="51"/>
      <c r="AX1276" s="46"/>
    </row>
    <row r="1277" spans="47:50" x14ac:dyDescent="0.45">
      <c r="AU1277" s="51"/>
      <c r="AV1277" s="46"/>
      <c r="AW1277" s="51"/>
      <c r="AX1277" s="46"/>
    </row>
    <row r="1278" spans="47:50" x14ac:dyDescent="0.45">
      <c r="AU1278" s="51"/>
      <c r="AV1278" s="46"/>
      <c r="AW1278" s="51"/>
      <c r="AX1278" s="46"/>
    </row>
    <row r="1279" spans="47:50" x14ac:dyDescent="0.45">
      <c r="AU1279" s="51"/>
      <c r="AV1279" s="46"/>
      <c r="AW1279" s="51"/>
      <c r="AX1279" s="46"/>
    </row>
    <row r="1280" spans="47:50" x14ac:dyDescent="0.45">
      <c r="AU1280" s="51"/>
      <c r="AV1280" s="46"/>
      <c r="AW1280" s="51"/>
      <c r="AX1280" s="46"/>
    </row>
    <row r="1281" spans="47:50" x14ac:dyDescent="0.45">
      <c r="AU1281" s="51"/>
      <c r="AV1281" s="46"/>
      <c r="AW1281" s="51"/>
      <c r="AX1281" s="46"/>
    </row>
    <row r="1282" spans="47:50" x14ac:dyDescent="0.45">
      <c r="AU1282" s="51"/>
      <c r="AV1282" s="46"/>
      <c r="AW1282" s="51"/>
      <c r="AX1282" s="46"/>
    </row>
    <row r="1283" spans="47:50" x14ac:dyDescent="0.45">
      <c r="AU1283" s="51"/>
      <c r="AV1283" s="46"/>
      <c r="AW1283" s="51"/>
      <c r="AX1283" s="46"/>
    </row>
    <row r="1284" spans="47:50" x14ac:dyDescent="0.45">
      <c r="AU1284" s="51"/>
      <c r="AV1284" s="46"/>
      <c r="AW1284" s="51"/>
      <c r="AX1284" s="46"/>
    </row>
    <row r="1285" spans="47:50" x14ac:dyDescent="0.45">
      <c r="AU1285" s="51"/>
      <c r="AV1285" s="46"/>
      <c r="AW1285" s="51"/>
      <c r="AX1285" s="46"/>
    </row>
    <row r="1286" spans="47:50" x14ac:dyDescent="0.45">
      <c r="AU1286" s="51"/>
      <c r="AV1286" s="46"/>
      <c r="AW1286" s="51"/>
      <c r="AX1286" s="46"/>
    </row>
    <row r="1287" spans="47:50" x14ac:dyDescent="0.45">
      <c r="AU1287" s="51"/>
      <c r="AV1287" s="46"/>
      <c r="AW1287" s="51"/>
      <c r="AX1287" s="46"/>
    </row>
    <row r="1288" spans="47:50" x14ac:dyDescent="0.45">
      <c r="AU1288" s="51"/>
      <c r="AV1288" s="46"/>
      <c r="AW1288" s="51"/>
      <c r="AX1288" s="46"/>
    </row>
    <row r="1289" spans="47:50" x14ac:dyDescent="0.45">
      <c r="AU1289" s="51"/>
      <c r="AV1289" s="46"/>
      <c r="AW1289" s="51"/>
      <c r="AX1289" s="46"/>
    </row>
    <row r="1290" spans="47:50" x14ac:dyDescent="0.45">
      <c r="AU1290" s="51"/>
      <c r="AV1290" s="46"/>
      <c r="AW1290" s="51"/>
      <c r="AX1290" s="46"/>
    </row>
    <row r="1291" spans="47:50" x14ac:dyDescent="0.45">
      <c r="AU1291" s="51"/>
      <c r="AV1291" s="46"/>
      <c r="AW1291" s="51"/>
      <c r="AX1291" s="46"/>
    </row>
    <row r="1292" spans="47:50" x14ac:dyDescent="0.45">
      <c r="AU1292" s="51"/>
      <c r="AV1292" s="46"/>
      <c r="AW1292" s="51"/>
      <c r="AX1292" s="46"/>
    </row>
    <row r="1293" spans="47:50" x14ac:dyDescent="0.45">
      <c r="AU1293" s="51"/>
      <c r="AV1293" s="46"/>
      <c r="AW1293" s="51"/>
      <c r="AX1293" s="46"/>
    </row>
    <row r="1294" spans="47:50" x14ac:dyDescent="0.45">
      <c r="AU1294" s="51"/>
      <c r="AV1294" s="46"/>
      <c r="AW1294" s="51"/>
      <c r="AX1294" s="46"/>
    </row>
    <row r="1295" spans="47:50" x14ac:dyDescent="0.45">
      <c r="AU1295" s="51"/>
      <c r="AV1295" s="46"/>
      <c r="AW1295" s="51"/>
      <c r="AX1295" s="46"/>
    </row>
    <row r="1296" spans="47:50" x14ac:dyDescent="0.45">
      <c r="AU1296" s="51"/>
      <c r="AV1296" s="46"/>
      <c r="AW1296" s="51"/>
      <c r="AX1296" s="46"/>
    </row>
    <row r="1297" spans="47:50" x14ac:dyDescent="0.45">
      <c r="AU1297" s="51"/>
      <c r="AV1297" s="46"/>
      <c r="AW1297" s="51"/>
      <c r="AX1297" s="46"/>
    </row>
    <row r="1298" spans="47:50" x14ac:dyDescent="0.45">
      <c r="AU1298" s="51"/>
      <c r="AV1298" s="46"/>
      <c r="AW1298" s="51"/>
      <c r="AX1298" s="46"/>
    </row>
    <row r="1299" spans="47:50" x14ac:dyDescent="0.45">
      <c r="AU1299" s="51"/>
      <c r="AV1299" s="46"/>
      <c r="AW1299" s="51"/>
      <c r="AX1299" s="46"/>
    </row>
    <row r="1300" spans="47:50" x14ac:dyDescent="0.45">
      <c r="AU1300" s="51"/>
      <c r="AV1300" s="46"/>
      <c r="AW1300" s="51"/>
      <c r="AX1300" s="46"/>
    </row>
    <row r="1301" spans="47:50" x14ac:dyDescent="0.45">
      <c r="AU1301" s="51"/>
      <c r="AV1301" s="46"/>
      <c r="AW1301" s="51"/>
      <c r="AX1301" s="46"/>
    </row>
    <row r="1302" spans="47:50" x14ac:dyDescent="0.45">
      <c r="AU1302" s="51"/>
      <c r="AV1302" s="46"/>
      <c r="AW1302" s="51"/>
      <c r="AX1302" s="46"/>
    </row>
    <row r="1303" spans="47:50" x14ac:dyDescent="0.45">
      <c r="AU1303" s="51"/>
      <c r="AV1303" s="46"/>
      <c r="AW1303" s="51"/>
      <c r="AX1303" s="46"/>
    </row>
    <row r="1304" spans="47:50" x14ac:dyDescent="0.45">
      <c r="AU1304" s="51"/>
      <c r="AV1304" s="46"/>
      <c r="AW1304" s="51"/>
      <c r="AX1304" s="46"/>
    </row>
    <row r="1305" spans="47:50" x14ac:dyDescent="0.45">
      <c r="AU1305" s="51"/>
      <c r="AV1305" s="46"/>
      <c r="AW1305" s="51"/>
      <c r="AX1305" s="46"/>
    </row>
    <row r="1306" spans="47:50" x14ac:dyDescent="0.45">
      <c r="AU1306" s="51"/>
      <c r="AV1306" s="46"/>
      <c r="AW1306" s="51"/>
      <c r="AX1306" s="46"/>
    </row>
    <row r="1307" spans="47:50" x14ac:dyDescent="0.45">
      <c r="AU1307" s="51"/>
      <c r="AV1307" s="46"/>
      <c r="AW1307" s="51"/>
      <c r="AX1307" s="46"/>
    </row>
    <row r="1308" spans="47:50" x14ac:dyDescent="0.45">
      <c r="AU1308" s="51"/>
      <c r="AV1308" s="46"/>
      <c r="AW1308" s="51"/>
      <c r="AX1308" s="46"/>
    </row>
    <row r="1309" spans="47:50" x14ac:dyDescent="0.45">
      <c r="AU1309" s="51"/>
      <c r="AV1309" s="46"/>
      <c r="AW1309" s="51"/>
      <c r="AX1309" s="46"/>
    </row>
    <row r="1310" spans="47:50" x14ac:dyDescent="0.45">
      <c r="AU1310" s="51"/>
      <c r="AV1310" s="46"/>
      <c r="AW1310" s="51"/>
      <c r="AX1310" s="46"/>
    </row>
    <row r="1311" spans="47:50" x14ac:dyDescent="0.45">
      <c r="AU1311" s="51"/>
      <c r="AV1311" s="46"/>
      <c r="AW1311" s="51"/>
      <c r="AX1311" s="46"/>
    </row>
    <row r="1312" spans="47:50" x14ac:dyDescent="0.45">
      <c r="AU1312" s="51"/>
      <c r="AV1312" s="46"/>
      <c r="AW1312" s="51"/>
      <c r="AX1312" s="46"/>
    </row>
    <row r="1313" spans="47:50" x14ac:dyDescent="0.45">
      <c r="AU1313" s="51"/>
      <c r="AV1313" s="46"/>
      <c r="AW1313" s="51"/>
      <c r="AX1313" s="46"/>
    </row>
    <row r="1314" spans="47:50" x14ac:dyDescent="0.45">
      <c r="AU1314" s="51"/>
      <c r="AV1314" s="46"/>
      <c r="AW1314" s="51"/>
      <c r="AX1314" s="46"/>
    </row>
    <row r="1315" spans="47:50" x14ac:dyDescent="0.45">
      <c r="AU1315" s="51"/>
      <c r="AV1315" s="46"/>
      <c r="AW1315" s="51"/>
      <c r="AX1315" s="46"/>
    </row>
    <row r="1316" spans="47:50" x14ac:dyDescent="0.45">
      <c r="AU1316" s="51"/>
      <c r="AV1316" s="46"/>
      <c r="AW1316" s="51"/>
      <c r="AX1316" s="46"/>
    </row>
    <row r="1317" spans="47:50" x14ac:dyDescent="0.45">
      <c r="AU1317" s="51"/>
      <c r="AV1317" s="46"/>
      <c r="AW1317" s="51"/>
      <c r="AX1317" s="46"/>
    </row>
    <row r="1318" spans="47:50" x14ac:dyDescent="0.45">
      <c r="AU1318" s="51"/>
      <c r="AV1318" s="46"/>
      <c r="AW1318" s="51"/>
      <c r="AX1318" s="46"/>
    </row>
    <row r="1319" spans="47:50" x14ac:dyDescent="0.45">
      <c r="AU1319" s="51"/>
      <c r="AV1319" s="46"/>
      <c r="AW1319" s="51"/>
      <c r="AX1319" s="46"/>
    </row>
    <row r="1320" spans="47:50" x14ac:dyDescent="0.45">
      <c r="AU1320" s="51"/>
      <c r="AV1320" s="46"/>
      <c r="AW1320" s="51"/>
      <c r="AX1320" s="46"/>
    </row>
    <row r="1321" spans="47:50" x14ac:dyDescent="0.45">
      <c r="AU1321" s="51"/>
      <c r="AV1321" s="46"/>
      <c r="AW1321" s="51"/>
      <c r="AX1321" s="46"/>
    </row>
    <row r="1322" spans="47:50" x14ac:dyDescent="0.45">
      <c r="AU1322" s="51"/>
      <c r="AV1322" s="46"/>
      <c r="AW1322" s="51"/>
      <c r="AX1322" s="46"/>
    </row>
    <row r="1323" spans="47:50" x14ac:dyDescent="0.45">
      <c r="AU1323" s="51"/>
      <c r="AV1323" s="46"/>
      <c r="AW1323" s="51"/>
      <c r="AX1323" s="46"/>
    </row>
    <row r="1324" spans="47:50" x14ac:dyDescent="0.45">
      <c r="AU1324" s="51"/>
      <c r="AV1324" s="46"/>
      <c r="AW1324" s="51"/>
      <c r="AX1324" s="46"/>
    </row>
    <row r="1325" spans="47:50" x14ac:dyDescent="0.45">
      <c r="AU1325" s="51"/>
      <c r="AV1325" s="46"/>
      <c r="AW1325" s="51"/>
      <c r="AX1325" s="46"/>
    </row>
    <row r="1326" spans="47:50" x14ac:dyDescent="0.45">
      <c r="AU1326" s="51"/>
      <c r="AV1326" s="46"/>
      <c r="AW1326" s="51"/>
      <c r="AX1326" s="46"/>
    </row>
    <row r="1327" spans="47:50" x14ac:dyDescent="0.45">
      <c r="AU1327" s="51"/>
      <c r="AV1327" s="46"/>
      <c r="AW1327" s="51"/>
      <c r="AX1327" s="46"/>
    </row>
    <row r="1328" spans="47:50" x14ac:dyDescent="0.45">
      <c r="AU1328" s="51"/>
      <c r="AV1328" s="46"/>
      <c r="AW1328" s="51"/>
      <c r="AX1328" s="46"/>
    </row>
    <row r="1329" spans="47:50" x14ac:dyDescent="0.45">
      <c r="AU1329" s="51"/>
      <c r="AV1329" s="46"/>
      <c r="AW1329" s="51"/>
      <c r="AX1329" s="46"/>
    </row>
    <row r="1330" spans="47:50" x14ac:dyDescent="0.45">
      <c r="AU1330" s="51"/>
      <c r="AV1330" s="46"/>
      <c r="AW1330" s="51"/>
      <c r="AX1330" s="46"/>
    </row>
    <row r="1331" spans="47:50" x14ac:dyDescent="0.45">
      <c r="AU1331" s="51"/>
      <c r="AV1331" s="46"/>
      <c r="AW1331" s="51"/>
      <c r="AX1331" s="46"/>
    </row>
    <row r="1332" spans="47:50" x14ac:dyDescent="0.45">
      <c r="AU1332" s="51"/>
      <c r="AV1332" s="46"/>
      <c r="AW1332" s="51"/>
      <c r="AX1332" s="46"/>
    </row>
    <row r="1333" spans="47:50" x14ac:dyDescent="0.45">
      <c r="AU1333" s="51"/>
      <c r="AV1333" s="46"/>
      <c r="AW1333" s="51"/>
      <c r="AX1333" s="46"/>
    </row>
    <row r="1334" spans="47:50" x14ac:dyDescent="0.45">
      <c r="AU1334" s="51"/>
      <c r="AV1334" s="46"/>
      <c r="AW1334" s="51"/>
      <c r="AX1334" s="46"/>
    </row>
    <row r="1335" spans="47:50" x14ac:dyDescent="0.45">
      <c r="AU1335" s="51"/>
      <c r="AV1335" s="46"/>
      <c r="AW1335" s="51"/>
      <c r="AX1335" s="46"/>
    </row>
    <row r="1336" spans="47:50" x14ac:dyDescent="0.45">
      <c r="AU1336" s="51"/>
      <c r="AV1336" s="46"/>
      <c r="AW1336" s="51"/>
      <c r="AX1336" s="46"/>
    </row>
    <row r="1337" spans="47:50" x14ac:dyDescent="0.45">
      <c r="AU1337" s="51"/>
      <c r="AV1337" s="46"/>
      <c r="AW1337" s="51"/>
      <c r="AX1337" s="46"/>
    </row>
    <row r="1338" spans="47:50" x14ac:dyDescent="0.45">
      <c r="AU1338" s="51"/>
      <c r="AV1338" s="46"/>
      <c r="AW1338" s="51"/>
      <c r="AX1338" s="46"/>
    </row>
    <row r="1339" spans="47:50" x14ac:dyDescent="0.45">
      <c r="AU1339" s="51"/>
      <c r="AV1339" s="46"/>
      <c r="AW1339" s="51"/>
      <c r="AX1339" s="46"/>
    </row>
    <row r="1340" spans="47:50" x14ac:dyDescent="0.45">
      <c r="AU1340" s="51"/>
      <c r="AV1340" s="46"/>
      <c r="AW1340" s="51"/>
      <c r="AX1340" s="46"/>
    </row>
    <row r="1341" spans="47:50" x14ac:dyDescent="0.45">
      <c r="AU1341" s="51"/>
      <c r="AV1341" s="46"/>
      <c r="AW1341" s="51"/>
      <c r="AX1341" s="46"/>
    </row>
    <row r="1342" spans="47:50" x14ac:dyDescent="0.45">
      <c r="AU1342" s="51"/>
      <c r="AV1342" s="46"/>
      <c r="AW1342" s="51"/>
      <c r="AX1342" s="46"/>
    </row>
    <row r="1343" spans="47:50" x14ac:dyDescent="0.45">
      <c r="AU1343" s="51"/>
      <c r="AV1343" s="46"/>
      <c r="AW1343" s="51"/>
      <c r="AX1343" s="46"/>
    </row>
    <row r="1344" spans="47:50" x14ac:dyDescent="0.45">
      <c r="AU1344" s="51"/>
      <c r="AV1344" s="46"/>
      <c r="AW1344" s="51"/>
      <c r="AX1344" s="46"/>
    </row>
    <row r="1345" spans="47:50" x14ac:dyDescent="0.45">
      <c r="AU1345" s="51"/>
      <c r="AV1345" s="46"/>
      <c r="AW1345" s="51"/>
      <c r="AX1345" s="46"/>
    </row>
    <row r="1346" spans="47:50" x14ac:dyDescent="0.45">
      <c r="AU1346" s="51"/>
      <c r="AV1346" s="46"/>
      <c r="AW1346" s="51"/>
      <c r="AX1346" s="46"/>
    </row>
    <row r="1347" spans="47:50" x14ac:dyDescent="0.45">
      <c r="AU1347" s="51"/>
      <c r="AV1347" s="46"/>
      <c r="AW1347" s="51"/>
      <c r="AX1347" s="46"/>
    </row>
    <row r="1348" spans="47:50" x14ac:dyDescent="0.45">
      <c r="AU1348" s="51"/>
      <c r="AV1348" s="46"/>
      <c r="AW1348" s="51"/>
      <c r="AX1348" s="46"/>
    </row>
    <row r="1349" spans="47:50" x14ac:dyDescent="0.45">
      <c r="AU1349" s="51"/>
      <c r="AV1349" s="46"/>
      <c r="AW1349" s="51"/>
      <c r="AX1349" s="46"/>
    </row>
    <row r="1350" spans="47:50" x14ac:dyDescent="0.45">
      <c r="AU1350" s="51"/>
      <c r="AV1350" s="46"/>
      <c r="AW1350" s="51"/>
      <c r="AX1350" s="46"/>
    </row>
    <row r="1351" spans="47:50" x14ac:dyDescent="0.45">
      <c r="AU1351" s="51"/>
      <c r="AV1351" s="46"/>
      <c r="AW1351" s="51"/>
      <c r="AX1351" s="46"/>
    </row>
    <row r="1352" spans="47:50" x14ac:dyDescent="0.45">
      <c r="AU1352" s="51"/>
      <c r="AV1352" s="46"/>
      <c r="AW1352" s="51"/>
      <c r="AX1352" s="46"/>
    </row>
    <row r="1353" spans="47:50" x14ac:dyDescent="0.45">
      <c r="AU1353" s="51"/>
      <c r="AV1353" s="46"/>
      <c r="AW1353" s="51"/>
      <c r="AX1353" s="46"/>
    </row>
    <row r="1354" spans="47:50" x14ac:dyDescent="0.45">
      <c r="AU1354" s="51"/>
      <c r="AV1354" s="46"/>
      <c r="AW1354" s="51"/>
      <c r="AX1354" s="46"/>
    </row>
    <row r="1355" spans="47:50" x14ac:dyDescent="0.45">
      <c r="AU1355" s="51"/>
      <c r="AV1355" s="46"/>
      <c r="AW1355" s="51"/>
      <c r="AX1355" s="46"/>
    </row>
    <row r="1356" spans="47:50" x14ac:dyDescent="0.45">
      <c r="AU1356" s="51"/>
      <c r="AV1356" s="46"/>
      <c r="AW1356" s="51"/>
      <c r="AX1356" s="46"/>
    </row>
    <row r="1357" spans="47:50" x14ac:dyDescent="0.45">
      <c r="AU1357" s="51"/>
      <c r="AV1357" s="46"/>
      <c r="AW1357" s="51"/>
      <c r="AX1357" s="46"/>
    </row>
    <row r="1358" spans="47:50" x14ac:dyDescent="0.45">
      <c r="AU1358" s="51"/>
      <c r="AV1358" s="46"/>
      <c r="AW1358" s="51"/>
      <c r="AX1358" s="46"/>
    </row>
    <row r="1359" spans="47:50" x14ac:dyDescent="0.45">
      <c r="AU1359" s="51"/>
      <c r="AV1359" s="46"/>
      <c r="AW1359" s="51"/>
      <c r="AX1359" s="46"/>
    </row>
    <row r="1360" spans="47:50" x14ac:dyDescent="0.45">
      <c r="AU1360" s="51"/>
      <c r="AV1360" s="46"/>
      <c r="AW1360" s="51"/>
      <c r="AX1360" s="46"/>
    </row>
    <row r="1361" spans="47:50" x14ac:dyDescent="0.45">
      <c r="AU1361" s="51"/>
      <c r="AV1361" s="46"/>
      <c r="AW1361" s="51"/>
      <c r="AX1361" s="46"/>
    </row>
    <row r="1362" spans="47:50" x14ac:dyDescent="0.45">
      <c r="AU1362" s="51"/>
      <c r="AV1362" s="46"/>
      <c r="AW1362" s="51"/>
      <c r="AX1362" s="46"/>
    </row>
    <row r="1363" spans="47:50" x14ac:dyDescent="0.45">
      <c r="AU1363" s="51"/>
      <c r="AV1363" s="46"/>
      <c r="AW1363" s="51"/>
      <c r="AX1363" s="46"/>
    </row>
    <row r="1364" spans="47:50" x14ac:dyDescent="0.45">
      <c r="AU1364" s="51"/>
      <c r="AV1364" s="46"/>
      <c r="AW1364" s="51"/>
      <c r="AX1364" s="46"/>
    </row>
    <row r="1365" spans="47:50" x14ac:dyDescent="0.45">
      <c r="AU1365" s="51"/>
      <c r="AV1365" s="46"/>
      <c r="AW1365" s="51"/>
      <c r="AX1365" s="46"/>
    </row>
    <row r="1366" spans="47:50" x14ac:dyDescent="0.45">
      <c r="AU1366" s="51"/>
      <c r="AV1366" s="46"/>
      <c r="AW1366" s="51"/>
      <c r="AX1366" s="46"/>
    </row>
    <row r="1367" spans="47:50" x14ac:dyDescent="0.45">
      <c r="AU1367" s="51"/>
      <c r="AV1367" s="46"/>
      <c r="AW1367" s="51"/>
      <c r="AX1367" s="46"/>
    </row>
    <row r="1368" spans="47:50" x14ac:dyDescent="0.45">
      <c r="AU1368" s="51"/>
      <c r="AV1368" s="46"/>
      <c r="AW1368" s="51"/>
      <c r="AX1368" s="46"/>
    </row>
    <row r="1369" spans="47:50" x14ac:dyDescent="0.45">
      <c r="AU1369" s="51"/>
      <c r="AV1369" s="46"/>
      <c r="AW1369" s="51"/>
      <c r="AX1369" s="46"/>
    </row>
    <row r="1370" spans="47:50" x14ac:dyDescent="0.45">
      <c r="AU1370" s="51"/>
      <c r="AV1370" s="46"/>
      <c r="AW1370" s="51"/>
      <c r="AX1370" s="46"/>
    </row>
    <row r="1371" spans="47:50" x14ac:dyDescent="0.45">
      <c r="AU1371" s="51"/>
      <c r="AV1371" s="46"/>
      <c r="AW1371" s="51"/>
      <c r="AX1371" s="46"/>
    </row>
    <row r="1372" spans="47:50" x14ac:dyDescent="0.45">
      <c r="AU1372" s="51"/>
      <c r="AV1372" s="46"/>
      <c r="AW1372" s="51"/>
      <c r="AX1372" s="46"/>
    </row>
    <row r="1373" spans="47:50" x14ac:dyDescent="0.45">
      <c r="AU1373" s="51"/>
      <c r="AV1373" s="46"/>
      <c r="AW1373" s="51"/>
      <c r="AX1373" s="46"/>
    </row>
    <row r="1374" spans="47:50" x14ac:dyDescent="0.45">
      <c r="AU1374" s="51"/>
      <c r="AV1374" s="46"/>
      <c r="AW1374" s="51"/>
      <c r="AX1374" s="46"/>
    </row>
    <row r="1375" spans="47:50" x14ac:dyDescent="0.45">
      <c r="AU1375" s="51"/>
      <c r="AV1375" s="46"/>
      <c r="AW1375" s="51"/>
      <c r="AX1375" s="46"/>
    </row>
    <row r="1376" spans="47:50" x14ac:dyDescent="0.45">
      <c r="AU1376" s="51"/>
      <c r="AV1376" s="46"/>
      <c r="AW1376" s="51"/>
      <c r="AX1376" s="46"/>
    </row>
    <row r="1377" spans="47:50" x14ac:dyDescent="0.45">
      <c r="AU1377" s="51"/>
      <c r="AV1377" s="46"/>
      <c r="AW1377" s="51"/>
      <c r="AX1377" s="46"/>
    </row>
    <row r="1378" spans="47:50" x14ac:dyDescent="0.45">
      <c r="AU1378" s="51"/>
      <c r="AV1378" s="46"/>
      <c r="AW1378" s="51"/>
      <c r="AX1378" s="46"/>
    </row>
    <row r="1379" spans="47:50" x14ac:dyDescent="0.45">
      <c r="AU1379" s="51"/>
      <c r="AV1379" s="46"/>
      <c r="AW1379" s="51"/>
      <c r="AX1379" s="46"/>
    </row>
    <row r="1380" spans="47:50" x14ac:dyDescent="0.45">
      <c r="AU1380" s="51"/>
      <c r="AV1380" s="46"/>
      <c r="AW1380" s="51"/>
      <c r="AX1380" s="46"/>
    </row>
    <row r="1381" spans="47:50" x14ac:dyDescent="0.45">
      <c r="AU1381" s="51"/>
      <c r="AV1381" s="46"/>
      <c r="AW1381" s="51"/>
      <c r="AX1381" s="46"/>
    </row>
    <row r="1382" spans="47:50" x14ac:dyDescent="0.45">
      <c r="AU1382" s="51"/>
      <c r="AV1382" s="46"/>
      <c r="AW1382" s="51"/>
      <c r="AX1382" s="46"/>
    </row>
    <row r="1383" spans="47:50" x14ac:dyDescent="0.45">
      <c r="AU1383" s="51"/>
      <c r="AV1383" s="46"/>
      <c r="AW1383" s="51"/>
      <c r="AX1383" s="46"/>
    </row>
    <row r="1384" spans="47:50" x14ac:dyDescent="0.45">
      <c r="AU1384" s="51"/>
      <c r="AV1384" s="46"/>
      <c r="AW1384" s="51"/>
      <c r="AX1384" s="46"/>
    </row>
    <row r="1385" spans="47:50" x14ac:dyDescent="0.45">
      <c r="AU1385" s="51"/>
      <c r="AV1385" s="46"/>
      <c r="AW1385" s="51"/>
      <c r="AX1385" s="46"/>
    </row>
    <row r="1386" spans="47:50" x14ac:dyDescent="0.45">
      <c r="AU1386" s="51"/>
      <c r="AV1386" s="46"/>
      <c r="AW1386" s="51"/>
      <c r="AX1386" s="46"/>
    </row>
    <row r="1387" spans="47:50" x14ac:dyDescent="0.45">
      <c r="AU1387" s="51"/>
      <c r="AV1387" s="46"/>
      <c r="AW1387" s="51"/>
      <c r="AX1387" s="46"/>
    </row>
    <row r="1388" spans="47:50" x14ac:dyDescent="0.45">
      <c r="AU1388" s="51"/>
      <c r="AV1388" s="46"/>
      <c r="AW1388" s="51"/>
      <c r="AX1388" s="46"/>
    </row>
    <row r="1389" spans="47:50" x14ac:dyDescent="0.45">
      <c r="AU1389" s="51"/>
      <c r="AV1389" s="46"/>
      <c r="AW1389" s="51"/>
      <c r="AX1389" s="46"/>
    </row>
    <row r="1390" spans="47:50" x14ac:dyDescent="0.45">
      <c r="AU1390" s="51"/>
      <c r="AV1390" s="46"/>
      <c r="AW1390" s="51"/>
      <c r="AX1390" s="46"/>
    </row>
    <row r="1391" spans="47:50" x14ac:dyDescent="0.45">
      <c r="AU1391" s="51"/>
      <c r="AV1391" s="46"/>
      <c r="AW1391" s="51"/>
      <c r="AX1391" s="46"/>
    </row>
    <row r="1392" spans="47:50" x14ac:dyDescent="0.45">
      <c r="AU1392" s="51"/>
      <c r="AV1392" s="46"/>
      <c r="AW1392" s="51"/>
      <c r="AX1392" s="46"/>
    </row>
    <row r="1393" spans="47:50" x14ac:dyDescent="0.45">
      <c r="AU1393" s="51"/>
      <c r="AV1393" s="46"/>
      <c r="AW1393" s="51"/>
      <c r="AX1393" s="46"/>
    </row>
    <row r="1394" spans="47:50" x14ac:dyDescent="0.45">
      <c r="AU1394" s="51"/>
      <c r="AV1394" s="46"/>
      <c r="AW1394" s="51"/>
      <c r="AX1394" s="46"/>
    </row>
    <row r="1395" spans="47:50" x14ac:dyDescent="0.45">
      <c r="AU1395" s="51"/>
      <c r="AV1395" s="46"/>
      <c r="AW1395" s="51"/>
      <c r="AX1395" s="46"/>
    </row>
    <row r="1396" spans="47:50" x14ac:dyDescent="0.45">
      <c r="AU1396" s="51"/>
      <c r="AV1396" s="46"/>
      <c r="AW1396" s="51"/>
      <c r="AX1396" s="46"/>
    </row>
    <row r="1397" spans="47:50" x14ac:dyDescent="0.45">
      <c r="AU1397" s="51"/>
      <c r="AV1397" s="46"/>
      <c r="AW1397" s="51"/>
      <c r="AX1397" s="46"/>
    </row>
    <row r="1398" spans="47:50" x14ac:dyDescent="0.45">
      <c r="AU1398" s="51"/>
      <c r="AV1398" s="46"/>
      <c r="AW1398" s="51"/>
      <c r="AX1398" s="46"/>
    </row>
    <row r="1399" spans="47:50" x14ac:dyDescent="0.45">
      <c r="AU1399" s="51"/>
      <c r="AV1399" s="46"/>
      <c r="AW1399" s="51"/>
      <c r="AX1399" s="46"/>
    </row>
    <row r="1400" spans="47:50" x14ac:dyDescent="0.45">
      <c r="AU1400" s="51"/>
      <c r="AV1400" s="46"/>
      <c r="AW1400" s="51"/>
      <c r="AX1400" s="46"/>
    </row>
    <row r="1401" spans="47:50" x14ac:dyDescent="0.45">
      <c r="AU1401" s="51"/>
      <c r="AV1401" s="46"/>
      <c r="AW1401" s="51"/>
      <c r="AX1401" s="46"/>
    </row>
    <row r="1402" spans="47:50" x14ac:dyDescent="0.45">
      <c r="AU1402" s="51"/>
      <c r="AV1402" s="46"/>
      <c r="AW1402" s="51"/>
      <c r="AX1402" s="46"/>
    </row>
    <row r="1403" spans="47:50" x14ac:dyDescent="0.45">
      <c r="AU1403" s="51"/>
      <c r="AV1403" s="46"/>
      <c r="AW1403" s="51"/>
      <c r="AX1403" s="46"/>
    </row>
    <row r="1404" spans="47:50" x14ac:dyDescent="0.45">
      <c r="AU1404" s="51"/>
      <c r="AV1404" s="46"/>
      <c r="AW1404" s="51"/>
      <c r="AX1404" s="46"/>
    </row>
    <row r="1405" spans="47:50" x14ac:dyDescent="0.45">
      <c r="AU1405" s="51"/>
      <c r="AV1405" s="46"/>
      <c r="AW1405" s="51"/>
      <c r="AX1405" s="46"/>
    </row>
    <row r="1406" spans="47:50" x14ac:dyDescent="0.45">
      <c r="AU1406" s="51"/>
      <c r="AV1406" s="46"/>
      <c r="AW1406" s="51"/>
      <c r="AX1406" s="46"/>
    </row>
    <row r="1407" spans="47:50" x14ac:dyDescent="0.45">
      <c r="AU1407" s="51"/>
      <c r="AV1407" s="46"/>
      <c r="AW1407" s="51"/>
      <c r="AX1407" s="46"/>
    </row>
    <row r="1408" spans="47:50" x14ac:dyDescent="0.45">
      <c r="AU1408" s="51"/>
      <c r="AV1408" s="46"/>
      <c r="AW1408" s="51"/>
      <c r="AX1408" s="46"/>
    </row>
    <row r="1409" spans="47:50" x14ac:dyDescent="0.45">
      <c r="AU1409" s="51"/>
      <c r="AV1409" s="46"/>
      <c r="AW1409" s="51"/>
      <c r="AX1409" s="46"/>
    </row>
    <row r="1410" spans="47:50" x14ac:dyDescent="0.45">
      <c r="AU1410" s="51"/>
      <c r="AV1410" s="46"/>
      <c r="AW1410" s="51"/>
      <c r="AX1410" s="46"/>
    </row>
    <row r="1411" spans="47:50" x14ac:dyDescent="0.45">
      <c r="AU1411" s="51"/>
      <c r="AV1411" s="46"/>
      <c r="AW1411" s="51"/>
      <c r="AX1411" s="46"/>
    </row>
    <row r="1412" spans="47:50" x14ac:dyDescent="0.45">
      <c r="AU1412" s="51"/>
      <c r="AV1412" s="46"/>
      <c r="AW1412" s="51"/>
      <c r="AX1412" s="46"/>
    </row>
    <row r="1413" spans="47:50" x14ac:dyDescent="0.45">
      <c r="AU1413" s="51"/>
      <c r="AV1413" s="46"/>
      <c r="AW1413" s="51"/>
      <c r="AX1413" s="46"/>
    </row>
    <row r="1414" spans="47:50" x14ac:dyDescent="0.45">
      <c r="AU1414" s="51"/>
      <c r="AV1414" s="46"/>
      <c r="AW1414" s="51"/>
      <c r="AX1414" s="46"/>
    </row>
    <row r="1415" spans="47:50" x14ac:dyDescent="0.45">
      <c r="AU1415" s="51"/>
      <c r="AV1415" s="46"/>
      <c r="AW1415" s="51"/>
      <c r="AX1415" s="46"/>
    </row>
    <row r="1416" spans="47:50" x14ac:dyDescent="0.45">
      <c r="AU1416" s="51"/>
      <c r="AV1416" s="46"/>
      <c r="AW1416" s="51"/>
      <c r="AX1416" s="46"/>
    </row>
    <row r="1417" spans="47:50" x14ac:dyDescent="0.45">
      <c r="AU1417" s="51"/>
      <c r="AV1417" s="46"/>
      <c r="AW1417" s="51"/>
      <c r="AX1417" s="46"/>
    </row>
    <row r="1418" spans="47:50" x14ac:dyDescent="0.45">
      <c r="AU1418" s="51"/>
      <c r="AV1418" s="46"/>
      <c r="AW1418" s="51"/>
      <c r="AX1418" s="46"/>
    </row>
    <row r="1419" spans="47:50" x14ac:dyDescent="0.45">
      <c r="AU1419" s="51"/>
      <c r="AV1419" s="46"/>
      <c r="AW1419" s="51"/>
      <c r="AX1419" s="46"/>
    </row>
    <row r="1420" spans="47:50" x14ac:dyDescent="0.45">
      <c r="AU1420" s="51"/>
      <c r="AV1420" s="46"/>
      <c r="AW1420" s="51"/>
      <c r="AX1420" s="46"/>
    </row>
    <row r="1421" spans="47:50" x14ac:dyDescent="0.45">
      <c r="AU1421" s="51"/>
      <c r="AV1421" s="46"/>
      <c r="AW1421" s="51"/>
      <c r="AX1421" s="46"/>
    </row>
    <row r="1422" spans="47:50" x14ac:dyDescent="0.45">
      <c r="AU1422" s="51"/>
      <c r="AV1422" s="46"/>
      <c r="AW1422" s="51"/>
      <c r="AX1422" s="46"/>
    </row>
    <row r="1423" spans="47:50" x14ac:dyDescent="0.45">
      <c r="AU1423" s="51"/>
      <c r="AV1423" s="46"/>
      <c r="AW1423" s="51"/>
      <c r="AX1423" s="46"/>
    </row>
    <row r="1424" spans="47:50" x14ac:dyDescent="0.45">
      <c r="AU1424" s="51"/>
      <c r="AV1424" s="46"/>
      <c r="AW1424" s="51"/>
      <c r="AX1424" s="46"/>
    </row>
    <row r="1425" spans="47:50" x14ac:dyDescent="0.45">
      <c r="AU1425" s="51"/>
      <c r="AV1425" s="46"/>
      <c r="AW1425" s="51"/>
      <c r="AX1425" s="46"/>
    </row>
    <row r="1426" spans="47:50" x14ac:dyDescent="0.45">
      <c r="AU1426" s="51"/>
      <c r="AV1426" s="46"/>
      <c r="AW1426" s="51"/>
      <c r="AX1426" s="46"/>
    </row>
    <row r="1427" spans="47:50" x14ac:dyDescent="0.45">
      <c r="AU1427" s="51"/>
      <c r="AV1427" s="46"/>
      <c r="AW1427" s="51"/>
      <c r="AX1427" s="46"/>
    </row>
    <row r="1428" spans="47:50" x14ac:dyDescent="0.45">
      <c r="AU1428" s="51"/>
      <c r="AV1428" s="46"/>
      <c r="AW1428" s="51"/>
      <c r="AX1428" s="46"/>
    </row>
    <row r="1429" spans="47:50" x14ac:dyDescent="0.45">
      <c r="AU1429" s="51"/>
      <c r="AV1429" s="46"/>
      <c r="AW1429" s="51"/>
      <c r="AX1429" s="46"/>
    </row>
    <row r="1430" spans="47:50" x14ac:dyDescent="0.45">
      <c r="AU1430" s="51"/>
      <c r="AV1430" s="46"/>
      <c r="AW1430" s="51"/>
      <c r="AX1430" s="46"/>
    </row>
    <row r="1431" spans="47:50" x14ac:dyDescent="0.45">
      <c r="AU1431" s="51"/>
      <c r="AV1431" s="46"/>
      <c r="AW1431" s="51"/>
      <c r="AX1431" s="46"/>
    </row>
    <row r="1432" spans="47:50" x14ac:dyDescent="0.45">
      <c r="AU1432" s="51"/>
      <c r="AV1432" s="46"/>
      <c r="AW1432" s="51"/>
      <c r="AX1432" s="46"/>
    </row>
    <row r="1433" spans="47:50" x14ac:dyDescent="0.45">
      <c r="AU1433" s="51"/>
      <c r="AV1433" s="46"/>
      <c r="AW1433" s="51"/>
      <c r="AX1433" s="46"/>
    </row>
    <row r="1434" spans="47:50" x14ac:dyDescent="0.45">
      <c r="AU1434" s="51"/>
      <c r="AV1434" s="46"/>
      <c r="AW1434" s="51"/>
      <c r="AX1434" s="46"/>
    </row>
    <row r="1435" spans="47:50" x14ac:dyDescent="0.45">
      <c r="AU1435" s="51"/>
      <c r="AV1435" s="46"/>
      <c r="AW1435" s="51"/>
      <c r="AX1435" s="46"/>
    </row>
    <row r="1436" spans="47:50" x14ac:dyDescent="0.45">
      <c r="AU1436" s="51"/>
      <c r="AV1436" s="46"/>
      <c r="AW1436" s="51"/>
      <c r="AX1436" s="46"/>
    </row>
    <row r="1437" spans="47:50" x14ac:dyDescent="0.45">
      <c r="AU1437" s="51"/>
      <c r="AV1437" s="46"/>
      <c r="AW1437" s="51"/>
      <c r="AX1437" s="46"/>
    </row>
    <row r="1438" spans="47:50" x14ac:dyDescent="0.45">
      <c r="AU1438" s="51"/>
      <c r="AV1438" s="46"/>
      <c r="AW1438" s="51"/>
      <c r="AX1438" s="46"/>
    </row>
    <row r="1439" spans="47:50" x14ac:dyDescent="0.45">
      <c r="AU1439" s="51"/>
      <c r="AV1439" s="46"/>
      <c r="AW1439" s="51"/>
      <c r="AX1439" s="46"/>
    </row>
    <row r="1440" spans="47:50" x14ac:dyDescent="0.45">
      <c r="AU1440" s="51"/>
      <c r="AV1440" s="46"/>
      <c r="AW1440" s="51"/>
      <c r="AX1440" s="46"/>
    </row>
    <row r="1441" spans="47:50" x14ac:dyDescent="0.45">
      <c r="AU1441" s="51"/>
      <c r="AV1441" s="46"/>
      <c r="AW1441" s="51"/>
      <c r="AX1441" s="46"/>
    </row>
    <row r="1442" spans="47:50" x14ac:dyDescent="0.45">
      <c r="AU1442" s="51"/>
      <c r="AV1442" s="46"/>
      <c r="AW1442" s="51"/>
      <c r="AX1442" s="46"/>
    </row>
    <row r="1443" spans="47:50" x14ac:dyDescent="0.45">
      <c r="AU1443" s="51"/>
      <c r="AV1443" s="46"/>
      <c r="AW1443" s="51"/>
      <c r="AX1443" s="46"/>
    </row>
    <row r="1444" spans="47:50" x14ac:dyDescent="0.45">
      <c r="AU1444" s="51"/>
      <c r="AV1444" s="46"/>
      <c r="AW1444" s="51"/>
      <c r="AX1444" s="46"/>
    </row>
    <row r="1445" spans="47:50" x14ac:dyDescent="0.45">
      <c r="AU1445" s="51"/>
      <c r="AV1445" s="46"/>
      <c r="AW1445" s="51"/>
      <c r="AX1445" s="46"/>
    </row>
    <row r="1446" spans="47:50" x14ac:dyDescent="0.45">
      <c r="AU1446" s="51"/>
      <c r="AV1446" s="46"/>
      <c r="AW1446" s="51"/>
      <c r="AX1446" s="46"/>
    </row>
    <row r="1447" spans="47:50" x14ac:dyDescent="0.45">
      <c r="AU1447" s="51"/>
      <c r="AV1447" s="46"/>
      <c r="AW1447" s="51"/>
      <c r="AX1447" s="46"/>
    </row>
    <row r="1448" spans="47:50" x14ac:dyDescent="0.45">
      <c r="AU1448" s="51"/>
      <c r="AV1448" s="46"/>
      <c r="AW1448" s="51"/>
      <c r="AX1448" s="46"/>
    </row>
    <row r="1449" spans="47:50" x14ac:dyDescent="0.45">
      <c r="AU1449" s="51"/>
      <c r="AV1449" s="46"/>
      <c r="AW1449" s="51"/>
      <c r="AX1449" s="46"/>
    </row>
    <row r="1450" spans="47:50" x14ac:dyDescent="0.45">
      <c r="AU1450" s="51"/>
      <c r="AV1450" s="46"/>
      <c r="AW1450" s="51"/>
      <c r="AX1450" s="46"/>
    </row>
    <row r="1451" spans="47:50" x14ac:dyDescent="0.45">
      <c r="AU1451" s="51"/>
      <c r="AV1451" s="46"/>
      <c r="AW1451" s="51"/>
      <c r="AX1451" s="46"/>
    </row>
    <row r="1452" spans="47:50" x14ac:dyDescent="0.45">
      <c r="AU1452" s="51"/>
      <c r="AV1452" s="46"/>
      <c r="AW1452" s="51"/>
      <c r="AX1452" s="46"/>
    </row>
    <row r="1453" spans="47:50" x14ac:dyDescent="0.45">
      <c r="AU1453" s="51"/>
      <c r="AV1453" s="46"/>
      <c r="AW1453" s="51"/>
      <c r="AX1453" s="46"/>
    </row>
    <row r="1454" spans="47:50" x14ac:dyDescent="0.45">
      <c r="AU1454" s="51"/>
      <c r="AV1454" s="46"/>
      <c r="AW1454" s="51"/>
      <c r="AX1454" s="46"/>
    </row>
    <row r="1455" spans="47:50" x14ac:dyDescent="0.45">
      <c r="AU1455" s="51"/>
      <c r="AV1455" s="46"/>
      <c r="AW1455" s="51"/>
      <c r="AX1455" s="46"/>
    </row>
    <row r="1456" spans="47:50" x14ac:dyDescent="0.45">
      <c r="AU1456" s="51"/>
      <c r="AV1456" s="46"/>
      <c r="AW1456" s="51"/>
      <c r="AX1456" s="46"/>
    </row>
    <row r="1457" spans="47:50" x14ac:dyDescent="0.45">
      <c r="AU1457" s="51"/>
      <c r="AV1457" s="46"/>
      <c r="AW1457" s="51"/>
      <c r="AX1457" s="46"/>
    </row>
    <row r="1458" spans="47:50" x14ac:dyDescent="0.45">
      <c r="AU1458" s="51"/>
      <c r="AV1458" s="46"/>
      <c r="AW1458" s="51"/>
      <c r="AX1458" s="46"/>
    </row>
    <row r="1459" spans="47:50" x14ac:dyDescent="0.45">
      <c r="AU1459" s="51"/>
      <c r="AV1459" s="46"/>
      <c r="AW1459" s="51"/>
      <c r="AX1459" s="46"/>
    </row>
    <row r="1460" spans="47:50" x14ac:dyDescent="0.45">
      <c r="AU1460" s="51"/>
      <c r="AV1460" s="46"/>
      <c r="AW1460" s="51"/>
      <c r="AX1460" s="46"/>
    </row>
    <row r="1461" spans="47:50" x14ac:dyDescent="0.45">
      <c r="AU1461" s="51"/>
      <c r="AV1461" s="46"/>
      <c r="AW1461" s="51"/>
      <c r="AX1461" s="46"/>
    </row>
    <row r="1462" spans="47:50" x14ac:dyDescent="0.45">
      <c r="AU1462" s="51"/>
      <c r="AV1462" s="46"/>
      <c r="AW1462" s="51"/>
      <c r="AX1462" s="46"/>
    </row>
    <row r="1463" spans="47:50" x14ac:dyDescent="0.45">
      <c r="AU1463" s="51"/>
      <c r="AV1463" s="46"/>
      <c r="AW1463" s="51"/>
      <c r="AX1463" s="46"/>
    </row>
    <row r="1464" spans="47:50" x14ac:dyDescent="0.45">
      <c r="AU1464" s="51"/>
      <c r="AV1464" s="46"/>
      <c r="AW1464" s="51"/>
      <c r="AX1464" s="46"/>
    </row>
    <row r="1465" spans="47:50" x14ac:dyDescent="0.45">
      <c r="AU1465" s="51"/>
      <c r="AV1465" s="46"/>
      <c r="AW1465" s="51"/>
      <c r="AX1465" s="46"/>
    </row>
    <row r="1466" spans="47:50" x14ac:dyDescent="0.45">
      <c r="AU1466" s="51"/>
      <c r="AV1466" s="46"/>
      <c r="AW1466" s="51"/>
      <c r="AX1466" s="46"/>
    </row>
    <row r="1467" spans="47:50" x14ac:dyDescent="0.45">
      <c r="AU1467" s="51"/>
      <c r="AV1467" s="46"/>
      <c r="AW1467" s="51"/>
      <c r="AX1467" s="46"/>
    </row>
    <row r="1468" spans="47:50" x14ac:dyDescent="0.45">
      <c r="AU1468" s="51"/>
      <c r="AV1468" s="46"/>
      <c r="AW1468" s="51"/>
      <c r="AX1468" s="46"/>
    </row>
    <row r="1469" spans="47:50" x14ac:dyDescent="0.45">
      <c r="AU1469" s="51"/>
      <c r="AV1469" s="46"/>
      <c r="AW1469" s="51"/>
      <c r="AX1469" s="46"/>
    </row>
    <row r="1470" spans="47:50" x14ac:dyDescent="0.45">
      <c r="AU1470" s="51"/>
      <c r="AV1470" s="46"/>
      <c r="AW1470" s="51"/>
      <c r="AX1470" s="46"/>
    </row>
    <row r="1471" spans="47:50" x14ac:dyDescent="0.45">
      <c r="AU1471" s="51"/>
      <c r="AV1471" s="46"/>
      <c r="AW1471" s="51"/>
      <c r="AX1471" s="46"/>
    </row>
    <row r="1472" spans="47:50" x14ac:dyDescent="0.45">
      <c r="AU1472" s="51"/>
      <c r="AV1472" s="46"/>
      <c r="AW1472" s="51"/>
      <c r="AX1472" s="46"/>
    </row>
    <row r="1473" spans="47:50" x14ac:dyDescent="0.45">
      <c r="AU1473" s="51"/>
      <c r="AV1473" s="46"/>
      <c r="AW1473" s="51"/>
      <c r="AX1473" s="46"/>
    </row>
    <row r="1474" spans="47:50" x14ac:dyDescent="0.45">
      <c r="AU1474" s="51"/>
      <c r="AV1474" s="46"/>
      <c r="AW1474" s="51"/>
      <c r="AX1474" s="46"/>
    </row>
    <row r="1475" spans="47:50" x14ac:dyDescent="0.45">
      <c r="AU1475" s="51"/>
      <c r="AV1475" s="46"/>
      <c r="AW1475" s="51"/>
      <c r="AX1475" s="46"/>
    </row>
    <row r="1476" spans="47:50" x14ac:dyDescent="0.45">
      <c r="AU1476" s="51"/>
      <c r="AV1476" s="46"/>
      <c r="AW1476" s="51"/>
      <c r="AX1476" s="46"/>
    </row>
    <row r="1477" spans="47:50" x14ac:dyDescent="0.45">
      <c r="AU1477" s="51"/>
      <c r="AV1477" s="46"/>
      <c r="AW1477" s="51"/>
      <c r="AX1477" s="46"/>
    </row>
    <row r="1478" spans="47:50" x14ac:dyDescent="0.45">
      <c r="AU1478" s="51"/>
      <c r="AV1478" s="46"/>
      <c r="AW1478" s="51"/>
      <c r="AX1478" s="46"/>
    </row>
    <row r="1479" spans="47:50" x14ac:dyDescent="0.45">
      <c r="AU1479" s="51"/>
      <c r="AV1479" s="46"/>
      <c r="AW1479" s="51"/>
      <c r="AX1479" s="46"/>
    </row>
    <row r="1480" spans="47:50" x14ac:dyDescent="0.45">
      <c r="AU1480" s="51"/>
      <c r="AV1480" s="46"/>
      <c r="AW1480" s="51"/>
      <c r="AX1480" s="46"/>
    </row>
    <row r="1481" spans="47:50" x14ac:dyDescent="0.45">
      <c r="AU1481" s="51"/>
      <c r="AV1481" s="46"/>
      <c r="AW1481" s="51"/>
      <c r="AX1481" s="46"/>
    </row>
    <row r="1482" spans="47:50" x14ac:dyDescent="0.45">
      <c r="AU1482" s="51"/>
      <c r="AV1482" s="46"/>
      <c r="AW1482" s="51"/>
      <c r="AX1482" s="46"/>
    </row>
    <row r="1483" spans="47:50" x14ac:dyDescent="0.45">
      <c r="AU1483" s="51"/>
      <c r="AV1483" s="46"/>
      <c r="AW1483" s="51"/>
      <c r="AX1483" s="46"/>
    </row>
    <row r="1484" spans="47:50" x14ac:dyDescent="0.45">
      <c r="AU1484" s="51"/>
      <c r="AV1484" s="46"/>
      <c r="AW1484" s="51"/>
      <c r="AX1484" s="46"/>
    </row>
    <row r="1485" spans="47:50" x14ac:dyDescent="0.45">
      <c r="AU1485" s="51"/>
      <c r="AV1485" s="46"/>
      <c r="AW1485" s="51"/>
      <c r="AX1485" s="46"/>
    </row>
    <row r="1486" spans="47:50" x14ac:dyDescent="0.45">
      <c r="AU1486" s="51"/>
      <c r="AV1486" s="46"/>
      <c r="AW1486" s="51"/>
      <c r="AX1486" s="46"/>
    </row>
    <row r="1487" spans="47:50" x14ac:dyDescent="0.45">
      <c r="AU1487" s="51"/>
      <c r="AV1487" s="46"/>
      <c r="AW1487" s="51"/>
      <c r="AX1487" s="46"/>
    </row>
    <row r="1488" spans="47:50" x14ac:dyDescent="0.45">
      <c r="AU1488" s="51"/>
      <c r="AV1488" s="46"/>
      <c r="AW1488" s="51"/>
      <c r="AX1488" s="46"/>
    </row>
    <row r="1489" spans="47:50" x14ac:dyDescent="0.45">
      <c r="AU1489" s="51"/>
      <c r="AV1489" s="46"/>
      <c r="AW1489" s="51"/>
      <c r="AX1489" s="46"/>
    </row>
    <row r="1490" spans="47:50" x14ac:dyDescent="0.45">
      <c r="AU1490" s="51"/>
      <c r="AV1490" s="46"/>
      <c r="AW1490" s="51"/>
      <c r="AX1490" s="46"/>
    </row>
    <row r="1491" spans="47:50" x14ac:dyDescent="0.45">
      <c r="AU1491" s="51"/>
      <c r="AV1491" s="46"/>
      <c r="AW1491" s="51"/>
      <c r="AX1491" s="46"/>
    </row>
    <row r="1492" spans="47:50" x14ac:dyDescent="0.45">
      <c r="AU1492" s="51"/>
      <c r="AV1492" s="46"/>
      <c r="AW1492" s="51"/>
      <c r="AX1492" s="46"/>
    </row>
    <row r="1493" spans="47:50" x14ac:dyDescent="0.45">
      <c r="AU1493" s="51"/>
      <c r="AV1493" s="46"/>
      <c r="AW1493" s="51"/>
      <c r="AX1493" s="46"/>
    </row>
    <row r="1494" spans="47:50" x14ac:dyDescent="0.45">
      <c r="AU1494" s="51"/>
      <c r="AV1494" s="46"/>
      <c r="AW1494" s="51"/>
      <c r="AX1494" s="46"/>
    </row>
    <row r="1495" spans="47:50" x14ac:dyDescent="0.45">
      <c r="AU1495" s="51"/>
      <c r="AV1495" s="46"/>
      <c r="AW1495" s="51"/>
      <c r="AX1495" s="46"/>
    </row>
    <row r="1496" spans="47:50" x14ac:dyDescent="0.45">
      <c r="AU1496" s="51"/>
      <c r="AV1496" s="46"/>
      <c r="AW1496" s="51"/>
      <c r="AX1496" s="46"/>
    </row>
    <row r="1497" spans="47:50" x14ac:dyDescent="0.45">
      <c r="AU1497" s="51"/>
      <c r="AV1497" s="46"/>
      <c r="AW1497" s="51"/>
      <c r="AX1497" s="46"/>
    </row>
    <row r="1498" spans="47:50" x14ac:dyDescent="0.45">
      <c r="AU1498" s="51"/>
      <c r="AV1498" s="46"/>
      <c r="AW1498" s="51"/>
      <c r="AX1498" s="46"/>
    </row>
    <row r="1499" spans="47:50" x14ac:dyDescent="0.45">
      <c r="AU1499" s="51"/>
      <c r="AV1499" s="46"/>
      <c r="AW1499" s="51"/>
      <c r="AX1499" s="46"/>
    </row>
    <row r="1500" spans="47:50" x14ac:dyDescent="0.45">
      <c r="AU1500" s="51"/>
      <c r="AV1500" s="46"/>
      <c r="AW1500" s="51"/>
      <c r="AX1500" s="46"/>
    </row>
    <row r="1501" spans="47:50" x14ac:dyDescent="0.45">
      <c r="AU1501" s="51"/>
      <c r="AV1501" s="46"/>
      <c r="AW1501" s="51"/>
      <c r="AX1501" s="46"/>
    </row>
    <row r="1502" spans="47:50" x14ac:dyDescent="0.45">
      <c r="AU1502" s="51"/>
      <c r="AV1502" s="46"/>
      <c r="AW1502" s="51"/>
      <c r="AX1502" s="46"/>
    </row>
    <row r="1503" spans="47:50" x14ac:dyDescent="0.45">
      <c r="AU1503" s="51"/>
      <c r="AV1503" s="46"/>
      <c r="AW1503" s="51"/>
      <c r="AX1503" s="46"/>
    </row>
    <row r="1504" spans="47:50" x14ac:dyDescent="0.45">
      <c r="AU1504" s="51"/>
      <c r="AV1504" s="46"/>
      <c r="AW1504" s="51"/>
      <c r="AX1504" s="46"/>
    </row>
    <row r="1505" spans="47:50" x14ac:dyDescent="0.45">
      <c r="AU1505" s="51"/>
      <c r="AV1505" s="46"/>
      <c r="AW1505" s="51"/>
      <c r="AX1505" s="46"/>
    </row>
    <row r="1506" spans="47:50" x14ac:dyDescent="0.45">
      <c r="AU1506" s="51"/>
      <c r="AV1506" s="46"/>
      <c r="AW1506" s="51"/>
      <c r="AX1506" s="46"/>
    </row>
    <row r="1507" spans="47:50" x14ac:dyDescent="0.45">
      <c r="AU1507" s="51"/>
      <c r="AV1507" s="46"/>
      <c r="AW1507" s="51"/>
      <c r="AX1507" s="46"/>
    </row>
    <row r="1508" spans="47:50" x14ac:dyDescent="0.45">
      <c r="AU1508" s="51"/>
      <c r="AV1508" s="46"/>
      <c r="AW1508" s="51"/>
      <c r="AX1508" s="46"/>
    </row>
    <row r="1509" spans="47:50" x14ac:dyDescent="0.45">
      <c r="AU1509" s="51"/>
      <c r="AV1509" s="46"/>
      <c r="AW1509" s="51"/>
      <c r="AX1509" s="46"/>
    </row>
    <row r="1510" spans="47:50" x14ac:dyDescent="0.45">
      <c r="AU1510" s="51"/>
      <c r="AV1510" s="46"/>
      <c r="AW1510" s="51"/>
      <c r="AX1510" s="46"/>
    </row>
    <row r="1511" spans="47:50" x14ac:dyDescent="0.45">
      <c r="AU1511" s="51"/>
      <c r="AV1511" s="46"/>
      <c r="AW1511" s="51"/>
      <c r="AX1511" s="46"/>
    </row>
    <row r="1512" spans="47:50" x14ac:dyDescent="0.45">
      <c r="AU1512" s="51"/>
      <c r="AV1512" s="46"/>
      <c r="AW1512" s="51"/>
      <c r="AX1512" s="46"/>
    </row>
    <row r="1513" spans="47:50" x14ac:dyDescent="0.45">
      <c r="AU1513" s="51"/>
      <c r="AV1513" s="46"/>
      <c r="AW1513" s="51"/>
      <c r="AX1513" s="46"/>
    </row>
    <row r="1514" spans="47:50" x14ac:dyDescent="0.45">
      <c r="AU1514" s="51"/>
      <c r="AV1514" s="46"/>
      <c r="AW1514" s="51"/>
      <c r="AX1514" s="46"/>
    </row>
    <row r="1515" spans="47:50" x14ac:dyDescent="0.45">
      <c r="AU1515" s="51"/>
      <c r="AV1515" s="46"/>
      <c r="AW1515" s="51"/>
      <c r="AX1515" s="46"/>
    </row>
    <row r="1516" spans="47:50" x14ac:dyDescent="0.45">
      <c r="AU1516" s="51"/>
      <c r="AV1516" s="46"/>
      <c r="AW1516" s="51"/>
      <c r="AX1516" s="46"/>
    </row>
    <row r="1517" spans="47:50" x14ac:dyDescent="0.45">
      <c r="AU1517" s="51"/>
      <c r="AV1517" s="46"/>
      <c r="AW1517" s="51"/>
      <c r="AX1517" s="46"/>
    </row>
    <row r="1518" spans="47:50" x14ac:dyDescent="0.45">
      <c r="AU1518" s="51"/>
      <c r="AV1518" s="46"/>
      <c r="AW1518" s="51"/>
      <c r="AX1518" s="46"/>
    </row>
    <row r="1519" spans="47:50" x14ac:dyDescent="0.45">
      <c r="AU1519" s="51"/>
      <c r="AV1519" s="46"/>
      <c r="AW1519" s="51"/>
      <c r="AX1519" s="46"/>
    </row>
    <row r="1520" spans="47:50" x14ac:dyDescent="0.45">
      <c r="AU1520" s="51"/>
      <c r="AV1520" s="46"/>
      <c r="AW1520" s="51"/>
      <c r="AX1520" s="46"/>
    </row>
    <row r="1521" spans="47:50" x14ac:dyDescent="0.45">
      <c r="AU1521" s="51"/>
      <c r="AV1521" s="46"/>
      <c r="AW1521" s="51"/>
      <c r="AX1521" s="46"/>
    </row>
    <row r="1522" spans="47:50" x14ac:dyDescent="0.45">
      <c r="AU1522" s="51"/>
      <c r="AV1522" s="46"/>
      <c r="AW1522" s="51"/>
      <c r="AX1522" s="46"/>
    </row>
    <row r="1523" spans="47:50" x14ac:dyDescent="0.45">
      <c r="AU1523" s="51"/>
      <c r="AV1523" s="46"/>
      <c r="AW1523" s="51"/>
      <c r="AX1523" s="46"/>
    </row>
    <row r="1524" spans="47:50" x14ac:dyDescent="0.45">
      <c r="AU1524" s="51"/>
      <c r="AV1524" s="46"/>
      <c r="AW1524" s="51"/>
      <c r="AX1524" s="46"/>
    </row>
    <row r="1525" spans="47:50" x14ac:dyDescent="0.45">
      <c r="AU1525" s="51"/>
      <c r="AV1525" s="46"/>
      <c r="AW1525" s="51"/>
      <c r="AX1525" s="46"/>
    </row>
    <row r="1526" spans="47:50" x14ac:dyDescent="0.45">
      <c r="AU1526" s="51"/>
      <c r="AV1526" s="46"/>
      <c r="AW1526" s="51"/>
      <c r="AX1526" s="46"/>
    </row>
    <row r="1527" spans="47:50" x14ac:dyDescent="0.45">
      <c r="AU1527" s="51"/>
      <c r="AV1527" s="46"/>
      <c r="AW1527" s="51"/>
      <c r="AX1527" s="46"/>
    </row>
    <row r="1528" spans="47:50" x14ac:dyDescent="0.45">
      <c r="AU1528" s="51"/>
      <c r="AV1528" s="46"/>
      <c r="AW1528" s="51"/>
      <c r="AX1528" s="46"/>
    </row>
    <row r="1529" spans="47:50" x14ac:dyDescent="0.45">
      <c r="AU1529" s="51"/>
      <c r="AV1529" s="46"/>
      <c r="AW1529" s="51"/>
      <c r="AX1529" s="46"/>
    </row>
    <row r="1530" spans="47:50" x14ac:dyDescent="0.45">
      <c r="AU1530" s="51"/>
      <c r="AV1530" s="46"/>
      <c r="AW1530" s="51"/>
      <c r="AX1530" s="46"/>
    </row>
    <row r="1531" spans="47:50" x14ac:dyDescent="0.45">
      <c r="AU1531" s="51"/>
      <c r="AV1531" s="46"/>
      <c r="AW1531" s="51"/>
      <c r="AX1531" s="46"/>
    </row>
    <row r="1532" spans="47:50" x14ac:dyDescent="0.45">
      <c r="AU1532" s="51"/>
      <c r="AV1532" s="46"/>
      <c r="AW1532" s="51"/>
      <c r="AX1532" s="46"/>
    </row>
    <row r="1533" spans="47:50" x14ac:dyDescent="0.45">
      <c r="AU1533" s="51"/>
      <c r="AV1533" s="46"/>
      <c r="AW1533" s="51"/>
      <c r="AX1533" s="46"/>
    </row>
    <row r="1534" spans="47:50" x14ac:dyDescent="0.45">
      <c r="AU1534" s="51"/>
      <c r="AV1534" s="46"/>
      <c r="AW1534" s="51"/>
      <c r="AX1534" s="46"/>
    </row>
    <row r="1535" spans="47:50" x14ac:dyDescent="0.45">
      <c r="AU1535" s="51"/>
      <c r="AV1535" s="46"/>
      <c r="AW1535" s="51"/>
      <c r="AX1535" s="46"/>
    </row>
    <row r="1536" spans="47:50" x14ac:dyDescent="0.45">
      <c r="AU1536" s="51"/>
      <c r="AV1536" s="46"/>
      <c r="AW1536" s="51"/>
      <c r="AX1536" s="46"/>
    </row>
    <row r="1537" spans="47:50" x14ac:dyDescent="0.45">
      <c r="AU1537" s="51"/>
      <c r="AV1537" s="46"/>
      <c r="AW1537" s="51"/>
      <c r="AX1537" s="46"/>
    </row>
    <row r="1538" spans="47:50" x14ac:dyDescent="0.45">
      <c r="AU1538" s="51"/>
      <c r="AV1538" s="46"/>
      <c r="AW1538" s="51"/>
      <c r="AX1538" s="46"/>
    </row>
    <row r="1539" spans="47:50" x14ac:dyDescent="0.45">
      <c r="AU1539" s="51"/>
      <c r="AV1539" s="46"/>
      <c r="AW1539" s="51"/>
      <c r="AX1539" s="46"/>
    </row>
    <row r="1540" spans="47:50" x14ac:dyDescent="0.45">
      <c r="AU1540" s="51"/>
      <c r="AV1540" s="46"/>
      <c r="AW1540" s="51"/>
      <c r="AX1540" s="46"/>
    </row>
    <row r="1541" spans="47:50" x14ac:dyDescent="0.45">
      <c r="AU1541" s="51"/>
      <c r="AV1541" s="46"/>
      <c r="AW1541" s="51"/>
      <c r="AX1541" s="46"/>
    </row>
    <row r="1542" spans="47:50" x14ac:dyDescent="0.45">
      <c r="AU1542" s="51"/>
      <c r="AV1542" s="46"/>
      <c r="AW1542" s="51"/>
      <c r="AX1542" s="46"/>
    </row>
    <row r="1543" spans="47:50" x14ac:dyDescent="0.45">
      <c r="AU1543" s="51"/>
      <c r="AV1543" s="46"/>
      <c r="AW1543" s="51"/>
      <c r="AX1543" s="46"/>
    </row>
    <row r="1544" spans="47:50" x14ac:dyDescent="0.45">
      <c r="AU1544" s="51"/>
      <c r="AV1544" s="46"/>
      <c r="AW1544" s="51"/>
      <c r="AX1544" s="46"/>
    </row>
    <row r="1545" spans="47:50" x14ac:dyDescent="0.45">
      <c r="AU1545" s="51"/>
      <c r="AV1545" s="46"/>
      <c r="AW1545" s="51"/>
      <c r="AX1545" s="46"/>
    </row>
    <row r="1546" spans="47:50" x14ac:dyDescent="0.45">
      <c r="AU1546" s="51"/>
      <c r="AV1546" s="46"/>
      <c r="AW1546" s="51"/>
      <c r="AX1546" s="46"/>
    </row>
    <row r="1547" spans="47:50" x14ac:dyDescent="0.45">
      <c r="AU1547" s="51"/>
      <c r="AV1547" s="46"/>
      <c r="AW1547" s="51"/>
      <c r="AX1547" s="46"/>
    </row>
    <row r="1548" spans="47:50" x14ac:dyDescent="0.45">
      <c r="AU1548" s="51"/>
      <c r="AV1548" s="46"/>
      <c r="AW1548" s="51"/>
      <c r="AX1548" s="46"/>
    </row>
    <row r="1549" spans="47:50" x14ac:dyDescent="0.45">
      <c r="AU1549" s="51"/>
      <c r="AV1549" s="46"/>
      <c r="AW1549" s="51"/>
      <c r="AX1549" s="46"/>
    </row>
    <row r="1550" spans="47:50" x14ac:dyDescent="0.45">
      <c r="AU1550" s="51"/>
      <c r="AV1550" s="46"/>
      <c r="AW1550" s="51"/>
      <c r="AX1550" s="46"/>
    </row>
    <row r="1551" spans="47:50" x14ac:dyDescent="0.45">
      <c r="AU1551" s="51"/>
      <c r="AV1551" s="46"/>
      <c r="AW1551" s="51"/>
      <c r="AX1551" s="46"/>
    </row>
    <row r="1552" spans="47:50" x14ac:dyDescent="0.45">
      <c r="AU1552" s="51"/>
      <c r="AV1552" s="46"/>
      <c r="AW1552" s="51"/>
      <c r="AX1552" s="46"/>
    </row>
    <row r="1553" spans="47:50" x14ac:dyDescent="0.45">
      <c r="AU1553" s="51"/>
      <c r="AV1553" s="46"/>
      <c r="AW1553" s="51"/>
      <c r="AX1553" s="46"/>
    </row>
    <row r="1554" spans="47:50" x14ac:dyDescent="0.45">
      <c r="AU1554" s="51"/>
      <c r="AV1554" s="46"/>
      <c r="AW1554" s="51"/>
      <c r="AX1554" s="46"/>
    </row>
    <row r="1555" spans="47:50" x14ac:dyDescent="0.45">
      <c r="AU1555" s="51"/>
      <c r="AV1555" s="46"/>
      <c r="AW1555" s="51"/>
      <c r="AX1555" s="46"/>
    </row>
    <row r="1556" spans="47:50" x14ac:dyDescent="0.45">
      <c r="AU1556" s="51"/>
      <c r="AV1556" s="46"/>
      <c r="AW1556" s="51"/>
      <c r="AX1556" s="46"/>
    </row>
    <row r="1557" spans="47:50" x14ac:dyDescent="0.45">
      <c r="AU1557" s="51"/>
      <c r="AV1557" s="46"/>
      <c r="AW1557" s="51"/>
      <c r="AX1557" s="46"/>
    </row>
    <row r="1558" spans="47:50" x14ac:dyDescent="0.45">
      <c r="AU1558" s="51"/>
      <c r="AV1558" s="46"/>
      <c r="AW1558" s="51"/>
      <c r="AX1558" s="46"/>
    </row>
    <row r="1559" spans="47:50" x14ac:dyDescent="0.45">
      <c r="AU1559" s="51"/>
      <c r="AV1559" s="46"/>
      <c r="AW1559" s="51"/>
      <c r="AX1559" s="46"/>
    </row>
    <row r="1560" spans="47:50" x14ac:dyDescent="0.45">
      <c r="AU1560" s="51"/>
      <c r="AV1560" s="46"/>
      <c r="AW1560" s="51"/>
      <c r="AX1560" s="46"/>
    </row>
    <row r="1561" spans="47:50" x14ac:dyDescent="0.45">
      <c r="AU1561" s="51"/>
      <c r="AV1561" s="46"/>
      <c r="AW1561" s="51"/>
      <c r="AX1561" s="46"/>
    </row>
    <row r="1562" spans="47:50" x14ac:dyDescent="0.45">
      <c r="AU1562" s="51"/>
      <c r="AV1562" s="46"/>
      <c r="AW1562" s="51"/>
      <c r="AX1562" s="46"/>
    </row>
    <row r="1563" spans="47:50" x14ac:dyDescent="0.45">
      <c r="AU1563" s="51"/>
      <c r="AV1563" s="46"/>
      <c r="AW1563" s="51"/>
      <c r="AX1563" s="46"/>
    </row>
    <row r="1564" spans="47:50" x14ac:dyDescent="0.45">
      <c r="AU1564" s="51"/>
      <c r="AV1564" s="46"/>
      <c r="AW1564" s="51"/>
      <c r="AX1564" s="46"/>
    </row>
    <row r="1565" spans="47:50" x14ac:dyDescent="0.45">
      <c r="AU1565" s="51"/>
      <c r="AV1565" s="46"/>
      <c r="AW1565" s="51"/>
      <c r="AX1565" s="46"/>
    </row>
    <row r="1566" spans="47:50" x14ac:dyDescent="0.45">
      <c r="AU1566" s="51"/>
      <c r="AV1566" s="46"/>
      <c r="AW1566" s="51"/>
      <c r="AX1566" s="46"/>
    </row>
    <row r="1567" spans="47:50" x14ac:dyDescent="0.45">
      <c r="AU1567" s="51"/>
      <c r="AV1567" s="46"/>
      <c r="AW1567" s="51"/>
      <c r="AX1567" s="46"/>
    </row>
    <row r="1568" spans="47:50" x14ac:dyDescent="0.45">
      <c r="AU1568" s="51"/>
      <c r="AV1568" s="46"/>
      <c r="AW1568" s="51"/>
      <c r="AX1568" s="46"/>
    </row>
    <row r="1569" spans="47:50" x14ac:dyDescent="0.45">
      <c r="AU1569" s="51"/>
      <c r="AV1569" s="46"/>
      <c r="AW1569" s="51"/>
      <c r="AX1569" s="46"/>
    </row>
    <row r="1570" spans="47:50" x14ac:dyDescent="0.45">
      <c r="AU1570" s="51"/>
      <c r="AV1570" s="46"/>
      <c r="AW1570" s="51"/>
      <c r="AX1570" s="46"/>
    </row>
    <row r="1571" spans="47:50" x14ac:dyDescent="0.45">
      <c r="AU1571" s="51"/>
      <c r="AV1571" s="46"/>
      <c r="AW1571" s="51"/>
      <c r="AX1571" s="46"/>
    </row>
    <row r="1572" spans="47:50" x14ac:dyDescent="0.45">
      <c r="AU1572" s="51"/>
      <c r="AV1572" s="46"/>
      <c r="AW1572" s="51"/>
      <c r="AX1572" s="46"/>
    </row>
    <row r="1573" spans="47:50" x14ac:dyDescent="0.45">
      <c r="AU1573" s="51"/>
      <c r="AV1573" s="46"/>
      <c r="AW1573" s="51"/>
      <c r="AX1573" s="46"/>
    </row>
    <row r="1574" spans="47:50" x14ac:dyDescent="0.45">
      <c r="AU1574" s="51"/>
      <c r="AV1574" s="46"/>
      <c r="AW1574" s="51"/>
      <c r="AX1574" s="46"/>
    </row>
    <row r="1575" spans="47:50" x14ac:dyDescent="0.45">
      <c r="AU1575" s="51"/>
      <c r="AV1575" s="46"/>
      <c r="AW1575" s="51"/>
      <c r="AX1575" s="46"/>
    </row>
    <row r="1576" spans="47:50" x14ac:dyDescent="0.45">
      <c r="AU1576" s="51"/>
      <c r="AV1576" s="46"/>
      <c r="AW1576" s="51"/>
      <c r="AX1576" s="46"/>
    </row>
    <row r="1577" spans="47:50" x14ac:dyDescent="0.45">
      <c r="AU1577" s="51"/>
      <c r="AV1577" s="46"/>
      <c r="AW1577" s="51"/>
      <c r="AX1577" s="46"/>
    </row>
    <row r="1578" spans="47:50" x14ac:dyDescent="0.45">
      <c r="AU1578" s="51"/>
      <c r="AV1578" s="46"/>
      <c r="AW1578" s="51"/>
      <c r="AX1578" s="46"/>
    </row>
    <row r="1579" spans="47:50" x14ac:dyDescent="0.45">
      <c r="AU1579" s="51"/>
      <c r="AV1579" s="46"/>
      <c r="AW1579" s="51"/>
      <c r="AX1579" s="46"/>
    </row>
    <row r="1580" spans="47:50" x14ac:dyDescent="0.45">
      <c r="AU1580" s="51"/>
      <c r="AV1580" s="46"/>
      <c r="AW1580" s="51"/>
      <c r="AX1580" s="46"/>
    </row>
    <row r="1581" spans="47:50" x14ac:dyDescent="0.45">
      <c r="AU1581" s="51"/>
      <c r="AV1581" s="46"/>
      <c r="AW1581" s="51"/>
      <c r="AX1581" s="46"/>
    </row>
    <row r="1582" spans="47:50" x14ac:dyDescent="0.45">
      <c r="AU1582" s="51"/>
      <c r="AV1582" s="46"/>
      <c r="AW1582" s="51"/>
      <c r="AX1582" s="46"/>
    </row>
    <row r="1583" spans="47:50" x14ac:dyDescent="0.45">
      <c r="AU1583" s="51"/>
      <c r="AV1583" s="46"/>
      <c r="AW1583" s="51"/>
      <c r="AX1583" s="46"/>
    </row>
    <row r="1584" spans="47:50" x14ac:dyDescent="0.45">
      <c r="AU1584" s="51"/>
      <c r="AV1584" s="46"/>
      <c r="AW1584" s="51"/>
      <c r="AX1584" s="46"/>
    </row>
    <row r="1585" spans="47:50" x14ac:dyDescent="0.45">
      <c r="AU1585" s="51"/>
      <c r="AV1585" s="46"/>
      <c r="AW1585" s="51"/>
      <c r="AX1585" s="46"/>
    </row>
    <row r="1586" spans="47:50" x14ac:dyDescent="0.45">
      <c r="AU1586" s="51"/>
      <c r="AV1586" s="46"/>
      <c r="AW1586" s="51"/>
      <c r="AX1586" s="46"/>
    </row>
    <row r="1587" spans="47:50" x14ac:dyDescent="0.45">
      <c r="AU1587" s="51"/>
      <c r="AV1587" s="46"/>
      <c r="AW1587" s="51"/>
      <c r="AX1587" s="46"/>
    </row>
    <row r="1588" spans="47:50" x14ac:dyDescent="0.45">
      <c r="AU1588" s="51"/>
      <c r="AV1588" s="46"/>
      <c r="AW1588" s="51"/>
      <c r="AX1588" s="46"/>
    </row>
    <row r="1589" spans="47:50" x14ac:dyDescent="0.45">
      <c r="AU1589" s="51"/>
      <c r="AV1589" s="46"/>
      <c r="AW1589" s="51"/>
      <c r="AX1589" s="46"/>
    </row>
    <row r="1590" spans="47:50" x14ac:dyDescent="0.45">
      <c r="AU1590" s="51"/>
      <c r="AV1590" s="46"/>
      <c r="AW1590" s="51"/>
      <c r="AX1590" s="46"/>
    </row>
    <row r="1591" spans="47:50" x14ac:dyDescent="0.45">
      <c r="AU1591" s="51"/>
      <c r="AV1591" s="46"/>
      <c r="AW1591" s="51"/>
      <c r="AX1591" s="46"/>
    </row>
    <row r="1592" spans="47:50" x14ac:dyDescent="0.45">
      <c r="AU1592" s="51"/>
      <c r="AV1592" s="46"/>
      <c r="AW1592" s="51"/>
      <c r="AX1592" s="46"/>
    </row>
    <row r="1593" spans="47:50" x14ac:dyDescent="0.45">
      <c r="AU1593" s="51"/>
      <c r="AV1593" s="46"/>
      <c r="AW1593" s="51"/>
      <c r="AX1593" s="46"/>
    </row>
    <row r="1594" spans="47:50" x14ac:dyDescent="0.45">
      <c r="AU1594" s="51"/>
      <c r="AV1594" s="46"/>
      <c r="AW1594" s="51"/>
      <c r="AX1594" s="46"/>
    </row>
    <row r="1595" spans="47:50" x14ac:dyDescent="0.45">
      <c r="AU1595" s="51"/>
      <c r="AV1595" s="46"/>
      <c r="AW1595" s="51"/>
      <c r="AX1595" s="46"/>
    </row>
    <row r="1596" spans="47:50" x14ac:dyDescent="0.45">
      <c r="AU1596" s="51"/>
      <c r="AV1596" s="46"/>
      <c r="AW1596" s="51"/>
      <c r="AX1596" s="46"/>
    </row>
    <row r="1597" spans="47:50" x14ac:dyDescent="0.45">
      <c r="AU1597" s="51"/>
      <c r="AV1597" s="46"/>
      <c r="AW1597" s="51"/>
      <c r="AX1597" s="46"/>
    </row>
    <row r="1598" spans="47:50" x14ac:dyDescent="0.45">
      <c r="AU1598" s="51"/>
      <c r="AV1598" s="46"/>
      <c r="AW1598" s="51"/>
      <c r="AX1598" s="46"/>
    </row>
    <row r="1599" spans="47:50" x14ac:dyDescent="0.45">
      <c r="AU1599" s="51"/>
      <c r="AV1599" s="46"/>
      <c r="AW1599" s="51"/>
      <c r="AX1599" s="46"/>
    </row>
    <row r="1600" spans="47:50" x14ac:dyDescent="0.45">
      <c r="AU1600" s="51"/>
      <c r="AV1600" s="46"/>
      <c r="AW1600" s="51"/>
      <c r="AX1600" s="46"/>
    </row>
    <row r="1601" spans="47:50" x14ac:dyDescent="0.45">
      <c r="AU1601" s="51"/>
      <c r="AV1601" s="46"/>
      <c r="AW1601" s="51"/>
      <c r="AX1601" s="46"/>
    </row>
    <row r="1602" spans="47:50" x14ac:dyDescent="0.45">
      <c r="AU1602" s="51"/>
      <c r="AV1602" s="46"/>
      <c r="AW1602" s="51"/>
      <c r="AX1602" s="46"/>
    </row>
    <row r="1603" spans="47:50" x14ac:dyDescent="0.45">
      <c r="AU1603" s="51"/>
      <c r="AV1603" s="46"/>
      <c r="AW1603" s="51"/>
      <c r="AX1603" s="46"/>
    </row>
    <row r="1604" spans="47:50" x14ac:dyDescent="0.45">
      <c r="AU1604" s="51"/>
      <c r="AV1604" s="46"/>
      <c r="AW1604" s="51"/>
      <c r="AX1604" s="46"/>
    </row>
    <row r="1605" spans="47:50" x14ac:dyDescent="0.45">
      <c r="AU1605" s="51"/>
      <c r="AV1605" s="46"/>
      <c r="AW1605" s="51"/>
      <c r="AX1605" s="46"/>
    </row>
    <row r="1606" spans="47:50" x14ac:dyDescent="0.45">
      <c r="AU1606" s="51"/>
      <c r="AV1606" s="46"/>
      <c r="AW1606" s="51"/>
      <c r="AX1606" s="46"/>
    </row>
    <row r="1607" spans="47:50" x14ac:dyDescent="0.45">
      <c r="AU1607" s="51"/>
      <c r="AV1607" s="46"/>
      <c r="AW1607" s="51"/>
      <c r="AX1607" s="46"/>
    </row>
    <row r="1608" spans="47:50" x14ac:dyDescent="0.45">
      <c r="AU1608" s="51"/>
      <c r="AV1608" s="46"/>
      <c r="AW1608" s="51"/>
      <c r="AX1608" s="46"/>
    </row>
    <row r="1609" spans="47:50" x14ac:dyDescent="0.45">
      <c r="AU1609" s="51"/>
      <c r="AV1609" s="46"/>
      <c r="AW1609" s="51"/>
      <c r="AX1609" s="46"/>
    </row>
    <row r="1610" spans="47:50" x14ac:dyDescent="0.45">
      <c r="AU1610" s="51"/>
      <c r="AV1610" s="46"/>
      <c r="AW1610" s="51"/>
      <c r="AX1610" s="46"/>
    </row>
    <row r="1611" spans="47:50" x14ac:dyDescent="0.45">
      <c r="AU1611" s="51"/>
      <c r="AV1611" s="46"/>
      <c r="AW1611" s="51"/>
      <c r="AX1611" s="46"/>
    </row>
    <row r="1612" spans="47:50" x14ac:dyDescent="0.45">
      <c r="AU1612" s="51"/>
      <c r="AV1612" s="46"/>
      <c r="AW1612" s="51"/>
      <c r="AX1612" s="46"/>
    </row>
    <row r="1613" spans="47:50" x14ac:dyDescent="0.45">
      <c r="AU1613" s="51"/>
      <c r="AV1613" s="46"/>
      <c r="AW1613" s="51"/>
      <c r="AX1613" s="46"/>
    </row>
    <row r="1614" spans="47:50" x14ac:dyDescent="0.45">
      <c r="AU1614" s="51"/>
      <c r="AV1614" s="46"/>
      <c r="AW1614" s="51"/>
      <c r="AX1614" s="46"/>
    </row>
    <row r="1615" spans="47:50" x14ac:dyDescent="0.45">
      <c r="AU1615" s="51"/>
      <c r="AV1615" s="46"/>
      <c r="AW1615" s="51"/>
      <c r="AX1615" s="46"/>
    </row>
    <row r="1616" spans="47:50" x14ac:dyDescent="0.45">
      <c r="AU1616" s="51"/>
      <c r="AV1616" s="46"/>
      <c r="AW1616" s="51"/>
      <c r="AX1616" s="46"/>
    </row>
    <row r="1617" spans="47:50" x14ac:dyDescent="0.45">
      <c r="AU1617" s="51"/>
      <c r="AV1617" s="46"/>
      <c r="AW1617" s="51"/>
      <c r="AX1617" s="46"/>
    </row>
    <row r="1618" spans="47:50" x14ac:dyDescent="0.45">
      <c r="AU1618" s="51"/>
      <c r="AV1618" s="46"/>
      <c r="AW1618" s="51"/>
      <c r="AX1618" s="46"/>
    </row>
    <row r="1619" spans="47:50" x14ac:dyDescent="0.45">
      <c r="AU1619" s="51"/>
      <c r="AV1619" s="46"/>
      <c r="AW1619" s="51"/>
      <c r="AX1619" s="46"/>
    </row>
    <row r="1620" spans="47:50" x14ac:dyDescent="0.45">
      <c r="AU1620" s="51"/>
      <c r="AV1620" s="46"/>
      <c r="AW1620" s="51"/>
      <c r="AX1620" s="46"/>
    </row>
    <row r="1621" spans="47:50" x14ac:dyDescent="0.45">
      <c r="AU1621" s="51"/>
      <c r="AV1621" s="46"/>
      <c r="AW1621" s="51"/>
      <c r="AX1621" s="46"/>
    </row>
    <row r="1622" spans="47:50" x14ac:dyDescent="0.45">
      <c r="AU1622" s="51"/>
      <c r="AV1622" s="46"/>
      <c r="AW1622" s="51"/>
      <c r="AX1622" s="46"/>
    </row>
    <row r="1623" spans="47:50" x14ac:dyDescent="0.45">
      <c r="AU1623" s="51"/>
      <c r="AV1623" s="46"/>
      <c r="AW1623" s="51"/>
      <c r="AX1623" s="46"/>
    </row>
    <row r="1624" spans="47:50" x14ac:dyDescent="0.45">
      <c r="AU1624" s="51"/>
      <c r="AV1624" s="46"/>
      <c r="AW1624" s="51"/>
      <c r="AX1624" s="46"/>
    </row>
    <row r="1625" spans="47:50" x14ac:dyDescent="0.45">
      <c r="AU1625" s="51"/>
      <c r="AV1625" s="46"/>
      <c r="AW1625" s="51"/>
      <c r="AX1625" s="46"/>
    </row>
    <row r="1626" spans="47:50" x14ac:dyDescent="0.45">
      <c r="AU1626" s="51"/>
      <c r="AV1626" s="46"/>
      <c r="AW1626" s="51"/>
      <c r="AX1626" s="46"/>
    </row>
    <row r="1627" spans="47:50" x14ac:dyDescent="0.45">
      <c r="AU1627" s="51"/>
      <c r="AV1627" s="46"/>
      <c r="AW1627" s="51"/>
      <c r="AX1627" s="46"/>
    </row>
    <row r="1628" spans="47:50" x14ac:dyDescent="0.45">
      <c r="AU1628" s="51"/>
      <c r="AV1628" s="46"/>
      <c r="AW1628" s="51"/>
      <c r="AX1628" s="46"/>
    </row>
    <row r="1629" spans="47:50" x14ac:dyDescent="0.45">
      <c r="AU1629" s="51"/>
      <c r="AV1629" s="46"/>
      <c r="AW1629" s="51"/>
      <c r="AX1629" s="46"/>
    </row>
    <row r="1630" spans="47:50" x14ac:dyDescent="0.45">
      <c r="AU1630" s="51"/>
      <c r="AV1630" s="46"/>
      <c r="AW1630" s="51"/>
      <c r="AX1630" s="46"/>
    </row>
    <row r="1631" spans="47:50" x14ac:dyDescent="0.45">
      <c r="AU1631" s="51"/>
      <c r="AV1631" s="46"/>
      <c r="AW1631" s="51"/>
      <c r="AX1631" s="46"/>
    </row>
    <row r="1632" spans="47:50" x14ac:dyDescent="0.45">
      <c r="AU1632" s="51"/>
      <c r="AV1632" s="46"/>
      <c r="AW1632" s="51"/>
      <c r="AX1632" s="46"/>
    </row>
    <row r="1633" spans="47:50" x14ac:dyDescent="0.45">
      <c r="AU1633" s="51"/>
      <c r="AV1633" s="46"/>
      <c r="AW1633" s="51"/>
      <c r="AX1633" s="46"/>
    </row>
    <row r="1634" spans="47:50" x14ac:dyDescent="0.45">
      <c r="AU1634" s="51"/>
      <c r="AV1634" s="46"/>
      <c r="AW1634" s="51"/>
      <c r="AX1634" s="46"/>
    </row>
    <row r="1635" spans="47:50" x14ac:dyDescent="0.45">
      <c r="AU1635" s="51"/>
      <c r="AV1635" s="46"/>
      <c r="AW1635" s="51"/>
      <c r="AX1635" s="46"/>
    </row>
    <row r="1636" spans="47:50" x14ac:dyDescent="0.45">
      <c r="AU1636" s="51"/>
      <c r="AV1636" s="46"/>
      <c r="AW1636" s="51"/>
      <c r="AX1636" s="46"/>
    </row>
    <row r="1637" spans="47:50" x14ac:dyDescent="0.45">
      <c r="AU1637" s="51"/>
      <c r="AV1637" s="46"/>
      <c r="AW1637" s="51"/>
      <c r="AX1637" s="46"/>
    </row>
    <row r="1638" spans="47:50" x14ac:dyDescent="0.45">
      <c r="AU1638" s="51"/>
      <c r="AV1638" s="46"/>
      <c r="AW1638" s="51"/>
      <c r="AX1638" s="46"/>
    </row>
    <row r="1639" spans="47:50" x14ac:dyDescent="0.45">
      <c r="AU1639" s="51"/>
      <c r="AV1639" s="46"/>
      <c r="AW1639" s="51"/>
      <c r="AX1639" s="46"/>
    </row>
    <row r="1640" spans="47:50" x14ac:dyDescent="0.45">
      <c r="AU1640" s="51"/>
      <c r="AV1640" s="46"/>
      <c r="AW1640" s="51"/>
      <c r="AX1640" s="46"/>
    </row>
    <row r="1641" spans="47:50" x14ac:dyDescent="0.45">
      <c r="AU1641" s="51"/>
      <c r="AV1641" s="46"/>
      <c r="AW1641" s="51"/>
      <c r="AX1641" s="46"/>
    </row>
    <row r="1642" spans="47:50" x14ac:dyDescent="0.45">
      <c r="AU1642" s="51"/>
      <c r="AV1642" s="46"/>
      <c r="AW1642" s="51"/>
      <c r="AX1642" s="46"/>
    </row>
    <row r="1643" spans="47:50" x14ac:dyDescent="0.45">
      <c r="AU1643" s="51"/>
      <c r="AV1643" s="46"/>
      <c r="AW1643" s="51"/>
      <c r="AX1643" s="46"/>
    </row>
    <row r="1644" spans="47:50" x14ac:dyDescent="0.45">
      <c r="AU1644" s="51"/>
      <c r="AV1644" s="46"/>
      <c r="AW1644" s="51"/>
      <c r="AX1644" s="46"/>
    </row>
    <row r="1645" spans="47:50" x14ac:dyDescent="0.45">
      <c r="AU1645" s="51"/>
      <c r="AV1645" s="46"/>
      <c r="AW1645" s="51"/>
      <c r="AX1645" s="46"/>
    </row>
    <row r="1646" spans="47:50" x14ac:dyDescent="0.45">
      <c r="AU1646" s="51"/>
      <c r="AV1646" s="46"/>
      <c r="AW1646" s="51"/>
      <c r="AX1646" s="46"/>
    </row>
    <row r="1647" spans="47:50" x14ac:dyDescent="0.45">
      <c r="AU1647" s="51"/>
      <c r="AV1647" s="46"/>
      <c r="AW1647" s="51"/>
      <c r="AX1647" s="46"/>
    </row>
    <row r="1648" spans="47:50" x14ac:dyDescent="0.45">
      <c r="AU1648" s="51"/>
      <c r="AV1648" s="46"/>
      <c r="AW1648" s="51"/>
      <c r="AX1648" s="46"/>
    </row>
    <row r="1649" spans="47:50" x14ac:dyDescent="0.45">
      <c r="AU1649" s="51"/>
      <c r="AV1649" s="46"/>
      <c r="AW1649" s="51"/>
      <c r="AX1649" s="46"/>
    </row>
    <row r="1650" spans="47:50" x14ac:dyDescent="0.45">
      <c r="AU1650" s="51"/>
      <c r="AV1650" s="46"/>
      <c r="AW1650" s="51"/>
      <c r="AX1650" s="46"/>
    </row>
    <row r="1651" spans="47:50" x14ac:dyDescent="0.45">
      <c r="AU1651" s="51"/>
      <c r="AV1651" s="46"/>
      <c r="AW1651" s="51"/>
      <c r="AX1651" s="46"/>
    </row>
    <row r="1652" spans="47:50" x14ac:dyDescent="0.45">
      <c r="AU1652" s="51"/>
      <c r="AV1652" s="46"/>
      <c r="AW1652" s="51"/>
      <c r="AX1652" s="46"/>
    </row>
    <row r="1653" spans="47:50" x14ac:dyDescent="0.45">
      <c r="AU1653" s="51"/>
      <c r="AV1653" s="46"/>
      <c r="AW1653" s="51"/>
      <c r="AX1653" s="46"/>
    </row>
    <row r="1654" spans="47:50" x14ac:dyDescent="0.45">
      <c r="AU1654" s="51"/>
      <c r="AV1654" s="46"/>
      <c r="AW1654" s="51"/>
      <c r="AX1654" s="46"/>
    </row>
    <row r="1655" spans="47:50" x14ac:dyDescent="0.45">
      <c r="AU1655" s="51"/>
      <c r="AV1655" s="46"/>
      <c r="AW1655" s="51"/>
      <c r="AX1655" s="46"/>
    </row>
    <row r="1656" spans="47:50" x14ac:dyDescent="0.45">
      <c r="AU1656" s="51"/>
      <c r="AV1656" s="46"/>
      <c r="AW1656" s="51"/>
      <c r="AX1656" s="46"/>
    </row>
    <row r="1657" spans="47:50" x14ac:dyDescent="0.45">
      <c r="AU1657" s="51"/>
      <c r="AV1657" s="46"/>
      <c r="AW1657" s="51"/>
      <c r="AX1657" s="46"/>
    </row>
    <row r="1658" spans="47:50" x14ac:dyDescent="0.45">
      <c r="AU1658" s="51"/>
      <c r="AV1658" s="46"/>
      <c r="AW1658" s="51"/>
      <c r="AX1658" s="46"/>
    </row>
    <row r="1659" spans="47:50" x14ac:dyDescent="0.45">
      <c r="AU1659" s="51"/>
      <c r="AV1659" s="46"/>
      <c r="AW1659" s="51"/>
      <c r="AX1659" s="46"/>
    </row>
    <row r="1660" spans="47:50" x14ac:dyDescent="0.45">
      <c r="AU1660" s="51"/>
      <c r="AV1660" s="46"/>
      <c r="AW1660" s="51"/>
      <c r="AX1660" s="46"/>
    </row>
    <row r="1661" spans="47:50" x14ac:dyDescent="0.45">
      <c r="AU1661" s="51"/>
      <c r="AV1661" s="46"/>
      <c r="AW1661" s="51"/>
      <c r="AX1661" s="46"/>
    </row>
    <row r="1662" spans="47:50" x14ac:dyDescent="0.45">
      <c r="AU1662" s="51"/>
      <c r="AV1662" s="46"/>
      <c r="AW1662" s="51"/>
      <c r="AX1662" s="46"/>
    </row>
    <row r="1663" spans="47:50" x14ac:dyDescent="0.45">
      <c r="AU1663" s="51"/>
      <c r="AV1663" s="46"/>
      <c r="AW1663" s="51"/>
      <c r="AX1663" s="46"/>
    </row>
    <row r="1664" spans="47:50" x14ac:dyDescent="0.45">
      <c r="AU1664" s="51"/>
      <c r="AV1664" s="46"/>
      <c r="AW1664" s="51"/>
      <c r="AX1664" s="46"/>
    </row>
    <row r="1665" spans="47:50" x14ac:dyDescent="0.45">
      <c r="AU1665" s="51"/>
      <c r="AV1665" s="46"/>
      <c r="AW1665" s="51"/>
      <c r="AX1665" s="46"/>
    </row>
    <row r="1666" spans="47:50" x14ac:dyDescent="0.45">
      <c r="AU1666" s="51"/>
      <c r="AV1666" s="46"/>
      <c r="AW1666" s="51"/>
      <c r="AX1666" s="46"/>
    </row>
    <row r="1667" spans="47:50" x14ac:dyDescent="0.45">
      <c r="AU1667" s="51"/>
      <c r="AV1667" s="46"/>
      <c r="AW1667" s="51"/>
      <c r="AX1667" s="46"/>
    </row>
    <row r="1668" spans="47:50" x14ac:dyDescent="0.45">
      <c r="AU1668" s="51"/>
      <c r="AV1668" s="46"/>
      <c r="AW1668" s="51"/>
      <c r="AX1668" s="46"/>
    </row>
    <row r="1669" spans="47:50" x14ac:dyDescent="0.45">
      <c r="AU1669" s="51"/>
      <c r="AV1669" s="46"/>
      <c r="AW1669" s="51"/>
      <c r="AX1669" s="46"/>
    </row>
    <row r="1670" spans="47:50" x14ac:dyDescent="0.45">
      <c r="AU1670" s="51"/>
      <c r="AV1670" s="46"/>
      <c r="AW1670" s="51"/>
      <c r="AX1670" s="46"/>
    </row>
    <row r="1671" spans="47:50" x14ac:dyDescent="0.45">
      <c r="AU1671" s="51"/>
      <c r="AV1671" s="46"/>
      <c r="AW1671" s="51"/>
      <c r="AX1671" s="46"/>
    </row>
    <row r="1672" spans="47:50" x14ac:dyDescent="0.45">
      <c r="AU1672" s="51"/>
      <c r="AV1672" s="46"/>
      <c r="AW1672" s="51"/>
      <c r="AX1672" s="46"/>
    </row>
    <row r="1673" spans="47:50" x14ac:dyDescent="0.45">
      <c r="AU1673" s="51"/>
      <c r="AV1673" s="46"/>
      <c r="AW1673" s="51"/>
      <c r="AX1673" s="46"/>
    </row>
    <row r="1674" spans="47:50" x14ac:dyDescent="0.45">
      <c r="AU1674" s="51"/>
      <c r="AV1674" s="46"/>
      <c r="AW1674" s="51"/>
      <c r="AX1674" s="46"/>
    </row>
    <row r="1675" spans="47:50" x14ac:dyDescent="0.45">
      <c r="AU1675" s="51"/>
      <c r="AV1675" s="46"/>
      <c r="AW1675" s="51"/>
      <c r="AX1675" s="46"/>
    </row>
    <row r="1676" spans="47:50" x14ac:dyDescent="0.45">
      <c r="AU1676" s="51"/>
      <c r="AV1676" s="46"/>
      <c r="AW1676" s="51"/>
      <c r="AX1676" s="46"/>
    </row>
    <row r="1677" spans="47:50" x14ac:dyDescent="0.45">
      <c r="AU1677" s="51"/>
      <c r="AV1677" s="46"/>
      <c r="AW1677" s="51"/>
      <c r="AX1677" s="46"/>
    </row>
    <row r="1678" spans="47:50" x14ac:dyDescent="0.45">
      <c r="AU1678" s="51"/>
      <c r="AV1678" s="46"/>
      <c r="AW1678" s="51"/>
      <c r="AX1678" s="46"/>
    </row>
    <row r="1679" spans="47:50" x14ac:dyDescent="0.45">
      <c r="AU1679" s="51"/>
      <c r="AV1679" s="46"/>
      <c r="AW1679" s="51"/>
      <c r="AX1679" s="46"/>
    </row>
    <row r="1680" spans="47:50" x14ac:dyDescent="0.45">
      <c r="AU1680" s="51"/>
      <c r="AV1680" s="46"/>
      <c r="AW1680" s="51"/>
      <c r="AX1680" s="46"/>
    </row>
    <row r="1681" spans="47:50" x14ac:dyDescent="0.45">
      <c r="AU1681" s="51"/>
      <c r="AV1681" s="46"/>
      <c r="AW1681" s="51"/>
      <c r="AX1681" s="46"/>
    </row>
    <row r="1682" spans="47:50" x14ac:dyDescent="0.45">
      <c r="AU1682" s="51"/>
      <c r="AV1682" s="46"/>
      <c r="AW1682" s="51"/>
      <c r="AX1682" s="46"/>
    </row>
    <row r="1683" spans="47:50" x14ac:dyDescent="0.45">
      <c r="AU1683" s="51"/>
      <c r="AV1683" s="46"/>
      <c r="AW1683" s="51"/>
      <c r="AX1683" s="46"/>
    </row>
    <row r="1684" spans="47:50" x14ac:dyDescent="0.45">
      <c r="AU1684" s="51"/>
      <c r="AV1684" s="46"/>
      <c r="AW1684" s="51"/>
      <c r="AX1684" s="46"/>
    </row>
    <row r="1685" spans="47:50" x14ac:dyDescent="0.45">
      <c r="AU1685" s="51"/>
      <c r="AV1685" s="46"/>
      <c r="AW1685" s="51"/>
      <c r="AX1685" s="46"/>
    </row>
    <row r="1686" spans="47:50" x14ac:dyDescent="0.45">
      <c r="AU1686" s="51"/>
      <c r="AV1686" s="46"/>
      <c r="AW1686" s="51"/>
      <c r="AX1686" s="46"/>
    </row>
    <row r="1687" spans="47:50" x14ac:dyDescent="0.45">
      <c r="AU1687" s="51"/>
      <c r="AV1687" s="46"/>
      <c r="AW1687" s="51"/>
      <c r="AX1687" s="46"/>
    </row>
    <row r="1688" spans="47:50" x14ac:dyDescent="0.45">
      <c r="AU1688" s="51"/>
      <c r="AV1688" s="46"/>
      <c r="AW1688" s="51"/>
      <c r="AX1688" s="46"/>
    </row>
    <row r="1689" spans="47:50" x14ac:dyDescent="0.45">
      <c r="AU1689" s="51"/>
      <c r="AV1689" s="46"/>
      <c r="AW1689" s="51"/>
      <c r="AX1689" s="46"/>
    </row>
    <row r="1690" spans="47:50" x14ac:dyDescent="0.45">
      <c r="AU1690" s="51"/>
      <c r="AV1690" s="46"/>
      <c r="AW1690" s="51"/>
      <c r="AX1690" s="46"/>
    </row>
    <row r="1691" spans="47:50" x14ac:dyDescent="0.45">
      <c r="AU1691" s="51"/>
      <c r="AV1691" s="46"/>
      <c r="AW1691" s="51"/>
      <c r="AX1691" s="46"/>
    </row>
    <row r="1692" spans="47:50" x14ac:dyDescent="0.45">
      <c r="AU1692" s="51"/>
      <c r="AV1692" s="46"/>
      <c r="AW1692" s="51"/>
      <c r="AX1692" s="46"/>
    </row>
    <row r="1693" spans="47:50" x14ac:dyDescent="0.45">
      <c r="AU1693" s="51"/>
      <c r="AV1693" s="46"/>
      <c r="AW1693" s="51"/>
      <c r="AX1693" s="46"/>
    </row>
    <row r="1694" spans="47:50" x14ac:dyDescent="0.45">
      <c r="AU1694" s="51"/>
      <c r="AV1694" s="46"/>
      <c r="AW1694" s="51"/>
      <c r="AX1694" s="46"/>
    </row>
    <row r="1695" spans="47:50" x14ac:dyDescent="0.45">
      <c r="AU1695" s="51"/>
      <c r="AV1695" s="46"/>
      <c r="AW1695" s="51"/>
      <c r="AX1695" s="46"/>
    </row>
    <row r="1696" spans="47:50" x14ac:dyDescent="0.45">
      <c r="AU1696" s="51"/>
      <c r="AV1696" s="46"/>
      <c r="AW1696" s="51"/>
      <c r="AX1696" s="46"/>
    </row>
    <row r="1697" spans="47:50" x14ac:dyDescent="0.45">
      <c r="AU1697" s="51"/>
      <c r="AV1697" s="46"/>
      <c r="AW1697" s="51"/>
      <c r="AX1697" s="46"/>
    </row>
    <row r="1698" spans="47:50" x14ac:dyDescent="0.45">
      <c r="AU1698" s="51"/>
      <c r="AV1698" s="46"/>
      <c r="AW1698" s="51"/>
      <c r="AX1698" s="46"/>
    </row>
    <row r="1699" spans="47:50" x14ac:dyDescent="0.45">
      <c r="AU1699" s="51"/>
      <c r="AV1699" s="46"/>
      <c r="AW1699" s="51"/>
      <c r="AX1699" s="46"/>
    </row>
    <row r="1700" spans="47:50" x14ac:dyDescent="0.45">
      <c r="AU1700" s="51"/>
      <c r="AV1700" s="46"/>
      <c r="AW1700" s="51"/>
      <c r="AX1700" s="46"/>
    </row>
    <row r="1701" spans="47:50" x14ac:dyDescent="0.45">
      <c r="AU1701" s="51"/>
      <c r="AV1701" s="46"/>
      <c r="AW1701" s="51"/>
      <c r="AX1701" s="46"/>
    </row>
    <row r="1702" spans="47:50" x14ac:dyDescent="0.45">
      <c r="AU1702" s="51"/>
      <c r="AV1702" s="46"/>
      <c r="AW1702" s="51"/>
      <c r="AX1702" s="46"/>
    </row>
    <row r="1703" spans="47:50" x14ac:dyDescent="0.45">
      <c r="AU1703" s="51"/>
      <c r="AV1703" s="46"/>
      <c r="AW1703" s="51"/>
      <c r="AX1703" s="46"/>
    </row>
    <row r="1704" spans="47:50" x14ac:dyDescent="0.45">
      <c r="AU1704" s="51"/>
      <c r="AV1704" s="46"/>
      <c r="AW1704" s="51"/>
      <c r="AX1704" s="46"/>
    </row>
    <row r="1705" spans="47:50" x14ac:dyDescent="0.45">
      <c r="AU1705" s="51"/>
      <c r="AV1705" s="46"/>
      <c r="AW1705" s="51"/>
      <c r="AX1705" s="46"/>
    </row>
    <row r="1706" spans="47:50" x14ac:dyDescent="0.45">
      <c r="AU1706" s="51"/>
      <c r="AV1706" s="46"/>
      <c r="AW1706" s="51"/>
      <c r="AX1706" s="46"/>
    </row>
    <row r="1707" spans="47:50" x14ac:dyDescent="0.45">
      <c r="AU1707" s="51"/>
      <c r="AV1707" s="46"/>
      <c r="AW1707" s="51"/>
      <c r="AX1707" s="46"/>
    </row>
    <row r="1708" spans="47:50" x14ac:dyDescent="0.45">
      <c r="AU1708" s="51"/>
      <c r="AV1708" s="46"/>
      <c r="AW1708" s="51"/>
      <c r="AX1708" s="46"/>
    </row>
    <row r="1709" spans="47:50" x14ac:dyDescent="0.45">
      <c r="AU1709" s="51"/>
      <c r="AV1709" s="46"/>
      <c r="AW1709" s="51"/>
      <c r="AX1709" s="46"/>
    </row>
    <row r="1710" spans="47:50" x14ac:dyDescent="0.45">
      <c r="AU1710" s="51"/>
      <c r="AV1710" s="46"/>
      <c r="AW1710" s="51"/>
      <c r="AX1710" s="46"/>
    </row>
    <row r="1711" spans="47:50" x14ac:dyDescent="0.45">
      <c r="AU1711" s="51"/>
      <c r="AV1711" s="46"/>
      <c r="AW1711" s="51"/>
      <c r="AX1711" s="46"/>
    </row>
    <row r="1712" spans="47:50" x14ac:dyDescent="0.45">
      <c r="AU1712" s="51"/>
      <c r="AV1712" s="46"/>
      <c r="AW1712" s="51"/>
      <c r="AX1712" s="46"/>
    </row>
    <row r="1713" spans="47:50" x14ac:dyDescent="0.45">
      <c r="AU1713" s="51"/>
      <c r="AV1713" s="46"/>
      <c r="AW1713" s="51"/>
      <c r="AX1713" s="46"/>
    </row>
    <row r="1714" spans="47:50" x14ac:dyDescent="0.45">
      <c r="AU1714" s="51"/>
      <c r="AV1714" s="46"/>
      <c r="AW1714" s="51"/>
      <c r="AX1714" s="46"/>
    </row>
    <row r="1715" spans="47:50" x14ac:dyDescent="0.45">
      <c r="AU1715" s="51"/>
      <c r="AV1715" s="46"/>
      <c r="AW1715" s="51"/>
      <c r="AX1715" s="46"/>
    </row>
    <row r="1716" spans="47:50" x14ac:dyDescent="0.45">
      <c r="AU1716" s="51"/>
      <c r="AV1716" s="46"/>
      <c r="AW1716" s="51"/>
      <c r="AX1716" s="46"/>
    </row>
    <row r="1717" spans="47:50" x14ac:dyDescent="0.45">
      <c r="AU1717" s="51"/>
      <c r="AV1717" s="46"/>
      <c r="AW1717" s="51"/>
      <c r="AX1717" s="46"/>
    </row>
    <row r="1718" spans="47:50" x14ac:dyDescent="0.45">
      <c r="AU1718" s="51"/>
      <c r="AV1718" s="46"/>
      <c r="AW1718" s="51"/>
      <c r="AX1718" s="46"/>
    </row>
    <row r="1719" spans="47:50" x14ac:dyDescent="0.45">
      <c r="AU1719" s="51"/>
      <c r="AV1719" s="46"/>
      <c r="AW1719" s="51"/>
      <c r="AX1719" s="46"/>
    </row>
    <row r="1720" spans="47:50" x14ac:dyDescent="0.45">
      <c r="AU1720" s="51"/>
      <c r="AV1720" s="46"/>
      <c r="AW1720" s="51"/>
      <c r="AX1720" s="46"/>
    </row>
    <row r="1721" spans="47:50" x14ac:dyDescent="0.45">
      <c r="AU1721" s="51"/>
      <c r="AV1721" s="46"/>
      <c r="AW1721" s="51"/>
      <c r="AX1721" s="46"/>
    </row>
    <row r="1722" spans="47:50" x14ac:dyDescent="0.45">
      <c r="AU1722" s="51"/>
      <c r="AV1722" s="46"/>
      <c r="AW1722" s="51"/>
      <c r="AX1722" s="46"/>
    </row>
    <row r="1723" spans="47:50" x14ac:dyDescent="0.45">
      <c r="AU1723" s="51"/>
      <c r="AV1723" s="46"/>
      <c r="AW1723" s="51"/>
      <c r="AX1723" s="46"/>
    </row>
    <row r="1724" spans="47:50" x14ac:dyDescent="0.45">
      <c r="AU1724" s="51"/>
      <c r="AV1724" s="46"/>
      <c r="AW1724" s="51"/>
      <c r="AX1724" s="46"/>
    </row>
    <row r="1725" spans="47:50" x14ac:dyDescent="0.45">
      <c r="AU1725" s="51"/>
      <c r="AV1725" s="46"/>
      <c r="AW1725" s="51"/>
      <c r="AX1725" s="46"/>
    </row>
    <row r="1726" spans="47:50" x14ac:dyDescent="0.45">
      <c r="AU1726" s="51"/>
      <c r="AV1726" s="46"/>
      <c r="AW1726" s="51"/>
      <c r="AX1726" s="46"/>
    </row>
    <row r="1727" spans="47:50" x14ac:dyDescent="0.45">
      <c r="AU1727" s="51"/>
      <c r="AV1727" s="46"/>
      <c r="AW1727" s="51"/>
      <c r="AX1727" s="46"/>
    </row>
    <row r="1728" spans="47:50" x14ac:dyDescent="0.45">
      <c r="AU1728" s="51"/>
      <c r="AV1728" s="46"/>
      <c r="AW1728" s="51"/>
      <c r="AX1728" s="46"/>
    </row>
    <row r="1729" spans="47:50" x14ac:dyDescent="0.45">
      <c r="AU1729" s="51"/>
      <c r="AV1729" s="46"/>
      <c r="AW1729" s="51"/>
      <c r="AX1729" s="46"/>
    </row>
    <row r="1730" spans="47:50" x14ac:dyDescent="0.45">
      <c r="AU1730" s="51"/>
      <c r="AV1730" s="46"/>
      <c r="AW1730" s="51"/>
      <c r="AX1730" s="46"/>
    </row>
    <row r="1731" spans="47:50" x14ac:dyDescent="0.45">
      <c r="AU1731" s="51"/>
      <c r="AV1731" s="46"/>
      <c r="AW1731" s="51"/>
      <c r="AX1731" s="46"/>
    </row>
    <row r="1732" spans="47:50" x14ac:dyDescent="0.45">
      <c r="AU1732" s="51"/>
      <c r="AV1732" s="46"/>
      <c r="AW1732" s="51"/>
      <c r="AX1732" s="46"/>
    </row>
    <row r="1733" spans="47:50" x14ac:dyDescent="0.45">
      <c r="AU1733" s="51"/>
      <c r="AV1733" s="46"/>
      <c r="AW1733" s="51"/>
      <c r="AX1733" s="46"/>
    </row>
    <row r="1734" spans="47:50" x14ac:dyDescent="0.45">
      <c r="AU1734" s="51"/>
      <c r="AV1734" s="46"/>
      <c r="AW1734" s="51"/>
      <c r="AX1734" s="46"/>
    </row>
    <row r="1735" spans="47:50" x14ac:dyDescent="0.45">
      <c r="AU1735" s="51"/>
      <c r="AV1735" s="46"/>
      <c r="AW1735" s="51"/>
      <c r="AX1735" s="46"/>
    </row>
    <row r="1736" spans="47:50" x14ac:dyDescent="0.45">
      <c r="AU1736" s="51"/>
      <c r="AV1736" s="46"/>
      <c r="AW1736" s="51"/>
      <c r="AX1736" s="46"/>
    </row>
    <row r="1737" spans="47:50" x14ac:dyDescent="0.45">
      <c r="AU1737" s="51"/>
      <c r="AV1737" s="46"/>
      <c r="AW1737" s="51"/>
      <c r="AX1737" s="46"/>
    </row>
    <row r="1738" spans="47:50" x14ac:dyDescent="0.45">
      <c r="AU1738" s="51"/>
      <c r="AV1738" s="46"/>
      <c r="AW1738" s="51"/>
      <c r="AX1738" s="46"/>
    </row>
    <row r="1739" spans="47:50" x14ac:dyDescent="0.45">
      <c r="AU1739" s="51"/>
      <c r="AV1739" s="46"/>
      <c r="AW1739" s="51"/>
      <c r="AX1739" s="46"/>
    </row>
    <row r="1740" spans="47:50" x14ac:dyDescent="0.45">
      <c r="AU1740" s="51"/>
      <c r="AV1740" s="46"/>
      <c r="AW1740" s="51"/>
      <c r="AX1740" s="46"/>
    </row>
    <row r="1741" spans="47:50" x14ac:dyDescent="0.45">
      <c r="AU1741" s="51"/>
      <c r="AV1741" s="46"/>
      <c r="AW1741" s="51"/>
      <c r="AX1741" s="46"/>
    </row>
    <row r="1742" spans="47:50" x14ac:dyDescent="0.45">
      <c r="AU1742" s="51"/>
      <c r="AV1742" s="46"/>
      <c r="AW1742" s="51"/>
      <c r="AX1742" s="46"/>
    </row>
    <row r="1743" spans="47:50" x14ac:dyDescent="0.45">
      <c r="AU1743" s="51"/>
      <c r="AV1743" s="46"/>
      <c r="AW1743" s="51"/>
      <c r="AX1743" s="46"/>
    </row>
    <row r="1744" spans="47:50" x14ac:dyDescent="0.45">
      <c r="AU1744" s="51"/>
      <c r="AV1744" s="46"/>
      <c r="AW1744" s="51"/>
      <c r="AX1744" s="46"/>
    </row>
    <row r="1745" spans="47:50" x14ac:dyDescent="0.45">
      <c r="AU1745" s="51"/>
      <c r="AV1745" s="46"/>
      <c r="AW1745" s="51"/>
      <c r="AX1745" s="46"/>
    </row>
    <row r="1746" spans="47:50" x14ac:dyDescent="0.45">
      <c r="AU1746" s="51"/>
      <c r="AV1746" s="46"/>
      <c r="AW1746" s="51"/>
      <c r="AX1746" s="46"/>
    </row>
    <row r="1747" spans="47:50" x14ac:dyDescent="0.45">
      <c r="AU1747" s="51"/>
      <c r="AV1747" s="46"/>
      <c r="AW1747" s="51"/>
      <c r="AX1747" s="46"/>
    </row>
    <row r="1748" spans="47:50" x14ac:dyDescent="0.45">
      <c r="AU1748" s="51"/>
      <c r="AV1748" s="46"/>
      <c r="AW1748" s="51"/>
      <c r="AX1748" s="46"/>
    </row>
    <row r="1749" spans="47:50" x14ac:dyDescent="0.45">
      <c r="AU1749" s="51"/>
      <c r="AV1749" s="46"/>
      <c r="AW1749" s="51"/>
      <c r="AX1749" s="46"/>
    </row>
    <row r="1750" spans="47:50" x14ac:dyDescent="0.45">
      <c r="AU1750" s="51"/>
      <c r="AV1750" s="46"/>
      <c r="AW1750" s="51"/>
      <c r="AX1750" s="46"/>
    </row>
    <row r="1751" spans="47:50" x14ac:dyDescent="0.45">
      <c r="AU1751" s="51"/>
      <c r="AV1751" s="46"/>
      <c r="AW1751" s="51"/>
      <c r="AX1751" s="46"/>
    </row>
    <row r="1752" spans="47:50" x14ac:dyDescent="0.45">
      <c r="AU1752" s="51"/>
      <c r="AV1752" s="46"/>
      <c r="AW1752" s="51"/>
      <c r="AX1752" s="46"/>
    </row>
    <row r="1753" spans="47:50" x14ac:dyDescent="0.45">
      <c r="AU1753" s="51"/>
      <c r="AV1753" s="46"/>
      <c r="AW1753" s="51"/>
      <c r="AX1753" s="46"/>
    </row>
    <row r="1754" spans="47:50" x14ac:dyDescent="0.45">
      <c r="AU1754" s="51"/>
      <c r="AV1754" s="46"/>
      <c r="AW1754" s="51"/>
      <c r="AX1754" s="46"/>
    </row>
    <row r="1755" spans="47:50" x14ac:dyDescent="0.45">
      <c r="AU1755" s="51"/>
      <c r="AV1755" s="46"/>
      <c r="AW1755" s="51"/>
      <c r="AX1755" s="46"/>
    </row>
    <row r="1756" spans="47:50" x14ac:dyDescent="0.45">
      <c r="AU1756" s="51"/>
      <c r="AV1756" s="46"/>
      <c r="AW1756" s="51"/>
      <c r="AX1756" s="46"/>
    </row>
    <row r="1757" spans="47:50" x14ac:dyDescent="0.45">
      <c r="AU1757" s="51"/>
      <c r="AV1757" s="46"/>
      <c r="AW1757" s="51"/>
      <c r="AX1757" s="46"/>
    </row>
    <row r="1758" spans="47:50" x14ac:dyDescent="0.45">
      <c r="AU1758" s="51"/>
      <c r="AV1758" s="46"/>
      <c r="AW1758" s="51"/>
      <c r="AX1758" s="46"/>
    </row>
    <row r="1759" spans="47:50" x14ac:dyDescent="0.45">
      <c r="AU1759" s="51"/>
      <c r="AV1759" s="46"/>
      <c r="AW1759" s="51"/>
      <c r="AX1759" s="46"/>
    </row>
    <row r="1760" spans="47:50" x14ac:dyDescent="0.45">
      <c r="AU1760" s="51"/>
      <c r="AV1760" s="46"/>
      <c r="AW1760" s="51"/>
      <c r="AX1760" s="46"/>
    </row>
    <row r="1761" spans="47:50" x14ac:dyDescent="0.45">
      <c r="AU1761" s="51"/>
      <c r="AV1761" s="46"/>
      <c r="AW1761" s="51"/>
      <c r="AX1761" s="46"/>
    </row>
    <row r="1762" spans="47:50" x14ac:dyDescent="0.45">
      <c r="AU1762" s="51"/>
      <c r="AV1762" s="46"/>
      <c r="AW1762" s="51"/>
      <c r="AX1762" s="46"/>
    </row>
    <row r="1763" spans="47:50" x14ac:dyDescent="0.45">
      <c r="AU1763" s="51"/>
      <c r="AV1763" s="46"/>
      <c r="AW1763" s="51"/>
      <c r="AX1763" s="46"/>
    </row>
    <row r="1764" spans="47:50" x14ac:dyDescent="0.45">
      <c r="AU1764" s="51"/>
      <c r="AV1764" s="46"/>
      <c r="AW1764" s="51"/>
      <c r="AX1764" s="46"/>
    </row>
    <row r="1765" spans="47:50" x14ac:dyDescent="0.45">
      <c r="AU1765" s="51"/>
      <c r="AV1765" s="46"/>
      <c r="AW1765" s="51"/>
      <c r="AX1765" s="46"/>
    </row>
    <row r="1766" spans="47:50" x14ac:dyDescent="0.45">
      <c r="AU1766" s="51"/>
      <c r="AV1766" s="46"/>
      <c r="AW1766" s="51"/>
      <c r="AX1766" s="46"/>
    </row>
    <row r="1767" spans="47:50" x14ac:dyDescent="0.45">
      <c r="AU1767" s="51"/>
      <c r="AV1767" s="46"/>
      <c r="AW1767" s="51"/>
      <c r="AX1767" s="46"/>
    </row>
    <row r="1768" spans="47:50" x14ac:dyDescent="0.45">
      <c r="AU1768" s="51"/>
      <c r="AV1768" s="46"/>
      <c r="AW1768" s="51"/>
      <c r="AX1768" s="46"/>
    </row>
    <row r="1769" spans="47:50" x14ac:dyDescent="0.45">
      <c r="AU1769" s="51"/>
      <c r="AV1769" s="46"/>
      <c r="AW1769" s="51"/>
      <c r="AX1769" s="46"/>
    </row>
    <row r="1770" spans="47:50" x14ac:dyDescent="0.45">
      <c r="AU1770" s="51"/>
      <c r="AV1770" s="46"/>
      <c r="AW1770" s="51"/>
      <c r="AX1770" s="46"/>
    </row>
    <row r="1771" spans="47:50" x14ac:dyDescent="0.45">
      <c r="AU1771" s="51"/>
      <c r="AV1771" s="46"/>
      <c r="AW1771" s="51"/>
      <c r="AX1771" s="46"/>
    </row>
    <row r="1772" spans="47:50" x14ac:dyDescent="0.45">
      <c r="AU1772" s="51"/>
      <c r="AV1772" s="46"/>
      <c r="AW1772" s="51"/>
      <c r="AX1772" s="46"/>
    </row>
    <row r="1773" spans="47:50" x14ac:dyDescent="0.45">
      <c r="AU1773" s="51"/>
      <c r="AV1773" s="46"/>
      <c r="AW1773" s="51"/>
      <c r="AX1773" s="46"/>
    </row>
    <row r="1774" spans="47:50" x14ac:dyDescent="0.45">
      <c r="AU1774" s="51"/>
      <c r="AV1774" s="46"/>
      <c r="AW1774" s="51"/>
      <c r="AX1774" s="46"/>
    </row>
    <row r="1775" spans="47:50" x14ac:dyDescent="0.45">
      <c r="AU1775" s="51"/>
      <c r="AV1775" s="46"/>
      <c r="AW1775" s="51"/>
      <c r="AX1775" s="46"/>
    </row>
    <row r="1776" spans="47:50" x14ac:dyDescent="0.45">
      <c r="AU1776" s="51"/>
      <c r="AV1776" s="46"/>
      <c r="AW1776" s="51"/>
      <c r="AX1776" s="46"/>
    </row>
    <row r="1777" spans="47:50" x14ac:dyDescent="0.45">
      <c r="AU1777" s="51"/>
      <c r="AV1777" s="46"/>
      <c r="AW1777" s="51"/>
      <c r="AX1777" s="46"/>
    </row>
    <row r="1778" spans="47:50" x14ac:dyDescent="0.45">
      <c r="AU1778" s="51"/>
      <c r="AV1778" s="46"/>
      <c r="AW1778" s="51"/>
      <c r="AX1778" s="46"/>
    </row>
    <row r="1779" spans="47:50" x14ac:dyDescent="0.45">
      <c r="AU1779" s="51"/>
      <c r="AV1779" s="46"/>
      <c r="AW1779" s="51"/>
      <c r="AX1779" s="46"/>
    </row>
    <row r="1780" spans="47:50" x14ac:dyDescent="0.45">
      <c r="AU1780" s="51"/>
      <c r="AV1780" s="46"/>
      <c r="AW1780" s="51"/>
      <c r="AX1780" s="46"/>
    </row>
    <row r="1781" spans="47:50" x14ac:dyDescent="0.45">
      <c r="AU1781" s="51"/>
      <c r="AV1781" s="46"/>
      <c r="AW1781" s="51"/>
      <c r="AX1781" s="46"/>
    </row>
    <row r="1782" spans="47:50" x14ac:dyDescent="0.45">
      <c r="AU1782" s="51"/>
      <c r="AV1782" s="46"/>
      <c r="AW1782" s="51"/>
      <c r="AX1782" s="46"/>
    </row>
    <row r="1783" spans="47:50" x14ac:dyDescent="0.45">
      <c r="AU1783" s="51"/>
      <c r="AV1783" s="46"/>
      <c r="AW1783" s="51"/>
      <c r="AX1783" s="46"/>
    </row>
    <row r="1784" spans="47:50" x14ac:dyDescent="0.45">
      <c r="AU1784" s="51"/>
      <c r="AV1784" s="46"/>
      <c r="AW1784" s="51"/>
      <c r="AX1784" s="46"/>
    </row>
    <row r="1785" spans="47:50" x14ac:dyDescent="0.45">
      <c r="AU1785" s="51"/>
      <c r="AV1785" s="46"/>
      <c r="AW1785" s="51"/>
      <c r="AX1785" s="46"/>
    </row>
    <row r="1786" spans="47:50" x14ac:dyDescent="0.45">
      <c r="AU1786" s="51"/>
      <c r="AV1786" s="46"/>
      <c r="AW1786" s="51"/>
      <c r="AX1786" s="46"/>
    </row>
    <row r="1787" spans="47:50" x14ac:dyDescent="0.45">
      <c r="AU1787" s="51"/>
      <c r="AV1787" s="46"/>
      <c r="AW1787" s="51"/>
      <c r="AX1787" s="46"/>
    </row>
    <row r="1788" spans="47:50" x14ac:dyDescent="0.45">
      <c r="AU1788" s="51"/>
      <c r="AV1788" s="46"/>
      <c r="AW1788" s="51"/>
      <c r="AX1788" s="46"/>
    </row>
    <row r="1789" spans="47:50" x14ac:dyDescent="0.45">
      <c r="AU1789" s="51"/>
      <c r="AV1789" s="46"/>
      <c r="AW1789" s="51"/>
      <c r="AX1789" s="46"/>
    </row>
    <row r="1790" spans="47:50" x14ac:dyDescent="0.45">
      <c r="AU1790" s="51"/>
      <c r="AV1790" s="46"/>
      <c r="AW1790" s="51"/>
      <c r="AX1790" s="46"/>
    </row>
    <row r="1791" spans="47:50" x14ac:dyDescent="0.45">
      <c r="AU1791" s="51"/>
      <c r="AV1791" s="46"/>
      <c r="AW1791" s="51"/>
      <c r="AX1791" s="46"/>
    </row>
    <row r="1792" spans="47:50" x14ac:dyDescent="0.45">
      <c r="AU1792" s="51"/>
      <c r="AV1792" s="46"/>
      <c r="AW1792" s="51"/>
      <c r="AX1792" s="46"/>
    </row>
    <row r="1793" spans="47:50" x14ac:dyDescent="0.45">
      <c r="AU1793" s="51"/>
      <c r="AV1793" s="46"/>
      <c r="AW1793" s="51"/>
      <c r="AX1793" s="46"/>
    </row>
    <row r="1794" spans="47:50" x14ac:dyDescent="0.45">
      <c r="AU1794" s="51"/>
      <c r="AV1794" s="46"/>
      <c r="AW1794" s="51"/>
      <c r="AX1794" s="46"/>
    </row>
    <row r="1795" spans="47:50" x14ac:dyDescent="0.45">
      <c r="AU1795" s="51"/>
      <c r="AV1795" s="46"/>
      <c r="AW1795" s="51"/>
      <c r="AX1795" s="46"/>
    </row>
    <row r="1796" spans="47:50" x14ac:dyDescent="0.45">
      <c r="AU1796" s="51"/>
      <c r="AV1796" s="46"/>
      <c r="AW1796" s="51"/>
      <c r="AX1796" s="46"/>
    </row>
    <row r="1797" spans="47:50" x14ac:dyDescent="0.45">
      <c r="AU1797" s="51"/>
      <c r="AV1797" s="46"/>
      <c r="AW1797" s="51"/>
      <c r="AX1797" s="46"/>
    </row>
    <row r="1798" spans="47:50" x14ac:dyDescent="0.45">
      <c r="AU1798" s="51"/>
      <c r="AV1798" s="46"/>
      <c r="AW1798" s="51"/>
      <c r="AX1798" s="46"/>
    </row>
    <row r="1799" spans="47:50" x14ac:dyDescent="0.45">
      <c r="AU1799" s="51"/>
      <c r="AV1799" s="46"/>
      <c r="AW1799" s="51"/>
      <c r="AX1799" s="46"/>
    </row>
    <row r="1800" spans="47:50" x14ac:dyDescent="0.45">
      <c r="AU1800" s="51"/>
      <c r="AV1800" s="46"/>
      <c r="AW1800" s="51"/>
      <c r="AX1800" s="46"/>
    </row>
    <row r="1801" spans="47:50" x14ac:dyDescent="0.45">
      <c r="AU1801" s="51"/>
      <c r="AV1801" s="46"/>
      <c r="AW1801" s="51"/>
      <c r="AX1801" s="46"/>
    </row>
    <row r="1802" spans="47:50" x14ac:dyDescent="0.45">
      <c r="AU1802" s="51"/>
      <c r="AV1802" s="46"/>
      <c r="AW1802" s="51"/>
      <c r="AX1802" s="46"/>
    </row>
    <row r="1803" spans="47:50" x14ac:dyDescent="0.45">
      <c r="AU1803" s="51"/>
      <c r="AV1803" s="46"/>
      <c r="AW1803" s="51"/>
      <c r="AX1803" s="46"/>
    </row>
    <row r="1804" spans="47:50" x14ac:dyDescent="0.45">
      <c r="AU1804" s="51"/>
      <c r="AV1804" s="46"/>
      <c r="AW1804" s="51"/>
      <c r="AX1804" s="46"/>
    </row>
    <row r="1805" spans="47:50" x14ac:dyDescent="0.45">
      <c r="AU1805" s="51"/>
      <c r="AV1805" s="46"/>
      <c r="AW1805" s="51"/>
      <c r="AX1805" s="46"/>
    </row>
    <row r="1806" spans="47:50" x14ac:dyDescent="0.45">
      <c r="AU1806" s="51"/>
      <c r="AV1806" s="46"/>
      <c r="AW1806" s="51"/>
      <c r="AX1806" s="46"/>
    </row>
    <row r="1807" spans="47:50" x14ac:dyDescent="0.45">
      <c r="AU1807" s="51"/>
      <c r="AV1807" s="46"/>
      <c r="AW1807" s="51"/>
      <c r="AX1807" s="46"/>
    </row>
    <row r="1808" spans="47:50" x14ac:dyDescent="0.45">
      <c r="AU1808" s="51"/>
      <c r="AV1808" s="46"/>
      <c r="AW1808" s="51"/>
      <c r="AX1808" s="46"/>
    </row>
    <row r="1809" spans="47:50" x14ac:dyDescent="0.45">
      <c r="AU1809" s="51"/>
      <c r="AV1809" s="46"/>
      <c r="AW1809" s="51"/>
      <c r="AX1809" s="46"/>
    </row>
    <row r="1810" spans="47:50" x14ac:dyDescent="0.45">
      <c r="AU1810" s="51"/>
      <c r="AV1810" s="46"/>
      <c r="AW1810" s="51"/>
      <c r="AX1810" s="46"/>
    </row>
    <row r="1811" spans="47:50" x14ac:dyDescent="0.45">
      <c r="AU1811" s="51"/>
      <c r="AV1811" s="46"/>
      <c r="AW1811" s="51"/>
      <c r="AX1811" s="46"/>
    </row>
    <row r="1812" spans="47:50" x14ac:dyDescent="0.45">
      <c r="AU1812" s="51"/>
      <c r="AV1812" s="46"/>
      <c r="AW1812" s="51"/>
      <c r="AX1812" s="46"/>
    </row>
    <row r="1813" spans="47:50" x14ac:dyDescent="0.45">
      <c r="AU1813" s="51"/>
      <c r="AV1813" s="46"/>
      <c r="AW1813" s="51"/>
      <c r="AX1813" s="46"/>
    </row>
    <row r="1814" spans="47:50" x14ac:dyDescent="0.45">
      <c r="AU1814" s="51"/>
      <c r="AV1814" s="46"/>
      <c r="AW1814" s="51"/>
      <c r="AX1814" s="46"/>
    </row>
    <row r="1815" spans="47:50" x14ac:dyDescent="0.45">
      <c r="AU1815" s="51"/>
      <c r="AV1815" s="46"/>
      <c r="AW1815" s="51"/>
      <c r="AX1815" s="46"/>
    </row>
    <row r="1816" spans="47:50" x14ac:dyDescent="0.45">
      <c r="AU1816" s="51"/>
      <c r="AV1816" s="46"/>
      <c r="AW1816" s="51"/>
      <c r="AX1816" s="46"/>
    </row>
    <row r="1817" spans="47:50" x14ac:dyDescent="0.45">
      <c r="AU1817" s="51"/>
      <c r="AV1817" s="46"/>
      <c r="AW1817" s="51"/>
      <c r="AX1817" s="46"/>
    </row>
  </sheetData>
  <printOptions gridLines="1"/>
  <pageMargins left="0" right="0" top="0.75" bottom="0.5" header="0" footer="0"/>
  <pageSetup scale="90" orientation="landscape" r:id="rId1"/>
  <headerFooter>
    <oddHeader>&amp;CTodd County Board of Education
2021-2022 Classified Salary Schedule</oddHeader>
    <oddFooter>&amp;L&amp;D&amp;R&amp;P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E32"/>
  <sheetViews>
    <sheetView zoomScaleNormal="100" workbookViewId="0">
      <selection activeCell="C22" sqref="C22"/>
    </sheetView>
  </sheetViews>
  <sheetFormatPr defaultColWidth="8.86328125" defaultRowHeight="14.25" x14ac:dyDescent="0.45"/>
  <cols>
    <col min="1" max="1" width="6" style="51" customWidth="1"/>
    <col min="2" max="2" width="15.59765625" style="52" customWidth="1"/>
    <col min="3" max="3" width="15.59765625" style="112" customWidth="1"/>
    <col min="4" max="4" width="13.3984375" style="51" customWidth="1"/>
    <col min="5" max="5" width="14.86328125" style="46" customWidth="1"/>
    <col min="6" max="16384" width="8.86328125" style="51"/>
  </cols>
  <sheetData>
    <row r="1" spans="1:5" ht="55.9" x14ac:dyDescent="0.45">
      <c r="A1" s="47" t="s">
        <v>0</v>
      </c>
      <c r="B1" s="49" t="s">
        <v>253</v>
      </c>
      <c r="C1" s="110" t="s">
        <v>268</v>
      </c>
      <c r="D1" s="50" t="s">
        <v>252</v>
      </c>
      <c r="E1" s="113" t="s">
        <v>269</v>
      </c>
    </row>
    <row r="2" spans="1:5" ht="15.4" x14ac:dyDescent="0.45">
      <c r="A2" s="2">
        <v>0</v>
      </c>
      <c r="B2" s="79">
        <v>58616.546988999988</v>
      </c>
      <c r="C2" s="111">
        <f>B2*1.015</f>
        <v>59495.79519383498</v>
      </c>
      <c r="D2" s="79">
        <v>55033.007197874991</v>
      </c>
      <c r="E2" s="111">
        <f>D2*1.015</f>
        <v>55858.502305843111</v>
      </c>
    </row>
    <row r="3" spans="1:5" ht="15.4" x14ac:dyDescent="0.45">
      <c r="A3" s="2">
        <v>1</v>
      </c>
      <c r="B3" s="79">
        <v>58879.01226112499</v>
      </c>
      <c r="C3" s="111">
        <f t="shared" ref="C3:C32" si="0">B3*1.015</f>
        <v>59762.197445041857</v>
      </c>
      <c r="D3" s="79">
        <v>55293.38111324999</v>
      </c>
      <c r="E3" s="111">
        <f t="shared" ref="E3:E32" si="1">D3*1.015</f>
        <v>56122.781829948734</v>
      </c>
    </row>
    <row r="4" spans="1:5" ht="15.4" x14ac:dyDescent="0.45">
      <c r="A4" s="2">
        <v>2</v>
      </c>
      <c r="B4" s="79">
        <v>59131.020749499985</v>
      </c>
      <c r="C4" s="111">
        <f t="shared" si="0"/>
        <v>60017.986060742478</v>
      </c>
      <c r="D4" s="79">
        <v>55546.435279999991</v>
      </c>
      <c r="E4" s="111">
        <f t="shared" si="1"/>
        <v>56379.631809199986</v>
      </c>
    </row>
    <row r="5" spans="1:5" ht="15.4" x14ac:dyDescent="0.45">
      <c r="A5" s="2">
        <v>3</v>
      </c>
      <c r="B5" s="79">
        <v>59708.235212499982</v>
      </c>
      <c r="C5" s="111">
        <f t="shared" si="0"/>
        <v>60603.858740687472</v>
      </c>
      <c r="D5" s="79">
        <v>56122.604064624989</v>
      </c>
      <c r="E5" s="111">
        <f t="shared" si="1"/>
        <v>56964.443125594356</v>
      </c>
    </row>
    <row r="6" spans="1:5" ht="15.4" x14ac:dyDescent="0.45">
      <c r="A6" s="2">
        <v>4</v>
      </c>
      <c r="B6" s="79">
        <v>62967.614707374996</v>
      </c>
      <c r="C6" s="111">
        <f t="shared" si="0"/>
        <v>63912.128927985614</v>
      </c>
      <c r="D6" s="79">
        <v>59384.074916249985</v>
      </c>
      <c r="E6" s="111">
        <f t="shared" si="1"/>
        <v>60274.83603999373</v>
      </c>
    </row>
    <row r="7" spans="1:5" ht="15.4" x14ac:dyDescent="0.45">
      <c r="A7" s="2">
        <v>5</v>
      </c>
      <c r="B7" s="79">
        <v>63114.009679874987</v>
      </c>
      <c r="C7" s="111">
        <f t="shared" si="0"/>
        <v>64060.719825073109</v>
      </c>
      <c r="D7" s="79">
        <v>59528.378531999981</v>
      </c>
      <c r="E7" s="111">
        <f t="shared" si="1"/>
        <v>60421.304209979971</v>
      </c>
    </row>
    <row r="8" spans="1:5" ht="15.4" x14ac:dyDescent="0.45">
      <c r="A8" s="2">
        <v>6</v>
      </c>
      <c r="B8" s="79">
        <v>63340.921887249991</v>
      </c>
      <c r="C8" s="111">
        <f t="shared" si="0"/>
        <v>64291.035715558734</v>
      </c>
      <c r="D8" s="79">
        <v>60800.969114374988</v>
      </c>
      <c r="E8" s="111">
        <f t="shared" si="1"/>
        <v>61712.98365109061</v>
      </c>
    </row>
    <row r="9" spans="1:5" ht="15.4" x14ac:dyDescent="0.45">
      <c r="A9" s="2">
        <v>7</v>
      </c>
      <c r="B9" s="79">
        <v>63610.706907999986</v>
      </c>
      <c r="C9" s="111">
        <f t="shared" si="0"/>
        <v>64564.867511619981</v>
      </c>
      <c r="D9" s="79">
        <v>61070.754135124982</v>
      </c>
      <c r="E9" s="111">
        <f t="shared" si="1"/>
        <v>61986.81544715185</v>
      </c>
    </row>
    <row r="10" spans="1:5" ht="15.4" x14ac:dyDescent="0.45">
      <c r="A10" s="2">
        <v>8</v>
      </c>
      <c r="B10" s="79">
        <v>63856.441326124987</v>
      </c>
      <c r="C10" s="111">
        <f t="shared" si="0"/>
        <v>64814.287946016855</v>
      </c>
      <c r="D10" s="79">
        <v>61317.534231624988</v>
      </c>
      <c r="E10" s="111">
        <f t="shared" si="1"/>
        <v>62237.297245099355</v>
      </c>
    </row>
    <row r="11" spans="1:5" ht="15.4" x14ac:dyDescent="0.45">
      <c r="A11" s="2">
        <v>9</v>
      </c>
      <c r="B11" s="79">
        <v>64146.09423599999</v>
      </c>
      <c r="C11" s="111">
        <f t="shared" si="0"/>
        <v>65108.285649539983</v>
      </c>
      <c r="D11" s="79">
        <v>63219.623195749991</v>
      </c>
      <c r="E11" s="111">
        <f t="shared" si="1"/>
        <v>64167.917543686235</v>
      </c>
    </row>
    <row r="12" spans="1:5" ht="15.4" x14ac:dyDescent="0.45">
      <c r="A12" s="2">
        <v>10</v>
      </c>
      <c r="B12" s="79">
        <v>68704.206272625001</v>
      </c>
      <c r="C12" s="111">
        <f t="shared" si="0"/>
        <v>69734.769366714376</v>
      </c>
      <c r="D12" s="79">
        <v>65121.712159874987</v>
      </c>
      <c r="E12" s="111">
        <f t="shared" si="1"/>
        <v>66098.537842273101</v>
      </c>
    </row>
    <row r="13" spans="1:5" ht="15.4" x14ac:dyDescent="0.45">
      <c r="A13" s="2">
        <v>11</v>
      </c>
      <c r="B13" s="79">
        <v>68919.616017874985</v>
      </c>
      <c r="C13" s="111">
        <f t="shared" si="0"/>
        <v>69953.410258143107</v>
      </c>
      <c r="D13" s="79">
        <v>65338.167583499984</v>
      </c>
      <c r="E13" s="111">
        <f t="shared" si="1"/>
        <v>66318.240097252477</v>
      </c>
    </row>
    <row r="14" spans="1:5" ht="15.4" x14ac:dyDescent="0.45">
      <c r="A14" s="2">
        <v>12</v>
      </c>
      <c r="B14" s="79">
        <v>69115.157873999982</v>
      </c>
      <c r="C14" s="111">
        <f t="shared" si="0"/>
        <v>70151.885242109973</v>
      </c>
      <c r="D14" s="79">
        <v>65531.618082874986</v>
      </c>
      <c r="E14" s="111">
        <f t="shared" si="1"/>
        <v>66514.592354118111</v>
      </c>
    </row>
    <row r="15" spans="1:5" ht="15.4" x14ac:dyDescent="0.45">
      <c r="A15" s="2">
        <v>13</v>
      </c>
      <c r="B15" s="79">
        <v>69256.324454624992</v>
      </c>
      <c r="C15" s="111">
        <f t="shared" si="0"/>
        <v>70295.169321444366</v>
      </c>
      <c r="D15" s="79">
        <v>65671.73898512499</v>
      </c>
      <c r="E15" s="111">
        <f t="shared" si="1"/>
        <v>66656.815069901859</v>
      </c>
    </row>
    <row r="16" spans="1:5" ht="15.4" x14ac:dyDescent="0.45">
      <c r="A16" s="2">
        <v>14</v>
      </c>
      <c r="B16" s="79">
        <v>69415.267567624993</v>
      </c>
      <c r="C16" s="111">
        <f t="shared" si="0"/>
        <v>70456.496581139363</v>
      </c>
      <c r="D16" s="79">
        <v>65829.636419749979</v>
      </c>
      <c r="E16" s="111">
        <f t="shared" si="1"/>
        <v>66817.080966046226</v>
      </c>
    </row>
    <row r="17" spans="1:5" ht="15.4" x14ac:dyDescent="0.45">
      <c r="A17" s="2">
        <v>15</v>
      </c>
      <c r="B17" s="79">
        <v>71496.167533874977</v>
      </c>
      <c r="C17" s="111">
        <f t="shared" si="0"/>
        <v>72568.610046883099</v>
      </c>
      <c r="D17" s="79">
        <v>67911.582064374976</v>
      </c>
      <c r="E17" s="111">
        <f t="shared" si="1"/>
        <v>68930.255795340592</v>
      </c>
    </row>
    <row r="18" spans="1:5" ht="15.4" x14ac:dyDescent="0.45">
      <c r="A18" s="2">
        <v>16</v>
      </c>
      <c r="B18" s="79">
        <v>72035.73757537498</v>
      </c>
      <c r="C18" s="111">
        <f t="shared" si="0"/>
        <v>73116.273639005594</v>
      </c>
      <c r="D18" s="79">
        <v>68451.152105874993</v>
      </c>
      <c r="E18" s="111">
        <f t="shared" si="1"/>
        <v>69477.919387463116</v>
      </c>
    </row>
    <row r="19" spans="1:5" ht="15.4" x14ac:dyDescent="0.45">
      <c r="A19" s="2">
        <v>17</v>
      </c>
      <c r="B19" s="79">
        <v>72582.627365499982</v>
      </c>
      <c r="C19" s="111">
        <f t="shared" si="0"/>
        <v>73671.366775982475</v>
      </c>
      <c r="D19" s="79">
        <v>68996.996217624983</v>
      </c>
      <c r="E19" s="111">
        <f t="shared" si="1"/>
        <v>70031.951160889352</v>
      </c>
    </row>
    <row r="20" spans="1:5" ht="15.4" x14ac:dyDescent="0.45">
      <c r="A20" s="2">
        <v>18</v>
      </c>
      <c r="B20" s="79">
        <v>73136.836904249983</v>
      </c>
      <c r="C20" s="111">
        <f t="shared" si="0"/>
        <v>74233.889457813726</v>
      </c>
      <c r="D20" s="79">
        <v>69552.251434749996</v>
      </c>
      <c r="E20" s="111">
        <f t="shared" si="1"/>
        <v>70595.535206271234</v>
      </c>
    </row>
    <row r="21" spans="1:5" ht="15.4" x14ac:dyDescent="0.45">
      <c r="A21" s="2">
        <v>19</v>
      </c>
      <c r="B21" s="79">
        <v>73694.183478124993</v>
      </c>
      <c r="C21" s="111">
        <f t="shared" si="0"/>
        <v>74799.596230296855</v>
      </c>
      <c r="D21" s="79">
        <v>70107.506651874981</v>
      </c>
      <c r="E21" s="111">
        <f t="shared" si="1"/>
        <v>71159.119251653101</v>
      </c>
    </row>
    <row r="22" spans="1:5" ht="15.4" x14ac:dyDescent="0.45">
      <c r="A22" s="2">
        <v>20</v>
      </c>
      <c r="B22" s="79">
        <v>75945.529019499983</v>
      </c>
      <c r="C22" s="111">
        <f t="shared" si="0"/>
        <v>77084.711954792481</v>
      </c>
      <c r="D22" s="79">
        <v>72361.989228374994</v>
      </c>
      <c r="E22" s="111">
        <f t="shared" si="1"/>
        <v>73447.419066800605</v>
      </c>
    </row>
    <row r="23" spans="1:5" ht="15.4" x14ac:dyDescent="0.45">
      <c r="A23" s="2">
        <v>21</v>
      </c>
      <c r="B23" s="79">
        <v>76535.291622999983</v>
      </c>
      <c r="C23" s="111">
        <f t="shared" si="0"/>
        <v>77683.32099734497</v>
      </c>
      <c r="D23" s="79">
        <v>72948.614796749986</v>
      </c>
      <c r="E23" s="111">
        <f t="shared" si="1"/>
        <v>74042.844018701231</v>
      </c>
    </row>
    <row r="24" spans="1:5" ht="15.4" x14ac:dyDescent="0.45">
      <c r="A24" s="2">
        <v>22</v>
      </c>
      <c r="B24" s="79">
        <v>77125.054226499997</v>
      </c>
      <c r="C24" s="111">
        <f t="shared" si="0"/>
        <v>78281.930039897488</v>
      </c>
      <c r="D24" s="79">
        <v>73540.468756999981</v>
      </c>
      <c r="E24" s="111">
        <f t="shared" si="1"/>
        <v>74643.575788354967</v>
      </c>
    </row>
    <row r="25" spans="1:5" ht="15.4" x14ac:dyDescent="0.45">
      <c r="A25" s="2">
        <v>23</v>
      </c>
      <c r="B25" s="79">
        <v>77724.227935374991</v>
      </c>
      <c r="C25" s="111">
        <f t="shared" si="0"/>
        <v>78890.091354405609</v>
      </c>
      <c r="D25" s="79">
        <v>74137.551109124979</v>
      </c>
      <c r="E25" s="111">
        <f t="shared" si="1"/>
        <v>75249.614375761841</v>
      </c>
    </row>
    <row r="26" spans="1:5" ht="15.4" x14ac:dyDescent="0.45">
      <c r="A26" s="2">
        <v>24</v>
      </c>
      <c r="B26" s="79">
        <v>78325.493000999995</v>
      </c>
      <c r="C26" s="111">
        <f t="shared" si="0"/>
        <v>79500.375396014992</v>
      </c>
      <c r="D26" s="79">
        <v>74739.861853124996</v>
      </c>
      <c r="E26" s="111">
        <f t="shared" si="1"/>
        <v>75860.959780921869</v>
      </c>
    </row>
    <row r="27" spans="1:5" ht="15.4" x14ac:dyDescent="0.45">
      <c r="A27" s="2">
        <v>25</v>
      </c>
      <c r="B27" s="79">
        <v>78934.077815249999</v>
      </c>
      <c r="C27" s="111">
        <f t="shared" si="0"/>
        <v>80118.088982478745</v>
      </c>
      <c r="D27" s="79">
        <v>75349.492345749983</v>
      </c>
      <c r="E27" s="111">
        <f t="shared" si="1"/>
        <v>76479.734730936223</v>
      </c>
    </row>
    <row r="28" spans="1:5" ht="15.4" x14ac:dyDescent="0.45">
      <c r="A28" s="2">
        <v>26</v>
      </c>
      <c r="B28" s="79">
        <v>79618.997150874988</v>
      </c>
      <c r="C28" s="111">
        <f t="shared" si="0"/>
        <v>80813.282108138112</v>
      </c>
      <c r="D28" s="79">
        <v>75998.858616624988</v>
      </c>
      <c r="E28" s="111">
        <f t="shared" si="1"/>
        <v>77138.841495874352</v>
      </c>
    </row>
    <row r="29" spans="1:5" ht="15.4" x14ac:dyDescent="0.45">
      <c r="A29" s="2">
        <v>27</v>
      </c>
      <c r="B29" s="79">
        <v>80310.190556749993</v>
      </c>
      <c r="C29" s="111">
        <f t="shared" si="0"/>
        <v>81514.843415101233</v>
      </c>
      <c r="D29" s="79">
        <v>76654.49895774998</v>
      </c>
      <c r="E29" s="111">
        <f t="shared" si="1"/>
        <v>77804.316442116222</v>
      </c>
    </row>
    <row r="30" spans="1:5" ht="15.4" x14ac:dyDescent="0.45">
      <c r="A30" s="2">
        <v>28</v>
      </c>
      <c r="B30" s="79">
        <v>81008.703711249982</v>
      </c>
      <c r="C30" s="111">
        <f t="shared" si="0"/>
        <v>82223.834266918726</v>
      </c>
      <c r="D30" s="79">
        <v>77316.413369124988</v>
      </c>
      <c r="E30" s="111">
        <f t="shared" si="1"/>
        <v>78476.159569661861</v>
      </c>
    </row>
    <row r="31" spans="1:5" ht="15.4" x14ac:dyDescent="0.45">
      <c r="A31" s="2">
        <v>29</v>
      </c>
      <c r="B31" s="79">
        <v>81714.536614374985</v>
      </c>
      <c r="C31" s="111">
        <f t="shared" si="0"/>
        <v>82940.254663590604</v>
      </c>
      <c r="D31" s="79">
        <v>77984.601850749983</v>
      </c>
      <c r="E31" s="111">
        <f t="shared" si="1"/>
        <v>79154.370878511225</v>
      </c>
    </row>
    <row r="32" spans="1:5" ht="15.4" x14ac:dyDescent="0.45">
      <c r="A32" s="2">
        <v>30</v>
      </c>
      <c r="B32" s="79">
        <v>82426.64358774999</v>
      </c>
      <c r="C32" s="111">
        <f t="shared" si="0"/>
        <v>83663.043241566236</v>
      </c>
      <c r="D32" s="79">
        <v>78660.110080999977</v>
      </c>
      <c r="E32" s="111">
        <f t="shared" si="1"/>
        <v>79840.011732214974</v>
      </c>
    </row>
  </sheetData>
  <pageMargins left="0.7" right="0.7" top="0.75" bottom="0.75" header="0.3" footer="0.3"/>
  <pageSetup orientation="portrait" horizontalDpi="300" verticalDpi="300" r:id="rId1"/>
  <headerFooter>
    <oddHeader>&amp;CTodd County Board of Education
2021-2022 Therapist Salary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selection activeCell="B15" sqref="B15"/>
    </sheetView>
  </sheetViews>
  <sheetFormatPr defaultColWidth="8.59765625" defaultRowHeight="14.25" x14ac:dyDescent="0.45"/>
  <cols>
    <col min="1" max="1" width="48.1328125" customWidth="1"/>
    <col min="2" max="2" width="17.59765625" style="51" customWidth="1"/>
    <col min="3" max="3" width="12.59765625" customWidth="1"/>
    <col min="4" max="4" width="11" bestFit="1" customWidth="1"/>
    <col min="5" max="5" width="19.59765625" style="46" customWidth="1"/>
    <col min="7" max="7" width="11" customWidth="1"/>
    <col min="8" max="8" width="12.59765625" customWidth="1"/>
    <col min="9" max="9" width="13.3984375" customWidth="1"/>
    <col min="257" max="257" width="38.59765625" customWidth="1"/>
    <col min="258" max="258" width="17.59765625" customWidth="1"/>
    <col min="259" max="259" width="12.59765625" customWidth="1"/>
    <col min="513" max="513" width="38.59765625" customWidth="1"/>
    <col min="514" max="514" width="17.59765625" customWidth="1"/>
    <col min="515" max="515" width="12.59765625" customWidth="1"/>
    <col min="769" max="769" width="38.59765625" customWidth="1"/>
    <col min="770" max="770" width="17.59765625" customWidth="1"/>
    <col min="771" max="771" width="12.59765625" customWidth="1"/>
    <col min="1025" max="1025" width="38.59765625" customWidth="1"/>
    <col min="1026" max="1026" width="17.59765625" customWidth="1"/>
    <col min="1027" max="1027" width="12.59765625" customWidth="1"/>
    <col min="1281" max="1281" width="38.59765625" customWidth="1"/>
    <col min="1282" max="1282" width="17.59765625" customWidth="1"/>
    <col min="1283" max="1283" width="12.59765625" customWidth="1"/>
    <col min="1537" max="1537" width="38.59765625" customWidth="1"/>
    <col min="1538" max="1538" width="17.59765625" customWidth="1"/>
    <col min="1539" max="1539" width="12.59765625" customWidth="1"/>
    <col min="1793" max="1793" width="38.59765625" customWidth="1"/>
    <col min="1794" max="1794" width="17.59765625" customWidth="1"/>
    <col min="1795" max="1795" width="12.59765625" customWidth="1"/>
    <col min="2049" max="2049" width="38.59765625" customWidth="1"/>
    <col min="2050" max="2050" width="17.59765625" customWidth="1"/>
    <col min="2051" max="2051" width="12.59765625" customWidth="1"/>
    <col min="2305" max="2305" width="38.59765625" customWidth="1"/>
    <col min="2306" max="2306" width="17.59765625" customWidth="1"/>
    <col min="2307" max="2307" width="12.59765625" customWidth="1"/>
    <col min="2561" max="2561" width="38.59765625" customWidth="1"/>
    <col min="2562" max="2562" width="17.59765625" customWidth="1"/>
    <col min="2563" max="2563" width="12.59765625" customWidth="1"/>
    <col min="2817" max="2817" width="38.59765625" customWidth="1"/>
    <col min="2818" max="2818" width="17.59765625" customWidth="1"/>
    <col min="2819" max="2819" width="12.59765625" customWidth="1"/>
    <col min="3073" max="3073" width="38.59765625" customWidth="1"/>
    <col min="3074" max="3074" width="17.59765625" customWidth="1"/>
    <col min="3075" max="3075" width="12.59765625" customWidth="1"/>
    <col min="3329" max="3329" width="38.59765625" customWidth="1"/>
    <col min="3330" max="3330" width="17.59765625" customWidth="1"/>
    <col min="3331" max="3331" width="12.59765625" customWidth="1"/>
    <col min="3585" max="3585" width="38.59765625" customWidth="1"/>
    <col min="3586" max="3586" width="17.59765625" customWidth="1"/>
    <col min="3587" max="3587" width="12.59765625" customWidth="1"/>
    <col min="3841" max="3841" width="38.59765625" customWidth="1"/>
    <col min="3842" max="3842" width="17.59765625" customWidth="1"/>
    <col min="3843" max="3843" width="12.59765625" customWidth="1"/>
    <col min="4097" max="4097" width="38.59765625" customWidth="1"/>
    <col min="4098" max="4098" width="17.59765625" customWidth="1"/>
    <col min="4099" max="4099" width="12.59765625" customWidth="1"/>
    <col min="4353" max="4353" width="38.59765625" customWidth="1"/>
    <col min="4354" max="4354" width="17.59765625" customWidth="1"/>
    <col min="4355" max="4355" width="12.59765625" customWidth="1"/>
    <col min="4609" max="4609" width="38.59765625" customWidth="1"/>
    <col min="4610" max="4610" width="17.59765625" customWidth="1"/>
    <col min="4611" max="4611" width="12.59765625" customWidth="1"/>
    <col min="4865" max="4865" width="38.59765625" customWidth="1"/>
    <col min="4866" max="4866" width="17.59765625" customWidth="1"/>
    <col min="4867" max="4867" width="12.59765625" customWidth="1"/>
    <col min="5121" max="5121" width="38.59765625" customWidth="1"/>
    <col min="5122" max="5122" width="17.59765625" customWidth="1"/>
    <col min="5123" max="5123" width="12.59765625" customWidth="1"/>
    <col min="5377" max="5377" width="38.59765625" customWidth="1"/>
    <col min="5378" max="5378" width="17.59765625" customWidth="1"/>
    <col min="5379" max="5379" width="12.59765625" customWidth="1"/>
    <col min="5633" max="5633" width="38.59765625" customWidth="1"/>
    <col min="5634" max="5634" width="17.59765625" customWidth="1"/>
    <col min="5635" max="5635" width="12.59765625" customWidth="1"/>
    <col min="5889" max="5889" width="38.59765625" customWidth="1"/>
    <col min="5890" max="5890" width="17.59765625" customWidth="1"/>
    <col min="5891" max="5891" width="12.59765625" customWidth="1"/>
    <col min="6145" max="6145" width="38.59765625" customWidth="1"/>
    <col min="6146" max="6146" width="17.59765625" customWidth="1"/>
    <col min="6147" max="6147" width="12.59765625" customWidth="1"/>
    <col min="6401" max="6401" width="38.59765625" customWidth="1"/>
    <col min="6402" max="6402" width="17.59765625" customWidth="1"/>
    <col min="6403" max="6403" width="12.59765625" customWidth="1"/>
    <col min="6657" max="6657" width="38.59765625" customWidth="1"/>
    <col min="6658" max="6658" width="17.59765625" customWidth="1"/>
    <col min="6659" max="6659" width="12.59765625" customWidth="1"/>
    <col min="6913" max="6913" width="38.59765625" customWidth="1"/>
    <col min="6914" max="6914" width="17.59765625" customWidth="1"/>
    <col min="6915" max="6915" width="12.59765625" customWidth="1"/>
    <col min="7169" max="7169" width="38.59765625" customWidth="1"/>
    <col min="7170" max="7170" width="17.59765625" customWidth="1"/>
    <col min="7171" max="7171" width="12.59765625" customWidth="1"/>
    <col min="7425" max="7425" width="38.59765625" customWidth="1"/>
    <col min="7426" max="7426" width="17.59765625" customWidth="1"/>
    <col min="7427" max="7427" width="12.59765625" customWidth="1"/>
    <col min="7681" max="7681" width="38.59765625" customWidth="1"/>
    <col min="7682" max="7682" width="17.59765625" customWidth="1"/>
    <col min="7683" max="7683" width="12.59765625" customWidth="1"/>
    <col min="7937" max="7937" width="38.59765625" customWidth="1"/>
    <col min="7938" max="7938" width="17.59765625" customWidth="1"/>
    <col min="7939" max="7939" width="12.59765625" customWidth="1"/>
    <col min="8193" max="8193" width="38.59765625" customWidth="1"/>
    <col min="8194" max="8194" width="17.59765625" customWidth="1"/>
    <col min="8195" max="8195" width="12.59765625" customWidth="1"/>
    <col min="8449" max="8449" width="38.59765625" customWidth="1"/>
    <col min="8450" max="8450" width="17.59765625" customWidth="1"/>
    <col min="8451" max="8451" width="12.59765625" customWidth="1"/>
    <col min="8705" max="8705" width="38.59765625" customWidth="1"/>
    <col min="8706" max="8706" width="17.59765625" customWidth="1"/>
    <col min="8707" max="8707" width="12.59765625" customWidth="1"/>
    <col min="8961" max="8961" width="38.59765625" customWidth="1"/>
    <col min="8962" max="8962" width="17.59765625" customWidth="1"/>
    <col min="8963" max="8963" width="12.59765625" customWidth="1"/>
    <col min="9217" max="9217" width="38.59765625" customWidth="1"/>
    <col min="9218" max="9218" width="17.59765625" customWidth="1"/>
    <col min="9219" max="9219" width="12.59765625" customWidth="1"/>
    <col min="9473" max="9473" width="38.59765625" customWidth="1"/>
    <col min="9474" max="9474" width="17.59765625" customWidth="1"/>
    <col min="9475" max="9475" width="12.59765625" customWidth="1"/>
    <col min="9729" max="9729" width="38.59765625" customWidth="1"/>
    <col min="9730" max="9730" width="17.59765625" customWidth="1"/>
    <col min="9731" max="9731" width="12.59765625" customWidth="1"/>
    <col min="9985" max="9985" width="38.59765625" customWidth="1"/>
    <col min="9986" max="9986" width="17.59765625" customWidth="1"/>
    <col min="9987" max="9987" width="12.59765625" customWidth="1"/>
    <col min="10241" max="10241" width="38.59765625" customWidth="1"/>
    <col min="10242" max="10242" width="17.59765625" customWidth="1"/>
    <col min="10243" max="10243" width="12.59765625" customWidth="1"/>
    <col min="10497" max="10497" width="38.59765625" customWidth="1"/>
    <col min="10498" max="10498" width="17.59765625" customWidth="1"/>
    <col min="10499" max="10499" width="12.59765625" customWidth="1"/>
    <col min="10753" max="10753" width="38.59765625" customWidth="1"/>
    <col min="10754" max="10754" width="17.59765625" customWidth="1"/>
    <col min="10755" max="10755" width="12.59765625" customWidth="1"/>
    <col min="11009" max="11009" width="38.59765625" customWidth="1"/>
    <col min="11010" max="11010" width="17.59765625" customWidth="1"/>
    <col min="11011" max="11011" width="12.59765625" customWidth="1"/>
    <col min="11265" max="11265" width="38.59765625" customWidth="1"/>
    <col min="11266" max="11266" width="17.59765625" customWidth="1"/>
    <col min="11267" max="11267" width="12.59765625" customWidth="1"/>
    <col min="11521" max="11521" width="38.59765625" customWidth="1"/>
    <col min="11522" max="11522" width="17.59765625" customWidth="1"/>
    <col min="11523" max="11523" width="12.59765625" customWidth="1"/>
    <col min="11777" max="11777" width="38.59765625" customWidth="1"/>
    <col min="11778" max="11778" width="17.59765625" customWidth="1"/>
    <col min="11779" max="11779" width="12.59765625" customWidth="1"/>
    <col min="12033" max="12033" width="38.59765625" customWidth="1"/>
    <col min="12034" max="12034" width="17.59765625" customWidth="1"/>
    <col min="12035" max="12035" width="12.59765625" customWidth="1"/>
    <col min="12289" max="12289" width="38.59765625" customWidth="1"/>
    <col min="12290" max="12290" width="17.59765625" customWidth="1"/>
    <col min="12291" max="12291" width="12.59765625" customWidth="1"/>
    <col min="12545" max="12545" width="38.59765625" customWidth="1"/>
    <col min="12546" max="12546" width="17.59765625" customWidth="1"/>
    <col min="12547" max="12547" width="12.59765625" customWidth="1"/>
    <col min="12801" max="12801" width="38.59765625" customWidth="1"/>
    <col min="12802" max="12802" width="17.59765625" customWidth="1"/>
    <col min="12803" max="12803" width="12.59765625" customWidth="1"/>
    <col min="13057" max="13057" width="38.59765625" customWidth="1"/>
    <col min="13058" max="13058" width="17.59765625" customWidth="1"/>
    <col min="13059" max="13059" width="12.59765625" customWidth="1"/>
    <col min="13313" max="13313" width="38.59765625" customWidth="1"/>
    <col min="13314" max="13314" width="17.59765625" customWidth="1"/>
    <col min="13315" max="13315" width="12.59765625" customWidth="1"/>
    <col min="13569" max="13569" width="38.59765625" customWidth="1"/>
    <col min="13570" max="13570" width="17.59765625" customWidth="1"/>
    <col min="13571" max="13571" width="12.59765625" customWidth="1"/>
    <col min="13825" max="13825" width="38.59765625" customWidth="1"/>
    <col min="13826" max="13826" width="17.59765625" customWidth="1"/>
    <col min="13827" max="13827" width="12.59765625" customWidth="1"/>
    <col min="14081" max="14081" width="38.59765625" customWidth="1"/>
    <col min="14082" max="14082" width="17.59765625" customWidth="1"/>
    <col min="14083" max="14083" width="12.59765625" customWidth="1"/>
    <col min="14337" max="14337" width="38.59765625" customWidth="1"/>
    <col min="14338" max="14338" width="17.59765625" customWidth="1"/>
    <col min="14339" max="14339" width="12.59765625" customWidth="1"/>
    <col min="14593" max="14593" width="38.59765625" customWidth="1"/>
    <col min="14594" max="14594" width="17.59765625" customWidth="1"/>
    <col min="14595" max="14595" width="12.59765625" customWidth="1"/>
    <col min="14849" max="14849" width="38.59765625" customWidth="1"/>
    <col min="14850" max="14850" width="17.59765625" customWidth="1"/>
    <col min="14851" max="14851" width="12.59765625" customWidth="1"/>
    <col min="15105" max="15105" width="38.59765625" customWidth="1"/>
    <col min="15106" max="15106" width="17.59765625" customWidth="1"/>
    <col min="15107" max="15107" width="12.59765625" customWidth="1"/>
    <col min="15361" max="15361" width="38.59765625" customWidth="1"/>
    <col min="15362" max="15362" width="17.59765625" customWidth="1"/>
    <col min="15363" max="15363" width="12.59765625" customWidth="1"/>
    <col min="15617" max="15617" width="38.59765625" customWidth="1"/>
    <col min="15618" max="15618" width="17.59765625" customWidth="1"/>
    <col min="15619" max="15619" width="12.59765625" customWidth="1"/>
    <col min="15873" max="15873" width="38.59765625" customWidth="1"/>
    <col min="15874" max="15874" width="17.59765625" customWidth="1"/>
    <col min="15875" max="15875" width="12.59765625" customWidth="1"/>
    <col min="16129" max="16129" width="38.59765625" customWidth="1"/>
    <col min="16130" max="16130" width="17.59765625" customWidth="1"/>
    <col min="16131" max="16131" width="12.59765625" customWidth="1"/>
  </cols>
  <sheetData>
    <row r="1" spans="1:8" x14ac:dyDescent="0.45">
      <c r="A1" s="16"/>
      <c r="B1" s="31" t="s">
        <v>21</v>
      </c>
      <c r="C1" s="16" t="s">
        <v>19</v>
      </c>
      <c r="E1" s="121"/>
    </row>
    <row r="2" spans="1:8" x14ac:dyDescent="0.45">
      <c r="A2" s="17" t="s">
        <v>20</v>
      </c>
      <c r="B2" s="80" t="s">
        <v>251</v>
      </c>
      <c r="C2" s="19" t="s">
        <v>22</v>
      </c>
      <c r="E2" s="121"/>
    </row>
    <row r="3" spans="1:8" x14ac:dyDescent="0.45">
      <c r="A3" s="13" t="s">
        <v>23</v>
      </c>
      <c r="B3" s="81" t="s">
        <v>24</v>
      </c>
      <c r="C3" s="20"/>
      <c r="F3" s="46"/>
      <c r="G3" s="46"/>
      <c r="H3" s="72"/>
    </row>
    <row r="4" spans="1:8" x14ac:dyDescent="0.45">
      <c r="B4" s="81"/>
      <c r="C4" s="20"/>
    </row>
    <row r="5" spans="1:8" x14ac:dyDescent="0.45">
      <c r="A5" t="s">
        <v>25</v>
      </c>
      <c r="B5" s="82">
        <v>0.24</v>
      </c>
      <c r="C5" s="20">
        <v>53</v>
      </c>
      <c r="E5" s="69"/>
    </row>
    <row r="6" spans="1:8" x14ac:dyDescent="0.45">
      <c r="B6" s="83"/>
      <c r="C6" s="20"/>
    </row>
    <row r="7" spans="1:8" x14ac:dyDescent="0.45">
      <c r="A7" t="s">
        <v>26</v>
      </c>
      <c r="B7" s="82">
        <v>0.19</v>
      </c>
      <c r="C7" s="20">
        <v>53</v>
      </c>
      <c r="E7" s="69"/>
    </row>
    <row r="8" spans="1:8" x14ac:dyDescent="0.45">
      <c r="B8" s="83"/>
      <c r="C8" s="20"/>
    </row>
    <row r="9" spans="1:8" x14ac:dyDescent="0.45">
      <c r="A9" t="s">
        <v>27</v>
      </c>
      <c r="B9" s="82">
        <v>0.19</v>
      </c>
      <c r="C9" s="20">
        <v>53</v>
      </c>
      <c r="E9" s="69"/>
    </row>
    <row r="10" spans="1:8" x14ac:dyDescent="0.45">
      <c r="B10" s="83"/>
      <c r="C10" s="20"/>
    </row>
    <row r="11" spans="1:8" x14ac:dyDescent="0.45">
      <c r="A11" t="s">
        <v>195</v>
      </c>
      <c r="B11" s="83"/>
      <c r="C11" s="20">
        <v>53</v>
      </c>
    </row>
    <row r="12" spans="1:8" x14ac:dyDescent="0.45">
      <c r="B12" s="83"/>
      <c r="C12" s="20"/>
    </row>
    <row r="13" spans="1:8" x14ac:dyDescent="0.45">
      <c r="A13" t="s">
        <v>28</v>
      </c>
      <c r="B13" s="83"/>
      <c r="C13" s="20">
        <v>20</v>
      </c>
    </row>
    <row r="14" spans="1:8" x14ac:dyDescent="0.45">
      <c r="B14" s="83"/>
      <c r="C14" s="20"/>
    </row>
    <row r="15" spans="1:8" x14ac:dyDescent="0.45">
      <c r="A15" t="s">
        <v>29</v>
      </c>
      <c r="B15" s="78"/>
      <c r="C15" s="20">
        <v>15</v>
      </c>
    </row>
    <row r="16" spans="1:8" x14ac:dyDescent="0.45">
      <c r="B16" s="83"/>
      <c r="C16" s="20"/>
    </row>
    <row r="17" spans="1:5" x14ac:dyDescent="0.45">
      <c r="A17" t="s">
        <v>30</v>
      </c>
      <c r="B17" s="82">
        <v>0.21</v>
      </c>
      <c r="C17" s="20">
        <v>53</v>
      </c>
      <c r="E17" s="69"/>
    </row>
    <row r="18" spans="1:5" x14ac:dyDescent="0.45">
      <c r="B18" s="84"/>
      <c r="C18" s="20"/>
    </row>
    <row r="19" spans="1:5" x14ac:dyDescent="0.45">
      <c r="A19" t="s">
        <v>31</v>
      </c>
      <c r="B19" s="82">
        <v>0.12</v>
      </c>
      <c r="C19" s="20">
        <v>40</v>
      </c>
      <c r="E19" s="69"/>
    </row>
    <row r="20" spans="1:5" x14ac:dyDescent="0.45">
      <c r="B20" s="84"/>
      <c r="C20" s="20"/>
    </row>
    <row r="21" spans="1:5" x14ac:dyDescent="0.45">
      <c r="A21" t="s">
        <v>42</v>
      </c>
      <c r="B21" s="82">
        <v>0.11</v>
      </c>
      <c r="C21" s="20">
        <v>40</v>
      </c>
      <c r="E21" s="69"/>
    </row>
    <row r="22" spans="1:5" x14ac:dyDescent="0.45">
      <c r="B22" s="84"/>
      <c r="C22" s="20"/>
    </row>
    <row r="23" spans="1:5" x14ac:dyDescent="0.45">
      <c r="A23" t="s">
        <v>32</v>
      </c>
      <c r="B23" s="84"/>
      <c r="C23" s="20">
        <v>30</v>
      </c>
    </row>
    <row r="24" spans="1:5" x14ac:dyDescent="0.45">
      <c r="B24" s="84"/>
      <c r="C24" s="20"/>
    </row>
    <row r="25" spans="1:5" x14ac:dyDescent="0.45">
      <c r="A25" t="s">
        <v>33</v>
      </c>
      <c r="B25" s="84"/>
      <c r="C25" s="20">
        <v>5</v>
      </c>
    </row>
    <row r="26" spans="1:5" x14ac:dyDescent="0.45">
      <c r="B26" s="84"/>
      <c r="C26" s="20"/>
    </row>
    <row r="27" spans="1:5" x14ac:dyDescent="0.45">
      <c r="A27" t="s">
        <v>192</v>
      </c>
      <c r="B27" s="84"/>
      <c r="C27" s="20"/>
    </row>
    <row r="28" spans="1:5" x14ac:dyDescent="0.45">
      <c r="A28" t="s">
        <v>193</v>
      </c>
      <c r="B28" s="84"/>
      <c r="C28" s="20">
        <v>55</v>
      </c>
    </row>
    <row r="29" spans="1:5" x14ac:dyDescent="0.45">
      <c r="A29" t="s">
        <v>194</v>
      </c>
      <c r="B29" s="84"/>
      <c r="C29" s="20">
        <v>5</v>
      </c>
    </row>
    <row r="30" spans="1:5" x14ac:dyDescent="0.45">
      <c r="B30" s="84"/>
      <c r="C30" s="20"/>
    </row>
    <row r="31" spans="1:5" x14ac:dyDescent="0.45">
      <c r="A31" t="s">
        <v>34</v>
      </c>
      <c r="B31" s="82">
        <v>0.17</v>
      </c>
      <c r="C31" s="20">
        <v>53</v>
      </c>
      <c r="E31" s="69"/>
    </row>
    <row r="32" spans="1:5" x14ac:dyDescent="0.45">
      <c r="B32" s="84"/>
      <c r="C32" s="20"/>
    </row>
    <row r="33" spans="1:5" x14ac:dyDescent="0.45">
      <c r="A33" t="s">
        <v>35</v>
      </c>
      <c r="B33" s="82">
        <v>0.1</v>
      </c>
      <c r="C33" s="20">
        <v>23</v>
      </c>
      <c r="E33" s="69"/>
    </row>
    <row r="34" spans="1:5" x14ac:dyDescent="0.45">
      <c r="B34" s="84"/>
      <c r="C34" s="20"/>
    </row>
    <row r="35" spans="1:5" x14ac:dyDescent="0.45">
      <c r="A35" t="s">
        <v>36</v>
      </c>
      <c r="B35" s="84"/>
      <c r="C35" s="20">
        <v>20</v>
      </c>
    </row>
    <row r="36" spans="1:5" x14ac:dyDescent="0.45">
      <c r="B36" s="84"/>
      <c r="C36" s="20"/>
    </row>
    <row r="37" spans="1:5" x14ac:dyDescent="0.45">
      <c r="A37" t="s">
        <v>37</v>
      </c>
      <c r="B37" s="84"/>
      <c r="C37" s="20">
        <v>5</v>
      </c>
    </row>
    <row r="38" spans="1:5" x14ac:dyDescent="0.45">
      <c r="B38" s="84"/>
      <c r="C38" s="20"/>
    </row>
    <row r="39" spans="1:5" x14ac:dyDescent="0.45">
      <c r="A39" t="s">
        <v>38</v>
      </c>
      <c r="B39" s="82">
        <v>0.14000000000000001</v>
      </c>
      <c r="C39" s="20">
        <v>53</v>
      </c>
      <c r="E39" s="69"/>
    </row>
    <row r="40" spans="1:5" x14ac:dyDescent="0.45">
      <c r="B40" s="84"/>
      <c r="C40" s="20"/>
    </row>
    <row r="41" spans="1:5" x14ac:dyDescent="0.45">
      <c r="A41" t="s">
        <v>39</v>
      </c>
      <c r="B41" s="82">
        <v>0.06</v>
      </c>
      <c r="C41" s="20">
        <v>10</v>
      </c>
      <c r="E41" s="69"/>
    </row>
    <row r="42" spans="1:5" x14ac:dyDescent="0.45">
      <c r="B42" s="83"/>
      <c r="C42" s="20"/>
    </row>
    <row r="43" spans="1:5" x14ac:dyDescent="0.45">
      <c r="A43" t="s">
        <v>40</v>
      </c>
      <c r="B43" s="83"/>
      <c r="C43" s="20">
        <v>10</v>
      </c>
    </row>
    <row r="44" spans="1:5" x14ac:dyDescent="0.45">
      <c r="B44" s="83"/>
      <c r="C44" s="20"/>
    </row>
    <row r="45" spans="1:5" x14ac:dyDescent="0.45">
      <c r="A45" t="s">
        <v>41</v>
      </c>
      <c r="B45" s="83"/>
      <c r="C45" s="20">
        <v>5</v>
      </c>
    </row>
    <row r="46" spans="1:5" x14ac:dyDescent="0.45">
      <c r="B46" s="83"/>
      <c r="C46" s="20"/>
    </row>
    <row r="47" spans="1:5" x14ac:dyDescent="0.45">
      <c r="A47" t="s">
        <v>218</v>
      </c>
      <c r="B47" s="83"/>
      <c r="C47" s="20">
        <v>53</v>
      </c>
    </row>
    <row r="48" spans="1:5" x14ac:dyDescent="0.45">
      <c r="B48" s="83"/>
      <c r="C48" s="20"/>
    </row>
    <row r="49" spans="1:6" x14ac:dyDescent="0.45">
      <c r="A49" t="s">
        <v>43</v>
      </c>
      <c r="C49" s="20">
        <v>53</v>
      </c>
    </row>
    <row r="51" spans="1:6" x14ac:dyDescent="0.45">
      <c r="A51" t="s">
        <v>207</v>
      </c>
      <c r="B51" s="83">
        <v>10000</v>
      </c>
    </row>
    <row r="58" spans="1:6" x14ac:dyDescent="0.45">
      <c r="D58" s="20"/>
      <c r="E58" s="70"/>
    </row>
    <row r="59" spans="1:6" x14ac:dyDescent="0.45">
      <c r="B59" s="85"/>
      <c r="C59" s="21"/>
      <c r="D59" s="21"/>
      <c r="E59" s="71"/>
      <c r="F59" s="22"/>
    </row>
    <row r="60" spans="1:6" x14ac:dyDescent="0.45">
      <c r="B60" s="86"/>
      <c r="C60" s="21"/>
      <c r="D60" s="21"/>
      <c r="E60" s="71"/>
      <c r="F60" s="22"/>
    </row>
    <row r="61" spans="1:6" x14ac:dyDescent="0.45">
      <c r="B61" s="86"/>
      <c r="C61" s="21"/>
      <c r="D61" s="21"/>
      <c r="E61" s="71"/>
      <c r="F61" s="22"/>
    </row>
    <row r="62" spans="1:6" x14ac:dyDescent="0.45">
      <c r="B62" s="86"/>
      <c r="C62" s="21"/>
      <c r="D62" s="21"/>
      <c r="E62" s="71"/>
      <c r="F62" s="22"/>
    </row>
    <row r="63" spans="1:6" x14ac:dyDescent="0.45">
      <c r="B63" s="85"/>
      <c r="C63" s="21"/>
      <c r="D63" s="21"/>
      <c r="E63" s="71"/>
      <c r="F63" s="22"/>
    </row>
    <row r="64" spans="1:6" x14ac:dyDescent="0.45">
      <c r="B64" s="86"/>
      <c r="C64" s="21"/>
      <c r="D64" s="21"/>
      <c r="E64" s="71"/>
      <c r="F64" s="22"/>
    </row>
    <row r="65" spans="2:6" x14ac:dyDescent="0.45">
      <c r="B65" s="86"/>
      <c r="C65" s="21"/>
      <c r="D65" s="21"/>
      <c r="E65" s="71"/>
      <c r="F65" s="22"/>
    </row>
    <row r="66" spans="2:6" x14ac:dyDescent="0.45">
      <c r="C66" s="21"/>
      <c r="D66" s="21"/>
      <c r="E66" s="71"/>
      <c r="F66" s="22"/>
    </row>
    <row r="67" spans="2:6" x14ac:dyDescent="0.45">
      <c r="B67" s="85"/>
      <c r="C67" s="21"/>
      <c r="D67" s="21"/>
      <c r="E67" s="71"/>
      <c r="F67" s="22"/>
    </row>
    <row r="68" spans="2:6" x14ac:dyDescent="0.45">
      <c r="B68" s="86"/>
      <c r="C68" s="21"/>
      <c r="D68" s="21"/>
      <c r="E68" s="71"/>
      <c r="F68" s="22"/>
    </row>
    <row r="69" spans="2:6" x14ac:dyDescent="0.45">
      <c r="B69" s="86"/>
      <c r="C69" s="21"/>
      <c r="D69" s="21"/>
      <c r="E69" s="71"/>
      <c r="F69" s="22"/>
    </row>
    <row r="70" spans="2:6" x14ac:dyDescent="0.45">
      <c r="B70" s="86"/>
      <c r="C70" s="21"/>
      <c r="D70" s="21"/>
      <c r="E70" s="71"/>
      <c r="F70" s="22"/>
    </row>
    <row r="71" spans="2:6" x14ac:dyDescent="0.45">
      <c r="B71" s="85"/>
      <c r="C71" s="21"/>
      <c r="D71" s="21"/>
      <c r="E71" s="71"/>
      <c r="F71" s="22"/>
    </row>
    <row r="72" spans="2:6" x14ac:dyDescent="0.45">
      <c r="B72" s="86"/>
      <c r="C72" s="21"/>
      <c r="D72" s="21"/>
      <c r="E72" s="71"/>
      <c r="F72" s="22"/>
    </row>
    <row r="73" spans="2:6" x14ac:dyDescent="0.45">
      <c r="B73" s="86"/>
      <c r="C73" s="21"/>
      <c r="D73" s="21"/>
      <c r="E73" s="71"/>
      <c r="F73" s="22"/>
    </row>
    <row r="74" spans="2:6" x14ac:dyDescent="0.45">
      <c r="C74" s="21"/>
      <c r="D74" s="21"/>
      <c r="E74" s="71"/>
      <c r="F74" s="22"/>
    </row>
    <row r="75" spans="2:6" x14ac:dyDescent="0.45">
      <c r="B75" s="85"/>
      <c r="C75" s="21"/>
      <c r="D75" s="21"/>
      <c r="E75" s="71"/>
      <c r="F75" s="22"/>
    </row>
    <row r="76" spans="2:6" x14ac:dyDescent="0.45">
      <c r="B76" s="86"/>
      <c r="C76" s="21"/>
      <c r="D76" s="21"/>
      <c r="E76" s="71"/>
      <c r="F76" s="22"/>
    </row>
    <row r="77" spans="2:6" x14ac:dyDescent="0.45">
      <c r="B77" s="86"/>
      <c r="C77" s="21"/>
      <c r="D77" s="21"/>
      <c r="E77" s="71"/>
      <c r="F77" s="22"/>
    </row>
    <row r="78" spans="2:6" x14ac:dyDescent="0.45">
      <c r="B78" s="86"/>
      <c r="C78" s="21"/>
      <c r="D78" s="21"/>
      <c r="E78" s="71"/>
      <c r="F78" s="22"/>
    </row>
    <row r="79" spans="2:6" x14ac:dyDescent="0.45">
      <c r="B79" s="85"/>
      <c r="C79" s="21"/>
      <c r="D79" s="21"/>
      <c r="E79" s="71"/>
      <c r="F79" s="22"/>
    </row>
    <row r="80" spans="2:6" x14ac:dyDescent="0.45">
      <c r="B80" s="86"/>
      <c r="C80" s="21"/>
      <c r="D80" s="21"/>
      <c r="E80" s="71"/>
      <c r="F80" s="22"/>
    </row>
    <row r="81" spans="2:6" x14ac:dyDescent="0.45">
      <c r="B81" s="86"/>
      <c r="C81" s="21"/>
      <c r="D81" s="21"/>
      <c r="E81" s="71"/>
      <c r="F81" s="22"/>
    </row>
    <row r="82" spans="2:6" x14ac:dyDescent="0.45">
      <c r="B82" s="86"/>
      <c r="C82" s="21"/>
      <c r="D82" s="21"/>
      <c r="E82" s="71"/>
      <c r="F82" s="22"/>
    </row>
    <row r="83" spans="2:6" x14ac:dyDescent="0.45">
      <c r="B83" s="85"/>
      <c r="C83" s="21"/>
      <c r="D83" s="21"/>
      <c r="E83" s="71"/>
    </row>
    <row r="84" spans="2:6" x14ac:dyDescent="0.45">
      <c r="C84" s="21"/>
      <c r="D84" s="21"/>
    </row>
    <row r="85" spans="2:6" x14ac:dyDescent="0.4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Header>&amp;CTodd County Board of Education
2021-2022 Administrative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zoomScaleNormal="100" workbookViewId="0">
      <selection activeCell="D6" sqref="D6"/>
    </sheetView>
  </sheetViews>
  <sheetFormatPr defaultColWidth="9.265625" defaultRowHeight="15" x14ac:dyDescent="0.4"/>
  <cols>
    <col min="1" max="1" width="9.59765625" style="2" bestFit="1" customWidth="1"/>
    <col min="2" max="2" width="9.3984375" style="2" bestFit="1" customWidth="1"/>
    <col min="3" max="3" width="73.265625" style="5" customWidth="1"/>
    <col min="4" max="4" width="11" style="23" bestFit="1" customWidth="1"/>
    <col min="5" max="5" width="7.265625" style="2" hidden="1" customWidth="1"/>
    <col min="6" max="6" width="16" style="5" customWidth="1"/>
    <col min="7" max="256" width="9.265625" style="5"/>
    <col min="257" max="257" width="9.59765625" style="5" bestFit="1" customWidth="1"/>
    <col min="258" max="258" width="9.3984375" style="5" bestFit="1" customWidth="1"/>
    <col min="259" max="259" width="73.265625" style="5" customWidth="1"/>
    <col min="260" max="260" width="9.59765625" style="5" bestFit="1" customWidth="1"/>
    <col min="261" max="261" width="0" style="5" hidden="1" customWidth="1"/>
    <col min="262" max="512" width="9.265625" style="5"/>
    <col min="513" max="513" width="9.59765625" style="5" bestFit="1" customWidth="1"/>
    <col min="514" max="514" width="9.3984375" style="5" bestFit="1" customWidth="1"/>
    <col min="515" max="515" width="73.265625" style="5" customWidth="1"/>
    <col min="516" max="516" width="9.59765625" style="5" bestFit="1" customWidth="1"/>
    <col min="517" max="517" width="0" style="5" hidden="1" customWidth="1"/>
    <col min="518" max="768" width="9.265625" style="5"/>
    <col min="769" max="769" width="9.59765625" style="5" bestFit="1" customWidth="1"/>
    <col min="770" max="770" width="9.3984375" style="5" bestFit="1" customWidth="1"/>
    <col min="771" max="771" width="73.265625" style="5" customWidth="1"/>
    <col min="772" max="772" width="9.59765625" style="5" bestFit="1" customWidth="1"/>
    <col min="773" max="773" width="0" style="5" hidden="1" customWidth="1"/>
    <col min="774" max="1024" width="9.265625" style="5"/>
    <col min="1025" max="1025" width="9.59765625" style="5" bestFit="1" customWidth="1"/>
    <col min="1026" max="1026" width="9.3984375" style="5" bestFit="1" customWidth="1"/>
    <col min="1027" max="1027" width="73.265625" style="5" customWidth="1"/>
    <col min="1028" max="1028" width="9.59765625" style="5" bestFit="1" customWidth="1"/>
    <col min="1029" max="1029" width="0" style="5" hidden="1" customWidth="1"/>
    <col min="1030" max="1280" width="9.265625" style="5"/>
    <col min="1281" max="1281" width="9.59765625" style="5" bestFit="1" customWidth="1"/>
    <col min="1282" max="1282" width="9.3984375" style="5" bestFit="1" customWidth="1"/>
    <col min="1283" max="1283" width="73.265625" style="5" customWidth="1"/>
    <col min="1284" max="1284" width="9.59765625" style="5" bestFit="1" customWidth="1"/>
    <col min="1285" max="1285" width="0" style="5" hidden="1" customWidth="1"/>
    <col min="1286" max="1536" width="9.265625" style="5"/>
    <col min="1537" max="1537" width="9.59765625" style="5" bestFit="1" customWidth="1"/>
    <col min="1538" max="1538" width="9.3984375" style="5" bestFit="1" customWidth="1"/>
    <col min="1539" max="1539" width="73.265625" style="5" customWidth="1"/>
    <col min="1540" max="1540" width="9.59765625" style="5" bestFit="1" customWidth="1"/>
    <col min="1541" max="1541" width="0" style="5" hidden="1" customWidth="1"/>
    <col min="1542" max="1792" width="9.265625" style="5"/>
    <col min="1793" max="1793" width="9.59765625" style="5" bestFit="1" customWidth="1"/>
    <col min="1794" max="1794" width="9.3984375" style="5" bestFit="1" customWidth="1"/>
    <col min="1795" max="1795" width="73.265625" style="5" customWidth="1"/>
    <col min="1796" max="1796" width="9.59765625" style="5" bestFit="1" customWidth="1"/>
    <col min="1797" max="1797" width="0" style="5" hidden="1" customWidth="1"/>
    <col min="1798" max="2048" width="9.265625" style="5"/>
    <col min="2049" max="2049" width="9.59765625" style="5" bestFit="1" customWidth="1"/>
    <col min="2050" max="2050" width="9.3984375" style="5" bestFit="1" customWidth="1"/>
    <col min="2051" max="2051" width="73.265625" style="5" customWidth="1"/>
    <col min="2052" max="2052" width="9.59765625" style="5" bestFit="1" customWidth="1"/>
    <col min="2053" max="2053" width="0" style="5" hidden="1" customWidth="1"/>
    <col min="2054" max="2304" width="9.265625" style="5"/>
    <col min="2305" max="2305" width="9.59765625" style="5" bestFit="1" customWidth="1"/>
    <col min="2306" max="2306" width="9.3984375" style="5" bestFit="1" customWidth="1"/>
    <col min="2307" max="2307" width="73.265625" style="5" customWidth="1"/>
    <col min="2308" max="2308" width="9.59765625" style="5" bestFit="1" customWidth="1"/>
    <col min="2309" max="2309" width="0" style="5" hidden="1" customWidth="1"/>
    <col min="2310" max="2560" width="9.265625" style="5"/>
    <col min="2561" max="2561" width="9.59765625" style="5" bestFit="1" customWidth="1"/>
    <col min="2562" max="2562" width="9.3984375" style="5" bestFit="1" customWidth="1"/>
    <col min="2563" max="2563" width="73.265625" style="5" customWidth="1"/>
    <col min="2564" max="2564" width="9.59765625" style="5" bestFit="1" customWidth="1"/>
    <col min="2565" max="2565" width="0" style="5" hidden="1" customWidth="1"/>
    <col min="2566" max="2816" width="9.265625" style="5"/>
    <col min="2817" max="2817" width="9.59765625" style="5" bestFit="1" customWidth="1"/>
    <col min="2818" max="2818" width="9.3984375" style="5" bestFit="1" customWidth="1"/>
    <col min="2819" max="2819" width="73.265625" style="5" customWidth="1"/>
    <col min="2820" max="2820" width="9.59765625" style="5" bestFit="1" customWidth="1"/>
    <col min="2821" max="2821" width="0" style="5" hidden="1" customWidth="1"/>
    <col min="2822" max="3072" width="9.265625" style="5"/>
    <col min="3073" max="3073" width="9.59765625" style="5" bestFit="1" customWidth="1"/>
    <col min="3074" max="3074" width="9.3984375" style="5" bestFit="1" customWidth="1"/>
    <col min="3075" max="3075" width="73.265625" style="5" customWidth="1"/>
    <col min="3076" max="3076" width="9.59765625" style="5" bestFit="1" customWidth="1"/>
    <col min="3077" max="3077" width="0" style="5" hidden="1" customWidth="1"/>
    <col min="3078" max="3328" width="9.265625" style="5"/>
    <col min="3329" max="3329" width="9.59765625" style="5" bestFit="1" customWidth="1"/>
    <col min="3330" max="3330" width="9.3984375" style="5" bestFit="1" customWidth="1"/>
    <col min="3331" max="3331" width="73.265625" style="5" customWidth="1"/>
    <col min="3332" max="3332" width="9.59765625" style="5" bestFit="1" customWidth="1"/>
    <col min="3333" max="3333" width="0" style="5" hidden="1" customWidth="1"/>
    <col min="3334" max="3584" width="9.265625" style="5"/>
    <col min="3585" max="3585" width="9.59765625" style="5" bestFit="1" customWidth="1"/>
    <col min="3586" max="3586" width="9.3984375" style="5" bestFit="1" customWidth="1"/>
    <col min="3587" max="3587" width="73.265625" style="5" customWidth="1"/>
    <col min="3588" max="3588" width="9.59765625" style="5" bestFit="1" customWidth="1"/>
    <col min="3589" max="3589" width="0" style="5" hidden="1" customWidth="1"/>
    <col min="3590" max="3840" width="9.265625" style="5"/>
    <col min="3841" max="3841" width="9.59765625" style="5" bestFit="1" customWidth="1"/>
    <col min="3842" max="3842" width="9.3984375" style="5" bestFit="1" customWidth="1"/>
    <col min="3843" max="3843" width="73.265625" style="5" customWidth="1"/>
    <col min="3844" max="3844" width="9.59765625" style="5" bestFit="1" customWidth="1"/>
    <col min="3845" max="3845" width="0" style="5" hidden="1" customWidth="1"/>
    <col min="3846" max="4096" width="9.265625" style="5"/>
    <col min="4097" max="4097" width="9.59765625" style="5" bestFit="1" customWidth="1"/>
    <col min="4098" max="4098" width="9.3984375" style="5" bestFit="1" customWidth="1"/>
    <col min="4099" max="4099" width="73.265625" style="5" customWidth="1"/>
    <col min="4100" max="4100" width="9.59765625" style="5" bestFit="1" customWidth="1"/>
    <col min="4101" max="4101" width="0" style="5" hidden="1" customWidth="1"/>
    <col min="4102" max="4352" width="9.265625" style="5"/>
    <col min="4353" max="4353" width="9.59765625" style="5" bestFit="1" customWidth="1"/>
    <col min="4354" max="4354" width="9.3984375" style="5" bestFit="1" customWidth="1"/>
    <col min="4355" max="4355" width="73.265625" style="5" customWidth="1"/>
    <col min="4356" max="4356" width="9.59765625" style="5" bestFit="1" customWidth="1"/>
    <col min="4357" max="4357" width="0" style="5" hidden="1" customWidth="1"/>
    <col min="4358" max="4608" width="9.265625" style="5"/>
    <col min="4609" max="4609" width="9.59765625" style="5" bestFit="1" customWidth="1"/>
    <col min="4610" max="4610" width="9.3984375" style="5" bestFit="1" customWidth="1"/>
    <col min="4611" max="4611" width="73.265625" style="5" customWidth="1"/>
    <col min="4612" max="4612" width="9.59765625" style="5" bestFit="1" customWidth="1"/>
    <col min="4613" max="4613" width="0" style="5" hidden="1" customWidth="1"/>
    <col min="4614" max="4864" width="9.265625" style="5"/>
    <col min="4865" max="4865" width="9.59765625" style="5" bestFit="1" customWidth="1"/>
    <col min="4866" max="4866" width="9.3984375" style="5" bestFit="1" customWidth="1"/>
    <col min="4867" max="4867" width="73.265625" style="5" customWidth="1"/>
    <col min="4868" max="4868" width="9.59765625" style="5" bestFit="1" customWidth="1"/>
    <col min="4869" max="4869" width="0" style="5" hidden="1" customWidth="1"/>
    <col min="4870" max="5120" width="9.265625" style="5"/>
    <col min="5121" max="5121" width="9.59765625" style="5" bestFit="1" customWidth="1"/>
    <col min="5122" max="5122" width="9.3984375" style="5" bestFit="1" customWidth="1"/>
    <col min="5123" max="5123" width="73.265625" style="5" customWidth="1"/>
    <col min="5124" max="5124" width="9.59765625" style="5" bestFit="1" customWidth="1"/>
    <col min="5125" max="5125" width="0" style="5" hidden="1" customWidth="1"/>
    <col min="5126" max="5376" width="9.265625" style="5"/>
    <col min="5377" max="5377" width="9.59765625" style="5" bestFit="1" customWidth="1"/>
    <col min="5378" max="5378" width="9.3984375" style="5" bestFit="1" customWidth="1"/>
    <col min="5379" max="5379" width="73.265625" style="5" customWidth="1"/>
    <col min="5380" max="5380" width="9.59765625" style="5" bestFit="1" customWidth="1"/>
    <col min="5381" max="5381" width="0" style="5" hidden="1" customWidth="1"/>
    <col min="5382" max="5632" width="9.265625" style="5"/>
    <col min="5633" max="5633" width="9.59765625" style="5" bestFit="1" customWidth="1"/>
    <col min="5634" max="5634" width="9.3984375" style="5" bestFit="1" customWidth="1"/>
    <col min="5635" max="5635" width="73.265625" style="5" customWidth="1"/>
    <col min="5636" max="5636" width="9.59765625" style="5" bestFit="1" customWidth="1"/>
    <col min="5637" max="5637" width="0" style="5" hidden="1" customWidth="1"/>
    <col min="5638" max="5888" width="9.265625" style="5"/>
    <col min="5889" max="5889" width="9.59765625" style="5" bestFit="1" customWidth="1"/>
    <col min="5890" max="5890" width="9.3984375" style="5" bestFit="1" customWidth="1"/>
    <col min="5891" max="5891" width="73.265625" style="5" customWidth="1"/>
    <col min="5892" max="5892" width="9.59765625" style="5" bestFit="1" customWidth="1"/>
    <col min="5893" max="5893" width="0" style="5" hidden="1" customWidth="1"/>
    <col min="5894" max="6144" width="9.265625" style="5"/>
    <col min="6145" max="6145" width="9.59765625" style="5" bestFit="1" customWidth="1"/>
    <col min="6146" max="6146" width="9.3984375" style="5" bestFit="1" customWidth="1"/>
    <col min="6147" max="6147" width="73.265625" style="5" customWidth="1"/>
    <col min="6148" max="6148" width="9.59765625" style="5" bestFit="1" customWidth="1"/>
    <col min="6149" max="6149" width="0" style="5" hidden="1" customWidth="1"/>
    <col min="6150" max="6400" width="9.265625" style="5"/>
    <col min="6401" max="6401" width="9.59765625" style="5" bestFit="1" customWidth="1"/>
    <col min="6402" max="6402" width="9.3984375" style="5" bestFit="1" customWidth="1"/>
    <col min="6403" max="6403" width="73.265625" style="5" customWidth="1"/>
    <col min="6404" max="6404" width="9.59765625" style="5" bestFit="1" customWidth="1"/>
    <col min="6405" max="6405" width="0" style="5" hidden="1" customWidth="1"/>
    <col min="6406" max="6656" width="9.265625" style="5"/>
    <col min="6657" max="6657" width="9.59765625" style="5" bestFit="1" customWidth="1"/>
    <col min="6658" max="6658" width="9.3984375" style="5" bestFit="1" customWidth="1"/>
    <col min="6659" max="6659" width="73.265625" style="5" customWidth="1"/>
    <col min="6660" max="6660" width="9.59765625" style="5" bestFit="1" customWidth="1"/>
    <col min="6661" max="6661" width="0" style="5" hidden="1" customWidth="1"/>
    <col min="6662" max="6912" width="9.265625" style="5"/>
    <col min="6913" max="6913" width="9.59765625" style="5" bestFit="1" customWidth="1"/>
    <col min="6914" max="6914" width="9.3984375" style="5" bestFit="1" customWidth="1"/>
    <col min="6915" max="6915" width="73.265625" style="5" customWidth="1"/>
    <col min="6916" max="6916" width="9.59765625" style="5" bestFit="1" customWidth="1"/>
    <col min="6917" max="6917" width="0" style="5" hidden="1" customWidth="1"/>
    <col min="6918" max="7168" width="9.265625" style="5"/>
    <col min="7169" max="7169" width="9.59765625" style="5" bestFit="1" customWidth="1"/>
    <col min="7170" max="7170" width="9.3984375" style="5" bestFit="1" customWidth="1"/>
    <col min="7171" max="7171" width="73.265625" style="5" customWidth="1"/>
    <col min="7172" max="7172" width="9.59765625" style="5" bestFit="1" customWidth="1"/>
    <col min="7173" max="7173" width="0" style="5" hidden="1" customWidth="1"/>
    <col min="7174" max="7424" width="9.265625" style="5"/>
    <col min="7425" max="7425" width="9.59765625" style="5" bestFit="1" customWidth="1"/>
    <col min="7426" max="7426" width="9.3984375" style="5" bestFit="1" customWidth="1"/>
    <col min="7427" max="7427" width="73.265625" style="5" customWidth="1"/>
    <col min="7428" max="7428" width="9.59765625" style="5" bestFit="1" customWidth="1"/>
    <col min="7429" max="7429" width="0" style="5" hidden="1" customWidth="1"/>
    <col min="7430" max="7680" width="9.265625" style="5"/>
    <col min="7681" max="7681" width="9.59765625" style="5" bestFit="1" customWidth="1"/>
    <col min="7682" max="7682" width="9.3984375" style="5" bestFit="1" customWidth="1"/>
    <col min="7683" max="7683" width="73.265625" style="5" customWidth="1"/>
    <col min="7684" max="7684" width="9.59765625" style="5" bestFit="1" customWidth="1"/>
    <col min="7685" max="7685" width="0" style="5" hidden="1" customWidth="1"/>
    <col min="7686" max="7936" width="9.265625" style="5"/>
    <col min="7937" max="7937" width="9.59765625" style="5" bestFit="1" customWidth="1"/>
    <col min="7938" max="7938" width="9.3984375" style="5" bestFit="1" customWidth="1"/>
    <col min="7939" max="7939" width="73.265625" style="5" customWidth="1"/>
    <col min="7940" max="7940" width="9.59765625" style="5" bestFit="1" customWidth="1"/>
    <col min="7941" max="7941" width="0" style="5" hidden="1" customWidth="1"/>
    <col min="7942" max="8192" width="9.265625" style="5"/>
    <col min="8193" max="8193" width="9.59765625" style="5" bestFit="1" customWidth="1"/>
    <col min="8194" max="8194" width="9.3984375" style="5" bestFit="1" customWidth="1"/>
    <col min="8195" max="8195" width="73.265625" style="5" customWidth="1"/>
    <col min="8196" max="8196" width="9.59765625" style="5" bestFit="1" customWidth="1"/>
    <col min="8197" max="8197" width="0" style="5" hidden="1" customWidth="1"/>
    <col min="8198" max="8448" width="9.265625" style="5"/>
    <col min="8449" max="8449" width="9.59765625" style="5" bestFit="1" customWidth="1"/>
    <col min="8450" max="8450" width="9.3984375" style="5" bestFit="1" customWidth="1"/>
    <col min="8451" max="8451" width="73.265625" style="5" customWidth="1"/>
    <col min="8452" max="8452" width="9.59765625" style="5" bestFit="1" customWidth="1"/>
    <col min="8453" max="8453" width="0" style="5" hidden="1" customWidth="1"/>
    <col min="8454" max="8704" width="9.265625" style="5"/>
    <col min="8705" max="8705" width="9.59765625" style="5" bestFit="1" customWidth="1"/>
    <col min="8706" max="8706" width="9.3984375" style="5" bestFit="1" customWidth="1"/>
    <col min="8707" max="8707" width="73.265625" style="5" customWidth="1"/>
    <col min="8708" max="8708" width="9.59765625" style="5" bestFit="1" customWidth="1"/>
    <col min="8709" max="8709" width="0" style="5" hidden="1" customWidth="1"/>
    <col min="8710" max="8960" width="9.265625" style="5"/>
    <col min="8961" max="8961" width="9.59765625" style="5" bestFit="1" customWidth="1"/>
    <col min="8962" max="8962" width="9.3984375" style="5" bestFit="1" customWidth="1"/>
    <col min="8963" max="8963" width="73.265625" style="5" customWidth="1"/>
    <col min="8964" max="8964" width="9.59765625" style="5" bestFit="1" customWidth="1"/>
    <col min="8965" max="8965" width="0" style="5" hidden="1" customWidth="1"/>
    <col min="8966" max="9216" width="9.265625" style="5"/>
    <col min="9217" max="9217" width="9.59765625" style="5" bestFit="1" customWidth="1"/>
    <col min="9218" max="9218" width="9.3984375" style="5" bestFit="1" customWidth="1"/>
    <col min="9219" max="9219" width="73.265625" style="5" customWidth="1"/>
    <col min="9220" max="9220" width="9.59765625" style="5" bestFit="1" customWidth="1"/>
    <col min="9221" max="9221" width="0" style="5" hidden="1" customWidth="1"/>
    <col min="9222" max="9472" width="9.265625" style="5"/>
    <col min="9473" max="9473" width="9.59765625" style="5" bestFit="1" customWidth="1"/>
    <col min="9474" max="9474" width="9.3984375" style="5" bestFit="1" customWidth="1"/>
    <col min="9475" max="9475" width="73.265625" style="5" customWidth="1"/>
    <col min="9476" max="9476" width="9.59765625" style="5" bestFit="1" customWidth="1"/>
    <col min="9477" max="9477" width="0" style="5" hidden="1" customWidth="1"/>
    <col min="9478" max="9728" width="9.265625" style="5"/>
    <col min="9729" max="9729" width="9.59765625" style="5" bestFit="1" customWidth="1"/>
    <col min="9730" max="9730" width="9.3984375" style="5" bestFit="1" customWidth="1"/>
    <col min="9731" max="9731" width="73.265625" style="5" customWidth="1"/>
    <col min="9732" max="9732" width="9.59765625" style="5" bestFit="1" customWidth="1"/>
    <col min="9733" max="9733" width="0" style="5" hidden="1" customWidth="1"/>
    <col min="9734" max="9984" width="9.265625" style="5"/>
    <col min="9985" max="9985" width="9.59765625" style="5" bestFit="1" customWidth="1"/>
    <col min="9986" max="9986" width="9.3984375" style="5" bestFit="1" customWidth="1"/>
    <col min="9987" max="9987" width="73.265625" style="5" customWidth="1"/>
    <col min="9988" max="9988" width="9.59765625" style="5" bestFit="1" customWidth="1"/>
    <col min="9989" max="9989" width="0" style="5" hidden="1" customWidth="1"/>
    <col min="9990" max="10240" width="9.265625" style="5"/>
    <col min="10241" max="10241" width="9.59765625" style="5" bestFit="1" customWidth="1"/>
    <col min="10242" max="10242" width="9.3984375" style="5" bestFit="1" customWidth="1"/>
    <col min="10243" max="10243" width="73.265625" style="5" customWidth="1"/>
    <col min="10244" max="10244" width="9.59765625" style="5" bestFit="1" customWidth="1"/>
    <col min="10245" max="10245" width="0" style="5" hidden="1" customWidth="1"/>
    <col min="10246" max="10496" width="9.265625" style="5"/>
    <col min="10497" max="10497" width="9.59765625" style="5" bestFit="1" customWidth="1"/>
    <col min="10498" max="10498" width="9.3984375" style="5" bestFit="1" customWidth="1"/>
    <col min="10499" max="10499" width="73.265625" style="5" customWidth="1"/>
    <col min="10500" max="10500" width="9.59765625" style="5" bestFit="1" customWidth="1"/>
    <col min="10501" max="10501" width="0" style="5" hidden="1" customWidth="1"/>
    <col min="10502" max="10752" width="9.265625" style="5"/>
    <col min="10753" max="10753" width="9.59765625" style="5" bestFit="1" customWidth="1"/>
    <col min="10754" max="10754" width="9.3984375" style="5" bestFit="1" customWidth="1"/>
    <col min="10755" max="10755" width="73.265625" style="5" customWidth="1"/>
    <col min="10756" max="10756" width="9.59765625" style="5" bestFit="1" customWidth="1"/>
    <col min="10757" max="10757" width="0" style="5" hidden="1" customWidth="1"/>
    <col min="10758" max="11008" width="9.265625" style="5"/>
    <col min="11009" max="11009" width="9.59765625" style="5" bestFit="1" customWidth="1"/>
    <col min="11010" max="11010" width="9.3984375" style="5" bestFit="1" customWidth="1"/>
    <col min="11011" max="11011" width="73.265625" style="5" customWidth="1"/>
    <col min="11012" max="11012" width="9.59765625" style="5" bestFit="1" customWidth="1"/>
    <col min="11013" max="11013" width="0" style="5" hidden="1" customWidth="1"/>
    <col min="11014" max="11264" width="9.265625" style="5"/>
    <col min="11265" max="11265" width="9.59765625" style="5" bestFit="1" customWidth="1"/>
    <col min="11266" max="11266" width="9.3984375" style="5" bestFit="1" customWidth="1"/>
    <col min="11267" max="11267" width="73.265625" style="5" customWidth="1"/>
    <col min="11268" max="11268" width="9.59765625" style="5" bestFit="1" customWidth="1"/>
    <col min="11269" max="11269" width="0" style="5" hidden="1" customWidth="1"/>
    <col min="11270" max="11520" width="9.265625" style="5"/>
    <col min="11521" max="11521" width="9.59765625" style="5" bestFit="1" customWidth="1"/>
    <col min="11522" max="11522" width="9.3984375" style="5" bestFit="1" customWidth="1"/>
    <col min="11523" max="11523" width="73.265625" style="5" customWidth="1"/>
    <col min="11524" max="11524" width="9.59765625" style="5" bestFit="1" customWidth="1"/>
    <col min="11525" max="11525" width="0" style="5" hidden="1" customWidth="1"/>
    <col min="11526" max="11776" width="9.265625" style="5"/>
    <col min="11777" max="11777" width="9.59765625" style="5" bestFit="1" customWidth="1"/>
    <col min="11778" max="11778" width="9.3984375" style="5" bestFit="1" customWidth="1"/>
    <col min="11779" max="11779" width="73.265625" style="5" customWidth="1"/>
    <col min="11780" max="11780" width="9.59765625" style="5" bestFit="1" customWidth="1"/>
    <col min="11781" max="11781" width="0" style="5" hidden="1" customWidth="1"/>
    <col min="11782" max="12032" width="9.265625" style="5"/>
    <col min="12033" max="12033" width="9.59765625" style="5" bestFit="1" customWidth="1"/>
    <col min="12034" max="12034" width="9.3984375" style="5" bestFit="1" customWidth="1"/>
    <col min="12035" max="12035" width="73.265625" style="5" customWidth="1"/>
    <col min="12036" max="12036" width="9.59765625" style="5" bestFit="1" customWidth="1"/>
    <col min="12037" max="12037" width="0" style="5" hidden="1" customWidth="1"/>
    <col min="12038" max="12288" width="9.265625" style="5"/>
    <col min="12289" max="12289" width="9.59765625" style="5" bestFit="1" customWidth="1"/>
    <col min="12290" max="12290" width="9.3984375" style="5" bestFit="1" customWidth="1"/>
    <col min="12291" max="12291" width="73.265625" style="5" customWidth="1"/>
    <col min="12292" max="12292" width="9.59765625" style="5" bestFit="1" customWidth="1"/>
    <col min="12293" max="12293" width="0" style="5" hidden="1" customWidth="1"/>
    <col min="12294" max="12544" width="9.265625" style="5"/>
    <col min="12545" max="12545" width="9.59765625" style="5" bestFit="1" customWidth="1"/>
    <col min="12546" max="12546" width="9.3984375" style="5" bestFit="1" customWidth="1"/>
    <col min="12547" max="12547" width="73.265625" style="5" customWidth="1"/>
    <col min="12548" max="12548" width="9.59765625" style="5" bestFit="1" customWidth="1"/>
    <col min="12549" max="12549" width="0" style="5" hidden="1" customWidth="1"/>
    <col min="12550" max="12800" width="9.265625" style="5"/>
    <col min="12801" max="12801" width="9.59765625" style="5" bestFit="1" customWidth="1"/>
    <col min="12802" max="12802" width="9.3984375" style="5" bestFit="1" customWidth="1"/>
    <col min="12803" max="12803" width="73.265625" style="5" customWidth="1"/>
    <col min="12804" max="12804" width="9.59765625" style="5" bestFit="1" customWidth="1"/>
    <col min="12805" max="12805" width="0" style="5" hidden="1" customWidth="1"/>
    <col min="12806" max="13056" width="9.265625" style="5"/>
    <col min="13057" max="13057" width="9.59765625" style="5" bestFit="1" customWidth="1"/>
    <col min="13058" max="13058" width="9.3984375" style="5" bestFit="1" customWidth="1"/>
    <col min="13059" max="13059" width="73.265625" style="5" customWidth="1"/>
    <col min="13060" max="13060" width="9.59765625" style="5" bestFit="1" customWidth="1"/>
    <col min="13061" max="13061" width="0" style="5" hidden="1" customWidth="1"/>
    <col min="13062" max="13312" width="9.265625" style="5"/>
    <col min="13313" max="13313" width="9.59765625" style="5" bestFit="1" customWidth="1"/>
    <col min="13314" max="13314" width="9.3984375" style="5" bestFit="1" customWidth="1"/>
    <col min="13315" max="13315" width="73.265625" style="5" customWidth="1"/>
    <col min="13316" max="13316" width="9.59765625" style="5" bestFit="1" customWidth="1"/>
    <col min="13317" max="13317" width="0" style="5" hidden="1" customWidth="1"/>
    <col min="13318" max="13568" width="9.265625" style="5"/>
    <col min="13569" max="13569" width="9.59765625" style="5" bestFit="1" customWidth="1"/>
    <col min="13570" max="13570" width="9.3984375" style="5" bestFit="1" customWidth="1"/>
    <col min="13571" max="13571" width="73.265625" style="5" customWidth="1"/>
    <col min="13572" max="13572" width="9.59765625" style="5" bestFit="1" customWidth="1"/>
    <col min="13573" max="13573" width="0" style="5" hidden="1" customWidth="1"/>
    <col min="13574" max="13824" width="9.265625" style="5"/>
    <col min="13825" max="13825" width="9.59765625" style="5" bestFit="1" customWidth="1"/>
    <col min="13826" max="13826" width="9.3984375" style="5" bestFit="1" customWidth="1"/>
    <col min="13827" max="13827" width="73.265625" style="5" customWidth="1"/>
    <col min="13828" max="13828" width="9.59765625" style="5" bestFit="1" customWidth="1"/>
    <col min="13829" max="13829" width="0" style="5" hidden="1" customWidth="1"/>
    <col min="13830" max="14080" width="9.265625" style="5"/>
    <col min="14081" max="14081" width="9.59765625" style="5" bestFit="1" customWidth="1"/>
    <col min="14082" max="14082" width="9.3984375" style="5" bestFit="1" customWidth="1"/>
    <col min="14083" max="14083" width="73.265625" style="5" customWidth="1"/>
    <col min="14084" max="14084" width="9.59765625" style="5" bestFit="1" customWidth="1"/>
    <col min="14085" max="14085" width="0" style="5" hidden="1" customWidth="1"/>
    <col min="14086" max="14336" width="9.265625" style="5"/>
    <col min="14337" max="14337" width="9.59765625" style="5" bestFit="1" customWidth="1"/>
    <col min="14338" max="14338" width="9.3984375" style="5" bestFit="1" customWidth="1"/>
    <col min="14339" max="14339" width="73.265625" style="5" customWidth="1"/>
    <col min="14340" max="14340" width="9.59765625" style="5" bestFit="1" customWidth="1"/>
    <col min="14341" max="14341" width="0" style="5" hidden="1" customWidth="1"/>
    <col min="14342" max="14592" width="9.265625" style="5"/>
    <col min="14593" max="14593" width="9.59765625" style="5" bestFit="1" customWidth="1"/>
    <col min="14594" max="14594" width="9.3984375" style="5" bestFit="1" customWidth="1"/>
    <col min="14595" max="14595" width="73.265625" style="5" customWidth="1"/>
    <col min="14596" max="14596" width="9.59765625" style="5" bestFit="1" customWidth="1"/>
    <col min="14597" max="14597" width="0" style="5" hidden="1" customWidth="1"/>
    <col min="14598" max="14848" width="9.265625" style="5"/>
    <col min="14849" max="14849" width="9.59765625" style="5" bestFit="1" customWidth="1"/>
    <col min="14850" max="14850" width="9.3984375" style="5" bestFit="1" customWidth="1"/>
    <col min="14851" max="14851" width="73.265625" style="5" customWidth="1"/>
    <col min="14852" max="14852" width="9.59765625" style="5" bestFit="1" customWidth="1"/>
    <col min="14853" max="14853" width="0" style="5" hidden="1" customWidth="1"/>
    <col min="14854" max="15104" width="9.265625" style="5"/>
    <col min="15105" max="15105" width="9.59765625" style="5" bestFit="1" customWidth="1"/>
    <col min="15106" max="15106" width="9.3984375" style="5" bestFit="1" customWidth="1"/>
    <col min="15107" max="15107" width="73.265625" style="5" customWidth="1"/>
    <col min="15108" max="15108" width="9.59765625" style="5" bestFit="1" customWidth="1"/>
    <col min="15109" max="15109" width="0" style="5" hidden="1" customWidth="1"/>
    <col min="15110" max="15360" width="9.265625" style="5"/>
    <col min="15361" max="15361" width="9.59765625" style="5" bestFit="1" customWidth="1"/>
    <col min="15362" max="15362" width="9.3984375" style="5" bestFit="1" customWidth="1"/>
    <col min="15363" max="15363" width="73.265625" style="5" customWidth="1"/>
    <col min="15364" max="15364" width="9.59765625" style="5" bestFit="1" customWidth="1"/>
    <col min="15365" max="15365" width="0" style="5" hidden="1" customWidth="1"/>
    <col min="15366" max="15616" width="9.265625" style="5"/>
    <col min="15617" max="15617" width="9.59765625" style="5" bestFit="1" customWidth="1"/>
    <col min="15618" max="15618" width="9.3984375" style="5" bestFit="1" customWidth="1"/>
    <col min="15619" max="15619" width="73.265625" style="5" customWidth="1"/>
    <col min="15620" max="15620" width="9.59765625" style="5" bestFit="1" customWidth="1"/>
    <col min="15621" max="15621" width="0" style="5" hidden="1" customWidth="1"/>
    <col min="15622" max="15872" width="9.265625" style="5"/>
    <col min="15873" max="15873" width="9.59765625" style="5" bestFit="1" customWidth="1"/>
    <col min="15874" max="15874" width="9.3984375" style="5" bestFit="1" customWidth="1"/>
    <col min="15875" max="15875" width="73.265625" style="5" customWidth="1"/>
    <col min="15876" max="15876" width="9.59765625" style="5" bestFit="1" customWidth="1"/>
    <col min="15877" max="15877" width="0" style="5" hidden="1" customWidth="1"/>
    <col min="15878" max="16128" width="9.265625" style="5"/>
    <col min="16129" max="16129" width="9.59765625" style="5" bestFit="1" customWidth="1"/>
    <col min="16130" max="16130" width="9.3984375" style="5" bestFit="1" customWidth="1"/>
    <col min="16131" max="16131" width="73.265625" style="5" customWidth="1"/>
    <col min="16132" max="16132" width="9.59765625" style="5" bestFit="1" customWidth="1"/>
    <col min="16133" max="16133" width="0" style="5" hidden="1" customWidth="1"/>
    <col min="16134" max="16384" width="9.265625" style="5"/>
  </cols>
  <sheetData>
    <row r="2" spans="1:6" x14ac:dyDescent="0.4">
      <c r="A2" s="2" t="s">
        <v>1</v>
      </c>
      <c r="B2" s="1" t="s">
        <v>44</v>
      </c>
      <c r="C2" s="5" t="s">
        <v>45</v>
      </c>
      <c r="D2" s="23">
        <v>120</v>
      </c>
      <c r="E2" s="2" t="s">
        <v>46</v>
      </c>
      <c r="F2" s="55"/>
    </row>
    <row r="3" spans="1:6" x14ac:dyDescent="0.4">
      <c r="B3" s="1"/>
    </row>
    <row r="4" spans="1:6" x14ac:dyDescent="0.4">
      <c r="A4" s="2" t="s">
        <v>2</v>
      </c>
      <c r="B4" s="1" t="s">
        <v>47</v>
      </c>
      <c r="C4" s="5" t="s">
        <v>48</v>
      </c>
      <c r="D4" s="23">
        <v>110</v>
      </c>
      <c r="E4" s="2" t="s">
        <v>49</v>
      </c>
      <c r="F4" s="55"/>
    </row>
    <row r="5" spans="1:6" x14ac:dyDescent="0.4">
      <c r="B5" s="1"/>
    </row>
    <row r="6" spans="1:6" x14ac:dyDescent="0.4">
      <c r="A6" s="2" t="s">
        <v>3</v>
      </c>
      <c r="B6" s="1" t="s">
        <v>50</v>
      </c>
      <c r="C6" s="5" t="s">
        <v>51</v>
      </c>
      <c r="D6" s="23">
        <v>100</v>
      </c>
      <c r="E6" s="2" t="s">
        <v>52</v>
      </c>
      <c r="F6" s="55"/>
    </row>
    <row r="7" spans="1:6" x14ac:dyDescent="0.4">
      <c r="B7" s="1"/>
    </row>
    <row r="8" spans="1:6" x14ac:dyDescent="0.4">
      <c r="B8" s="1"/>
    </row>
    <row r="9" spans="1:6" x14ac:dyDescent="0.4">
      <c r="A9" s="2" t="s">
        <v>53</v>
      </c>
      <c r="B9" s="1" t="s">
        <v>54</v>
      </c>
      <c r="C9" s="5" t="s">
        <v>55</v>
      </c>
      <c r="D9" s="23">
        <v>90</v>
      </c>
      <c r="E9" s="2" t="s">
        <v>56</v>
      </c>
      <c r="F9" s="55"/>
    </row>
    <row r="10" spans="1:6" x14ac:dyDescent="0.4">
      <c r="B10" s="1"/>
    </row>
    <row r="11" spans="1:6" x14ac:dyDescent="0.4">
      <c r="A11" s="2" t="s">
        <v>4</v>
      </c>
      <c r="B11" s="1" t="s">
        <v>57</v>
      </c>
      <c r="C11" s="5" t="s">
        <v>58</v>
      </c>
      <c r="D11" s="23">
        <v>85</v>
      </c>
      <c r="E11" s="2" t="s">
        <v>59</v>
      </c>
      <c r="F11" s="55"/>
    </row>
    <row r="12" spans="1:6" x14ac:dyDescent="0.4">
      <c r="B12" s="1"/>
    </row>
    <row r="13" spans="1:6" x14ac:dyDescent="0.4">
      <c r="A13" s="2" t="s">
        <v>5</v>
      </c>
      <c r="B13" s="1" t="s">
        <v>60</v>
      </c>
      <c r="C13" s="5" t="s">
        <v>61</v>
      </c>
      <c r="D13" s="23">
        <v>80</v>
      </c>
      <c r="E13" s="2" t="s">
        <v>62</v>
      </c>
      <c r="F13" s="55"/>
    </row>
    <row r="19" spans="2:3" ht="45" x14ac:dyDescent="0.4">
      <c r="C19" s="24" t="s">
        <v>63</v>
      </c>
    </row>
    <row r="20" spans="2:3" x14ac:dyDescent="0.4">
      <c r="C20" s="24"/>
    </row>
    <row r="21" spans="2:3" x14ac:dyDescent="0.4">
      <c r="C21" s="24"/>
    </row>
    <row r="23" spans="2:3" x14ac:dyDescent="0.4">
      <c r="B23" s="2" t="s">
        <v>44</v>
      </c>
      <c r="C23" s="5" t="s">
        <v>64</v>
      </c>
    </row>
    <row r="25" spans="2:3" x14ac:dyDescent="0.4">
      <c r="B25" s="2" t="s">
        <v>47</v>
      </c>
      <c r="C25" s="5" t="s">
        <v>64</v>
      </c>
    </row>
    <row r="27" spans="2:3" x14ac:dyDescent="0.4">
      <c r="B27" s="2" t="s">
        <v>50</v>
      </c>
      <c r="C27" s="5" t="s">
        <v>64</v>
      </c>
    </row>
    <row r="30" spans="2:3" x14ac:dyDescent="0.4">
      <c r="B30" s="2" t="s">
        <v>54</v>
      </c>
      <c r="C30" s="5" t="s">
        <v>168</v>
      </c>
    </row>
    <row r="32" spans="2:3" x14ac:dyDescent="0.4">
      <c r="B32" s="2" t="s">
        <v>57</v>
      </c>
      <c r="C32" s="5" t="s">
        <v>188</v>
      </c>
    </row>
    <row r="34" spans="2:3" x14ac:dyDescent="0.4">
      <c r="B34" s="2" t="s">
        <v>60</v>
      </c>
      <c r="C34" s="5" t="s">
        <v>189</v>
      </c>
    </row>
    <row r="38" spans="2:3" ht="30" x14ac:dyDescent="0.4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2021-2022 Substitute Salary Schedule</oddHead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6"/>
  <sheetViews>
    <sheetView topLeftCell="A30" zoomScaleNormal="100" workbookViewId="0">
      <selection activeCell="C85" sqref="C85"/>
    </sheetView>
  </sheetViews>
  <sheetFormatPr defaultColWidth="8.59765625" defaultRowHeight="14.25" x14ac:dyDescent="0.45"/>
  <cols>
    <col min="1" max="1" width="43.265625" bestFit="1" customWidth="1"/>
    <col min="2" max="2" width="2.59765625" bestFit="1" customWidth="1"/>
    <col min="3" max="3" width="12.59765625" customWidth="1"/>
    <col min="4" max="4" width="29.265625" style="20" customWidth="1"/>
    <col min="5" max="5" width="13.59765625" style="38" customWidth="1"/>
    <col min="6" max="6" width="14.265625" style="26" hidden="1" customWidth="1"/>
    <col min="7" max="7" width="22.59765625" style="26" hidden="1" customWidth="1"/>
    <col min="8" max="8" width="10.59765625" style="73" bestFit="1" customWidth="1"/>
    <col min="257" max="257" width="43.265625" bestFit="1" customWidth="1"/>
    <col min="258" max="258" width="2.59765625" bestFit="1" customWidth="1"/>
    <col min="259" max="259" width="12.59765625" customWidth="1"/>
    <col min="260" max="260" width="29.265625" customWidth="1"/>
    <col min="261" max="261" width="13.59765625" customWidth="1"/>
    <col min="262" max="263" width="0" hidden="1" customWidth="1"/>
    <col min="513" max="513" width="43.265625" bestFit="1" customWidth="1"/>
    <col min="514" max="514" width="2.59765625" bestFit="1" customWidth="1"/>
    <col min="515" max="515" width="12.59765625" customWidth="1"/>
    <col min="516" max="516" width="29.265625" customWidth="1"/>
    <col min="517" max="517" width="13.59765625" customWidth="1"/>
    <col min="518" max="519" width="0" hidden="1" customWidth="1"/>
    <col min="769" max="769" width="43.265625" bestFit="1" customWidth="1"/>
    <col min="770" max="770" width="2.59765625" bestFit="1" customWidth="1"/>
    <col min="771" max="771" width="12.59765625" customWidth="1"/>
    <col min="772" max="772" width="29.265625" customWidth="1"/>
    <col min="773" max="773" width="13.59765625" customWidth="1"/>
    <col min="774" max="775" width="0" hidden="1" customWidth="1"/>
    <col min="1025" max="1025" width="43.265625" bestFit="1" customWidth="1"/>
    <col min="1026" max="1026" width="2.59765625" bestFit="1" customWidth="1"/>
    <col min="1027" max="1027" width="12.59765625" customWidth="1"/>
    <col min="1028" max="1028" width="29.265625" customWidth="1"/>
    <col min="1029" max="1029" width="13.59765625" customWidth="1"/>
    <col min="1030" max="1031" width="0" hidden="1" customWidth="1"/>
    <col min="1281" max="1281" width="43.265625" bestFit="1" customWidth="1"/>
    <col min="1282" max="1282" width="2.59765625" bestFit="1" customWidth="1"/>
    <col min="1283" max="1283" width="12.59765625" customWidth="1"/>
    <col min="1284" max="1284" width="29.265625" customWidth="1"/>
    <col min="1285" max="1285" width="13.59765625" customWidth="1"/>
    <col min="1286" max="1287" width="0" hidden="1" customWidth="1"/>
    <col min="1537" max="1537" width="43.265625" bestFit="1" customWidth="1"/>
    <col min="1538" max="1538" width="2.59765625" bestFit="1" customWidth="1"/>
    <col min="1539" max="1539" width="12.59765625" customWidth="1"/>
    <col min="1540" max="1540" width="29.265625" customWidth="1"/>
    <col min="1541" max="1541" width="13.59765625" customWidth="1"/>
    <col min="1542" max="1543" width="0" hidden="1" customWidth="1"/>
    <col min="1793" max="1793" width="43.265625" bestFit="1" customWidth="1"/>
    <col min="1794" max="1794" width="2.59765625" bestFit="1" customWidth="1"/>
    <col min="1795" max="1795" width="12.59765625" customWidth="1"/>
    <col min="1796" max="1796" width="29.265625" customWidth="1"/>
    <col min="1797" max="1797" width="13.59765625" customWidth="1"/>
    <col min="1798" max="1799" width="0" hidden="1" customWidth="1"/>
    <col min="2049" max="2049" width="43.265625" bestFit="1" customWidth="1"/>
    <col min="2050" max="2050" width="2.59765625" bestFit="1" customWidth="1"/>
    <col min="2051" max="2051" width="12.59765625" customWidth="1"/>
    <col min="2052" max="2052" width="29.265625" customWidth="1"/>
    <col min="2053" max="2053" width="13.59765625" customWidth="1"/>
    <col min="2054" max="2055" width="0" hidden="1" customWidth="1"/>
    <col min="2305" max="2305" width="43.265625" bestFit="1" customWidth="1"/>
    <col min="2306" max="2306" width="2.59765625" bestFit="1" customWidth="1"/>
    <col min="2307" max="2307" width="12.59765625" customWidth="1"/>
    <col min="2308" max="2308" width="29.265625" customWidth="1"/>
    <col min="2309" max="2309" width="13.59765625" customWidth="1"/>
    <col min="2310" max="2311" width="0" hidden="1" customWidth="1"/>
    <col min="2561" max="2561" width="43.265625" bestFit="1" customWidth="1"/>
    <col min="2562" max="2562" width="2.59765625" bestFit="1" customWidth="1"/>
    <col min="2563" max="2563" width="12.59765625" customWidth="1"/>
    <col min="2564" max="2564" width="29.265625" customWidth="1"/>
    <col min="2565" max="2565" width="13.59765625" customWidth="1"/>
    <col min="2566" max="2567" width="0" hidden="1" customWidth="1"/>
    <col min="2817" max="2817" width="43.265625" bestFit="1" customWidth="1"/>
    <col min="2818" max="2818" width="2.59765625" bestFit="1" customWidth="1"/>
    <col min="2819" max="2819" width="12.59765625" customWidth="1"/>
    <col min="2820" max="2820" width="29.265625" customWidth="1"/>
    <col min="2821" max="2821" width="13.59765625" customWidth="1"/>
    <col min="2822" max="2823" width="0" hidden="1" customWidth="1"/>
    <col min="3073" max="3073" width="43.265625" bestFit="1" customWidth="1"/>
    <col min="3074" max="3074" width="2.59765625" bestFit="1" customWidth="1"/>
    <col min="3075" max="3075" width="12.59765625" customWidth="1"/>
    <col min="3076" max="3076" width="29.265625" customWidth="1"/>
    <col min="3077" max="3077" width="13.59765625" customWidth="1"/>
    <col min="3078" max="3079" width="0" hidden="1" customWidth="1"/>
    <col min="3329" max="3329" width="43.265625" bestFit="1" customWidth="1"/>
    <col min="3330" max="3330" width="2.59765625" bestFit="1" customWidth="1"/>
    <col min="3331" max="3331" width="12.59765625" customWidth="1"/>
    <col min="3332" max="3332" width="29.265625" customWidth="1"/>
    <col min="3333" max="3333" width="13.59765625" customWidth="1"/>
    <col min="3334" max="3335" width="0" hidden="1" customWidth="1"/>
    <col min="3585" max="3585" width="43.265625" bestFit="1" customWidth="1"/>
    <col min="3586" max="3586" width="2.59765625" bestFit="1" customWidth="1"/>
    <col min="3587" max="3587" width="12.59765625" customWidth="1"/>
    <col min="3588" max="3588" width="29.265625" customWidth="1"/>
    <col min="3589" max="3589" width="13.59765625" customWidth="1"/>
    <col min="3590" max="3591" width="0" hidden="1" customWidth="1"/>
    <col min="3841" max="3841" width="43.265625" bestFit="1" customWidth="1"/>
    <col min="3842" max="3842" width="2.59765625" bestFit="1" customWidth="1"/>
    <col min="3843" max="3843" width="12.59765625" customWidth="1"/>
    <col min="3844" max="3844" width="29.265625" customWidth="1"/>
    <col min="3845" max="3845" width="13.59765625" customWidth="1"/>
    <col min="3846" max="3847" width="0" hidden="1" customWidth="1"/>
    <col min="4097" max="4097" width="43.265625" bestFit="1" customWidth="1"/>
    <col min="4098" max="4098" width="2.59765625" bestFit="1" customWidth="1"/>
    <col min="4099" max="4099" width="12.59765625" customWidth="1"/>
    <col min="4100" max="4100" width="29.265625" customWidth="1"/>
    <col min="4101" max="4101" width="13.59765625" customWidth="1"/>
    <col min="4102" max="4103" width="0" hidden="1" customWidth="1"/>
    <col min="4353" max="4353" width="43.265625" bestFit="1" customWidth="1"/>
    <col min="4354" max="4354" width="2.59765625" bestFit="1" customWidth="1"/>
    <col min="4355" max="4355" width="12.59765625" customWidth="1"/>
    <col min="4356" max="4356" width="29.265625" customWidth="1"/>
    <col min="4357" max="4357" width="13.59765625" customWidth="1"/>
    <col min="4358" max="4359" width="0" hidden="1" customWidth="1"/>
    <col min="4609" max="4609" width="43.265625" bestFit="1" customWidth="1"/>
    <col min="4610" max="4610" width="2.59765625" bestFit="1" customWidth="1"/>
    <col min="4611" max="4611" width="12.59765625" customWidth="1"/>
    <col min="4612" max="4612" width="29.265625" customWidth="1"/>
    <col min="4613" max="4613" width="13.59765625" customWidth="1"/>
    <col min="4614" max="4615" width="0" hidden="1" customWidth="1"/>
    <col min="4865" max="4865" width="43.265625" bestFit="1" customWidth="1"/>
    <col min="4866" max="4866" width="2.59765625" bestFit="1" customWidth="1"/>
    <col min="4867" max="4867" width="12.59765625" customWidth="1"/>
    <col min="4868" max="4868" width="29.265625" customWidth="1"/>
    <col min="4869" max="4869" width="13.59765625" customWidth="1"/>
    <col min="4870" max="4871" width="0" hidden="1" customWidth="1"/>
    <col min="5121" max="5121" width="43.265625" bestFit="1" customWidth="1"/>
    <col min="5122" max="5122" width="2.59765625" bestFit="1" customWidth="1"/>
    <col min="5123" max="5123" width="12.59765625" customWidth="1"/>
    <col min="5124" max="5124" width="29.265625" customWidth="1"/>
    <col min="5125" max="5125" width="13.59765625" customWidth="1"/>
    <col min="5126" max="5127" width="0" hidden="1" customWidth="1"/>
    <col min="5377" max="5377" width="43.265625" bestFit="1" customWidth="1"/>
    <col min="5378" max="5378" width="2.59765625" bestFit="1" customWidth="1"/>
    <col min="5379" max="5379" width="12.59765625" customWidth="1"/>
    <col min="5380" max="5380" width="29.265625" customWidth="1"/>
    <col min="5381" max="5381" width="13.59765625" customWidth="1"/>
    <col min="5382" max="5383" width="0" hidden="1" customWidth="1"/>
    <col min="5633" max="5633" width="43.265625" bestFit="1" customWidth="1"/>
    <col min="5634" max="5634" width="2.59765625" bestFit="1" customWidth="1"/>
    <col min="5635" max="5635" width="12.59765625" customWidth="1"/>
    <col min="5636" max="5636" width="29.265625" customWidth="1"/>
    <col min="5637" max="5637" width="13.59765625" customWidth="1"/>
    <col min="5638" max="5639" width="0" hidden="1" customWidth="1"/>
    <col min="5889" max="5889" width="43.265625" bestFit="1" customWidth="1"/>
    <col min="5890" max="5890" width="2.59765625" bestFit="1" customWidth="1"/>
    <col min="5891" max="5891" width="12.59765625" customWidth="1"/>
    <col min="5892" max="5892" width="29.265625" customWidth="1"/>
    <col min="5893" max="5893" width="13.59765625" customWidth="1"/>
    <col min="5894" max="5895" width="0" hidden="1" customWidth="1"/>
    <col min="6145" max="6145" width="43.265625" bestFit="1" customWidth="1"/>
    <col min="6146" max="6146" width="2.59765625" bestFit="1" customWidth="1"/>
    <col min="6147" max="6147" width="12.59765625" customWidth="1"/>
    <col min="6148" max="6148" width="29.265625" customWidth="1"/>
    <col min="6149" max="6149" width="13.59765625" customWidth="1"/>
    <col min="6150" max="6151" width="0" hidden="1" customWidth="1"/>
    <col min="6401" max="6401" width="43.265625" bestFit="1" customWidth="1"/>
    <col min="6402" max="6402" width="2.59765625" bestFit="1" customWidth="1"/>
    <col min="6403" max="6403" width="12.59765625" customWidth="1"/>
    <col min="6404" max="6404" width="29.265625" customWidth="1"/>
    <col min="6405" max="6405" width="13.59765625" customWidth="1"/>
    <col min="6406" max="6407" width="0" hidden="1" customWidth="1"/>
    <col min="6657" max="6657" width="43.265625" bestFit="1" customWidth="1"/>
    <col min="6658" max="6658" width="2.59765625" bestFit="1" customWidth="1"/>
    <col min="6659" max="6659" width="12.59765625" customWidth="1"/>
    <col min="6660" max="6660" width="29.265625" customWidth="1"/>
    <col min="6661" max="6661" width="13.59765625" customWidth="1"/>
    <col min="6662" max="6663" width="0" hidden="1" customWidth="1"/>
    <col min="6913" max="6913" width="43.265625" bestFit="1" customWidth="1"/>
    <col min="6914" max="6914" width="2.59765625" bestFit="1" customWidth="1"/>
    <col min="6915" max="6915" width="12.59765625" customWidth="1"/>
    <col min="6916" max="6916" width="29.265625" customWidth="1"/>
    <col min="6917" max="6917" width="13.59765625" customWidth="1"/>
    <col min="6918" max="6919" width="0" hidden="1" customWidth="1"/>
    <col min="7169" max="7169" width="43.265625" bestFit="1" customWidth="1"/>
    <col min="7170" max="7170" width="2.59765625" bestFit="1" customWidth="1"/>
    <col min="7171" max="7171" width="12.59765625" customWidth="1"/>
    <col min="7172" max="7172" width="29.265625" customWidth="1"/>
    <col min="7173" max="7173" width="13.59765625" customWidth="1"/>
    <col min="7174" max="7175" width="0" hidden="1" customWidth="1"/>
    <col min="7425" max="7425" width="43.265625" bestFit="1" customWidth="1"/>
    <col min="7426" max="7426" width="2.59765625" bestFit="1" customWidth="1"/>
    <col min="7427" max="7427" width="12.59765625" customWidth="1"/>
    <col min="7428" max="7428" width="29.265625" customWidth="1"/>
    <col min="7429" max="7429" width="13.59765625" customWidth="1"/>
    <col min="7430" max="7431" width="0" hidden="1" customWidth="1"/>
    <col min="7681" max="7681" width="43.265625" bestFit="1" customWidth="1"/>
    <col min="7682" max="7682" width="2.59765625" bestFit="1" customWidth="1"/>
    <col min="7683" max="7683" width="12.59765625" customWidth="1"/>
    <col min="7684" max="7684" width="29.265625" customWidth="1"/>
    <col min="7685" max="7685" width="13.59765625" customWidth="1"/>
    <col min="7686" max="7687" width="0" hidden="1" customWidth="1"/>
    <col min="7937" max="7937" width="43.265625" bestFit="1" customWidth="1"/>
    <col min="7938" max="7938" width="2.59765625" bestFit="1" customWidth="1"/>
    <col min="7939" max="7939" width="12.59765625" customWidth="1"/>
    <col min="7940" max="7940" width="29.265625" customWidth="1"/>
    <col min="7941" max="7941" width="13.59765625" customWidth="1"/>
    <col min="7942" max="7943" width="0" hidden="1" customWidth="1"/>
    <col min="8193" max="8193" width="43.265625" bestFit="1" customWidth="1"/>
    <col min="8194" max="8194" width="2.59765625" bestFit="1" customWidth="1"/>
    <col min="8195" max="8195" width="12.59765625" customWidth="1"/>
    <col min="8196" max="8196" width="29.265625" customWidth="1"/>
    <col min="8197" max="8197" width="13.59765625" customWidth="1"/>
    <col min="8198" max="8199" width="0" hidden="1" customWidth="1"/>
    <col min="8449" max="8449" width="43.265625" bestFit="1" customWidth="1"/>
    <col min="8450" max="8450" width="2.59765625" bestFit="1" customWidth="1"/>
    <col min="8451" max="8451" width="12.59765625" customWidth="1"/>
    <col min="8452" max="8452" width="29.265625" customWidth="1"/>
    <col min="8453" max="8453" width="13.59765625" customWidth="1"/>
    <col min="8454" max="8455" width="0" hidden="1" customWidth="1"/>
    <col min="8705" max="8705" width="43.265625" bestFit="1" customWidth="1"/>
    <col min="8706" max="8706" width="2.59765625" bestFit="1" customWidth="1"/>
    <col min="8707" max="8707" width="12.59765625" customWidth="1"/>
    <col min="8708" max="8708" width="29.265625" customWidth="1"/>
    <col min="8709" max="8709" width="13.59765625" customWidth="1"/>
    <col min="8710" max="8711" width="0" hidden="1" customWidth="1"/>
    <col min="8961" max="8961" width="43.265625" bestFit="1" customWidth="1"/>
    <col min="8962" max="8962" width="2.59765625" bestFit="1" customWidth="1"/>
    <col min="8963" max="8963" width="12.59765625" customWidth="1"/>
    <col min="8964" max="8964" width="29.265625" customWidth="1"/>
    <col min="8965" max="8965" width="13.59765625" customWidth="1"/>
    <col min="8966" max="8967" width="0" hidden="1" customWidth="1"/>
    <col min="9217" max="9217" width="43.265625" bestFit="1" customWidth="1"/>
    <col min="9218" max="9218" width="2.59765625" bestFit="1" customWidth="1"/>
    <col min="9219" max="9219" width="12.59765625" customWidth="1"/>
    <col min="9220" max="9220" width="29.265625" customWidth="1"/>
    <col min="9221" max="9221" width="13.59765625" customWidth="1"/>
    <col min="9222" max="9223" width="0" hidden="1" customWidth="1"/>
    <col min="9473" max="9473" width="43.265625" bestFit="1" customWidth="1"/>
    <col min="9474" max="9474" width="2.59765625" bestFit="1" customWidth="1"/>
    <col min="9475" max="9475" width="12.59765625" customWidth="1"/>
    <col min="9476" max="9476" width="29.265625" customWidth="1"/>
    <col min="9477" max="9477" width="13.59765625" customWidth="1"/>
    <col min="9478" max="9479" width="0" hidden="1" customWidth="1"/>
    <col min="9729" max="9729" width="43.265625" bestFit="1" customWidth="1"/>
    <col min="9730" max="9730" width="2.59765625" bestFit="1" customWidth="1"/>
    <col min="9731" max="9731" width="12.59765625" customWidth="1"/>
    <col min="9732" max="9732" width="29.265625" customWidth="1"/>
    <col min="9733" max="9733" width="13.59765625" customWidth="1"/>
    <col min="9734" max="9735" width="0" hidden="1" customWidth="1"/>
    <col min="9985" max="9985" width="43.265625" bestFit="1" customWidth="1"/>
    <col min="9986" max="9986" width="2.59765625" bestFit="1" customWidth="1"/>
    <col min="9987" max="9987" width="12.59765625" customWidth="1"/>
    <col min="9988" max="9988" width="29.265625" customWidth="1"/>
    <col min="9989" max="9989" width="13.59765625" customWidth="1"/>
    <col min="9990" max="9991" width="0" hidden="1" customWidth="1"/>
    <col min="10241" max="10241" width="43.265625" bestFit="1" customWidth="1"/>
    <col min="10242" max="10242" width="2.59765625" bestFit="1" customWidth="1"/>
    <col min="10243" max="10243" width="12.59765625" customWidth="1"/>
    <col min="10244" max="10244" width="29.265625" customWidth="1"/>
    <col min="10245" max="10245" width="13.59765625" customWidth="1"/>
    <col min="10246" max="10247" width="0" hidden="1" customWidth="1"/>
    <col min="10497" max="10497" width="43.265625" bestFit="1" customWidth="1"/>
    <col min="10498" max="10498" width="2.59765625" bestFit="1" customWidth="1"/>
    <col min="10499" max="10499" width="12.59765625" customWidth="1"/>
    <col min="10500" max="10500" width="29.265625" customWidth="1"/>
    <col min="10501" max="10501" width="13.59765625" customWidth="1"/>
    <col min="10502" max="10503" width="0" hidden="1" customWidth="1"/>
    <col min="10753" max="10753" width="43.265625" bestFit="1" customWidth="1"/>
    <col min="10754" max="10754" width="2.59765625" bestFit="1" customWidth="1"/>
    <col min="10755" max="10755" width="12.59765625" customWidth="1"/>
    <col min="10756" max="10756" width="29.265625" customWidth="1"/>
    <col min="10757" max="10757" width="13.59765625" customWidth="1"/>
    <col min="10758" max="10759" width="0" hidden="1" customWidth="1"/>
    <col min="11009" max="11009" width="43.265625" bestFit="1" customWidth="1"/>
    <col min="11010" max="11010" width="2.59765625" bestFit="1" customWidth="1"/>
    <col min="11011" max="11011" width="12.59765625" customWidth="1"/>
    <col min="11012" max="11012" width="29.265625" customWidth="1"/>
    <col min="11013" max="11013" width="13.59765625" customWidth="1"/>
    <col min="11014" max="11015" width="0" hidden="1" customWidth="1"/>
    <col min="11265" max="11265" width="43.265625" bestFit="1" customWidth="1"/>
    <col min="11266" max="11266" width="2.59765625" bestFit="1" customWidth="1"/>
    <col min="11267" max="11267" width="12.59765625" customWidth="1"/>
    <col min="11268" max="11268" width="29.265625" customWidth="1"/>
    <col min="11269" max="11269" width="13.59765625" customWidth="1"/>
    <col min="11270" max="11271" width="0" hidden="1" customWidth="1"/>
    <col min="11521" max="11521" width="43.265625" bestFit="1" customWidth="1"/>
    <col min="11522" max="11522" width="2.59765625" bestFit="1" customWidth="1"/>
    <col min="11523" max="11523" width="12.59765625" customWidth="1"/>
    <col min="11524" max="11524" width="29.265625" customWidth="1"/>
    <col min="11525" max="11525" width="13.59765625" customWidth="1"/>
    <col min="11526" max="11527" width="0" hidden="1" customWidth="1"/>
    <col min="11777" max="11777" width="43.265625" bestFit="1" customWidth="1"/>
    <col min="11778" max="11778" width="2.59765625" bestFit="1" customWidth="1"/>
    <col min="11779" max="11779" width="12.59765625" customWidth="1"/>
    <col min="11780" max="11780" width="29.265625" customWidth="1"/>
    <col min="11781" max="11781" width="13.59765625" customWidth="1"/>
    <col min="11782" max="11783" width="0" hidden="1" customWidth="1"/>
    <col min="12033" max="12033" width="43.265625" bestFit="1" customWidth="1"/>
    <col min="12034" max="12034" width="2.59765625" bestFit="1" customWidth="1"/>
    <col min="12035" max="12035" width="12.59765625" customWidth="1"/>
    <col min="12036" max="12036" width="29.265625" customWidth="1"/>
    <col min="12037" max="12037" width="13.59765625" customWidth="1"/>
    <col min="12038" max="12039" width="0" hidden="1" customWidth="1"/>
    <col min="12289" max="12289" width="43.265625" bestFit="1" customWidth="1"/>
    <col min="12290" max="12290" width="2.59765625" bestFit="1" customWidth="1"/>
    <col min="12291" max="12291" width="12.59765625" customWidth="1"/>
    <col min="12292" max="12292" width="29.265625" customWidth="1"/>
    <col min="12293" max="12293" width="13.59765625" customWidth="1"/>
    <col min="12294" max="12295" width="0" hidden="1" customWidth="1"/>
    <col min="12545" max="12545" width="43.265625" bestFit="1" customWidth="1"/>
    <col min="12546" max="12546" width="2.59765625" bestFit="1" customWidth="1"/>
    <col min="12547" max="12547" width="12.59765625" customWidth="1"/>
    <col min="12548" max="12548" width="29.265625" customWidth="1"/>
    <col min="12549" max="12549" width="13.59765625" customWidth="1"/>
    <col min="12550" max="12551" width="0" hidden="1" customWidth="1"/>
    <col min="12801" max="12801" width="43.265625" bestFit="1" customWidth="1"/>
    <col min="12802" max="12802" width="2.59765625" bestFit="1" customWidth="1"/>
    <col min="12803" max="12803" width="12.59765625" customWidth="1"/>
    <col min="12804" max="12804" width="29.265625" customWidth="1"/>
    <col min="12805" max="12805" width="13.59765625" customWidth="1"/>
    <col min="12806" max="12807" width="0" hidden="1" customWidth="1"/>
    <col min="13057" max="13057" width="43.265625" bestFit="1" customWidth="1"/>
    <col min="13058" max="13058" width="2.59765625" bestFit="1" customWidth="1"/>
    <col min="13059" max="13059" width="12.59765625" customWidth="1"/>
    <col min="13060" max="13060" width="29.265625" customWidth="1"/>
    <col min="13061" max="13061" width="13.59765625" customWidth="1"/>
    <col min="13062" max="13063" width="0" hidden="1" customWidth="1"/>
    <col min="13313" max="13313" width="43.265625" bestFit="1" customWidth="1"/>
    <col min="13314" max="13314" width="2.59765625" bestFit="1" customWidth="1"/>
    <col min="13315" max="13315" width="12.59765625" customWidth="1"/>
    <col min="13316" max="13316" width="29.265625" customWidth="1"/>
    <col min="13317" max="13317" width="13.59765625" customWidth="1"/>
    <col min="13318" max="13319" width="0" hidden="1" customWidth="1"/>
    <col min="13569" max="13569" width="43.265625" bestFit="1" customWidth="1"/>
    <col min="13570" max="13570" width="2.59765625" bestFit="1" customWidth="1"/>
    <col min="13571" max="13571" width="12.59765625" customWidth="1"/>
    <col min="13572" max="13572" width="29.265625" customWidth="1"/>
    <col min="13573" max="13573" width="13.59765625" customWidth="1"/>
    <col min="13574" max="13575" width="0" hidden="1" customWidth="1"/>
    <col min="13825" max="13825" width="43.265625" bestFit="1" customWidth="1"/>
    <col min="13826" max="13826" width="2.59765625" bestFit="1" customWidth="1"/>
    <col min="13827" max="13827" width="12.59765625" customWidth="1"/>
    <col min="13828" max="13828" width="29.265625" customWidth="1"/>
    <col min="13829" max="13829" width="13.59765625" customWidth="1"/>
    <col min="13830" max="13831" width="0" hidden="1" customWidth="1"/>
    <col min="14081" max="14081" width="43.265625" bestFit="1" customWidth="1"/>
    <col min="14082" max="14082" width="2.59765625" bestFit="1" customWidth="1"/>
    <col min="14083" max="14083" width="12.59765625" customWidth="1"/>
    <col min="14084" max="14084" width="29.265625" customWidth="1"/>
    <col min="14085" max="14085" width="13.59765625" customWidth="1"/>
    <col min="14086" max="14087" width="0" hidden="1" customWidth="1"/>
    <col min="14337" max="14337" width="43.265625" bestFit="1" customWidth="1"/>
    <col min="14338" max="14338" width="2.59765625" bestFit="1" customWidth="1"/>
    <col min="14339" max="14339" width="12.59765625" customWidth="1"/>
    <col min="14340" max="14340" width="29.265625" customWidth="1"/>
    <col min="14341" max="14341" width="13.59765625" customWidth="1"/>
    <col min="14342" max="14343" width="0" hidden="1" customWidth="1"/>
    <col min="14593" max="14593" width="43.265625" bestFit="1" customWidth="1"/>
    <col min="14594" max="14594" width="2.59765625" bestFit="1" customWidth="1"/>
    <col min="14595" max="14595" width="12.59765625" customWidth="1"/>
    <col min="14596" max="14596" width="29.265625" customWidth="1"/>
    <col min="14597" max="14597" width="13.59765625" customWidth="1"/>
    <col min="14598" max="14599" width="0" hidden="1" customWidth="1"/>
    <col min="14849" max="14849" width="43.265625" bestFit="1" customWidth="1"/>
    <col min="14850" max="14850" width="2.59765625" bestFit="1" customWidth="1"/>
    <col min="14851" max="14851" width="12.59765625" customWidth="1"/>
    <col min="14852" max="14852" width="29.265625" customWidth="1"/>
    <col min="14853" max="14853" width="13.59765625" customWidth="1"/>
    <col min="14854" max="14855" width="0" hidden="1" customWidth="1"/>
    <col min="15105" max="15105" width="43.265625" bestFit="1" customWidth="1"/>
    <col min="15106" max="15106" width="2.59765625" bestFit="1" customWidth="1"/>
    <col min="15107" max="15107" width="12.59765625" customWidth="1"/>
    <col min="15108" max="15108" width="29.265625" customWidth="1"/>
    <col min="15109" max="15109" width="13.59765625" customWidth="1"/>
    <col min="15110" max="15111" width="0" hidden="1" customWidth="1"/>
    <col min="15361" max="15361" width="43.265625" bestFit="1" customWidth="1"/>
    <col min="15362" max="15362" width="2.59765625" bestFit="1" customWidth="1"/>
    <col min="15363" max="15363" width="12.59765625" customWidth="1"/>
    <col min="15364" max="15364" width="29.265625" customWidth="1"/>
    <col min="15365" max="15365" width="13.59765625" customWidth="1"/>
    <col min="15366" max="15367" width="0" hidden="1" customWidth="1"/>
    <col min="15617" max="15617" width="43.265625" bestFit="1" customWidth="1"/>
    <col min="15618" max="15618" width="2.59765625" bestFit="1" customWidth="1"/>
    <col min="15619" max="15619" width="12.59765625" customWidth="1"/>
    <col min="15620" max="15620" width="29.265625" customWidth="1"/>
    <col min="15621" max="15621" width="13.59765625" customWidth="1"/>
    <col min="15622" max="15623" width="0" hidden="1" customWidth="1"/>
    <col min="15873" max="15873" width="43.265625" bestFit="1" customWidth="1"/>
    <col min="15874" max="15874" width="2.59765625" bestFit="1" customWidth="1"/>
    <col min="15875" max="15875" width="12.59765625" customWidth="1"/>
    <col min="15876" max="15876" width="29.265625" customWidth="1"/>
    <col min="15877" max="15877" width="13.59765625" customWidth="1"/>
    <col min="15878" max="15879" width="0" hidden="1" customWidth="1"/>
    <col min="16129" max="16129" width="43.265625" bestFit="1" customWidth="1"/>
    <col min="16130" max="16130" width="2.59765625" bestFit="1" customWidth="1"/>
    <col min="16131" max="16131" width="12.59765625" customWidth="1"/>
    <col min="16132" max="16132" width="29.265625" customWidth="1"/>
    <col min="16133" max="16133" width="13.59765625" customWidth="1"/>
    <col min="16134" max="16135" width="0" hidden="1" customWidth="1"/>
  </cols>
  <sheetData>
    <row r="1" spans="1:8" x14ac:dyDescent="0.45">
      <c r="A1" s="19" t="s">
        <v>66</v>
      </c>
      <c r="B1" s="16"/>
      <c r="C1" s="18" t="s">
        <v>67</v>
      </c>
      <c r="D1" s="19"/>
      <c r="E1" s="36"/>
      <c r="F1" s="19"/>
      <c r="G1" s="19"/>
      <c r="H1" s="75"/>
    </row>
    <row r="2" spans="1:8" s="13" customFormat="1" ht="12.75" x14ac:dyDescent="0.35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4"/>
    </row>
    <row r="3" spans="1:8" s="13" customFormat="1" ht="12.75" x14ac:dyDescent="0.35">
      <c r="A3" s="13" t="s">
        <v>71</v>
      </c>
      <c r="B3" s="26"/>
      <c r="C3" s="25">
        <v>3000</v>
      </c>
      <c r="D3" s="26"/>
      <c r="E3" s="34"/>
      <c r="F3" s="26"/>
      <c r="G3" s="27"/>
      <c r="H3" s="74"/>
    </row>
    <row r="4" spans="1:8" s="13" customFormat="1" ht="15" x14ac:dyDescent="0.4">
      <c r="A4" s="39" t="s">
        <v>173</v>
      </c>
      <c r="B4" s="28"/>
      <c r="C4" s="25">
        <v>5000</v>
      </c>
      <c r="D4" s="26"/>
      <c r="E4" s="34"/>
      <c r="F4" s="26"/>
      <c r="G4" s="27"/>
      <c r="H4" s="74"/>
    </row>
    <row r="5" spans="1:8" s="13" customFormat="1" ht="15.4" thickBot="1" x14ac:dyDescent="0.45">
      <c r="A5" s="29" t="s">
        <v>72</v>
      </c>
      <c r="B5" s="28"/>
      <c r="C5" s="30">
        <f>SUM(C2:C4)</f>
        <v>12000</v>
      </c>
      <c r="D5" s="26"/>
      <c r="E5" s="34"/>
      <c r="F5" s="26"/>
      <c r="G5" s="27"/>
      <c r="H5" s="74"/>
    </row>
    <row r="6" spans="1:8" s="13" customFormat="1" ht="13.15" thickTop="1" x14ac:dyDescent="0.35">
      <c r="B6" s="26"/>
      <c r="C6" s="25"/>
      <c r="D6" s="26"/>
      <c r="E6" s="34"/>
      <c r="F6" s="26"/>
      <c r="G6" s="27"/>
      <c r="H6" s="74"/>
    </row>
    <row r="7" spans="1:8" x14ac:dyDescent="0.45">
      <c r="A7" s="19" t="s">
        <v>73</v>
      </c>
      <c r="B7" s="16"/>
      <c r="C7" s="31"/>
      <c r="D7" s="16"/>
      <c r="E7" s="37"/>
    </row>
    <row r="8" spans="1:8" x14ac:dyDescent="0.45">
      <c r="A8" s="13" t="s">
        <v>74</v>
      </c>
      <c r="B8" s="20"/>
      <c r="C8" s="21">
        <v>600</v>
      </c>
      <c r="D8" s="26"/>
      <c r="F8" s="26" t="s">
        <v>75</v>
      </c>
      <c r="G8" s="27" t="s">
        <v>76</v>
      </c>
    </row>
    <row r="9" spans="1:8" x14ac:dyDescent="0.45">
      <c r="A9" s="13" t="s">
        <v>77</v>
      </c>
      <c r="B9" s="20"/>
      <c r="C9" s="21">
        <v>250</v>
      </c>
      <c r="D9" s="26"/>
      <c r="G9" s="27"/>
    </row>
    <row r="10" spans="1:8" x14ac:dyDescent="0.45">
      <c r="A10" s="13" t="s">
        <v>78</v>
      </c>
      <c r="B10" s="20"/>
      <c r="C10" s="21">
        <v>600</v>
      </c>
      <c r="D10" s="26"/>
      <c r="E10" s="34"/>
      <c r="F10" s="26" t="s">
        <v>75</v>
      </c>
      <c r="G10" s="27" t="s">
        <v>76</v>
      </c>
    </row>
    <row r="11" spans="1:8" x14ac:dyDescent="0.45">
      <c r="A11" s="13" t="s">
        <v>79</v>
      </c>
      <c r="B11" s="20"/>
      <c r="C11" s="21">
        <v>600</v>
      </c>
      <c r="D11" s="26"/>
      <c r="G11" s="27"/>
    </row>
    <row r="12" spans="1:8" x14ac:dyDescent="0.45">
      <c r="A12" t="s">
        <v>80</v>
      </c>
      <c r="B12" s="20"/>
      <c r="C12" s="21">
        <v>300</v>
      </c>
      <c r="D12" s="26"/>
      <c r="G12" s="27"/>
    </row>
    <row r="13" spans="1:8" x14ac:dyDescent="0.45">
      <c r="A13" s="13" t="s">
        <v>81</v>
      </c>
      <c r="B13" s="20"/>
      <c r="C13" s="21">
        <v>1000</v>
      </c>
      <c r="D13" s="26"/>
      <c r="E13" s="34"/>
      <c r="F13" s="26" t="s">
        <v>82</v>
      </c>
      <c r="G13" s="27" t="s">
        <v>83</v>
      </c>
    </row>
    <row r="14" spans="1:8" ht="14.65" thickBot="1" x14ac:dyDescent="0.5">
      <c r="A14" s="29" t="s">
        <v>72</v>
      </c>
      <c r="B14" s="16"/>
      <c r="C14" s="32">
        <f>SUM(C8:C13)</f>
        <v>3350</v>
      </c>
      <c r="D14" s="16"/>
    </row>
    <row r="15" spans="1:8" ht="14.65" thickTop="1" x14ac:dyDescent="0.45">
      <c r="A15" s="29"/>
      <c r="B15" s="16"/>
      <c r="C15" s="33"/>
      <c r="D15" s="16"/>
    </row>
    <row r="16" spans="1:8" x14ac:dyDescent="0.45">
      <c r="A16" s="19" t="s">
        <v>84</v>
      </c>
      <c r="B16" s="16"/>
      <c r="C16" s="29"/>
      <c r="D16" s="16"/>
    </row>
    <row r="17" spans="1:7" x14ac:dyDescent="0.45">
      <c r="A17" s="13" t="s">
        <v>74</v>
      </c>
      <c r="B17" s="20"/>
      <c r="C17" s="21">
        <v>600</v>
      </c>
      <c r="D17" s="26"/>
    </row>
    <row r="18" spans="1:7" x14ac:dyDescent="0.45">
      <c r="A18" s="13" t="s">
        <v>85</v>
      </c>
      <c r="B18" s="20"/>
      <c r="C18" s="21">
        <v>250</v>
      </c>
      <c r="D18" s="26"/>
    </row>
    <row r="19" spans="1:7" x14ac:dyDescent="0.45">
      <c r="A19" s="13" t="s">
        <v>78</v>
      </c>
      <c r="B19" s="20"/>
      <c r="C19" s="21">
        <v>600</v>
      </c>
      <c r="D19" s="26"/>
      <c r="E19" s="34"/>
      <c r="G19" s="27"/>
    </row>
    <row r="20" spans="1:7" x14ac:dyDescent="0.45">
      <c r="A20" s="13" t="s">
        <v>86</v>
      </c>
      <c r="B20" s="20"/>
      <c r="C20" s="21">
        <v>600</v>
      </c>
      <c r="D20" s="26"/>
      <c r="E20" s="34"/>
      <c r="F20" s="26" t="s">
        <v>75</v>
      </c>
      <c r="G20" s="27" t="s">
        <v>87</v>
      </c>
    </row>
    <row r="21" spans="1:7" x14ac:dyDescent="0.45">
      <c r="A21" t="s">
        <v>80</v>
      </c>
      <c r="B21" s="20"/>
      <c r="C21" s="21">
        <v>300</v>
      </c>
      <c r="D21" s="26"/>
      <c r="E21" s="34"/>
      <c r="G21" s="27"/>
    </row>
    <row r="22" spans="1:7" x14ac:dyDescent="0.45">
      <c r="A22" s="13" t="s">
        <v>88</v>
      </c>
      <c r="B22" s="20"/>
      <c r="C22" s="21">
        <v>1000</v>
      </c>
      <c r="D22" s="26"/>
      <c r="E22" s="34"/>
      <c r="F22" s="26" t="s">
        <v>82</v>
      </c>
      <c r="G22" s="27" t="s">
        <v>89</v>
      </c>
    </row>
    <row r="23" spans="1:7" ht="14.65" thickBot="1" x14ac:dyDescent="0.5">
      <c r="A23" s="29" t="s">
        <v>72</v>
      </c>
      <c r="B23" s="16"/>
      <c r="C23" s="32">
        <f>SUM(C17:C22)</f>
        <v>3350</v>
      </c>
      <c r="D23" s="16"/>
    </row>
    <row r="24" spans="1:7" ht="14.65" thickTop="1" x14ac:dyDescent="0.45">
      <c r="A24" s="29"/>
      <c r="B24" s="16"/>
      <c r="C24" s="33"/>
      <c r="D24" s="16"/>
    </row>
    <row r="25" spans="1:7" x14ac:dyDescent="0.45">
      <c r="A25" s="19" t="s">
        <v>90</v>
      </c>
      <c r="B25" s="16"/>
      <c r="C25" s="16"/>
      <c r="D25" s="16"/>
    </row>
    <row r="26" spans="1:7" x14ac:dyDescent="0.45">
      <c r="A26" s="15" t="s">
        <v>214</v>
      </c>
      <c r="B26" s="16"/>
      <c r="C26" s="21">
        <v>4000</v>
      </c>
      <c r="D26" s="16"/>
    </row>
    <row r="27" spans="1:7" x14ac:dyDescent="0.45">
      <c r="A27" s="13" t="s">
        <v>74</v>
      </c>
      <c r="B27" s="20"/>
      <c r="C27" s="21">
        <v>600</v>
      </c>
      <c r="D27" s="21"/>
      <c r="F27" s="26" t="s">
        <v>75</v>
      </c>
      <c r="G27" s="27" t="s">
        <v>91</v>
      </c>
    </row>
    <row r="28" spans="1:7" x14ac:dyDescent="0.45">
      <c r="A28" s="13" t="s">
        <v>78</v>
      </c>
      <c r="B28" s="20"/>
      <c r="C28" s="21">
        <v>600</v>
      </c>
      <c r="D28" s="26"/>
      <c r="E28" s="34"/>
      <c r="F28" s="26" t="s">
        <v>75</v>
      </c>
      <c r="G28" s="27" t="s">
        <v>91</v>
      </c>
    </row>
    <row r="29" spans="1:7" x14ac:dyDescent="0.45">
      <c r="A29" t="s">
        <v>92</v>
      </c>
      <c r="B29" s="20" t="s">
        <v>93</v>
      </c>
      <c r="C29" s="21">
        <v>3000</v>
      </c>
      <c r="E29" s="34"/>
      <c r="F29" s="26" t="s">
        <v>94</v>
      </c>
      <c r="G29" s="27" t="s">
        <v>95</v>
      </c>
    </row>
    <row r="30" spans="1:7" x14ac:dyDescent="0.45">
      <c r="A30" s="13" t="s">
        <v>96</v>
      </c>
      <c r="B30" s="20" t="s">
        <v>93</v>
      </c>
      <c r="C30" s="21">
        <v>4000</v>
      </c>
      <c r="D30" s="15" t="s">
        <v>183</v>
      </c>
      <c r="E30" s="34"/>
      <c r="G30" s="27"/>
    </row>
    <row r="31" spans="1:7" x14ac:dyDescent="0.45">
      <c r="A31" s="13" t="s">
        <v>96</v>
      </c>
      <c r="B31" s="20" t="s">
        <v>93</v>
      </c>
      <c r="C31" s="21"/>
      <c r="E31" s="34"/>
      <c r="G31" s="27"/>
    </row>
    <row r="32" spans="1:7" x14ac:dyDescent="0.45">
      <c r="A32" t="s">
        <v>97</v>
      </c>
      <c r="B32" s="20" t="s">
        <v>98</v>
      </c>
      <c r="C32" s="21">
        <v>3000</v>
      </c>
      <c r="D32" s="34"/>
      <c r="E32" s="34"/>
      <c r="F32" s="26" t="s">
        <v>94</v>
      </c>
      <c r="G32" s="27" t="s">
        <v>95</v>
      </c>
    </row>
    <row r="33" spans="1:7" x14ac:dyDescent="0.45">
      <c r="A33" t="s">
        <v>99</v>
      </c>
      <c r="B33" s="20" t="s">
        <v>98</v>
      </c>
      <c r="C33" s="21">
        <v>1000</v>
      </c>
      <c r="F33" s="26" t="s">
        <v>100</v>
      </c>
      <c r="G33" s="27" t="s">
        <v>95</v>
      </c>
    </row>
    <row r="34" spans="1:7" x14ac:dyDescent="0.45">
      <c r="A34" t="s">
        <v>101</v>
      </c>
      <c r="B34" s="20" t="s">
        <v>98</v>
      </c>
      <c r="C34" s="21">
        <v>3000</v>
      </c>
      <c r="D34" s="34"/>
      <c r="E34" s="34"/>
      <c r="F34" s="26" t="s">
        <v>94</v>
      </c>
      <c r="G34" s="27" t="s">
        <v>95</v>
      </c>
    </row>
    <row r="35" spans="1:7" x14ac:dyDescent="0.45">
      <c r="A35" t="s">
        <v>102</v>
      </c>
      <c r="B35" s="20" t="s">
        <v>98</v>
      </c>
      <c r="C35" s="21">
        <v>1000</v>
      </c>
      <c r="F35" s="26" t="s">
        <v>100</v>
      </c>
      <c r="G35" s="27" t="s">
        <v>95</v>
      </c>
    </row>
    <row r="36" spans="1:7" x14ac:dyDescent="0.45">
      <c r="A36" t="s">
        <v>174</v>
      </c>
      <c r="B36" s="20"/>
      <c r="C36" s="21">
        <v>1500</v>
      </c>
      <c r="G36" s="27"/>
    </row>
    <row r="37" spans="1:7" x14ac:dyDescent="0.45">
      <c r="A37" t="s">
        <v>175</v>
      </c>
      <c r="B37" s="20"/>
      <c r="C37" s="21">
        <v>1000</v>
      </c>
      <c r="G37" s="27"/>
    </row>
    <row r="38" spans="1:7" x14ac:dyDescent="0.45">
      <c r="A38" t="s">
        <v>176</v>
      </c>
      <c r="B38" s="20"/>
      <c r="C38" s="21">
        <v>1500</v>
      </c>
      <c r="G38" s="27"/>
    </row>
    <row r="39" spans="1:7" x14ac:dyDescent="0.45">
      <c r="A39" t="s">
        <v>177</v>
      </c>
      <c r="B39" s="20"/>
      <c r="C39" s="21">
        <v>1000</v>
      </c>
      <c r="G39" s="27"/>
    </row>
    <row r="40" spans="1:7" x14ac:dyDescent="0.45">
      <c r="A40" t="s">
        <v>178</v>
      </c>
      <c r="B40" s="20"/>
      <c r="C40" s="21">
        <v>1500</v>
      </c>
      <c r="G40" s="27"/>
    </row>
    <row r="41" spans="1:7" x14ac:dyDescent="0.45">
      <c r="A41" t="s">
        <v>182</v>
      </c>
      <c r="B41" s="20"/>
      <c r="C41" s="21">
        <v>1000</v>
      </c>
      <c r="G41" s="27"/>
    </row>
    <row r="42" spans="1:7" x14ac:dyDescent="0.45">
      <c r="A42" t="s">
        <v>132</v>
      </c>
      <c r="B42" s="20"/>
      <c r="C42" s="21">
        <v>1500</v>
      </c>
      <c r="G42" s="27"/>
    </row>
    <row r="43" spans="1:7" x14ac:dyDescent="0.45">
      <c r="A43" t="s">
        <v>134</v>
      </c>
      <c r="B43" s="20"/>
      <c r="C43" s="21">
        <v>1000</v>
      </c>
      <c r="G43" s="27"/>
    </row>
    <row r="44" spans="1:7" x14ac:dyDescent="0.45">
      <c r="A44" t="s">
        <v>136</v>
      </c>
      <c r="B44" s="20"/>
      <c r="C44" s="21">
        <v>1500</v>
      </c>
      <c r="G44" s="27"/>
    </row>
    <row r="45" spans="1:7" x14ac:dyDescent="0.45">
      <c r="A45" t="s">
        <v>137</v>
      </c>
      <c r="B45" s="20"/>
      <c r="C45" s="21">
        <v>1000</v>
      </c>
      <c r="G45" s="27"/>
    </row>
    <row r="46" spans="1:7" x14ac:dyDescent="0.45">
      <c r="A46" t="s">
        <v>141</v>
      </c>
      <c r="B46" s="20" t="s">
        <v>106</v>
      </c>
      <c r="C46" s="21">
        <v>2500</v>
      </c>
      <c r="G46" s="27"/>
    </row>
    <row r="47" spans="1:7" x14ac:dyDescent="0.45">
      <c r="A47" t="s">
        <v>103</v>
      </c>
      <c r="B47" s="20"/>
      <c r="C47" s="21">
        <v>1750</v>
      </c>
      <c r="D47" s="53" t="s">
        <v>183</v>
      </c>
      <c r="E47" s="34"/>
      <c r="F47" s="26" t="s">
        <v>104</v>
      </c>
      <c r="G47" s="27" t="s">
        <v>95</v>
      </c>
    </row>
    <row r="48" spans="1:7" x14ac:dyDescent="0.45">
      <c r="A48" t="s">
        <v>105</v>
      </c>
      <c r="B48" s="20"/>
      <c r="C48" s="21" t="s">
        <v>106</v>
      </c>
      <c r="D48" s="26"/>
      <c r="E48" s="34"/>
      <c r="F48" s="26" t="s">
        <v>104</v>
      </c>
      <c r="G48" s="27" t="s">
        <v>95</v>
      </c>
    </row>
    <row r="49" spans="1:7" x14ac:dyDescent="0.45">
      <c r="A49" t="s">
        <v>167</v>
      </c>
      <c r="B49" s="20"/>
      <c r="C49" s="21">
        <v>500</v>
      </c>
      <c r="D49" s="26"/>
      <c r="E49" s="34"/>
      <c r="G49" s="27"/>
    </row>
    <row r="50" spans="1:7" x14ac:dyDescent="0.45">
      <c r="A50" t="s">
        <v>79</v>
      </c>
      <c r="B50" s="20"/>
      <c r="C50" s="21">
        <v>600</v>
      </c>
      <c r="F50" s="26" t="s">
        <v>82</v>
      </c>
      <c r="G50" s="27" t="s">
        <v>107</v>
      </c>
    </row>
    <row r="51" spans="1:7" x14ac:dyDescent="0.45">
      <c r="A51" t="s">
        <v>108</v>
      </c>
      <c r="B51" s="20"/>
      <c r="C51" s="21">
        <v>300</v>
      </c>
      <c r="G51" s="27"/>
    </row>
    <row r="52" spans="1:7" x14ac:dyDescent="0.45">
      <c r="A52" s="13" t="s">
        <v>109</v>
      </c>
      <c r="B52" s="20"/>
      <c r="C52" s="21">
        <v>1000</v>
      </c>
      <c r="D52" s="26"/>
      <c r="E52" s="34"/>
      <c r="F52" s="26" t="s">
        <v>110</v>
      </c>
      <c r="G52" s="27" t="s">
        <v>111</v>
      </c>
    </row>
    <row r="53" spans="1:7" ht="14.65" thickBot="1" x14ac:dyDescent="0.5">
      <c r="A53" s="29" t="s">
        <v>72</v>
      </c>
      <c r="B53" s="16"/>
      <c r="C53" s="32">
        <f>SUM(C26:C52)</f>
        <v>39350</v>
      </c>
      <c r="D53" s="16"/>
    </row>
    <row r="54" spans="1:7" ht="14.65" thickTop="1" x14ac:dyDescent="0.45">
      <c r="A54" s="29"/>
      <c r="B54" s="16"/>
      <c r="C54" s="33"/>
      <c r="D54" s="16"/>
    </row>
    <row r="55" spans="1:7" x14ac:dyDescent="0.45">
      <c r="A55" s="19" t="s">
        <v>112</v>
      </c>
      <c r="B55" s="16"/>
      <c r="C55" s="19"/>
      <c r="D55" s="16"/>
    </row>
    <row r="56" spans="1:7" x14ac:dyDescent="0.45">
      <c r="A56" s="15" t="s">
        <v>79</v>
      </c>
      <c r="B56" s="16"/>
      <c r="C56" s="21">
        <v>1500</v>
      </c>
      <c r="D56" s="26"/>
    </row>
    <row r="57" spans="1:7" x14ac:dyDescent="0.45">
      <c r="A57" s="15" t="s">
        <v>113</v>
      </c>
      <c r="B57" s="16"/>
      <c r="C57" s="21">
        <v>500</v>
      </c>
      <c r="D57" s="26"/>
    </row>
    <row r="58" spans="1:7" x14ac:dyDescent="0.45">
      <c r="A58" s="13" t="s">
        <v>78</v>
      </c>
      <c r="B58" s="20"/>
      <c r="C58" s="21">
        <v>600</v>
      </c>
      <c r="D58" s="26"/>
      <c r="F58" s="26" t="s">
        <v>75</v>
      </c>
      <c r="G58" s="27" t="s">
        <v>114</v>
      </c>
    </row>
    <row r="59" spans="1:7" x14ac:dyDescent="0.45">
      <c r="A59" t="s">
        <v>92</v>
      </c>
      <c r="B59" s="20" t="s">
        <v>93</v>
      </c>
      <c r="C59" s="21">
        <v>11000</v>
      </c>
      <c r="E59" s="34"/>
      <c r="F59" s="26" t="s">
        <v>115</v>
      </c>
      <c r="G59" s="27" t="s">
        <v>116</v>
      </c>
    </row>
    <row r="60" spans="1:7" x14ac:dyDescent="0.45">
      <c r="A60" t="s">
        <v>117</v>
      </c>
      <c r="B60" s="20" t="s">
        <v>93</v>
      </c>
      <c r="C60" s="21">
        <v>9000</v>
      </c>
      <c r="D60" s="54" t="s">
        <v>183</v>
      </c>
      <c r="E60" s="34"/>
      <c r="F60" s="26" t="s">
        <v>118</v>
      </c>
      <c r="G60" s="27" t="s">
        <v>116</v>
      </c>
    </row>
    <row r="61" spans="1:7" x14ac:dyDescent="0.45">
      <c r="A61" t="s">
        <v>119</v>
      </c>
      <c r="B61" s="26" t="s">
        <v>93</v>
      </c>
      <c r="C61" s="21" t="s">
        <v>206</v>
      </c>
      <c r="D61" s="54" t="s">
        <v>183</v>
      </c>
      <c r="E61" s="34"/>
      <c r="G61" s="27"/>
    </row>
    <row r="62" spans="1:7" x14ac:dyDescent="0.45">
      <c r="A62" t="s">
        <v>119</v>
      </c>
      <c r="B62" s="20" t="s">
        <v>93</v>
      </c>
      <c r="C62" s="21" t="s">
        <v>206</v>
      </c>
      <c r="D62" s="54" t="s">
        <v>183</v>
      </c>
      <c r="E62" s="34"/>
      <c r="F62" s="26" t="s">
        <v>120</v>
      </c>
      <c r="G62" s="27" t="s">
        <v>116</v>
      </c>
    </row>
    <row r="63" spans="1:7" x14ac:dyDescent="0.45">
      <c r="A63" t="s">
        <v>119</v>
      </c>
      <c r="B63" s="20" t="s">
        <v>93</v>
      </c>
      <c r="C63" s="21" t="s">
        <v>206</v>
      </c>
      <c r="D63" s="54" t="s">
        <v>183</v>
      </c>
      <c r="E63" s="34"/>
      <c r="F63" s="26" t="s">
        <v>121</v>
      </c>
      <c r="G63" s="27" t="s">
        <v>116</v>
      </c>
    </row>
    <row r="64" spans="1:7" x14ac:dyDescent="0.45">
      <c r="A64" t="s">
        <v>97</v>
      </c>
      <c r="B64" s="20" t="s">
        <v>98</v>
      </c>
      <c r="C64" s="21">
        <v>11000</v>
      </c>
      <c r="D64" s="53"/>
      <c r="E64" s="34"/>
      <c r="F64" s="26" t="s">
        <v>115</v>
      </c>
      <c r="G64" s="27" t="s">
        <v>116</v>
      </c>
    </row>
    <row r="65" spans="1:8" x14ac:dyDescent="0.45">
      <c r="A65" t="s">
        <v>99</v>
      </c>
      <c r="B65" s="20" t="s">
        <v>98</v>
      </c>
      <c r="C65" s="21">
        <v>4000</v>
      </c>
      <c r="D65" s="54" t="s">
        <v>183</v>
      </c>
      <c r="E65" s="34"/>
      <c r="F65" s="26" t="s">
        <v>122</v>
      </c>
      <c r="G65" s="27" t="s">
        <v>116</v>
      </c>
    </row>
    <row r="66" spans="1:8" x14ac:dyDescent="0.45">
      <c r="A66" t="s">
        <v>99</v>
      </c>
      <c r="B66" s="20" t="s">
        <v>98</v>
      </c>
      <c r="C66" s="21" t="s">
        <v>206</v>
      </c>
      <c r="D66" s="54" t="s">
        <v>183</v>
      </c>
      <c r="E66" s="34"/>
      <c r="G66" s="27"/>
    </row>
    <row r="67" spans="1:8" x14ac:dyDescent="0.45">
      <c r="A67" t="s">
        <v>101</v>
      </c>
      <c r="B67" s="20" t="s">
        <v>98</v>
      </c>
      <c r="C67" s="21">
        <v>11000</v>
      </c>
      <c r="D67" s="53"/>
      <c r="E67" s="34"/>
      <c r="F67" s="26" t="s">
        <v>123</v>
      </c>
      <c r="G67" s="27" t="s">
        <v>116</v>
      </c>
    </row>
    <row r="68" spans="1:8" s="40" customFormat="1" x14ac:dyDescent="0.45">
      <c r="A68" s="40" t="s">
        <v>102</v>
      </c>
      <c r="B68" s="38" t="s">
        <v>98</v>
      </c>
      <c r="C68" s="41">
        <v>4000</v>
      </c>
      <c r="D68" s="53" t="s">
        <v>183</v>
      </c>
      <c r="E68" s="38"/>
      <c r="F68" s="34"/>
      <c r="G68" s="42" t="s">
        <v>116</v>
      </c>
      <c r="H68" s="75"/>
    </row>
    <row r="69" spans="1:8" x14ac:dyDescent="0.45">
      <c r="A69" s="40" t="s">
        <v>102</v>
      </c>
      <c r="B69" s="20" t="s">
        <v>98</v>
      </c>
      <c r="C69" s="21" t="s">
        <v>206</v>
      </c>
      <c r="D69" s="54" t="s">
        <v>183</v>
      </c>
      <c r="E69" s="34"/>
      <c r="F69" s="26" t="s">
        <v>115</v>
      </c>
      <c r="G69" s="27" t="s">
        <v>125</v>
      </c>
    </row>
    <row r="70" spans="1:8" x14ac:dyDescent="0.45">
      <c r="A70" t="s">
        <v>124</v>
      </c>
      <c r="B70" s="20" t="s">
        <v>93</v>
      </c>
      <c r="C70" s="21">
        <v>11000</v>
      </c>
      <c r="D70" s="26"/>
      <c r="E70" s="34"/>
      <c r="F70" s="26" t="s">
        <v>127</v>
      </c>
      <c r="G70" s="27" t="s">
        <v>125</v>
      </c>
    </row>
    <row r="71" spans="1:8" x14ac:dyDescent="0.45">
      <c r="A71" t="s">
        <v>126</v>
      </c>
      <c r="B71" s="20" t="s">
        <v>93</v>
      </c>
      <c r="C71" s="21">
        <v>4500</v>
      </c>
      <c r="D71" s="26"/>
      <c r="E71" s="34"/>
      <c r="F71" s="26" t="s">
        <v>130</v>
      </c>
      <c r="G71" s="27" t="s">
        <v>116</v>
      </c>
    </row>
    <row r="72" spans="1:8" x14ac:dyDescent="0.45">
      <c r="A72" t="s">
        <v>128</v>
      </c>
      <c r="B72" s="20" t="s">
        <v>129</v>
      </c>
      <c r="C72" s="21">
        <v>2000</v>
      </c>
      <c r="D72" s="26"/>
      <c r="E72" s="34"/>
      <c r="F72" s="26" t="s">
        <v>130</v>
      </c>
      <c r="G72" s="27" t="s">
        <v>116</v>
      </c>
    </row>
    <row r="73" spans="1:8" x14ac:dyDescent="0.45">
      <c r="A73" t="s">
        <v>131</v>
      </c>
      <c r="B73" s="20" t="s">
        <v>129</v>
      </c>
      <c r="C73" s="21">
        <v>2000</v>
      </c>
      <c r="D73" s="34"/>
      <c r="E73" s="34"/>
      <c r="F73" s="26" t="s">
        <v>133</v>
      </c>
      <c r="G73" s="27" t="s">
        <v>116</v>
      </c>
    </row>
    <row r="74" spans="1:8" x14ac:dyDescent="0.45">
      <c r="A74" t="s">
        <v>204</v>
      </c>
      <c r="B74" s="20" t="s">
        <v>93</v>
      </c>
      <c r="C74" s="21">
        <v>2000</v>
      </c>
      <c r="D74" s="34"/>
      <c r="E74" s="34"/>
      <c r="G74" s="27"/>
    </row>
    <row r="75" spans="1:8" x14ac:dyDescent="0.45">
      <c r="A75" t="s">
        <v>132</v>
      </c>
      <c r="B75" s="20" t="s">
        <v>129</v>
      </c>
      <c r="C75" s="21">
        <v>5000</v>
      </c>
      <c r="F75" s="26" t="s">
        <v>135</v>
      </c>
      <c r="G75" s="27" t="s">
        <v>116</v>
      </c>
    </row>
    <row r="76" spans="1:8" x14ac:dyDescent="0.45">
      <c r="A76" t="s">
        <v>134</v>
      </c>
      <c r="B76" s="20" t="s">
        <v>129</v>
      </c>
      <c r="C76" s="21">
        <v>1300</v>
      </c>
      <c r="D76" s="34"/>
      <c r="E76" s="34"/>
      <c r="F76" s="26" t="s">
        <v>133</v>
      </c>
      <c r="G76" s="27" t="s">
        <v>116</v>
      </c>
    </row>
    <row r="77" spans="1:8" x14ac:dyDescent="0.45">
      <c r="A77" t="s">
        <v>136</v>
      </c>
      <c r="B77" s="20" t="s">
        <v>129</v>
      </c>
      <c r="C77" s="21">
        <v>5000</v>
      </c>
      <c r="D77" s="26"/>
      <c r="E77" s="34"/>
      <c r="F77" s="26" t="s">
        <v>135</v>
      </c>
      <c r="G77" s="27" t="s">
        <v>116</v>
      </c>
    </row>
    <row r="78" spans="1:8" x14ac:dyDescent="0.45">
      <c r="A78" t="s">
        <v>137</v>
      </c>
      <c r="B78" s="20" t="s">
        <v>129</v>
      </c>
      <c r="C78" s="21">
        <v>1300</v>
      </c>
      <c r="D78" s="26"/>
      <c r="F78" s="26" t="s">
        <v>133</v>
      </c>
      <c r="G78" s="27" t="s">
        <v>116</v>
      </c>
    </row>
    <row r="79" spans="1:8" x14ac:dyDescent="0.45">
      <c r="A79" t="s">
        <v>138</v>
      </c>
      <c r="B79" s="20" t="s">
        <v>93</v>
      </c>
      <c r="C79" s="21">
        <v>2500</v>
      </c>
      <c r="D79" s="26"/>
      <c r="G79" s="27"/>
    </row>
    <row r="80" spans="1:8" x14ac:dyDescent="0.45">
      <c r="A80" t="s">
        <v>139</v>
      </c>
      <c r="B80" s="20" t="s">
        <v>93</v>
      </c>
      <c r="C80" s="21">
        <v>500</v>
      </c>
      <c r="D80" s="26"/>
      <c r="G80" s="27"/>
    </row>
    <row r="81" spans="1:7" x14ac:dyDescent="0.45">
      <c r="A81" t="s">
        <v>103</v>
      </c>
      <c r="B81" s="20"/>
      <c r="C81" s="21">
        <v>4500</v>
      </c>
      <c r="D81" s="26"/>
      <c r="E81" s="34"/>
      <c r="F81" s="26" t="s">
        <v>133</v>
      </c>
      <c r="G81" s="27" t="s">
        <v>116</v>
      </c>
    </row>
    <row r="82" spans="1:7" x14ac:dyDescent="0.45">
      <c r="A82" t="s">
        <v>140</v>
      </c>
      <c r="B82" s="20" t="s">
        <v>93</v>
      </c>
      <c r="C82" s="21">
        <v>1000</v>
      </c>
      <c r="D82" s="26"/>
      <c r="E82" s="34"/>
      <c r="F82" s="26" t="s">
        <v>135</v>
      </c>
      <c r="G82" s="27" t="s">
        <v>116</v>
      </c>
    </row>
    <row r="83" spans="1:7" x14ac:dyDescent="0.45">
      <c r="A83" t="s">
        <v>141</v>
      </c>
      <c r="B83" s="20" t="s">
        <v>106</v>
      </c>
      <c r="C83" s="21">
        <v>2500</v>
      </c>
      <c r="D83" s="34"/>
      <c r="E83" s="34"/>
      <c r="F83" s="26" t="s">
        <v>143</v>
      </c>
      <c r="G83" s="27" t="s">
        <v>116</v>
      </c>
    </row>
    <row r="84" spans="1:7" x14ac:dyDescent="0.45">
      <c r="A84" t="s">
        <v>205</v>
      </c>
      <c r="B84" s="20" t="s">
        <v>129</v>
      </c>
      <c r="C84" s="21">
        <v>2000</v>
      </c>
      <c r="D84" s="34"/>
      <c r="E84" s="34"/>
      <c r="G84" s="27"/>
    </row>
    <row r="85" spans="1:7" x14ac:dyDescent="0.45">
      <c r="A85" t="s">
        <v>142</v>
      </c>
      <c r="B85" s="20" t="s">
        <v>93</v>
      </c>
      <c r="C85" s="21">
        <v>4500</v>
      </c>
      <c r="D85" s="26"/>
      <c r="E85" s="34"/>
      <c r="F85" s="26" t="s">
        <v>145</v>
      </c>
      <c r="G85" s="27" t="s">
        <v>116</v>
      </c>
    </row>
    <row r="86" spans="1:7" x14ac:dyDescent="0.45">
      <c r="A86" t="s">
        <v>144</v>
      </c>
      <c r="B86" s="20" t="s">
        <v>93</v>
      </c>
      <c r="C86" s="21">
        <v>1300</v>
      </c>
      <c r="D86" s="34"/>
      <c r="E86" s="34"/>
      <c r="F86" s="26" t="s">
        <v>143</v>
      </c>
      <c r="G86" s="27" t="s">
        <v>116</v>
      </c>
    </row>
    <row r="87" spans="1:7" x14ac:dyDescent="0.45">
      <c r="A87" t="s">
        <v>146</v>
      </c>
      <c r="B87" s="20" t="s">
        <v>93</v>
      </c>
      <c r="C87" s="21">
        <v>4500</v>
      </c>
      <c r="D87" s="26"/>
      <c r="E87" s="34"/>
      <c r="F87" s="26" t="s">
        <v>145</v>
      </c>
      <c r="G87" s="27" t="s">
        <v>116</v>
      </c>
    </row>
    <row r="88" spans="1:7" x14ac:dyDescent="0.45">
      <c r="A88" t="s">
        <v>147</v>
      </c>
      <c r="B88" s="20" t="s">
        <v>93</v>
      </c>
      <c r="C88" s="21">
        <v>1300</v>
      </c>
      <c r="D88" s="34"/>
      <c r="E88" s="34"/>
      <c r="F88" s="26" t="s">
        <v>143</v>
      </c>
      <c r="G88" s="27" t="s">
        <v>116</v>
      </c>
    </row>
    <row r="89" spans="1:7" x14ac:dyDescent="0.45">
      <c r="A89" t="s">
        <v>148</v>
      </c>
      <c r="B89" s="20" t="s">
        <v>93</v>
      </c>
      <c r="C89" s="21">
        <v>4500</v>
      </c>
      <c r="D89" s="26"/>
      <c r="E89" s="34"/>
      <c r="F89" s="26" t="s">
        <v>145</v>
      </c>
      <c r="G89" s="27" t="s">
        <v>116</v>
      </c>
    </row>
    <row r="90" spans="1:7" x14ac:dyDescent="0.45">
      <c r="A90" t="s">
        <v>149</v>
      </c>
      <c r="B90" s="20" t="s">
        <v>93</v>
      </c>
      <c r="C90" s="21">
        <v>1300</v>
      </c>
      <c r="D90" s="26"/>
      <c r="E90" s="34"/>
      <c r="G90" s="27"/>
    </row>
    <row r="91" spans="1:7" x14ac:dyDescent="0.45">
      <c r="A91" s="13" t="s">
        <v>150</v>
      </c>
      <c r="B91" s="20"/>
      <c r="C91" s="21">
        <v>1000</v>
      </c>
      <c r="D91" s="34"/>
      <c r="E91" s="34"/>
      <c r="G91" s="27"/>
    </row>
    <row r="92" spans="1:7" x14ac:dyDescent="0.45">
      <c r="A92" t="s">
        <v>151</v>
      </c>
      <c r="B92" s="20" t="s">
        <v>152</v>
      </c>
      <c r="C92" s="21">
        <v>5000</v>
      </c>
      <c r="D92" s="15" t="s">
        <v>183</v>
      </c>
    </row>
    <row r="93" spans="1:7" x14ac:dyDescent="0.45">
      <c r="A93" s="13" t="s">
        <v>169</v>
      </c>
      <c r="B93" s="20"/>
      <c r="C93" s="21"/>
      <c r="D93" s="34"/>
      <c r="E93" s="34"/>
      <c r="G93" s="27"/>
    </row>
    <row r="94" spans="1:7" x14ac:dyDescent="0.45">
      <c r="A94" s="13" t="s">
        <v>169</v>
      </c>
      <c r="B94" s="20"/>
      <c r="C94" s="21"/>
      <c r="D94" s="34"/>
      <c r="E94" s="34"/>
      <c r="G94" s="27"/>
    </row>
    <row r="95" spans="1:7" x14ac:dyDescent="0.45">
      <c r="A95" s="13" t="s">
        <v>170</v>
      </c>
      <c r="B95" s="20"/>
      <c r="C95" s="21"/>
      <c r="D95" s="34"/>
      <c r="E95" s="34"/>
      <c r="G95" s="27"/>
    </row>
    <row r="96" spans="1:7" x14ac:dyDescent="0.45">
      <c r="A96" s="13" t="s">
        <v>171</v>
      </c>
      <c r="B96" s="20"/>
      <c r="C96" s="21"/>
      <c r="D96" s="34"/>
      <c r="E96" s="34"/>
      <c r="G96" s="27"/>
    </row>
    <row r="97" spans="1:7" x14ac:dyDescent="0.45">
      <c r="A97" s="13" t="s">
        <v>172</v>
      </c>
      <c r="B97" s="20"/>
      <c r="C97" s="21"/>
      <c r="D97" s="34"/>
      <c r="E97" s="34"/>
      <c r="G97" s="27"/>
    </row>
    <row r="98" spans="1:7" ht="14.65" thickBot="1" x14ac:dyDescent="0.5">
      <c r="A98" s="29" t="s">
        <v>72</v>
      </c>
      <c r="B98" s="29"/>
      <c r="C98" s="32">
        <f>SUM(C56:C97)</f>
        <v>123100</v>
      </c>
      <c r="D98" s="16"/>
    </row>
    <row r="99" spans="1:7" ht="14.65" thickTop="1" x14ac:dyDescent="0.45">
      <c r="A99" s="29"/>
      <c r="B99" s="29"/>
      <c r="C99" s="33"/>
      <c r="D99" s="16"/>
    </row>
    <row r="100" spans="1:7" x14ac:dyDescent="0.45">
      <c r="A100" s="29"/>
      <c r="B100" s="29"/>
      <c r="C100" s="33"/>
      <c r="D100" s="16"/>
    </row>
    <row r="101" spans="1:7" x14ac:dyDescent="0.45">
      <c r="A101" s="29"/>
      <c r="B101" s="29"/>
      <c r="C101" s="33"/>
      <c r="D101" s="16"/>
    </row>
    <row r="102" spans="1:7" x14ac:dyDescent="0.45">
      <c r="A102" s="29"/>
      <c r="B102" s="29"/>
      <c r="C102" s="33"/>
    </row>
    <row r="103" spans="1:7" x14ac:dyDescent="0.45">
      <c r="A103" s="29" t="s">
        <v>153</v>
      </c>
      <c r="B103" s="29"/>
      <c r="C103" s="29" t="s">
        <v>190</v>
      </c>
    </row>
    <row r="104" spans="1:7" x14ac:dyDescent="0.45">
      <c r="A104" s="29" t="s">
        <v>154</v>
      </c>
      <c r="B104" s="29"/>
      <c r="C104" s="29" t="s">
        <v>155</v>
      </c>
    </row>
    <row r="105" spans="1:7" x14ac:dyDescent="0.45">
      <c r="A105" s="29" t="s">
        <v>156</v>
      </c>
      <c r="B105" s="29"/>
      <c r="C105" s="29" t="s">
        <v>179</v>
      </c>
    </row>
    <row r="106" spans="1:7" x14ac:dyDescent="0.45">
      <c r="A106" s="29" t="s">
        <v>157</v>
      </c>
      <c r="B106" s="29"/>
      <c r="C106" s="29" t="s">
        <v>180</v>
      </c>
      <c r="D106" s="16"/>
    </row>
    <row r="107" spans="1:7" x14ac:dyDescent="0.45">
      <c r="A107" s="29" t="s">
        <v>158</v>
      </c>
      <c r="B107" s="29"/>
      <c r="C107" s="29" t="s">
        <v>159</v>
      </c>
    </row>
    <row r="108" spans="1:7" x14ac:dyDescent="0.45">
      <c r="C108" s="29" t="s">
        <v>181</v>
      </c>
    </row>
    <row r="109" spans="1:7" x14ac:dyDescent="0.45">
      <c r="A109" s="13"/>
      <c r="C109" s="21"/>
    </row>
    <row r="110" spans="1:7" x14ac:dyDescent="0.45">
      <c r="A110" s="13"/>
      <c r="C110" s="21"/>
    </row>
    <row r="111" spans="1:7" x14ac:dyDescent="0.45">
      <c r="C111" s="21"/>
    </row>
    <row r="112" spans="1:7" x14ac:dyDescent="0.45">
      <c r="C112" s="21"/>
    </row>
    <row r="113" spans="3:3" x14ac:dyDescent="0.45">
      <c r="C113" s="21"/>
    </row>
    <row r="114" spans="3:3" x14ac:dyDescent="0.45">
      <c r="C114" s="21"/>
    </row>
    <row r="115" spans="3:3" x14ac:dyDescent="0.45">
      <c r="C115" s="21"/>
    </row>
    <row r="116" spans="3:3" x14ac:dyDescent="0.45">
      <c r="C116" s="21"/>
    </row>
    <row r="117" spans="3:3" x14ac:dyDescent="0.45">
      <c r="C117" s="21"/>
    </row>
    <row r="118" spans="3:3" x14ac:dyDescent="0.45">
      <c r="C118" s="21"/>
    </row>
    <row r="119" spans="3:3" x14ac:dyDescent="0.45">
      <c r="C119" s="21"/>
    </row>
    <row r="120" spans="3:3" x14ac:dyDescent="0.45">
      <c r="C120" s="21"/>
    </row>
    <row r="121" spans="3:3" x14ac:dyDescent="0.45">
      <c r="C121" s="21"/>
    </row>
    <row r="122" spans="3:3" x14ac:dyDescent="0.45">
      <c r="C122" s="21"/>
    </row>
    <row r="123" spans="3:3" x14ac:dyDescent="0.45">
      <c r="C123" s="21"/>
    </row>
    <row r="124" spans="3:3" x14ac:dyDescent="0.45">
      <c r="C124" s="21"/>
    </row>
    <row r="125" spans="3:3" x14ac:dyDescent="0.45">
      <c r="C125" s="21"/>
    </row>
    <row r="126" spans="3:3" x14ac:dyDescent="0.45">
      <c r="C126" s="21"/>
    </row>
    <row r="127" spans="3:3" x14ac:dyDescent="0.45">
      <c r="C127" s="21"/>
    </row>
    <row r="128" spans="3:3" x14ac:dyDescent="0.45">
      <c r="C128" s="21"/>
    </row>
    <row r="129" spans="3:3" x14ac:dyDescent="0.45">
      <c r="C129" s="21"/>
    </row>
    <row r="130" spans="3:3" x14ac:dyDescent="0.45">
      <c r="C130" s="21"/>
    </row>
    <row r="131" spans="3:3" x14ac:dyDescent="0.45">
      <c r="C131" s="21"/>
    </row>
    <row r="132" spans="3:3" x14ac:dyDescent="0.45">
      <c r="C132" s="21"/>
    </row>
    <row r="133" spans="3:3" x14ac:dyDescent="0.45">
      <c r="C133" s="21"/>
    </row>
    <row r="134" spans="3:3" x14ac:dyDescent="0.45">
      <c r="C134" s="21"/>
    </row>
    <row r="135" spans="3:3" x14ac:dyDescent="0.45">
      <c r="C135" s="21"/>
    </row>
    <row r="136" spans="3:3" x14ac:dyDescent="0.45">
      <c r="C136" s="21"/>
    </row>
    <row r="137" spans="3:3" x14ac:dyDescent="0.45">
      <c r="C137" s="21"/>
    </row>
    <row r="138" spans="3:3" x14ac:dyDescent="0.45">
      <c r="C138" s="21"/>
    </row>
    <row r="139" spans="3:3" x14ac:dyDescent="0.45">
      <c r="C139" s="21"/>
    </row>
    <row r="140" spans="3:3" x14ac:dyDescent="0.45">
      <c r="C140" s="21"/>
    </row>
    <row r="141" spans="3:3" x14ac:dyDescent="0.45">
      <c r="C141" s="21"/>
    </row>
    <row r="142" spans="3:3" x14ac:dyDescent="0.45">
      <c r="C142" s="21"/>
    </row>
    <row r="143" spans="3:3" x14ac:dyDescent="0.45">
      <c r="C143" s="21"/>
    </row>
    <row r="144" spans="3:3" x14ac:dyDescent="0.45">
      <c r="C144" s="21"/>
    </row>
    <row r="145" spans="3:3" x14ac:dyDescent="0.45">
      <c r="C145" s="21"/>
    </row>
    <row r="146" spans="3:3" x14ac:dyDescent="0.45">
      <c r="C146" s="21"/>
    </row>
    <row r="147" spans="3:3" x14ac:dyDescent="0.45">
      <c r="C147" s="21"/>
    </row>
    <row r="148" spans="3:3" x14ac:dyDescent="0.45">
      <c r="C148" s="21"/>
    </row>
    <row r="149" spans="3:3" x14ac:dyDescent="0.45">
      <c r="C149" s="21"/>
    </row>
    <row r="150" spans="3:3" x14ac:dyDescent="0.45">
      <c r="C150" s="21"/>
    </row>
    <row r="151" spans="3:3" x14ac:dyDescent="0.45">
      <c r="C151" s="21"/>
    </row>
    <row r="152" spans="3:3" x14ac:dyDescent="0.45">
      <c r="C152" s="21"/>
    </row>
    <row r="153" spans="3:3" x14ac:dyDescent="0.45">
      <c r="C153" s="21"/>
    </row>
    <row r="154" spans="3:3" x14ac:dyDescent="0.45">
      <c r="C154" s="21"/>
    </row>
    <row r="155" spans="3:3" x14ac:dyDescent="0.45">
      <c r="C155" s="21"/>
    </row>
    <row r="156" spans="3:3" x14ac:dyDescent="0.45">
      <c r="C156" s="21"/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2021-2022 Extra Duty Pay Schedule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Classified</vt:lpstr>
      <vt:lpstr>Therapists</vt:lpstr>
      <vt:lpstr>Admin</vt:lpstr>
      <vt:lpstr>Substitute</vt:lpstr>
      <vt:lpstr>Extra Duty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Mark Thomas</cp:lastModifiedBy>
  <cp:lastPrinted>2020-06-09T13:22:00Z</cp:lastPrinted>
  <dcterms:created xsi:type="dcterms:W3CDTF">2019-04-01T12:51:25Z</dcterms:created>
  <dcterms:modified xsi:type="dcterms:W3CDTF">2024-05-06T20:22:20Z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