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231000N7\SuptOff\MSOFFICE\BDMTGS\2023\Sept 2023\"/>
    </mc:Choice>
  </mc:AlternateContent>
  <bookViews>
    <workbookView xWindow="0" yWindow="0" windowWidth="28800" windowHeight="11700" tabRatio="933" firstSheet="1" activeTab="1"/>
  </bookViews>
  <sheets>
    <sheet name="Exhibit F" sheetId="17" state="hidden" r:id="rId1"/>
    <sheet name="Exhibit A" sheetId="18" r:id="rId2"/>
  </sheets>
  <definedNames>
    <definedName name="_xlnm.Print_Area" localSheetId="0">'Exhibit F'!$A$3:$E$116</definedName>
  </definedNames>
  <calcPr calcId="162913"/>
</workbook>
</file>

<file path=xl/calcChain.xml><?xml version="1.0" encoding="utf-8"?>
<calcChain xmlns="http://schemas.openxmlformats.org/spreadsheetml/2006/main">
  <c r="C31" i="18" l="1"/>
  <c r="C33" i="18" s="1"/>
  <c r="C32" i="18"/>
  <c r="B35" i="18" l="1"/>
  <c r="C40" i="18" l="1"/>
  <c r="C41" i="18" s="1"/>
  <c r="B40" i="18"/>
  <c r="E40" i="18" s="1"/>
  <c r="C106" i="17"/>
  <c r="C107" i="17"/>
  <c r="B110" i="17" s="1"/>
  <c r="B41" i="18" l="1"/>
  <c r="E41" i="18" s="1"/>
  <c r="B115" i="17"/>
  <c r="C115" i="17"/>
  <c r="C116" i="17" s="1"/>
  <c r="C108" i="17"/>
  <c r="C32" i="17"/>
  <c r="B35" i="17" s="1"/>
  <c r="C31" i="17"/>
  <c r="B116" i="17" l="1"/>
  <c r="C33" i="17"/>
  <c r="B40" i="17" l="1"/>
  <c r="C40" i="17" l="1"/>
  <c r="C41" i="17" s="1"/>
  <c r="B41" i="17"/>
  <c r="E116" i="17"/>
  <c r="E39" i="18"/>
  <c r="E40" i="17"/>
  <c r="E114" i="17"/>
  <c r="E115" i="17"/>
  <c r="E39" i="17"/>
  <c r="E41" i="17"/>
</calcChain>
</file>

<file path=xl/sharedStrings.xml><?xml version="1.0" encoding="utf-8"?>
<sst xmlns="http://schemas.openxmlformats.org/spreadsheetml/2006/main" count="140" uniqueCount="79">
  <si>
    <t>SD</t>
  </si>
  <si>
    <t>DD</t>
  </si>
  <si>
    <t>TOTAL</t>
  </si>
  <si>
    <t>Fee Per Phase</t>
  </si>
  <si>
    <t>Withholding per Phase</t>
  </si>
  <si>
    <t>Fee withholding %</t>
  </si>
  <si>
    <t>% per Phase</t>
  </si>
  <si>
    <t>CONSTRUCTION COST</t>
  </si>
  <si>
    <t>ESTIMATED TOTAL FEE (rounded to nearest $100k)</t>
  </si>
  <si>
    <t>SAVINGS $</t>
  </si>
  <si>
    <t>KDE FEE % (rounded to nearest $100k)</t>
  </si>
  <si>
    <t>Alliance Corp FEE % (rounded to nearest $100k)</t>
  </si>
  <si>
    <t>Late Fee Provision</t>
  </si>
  <si>
    <t>Monthly On Site Fee</t>
  </si>
  <si>
    <t>NEW EAST MIDDLE SCHOOL PROJECT</t>
  </si>
  <si>
    <t>Exhibit A</t>
  </si>
  <si>
    <t>Unclean/Not Well Maintained Project Site Provision</t>
  </si>
  <si>
    <t>See 11.1 from Contract</t>
  </si>
  <si>
    <t>DISTRICT SAVINGS $</t>
  </si>
  <si>
    <t>Presconstruct</t>
  </si>
  <si>
    <t>Construction</t>
  </si>
  <si>
    <t xml:space="preserve">This is just an estimated fee.  The actual fee amount will be calculated once all bids have been accepted by the </t>
  </si>
  <si>
    <t xml:space="preserve">Hardin County Board of Education.   5% of the total Fee amount will be withheld from Alliance Corp until a BG 5 </t>
  </si>
  <si>
    <t xml:space="preserve">has been approved by the Hardin County Board of Education for the Project.  The fee percentage will based off of </t>
  </si>
  <si>
    <t xml:space="preserve">the KDE Construction Manager Fee Guidelines CM as Advisor  Base Fee Chart (See Above).  The CM fee % will be </t>
  </si>
  <si>
    <t xml:space="preserve">Hardin County Board of Education and will become an expense of Alliance Corporation, unless the provisions of </t>
  </si>
  <si>
    <t>11.7.3.1 are met.</t>
  </si>
  <si>
    <t xml:space="preserve">extend past the scheduled date of final completion no further monthly on site fee will be due by or charged to the </t>
  </si>
  <si>
    <r>
      <t xml:space="preserve">Date as determined by the Architect) on the project until the scheduled date of final completion.  </t>
    </r>
    <r>
      <rPr>
        <sz val="10"/>
        <color theme="1"/>
        <rFont val="Century Gothic"/>
        <family val="2"/>
      </rPr>
      <t>Should the project</t>
    </r>
  </si>
  <si>
    <r>
      <rPr>
        <b/>
        <sz val="11"/>
        <color theme="1"/>
        <rFont val="Century Gothic"/>
        <family val="2"/>
      </rPr>
      <t>A late fee of $ 500 per day will be assessed to Alliance Corp</t>
    </r>
    <r>
      <rPr>
        <sz val="11"/>
        <color theme="1"/>
        <rFont val="Century Gothic"/>
        <family val="2"/>
      </rPr>
      <t xml:space="preserve"> for each day they fail to meet the agreed upon </t>
    </r>
  </si>
  <si>
    <r>
      <t xml:space="preserve">substantial completion deadline for the project.  </t>
    </r>
    <r>
      <rPr>
        <b/>
        <sz val="11"/>
        <color theme="1"/>
        <rFont val="Century Gothic"/>
        <family val="2"/>
      </rPr>
      <t xml:space="preserve">An additional late fee of $ 1,000 per day will be assessed to </t>
    </r>
  </si>
  <si>
    <t>Alliance Corporation is able to demonstrate that a Sub Contractor is the cause of the delay, Alliance Corp may</t>
  </si>
  <si>
    <t xml:space="preserve"> recover the above mentioned late fees from the responsible party and remit that to the Hardin County Board of </t>
  </si>
  <si>
    <t xml:space="preserve">Education, less reimbursable expenses not to exceed $ 12,750 a month.  It is Alliance Corp's responsibility to ensure </t>
  </si>
  <si>
    <t>be withheld until all late fees are paid in full, less any reimbursable expenses incurred by Alliance Corp.</t>
  </si>
  <si>
    <t xml:space="preserve">Alliance corporation will ensure that all subcontractors maintain a clean well maintained job site for all trades.  The </t>
  </si>
  <si>
    <t>Hardin County Board of Education reserves the right to complete weekly cleanliness inspections to determine if the</t>
  </si>
  <si>
    <t xml:space="preserve"> project site is being cleaned and well maintained.  In the event that the Hardin County Board of Education or it's </t>
  </si>
  <si>
    <t xml:space="preserve">representative determines that the site is unclean or not well maintained, the HCSBOE will notify Alliance Corp and </t>
  </si>
  <si>
    <t xml:space="preserve">give them 7 calendar days  to clean the site.  If after 7 calendar days, HCSBOE or it's representative determine that </t>
  </si>
  <si>
    <t xml:space="preserve">the site is still unclean or not well maintained they will use a portion of Alliance's Corps C/M Fee allocation to pay to </t>
  </si>
  <si>
    <t>get the site clean.</t>
  </si>
  <si>
    <t xml:space="preserve">Education, less reimbursable expenses not to exceed $ 13,000 a month.  It is Alliance Corp's responsibility to ensure </t>
  </si>
  <si>
    <t xml:space="preserve"> is 15.3 millionand the East Hardin Project is 24 million the fee% will be based off of 39.3 million which is 1.8%.  The 1.8%</t>
  </si>
  <si>
    <r>
      <t>calculated off of the total accepted bid construction cost for</t>
    </r>
    <r>
      <rPr>
        <b/>
        <sz val="11"/>
        <color theme="1"/>
        <rFont val="Century Gothic"/>
        <family val="2"/>
      </rPr>
      <t xml:space="preserve"> both</t>
    </r>
    <r>
      <rPr>
        <sz val="11"/>
        <color theme="1"/>
        <rFont val="Century Gothic"/>
        <family val="2"/>
      </rPr>
      <t xml:space="preserve"> projects combined.  For example, if the Lincoln Trail Project</t>
    </r>
  </si>
  <si>
    <t xml:space="preserve">The estimated additional monthly on site service fee will be $ 12,750 per calendar month from the date ground is broken (Project Start </t>
  </si>
  <si>
    <t xml:space="preserve">Alliance Corp for each day they fail to meet the final completion deadline for the project as set forth in section __________.  In the event that </t>
  </si>
  <si>
    <t xml:space="preserve">that each Sub Contractor is aware of this late fee provision and agrees to it.  The 5% of the CM as advisor base fee base will continue to </t>
  </si>
  <si>
    <t>ESTIMATED LINCOLN TRAIL  FEE EXPLANATION</t>
  </si>
  <si>
    <t>LINCOLN TRAIL ELEMETARY PROJECT ESTIMATION</t>
  </si>
  <si>
    <t>ESTIMATED EAST HARDIN FEE EXPLANATION</t>
  </si>
  <si>
    <t>estimated fee will be used to calculate the CM as advisor base fee for both projects.  See examples below:</t>
  </si>
  <si>
    <t>estmiated fee will be used to calculate the CM as advisor base fee for both projects.  See examples below:</t>
  </si>
  <si>
    <t xml:space="preserve">The estimated additional monthly on site service fee will be $ 13,000 per calendar month from the date ground is broken (Project Start </t>
  </si>
  <si>
    <t xml:space="preserve">Alliance Corp for each day they fail to meet the final completion deadline for the project as set for in section ________.  In the event that </t>
  </si>
  <si>
    <t xml:space="preserve">that each Sub Contractor is aware of this late fee provision and agrees to it.  The 5% of the CM as Advisor base fee base will continue to </t>
  </si>
  <si>
    <t>Start Date as determined by the Architect) on the project until the scheduled date of final completion.  Should the project</t>
  </si>
  <si>
    <t xml:space="preserve">that each Sub Contractor is aware of this late fee provision and agrees to it.  The 5% of the CM as advisor base fee base will </t>
  </si>
  <si>
    <t>Central Hardin High School Rennovation</t>
  </si>
  <si>
    <t>CONSTRUCTION COST PHASE 2</t>
  </si>
  <si>
    <t>The monthly on site fee will be based off of the actual BG 1 Consruction Cost for each phase.</t>
  </si>
  <si>
    <t xml:space="preserve"> </t>
  </si>
  <si>
    <r>
      <t>calculated off of the total accepted bid construction cost for</t>
    </r>
    <r>
      <rPr>
        <b/>
        <sz val="11"/>
        <color theme="1"/>
        <rFont val="Century Gothic"/>
        <family val="2"/>
      </rPr>
      <t xml:space="preserve"> all phases of </t>
    </r>
    <r>
      <rPr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the project combined.</t>
    </r>
    <r>
      <rPr>
        <sz val="11"/>
        <color theme="1"/>
        <rFont val="Century Gothic"/>
        <family val="2"/>
      </rPr>
      <t xml:space="preserve">  For ex., if the  Project</t>
    </r>
  </si>
  <si>
    <r>
      <t xml:space="preserve">has two phases each totaling $ 25 million each, the CM fee will be based off of 50 million or 1.74% </t>
    </r>
    <r>
      <rPr>
        <b/>
        <sz val="11"/>
        <color theme="1"/>
        <rFont val="Century Gothic"/>
        <family val="2"/>
      </rPr>
      <t>less.02%</t>
    </r>
    <r>
      <rPr>
        <sz val="11"/>
        <color theme="1"/>
        <rFont val="Century Gothic"/>
        <family val="2"/>
      </rPr>
      <t xml:space="preserve"> (1.72%).  </t>
    </r>
  </si>
  <si>
    <t>See example below:</t>
  </si>
  <si>
    <t>INCLEMENT WEATHER DAY SCHEDULE</t>
  </si>
  <si>
    <t>See Article 21 Attachment</t>
  </si>
  <si>
    <r>
      <t xml:space="preserve">The estimated additional monthly on site service fee will be $ 13,7500 per calendar month from the date ground is broken </t>
    </r>
    <r>
      <rPr>
        <sz val="10"/>
        <color theme="1"/>
        <rFont val="Century Gothic"/>
        <family val="2"/>
      </rPr>
      <t xml:space="preserve">(Project </t>
    </r>
  </si>
  <si>
    <t xml:space="preserve">Hardin County Board of Education.   5% of the total Fee amount will be withheld from Codell until a BG 4 </t>
  </si>
  <si>
    <t>Codell Cons FEE % (rounded to nearest $100k)</t>
  </si>
  <si>
    <t xml:space="preserve">Hardin County Board of Education and will become an expense of Codell Construction, unless the provisions of </t>
  </si>
  <si>
    <r>
      <rPr>
        <b/>
        <sz val="11"/>
        <color theme="1"/>
        <rFont val="Century Gothic"/>
        <family val="2"/>
      </rPr>
      <t>A late fee of $ 1000 per day will be assessed to Codell Construction</t>
    </r>
    <r>
      <rPr>
        <sz val="11"/>
        <color theme="1"/>
        <rFont val="Century Gothic"/>
        <family val="2"/>
      </rPr>
      <t xml:space="preserve"> for each day they fail to meet the agreed upon </t>
    </r>
  </si>
  <si>
    <t xml:space="preserve">Codell Constrution for each day they fail to meet the final completion deadline for the project as set forth in section _1.1.4_.  In the </t>
  </si>
  <si>
    <t>event that Codell Construction is able to demonstrate that a Sub Contractor is the cause of the delay, Codell may</t>
  </si>
  <si>
    <t xml:space="preserve">Education, less reimbursable expenses not to exceed $ 13,000 a month.  It is Codell's responsibility to ensure </t>
  </si>
  <si>
    <t>continue to be withheld until all late fees are paid in full, less any reimbursable expenses incurred by Codell.</t>
  </si>
  <si>
    <t xml:space="preserve">Codell will ensure that all subcontractors maintain a clean well maintained job site for all trades.  The </t>
  </si>
  <si>
    <t xml:space="preserve">representative determines that the site is unclean or not well maintained, the HCSBOE will notify Codell and </t>
  </si>
  <si>
    <t xml:space="preserve">the site is still unclean or not well maintained they will use a portion of Codell's C/M Fee allocation to pay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</si>
</sst>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 applyFill="1"/>
    <xf numFmtId="164" fontId="3" fillId="0" borderId="0" xfId="0" applyNumberFormat="1" applyFont="1"/>
    <xf numFmtId="0" fontId="3" fillId="0" borderId="1" xfId="0" applyFont="1" applyBorder="1"/>
    <xf numFmtId="44" fontId="3" fillId="0" borderId="0" xfId="1" applyFont="1"/>
    <xf numFmtId="10" fontId="3" fillId="0" borderId="0" xfId="2" applyNumberFormat="1" applyFont="1"/>
    <xf numFmtId="0" fontId="2" fillId="0" borderId="0" xfId="0" applyFont="1" applyAlignment="1">
      <alignment horizontal="right"/>
    </xf>
    <xf numFmtId="44" fontId="3" fillId="0" borderId="0" xfId="0" applyNumberFormat="1" applyFont="1"/>
    <xf numFmtId="9" fontId="3" fillId="0" borderId="0" xfId="2" applyFont="1"/>
    <xf numFmtId="10" fontId="3" fillId="0" borderId="1" xfId="2" applyNumberFormat="1" applyFont="1" applyBorder="1"/>
    <xf numFmtId="165" fontId="4" fillId="0" borderId="0" xfId="2" applyNumberFormat="1" applyFont="1" applyFill="1"/>
    <xf numFmtId="9" fontId="5" fillId="0" borderId="0" xfId="2" applyFont="1" applyFill="1"/>
    <xf numFmtId="165" fontId="4" fillId="0" borderId="2" xfId="2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2" fillId="0" borderId="1" xfId="0" applyFont="1" applyBorder="1"/>
    <xf numFmtId="44" fontId="3" fillId="0" borderId="1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3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104775</xdr:rowOff>
    </xdr:from>
    <xdr:to>
      <xdr:col>1</xdr:col>
      <xdr:colOff>656876</xdr:colOff>
      <xdr:row>19</xdr:row>
      <xdr:rowOff>142875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523875"/>
          <a:ext cx="4390676" cy="3181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</xdr:rowOff>
    </xdr:from>
    <xdr:to>
      <xdr:col>0</xdr:col>
      <xdr:colOff>3400425</xdr:colOff>
      <xdr:row>52</xdr:row>
      <xdr:rowOff>134118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029701"/>
          <a:ext cx="3400425" cy="1810517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81</xdr:row>
      <xdr:rowOff>171452</xdr:rowOff>
    </xdr:from>
    <xdr:ext cx="3695699" cy="267779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7230727"/>
          <a:ext cx="3695699" cy="2677790"/>
        </a:xfrm>
        <a:prstGeom prst="rect">
          <a:avLst/>
        </a:prstGeom>
      </xdr:spPr>
    </xdr:pic>
    <xdr:clientData/>
  </xdr:oneCellAnchor>
  <xdr:twoCellAnchor editAs="oneCell">
    <xdr:from>
      <xdr:col>0</xdr:col>
      <xdr:colOff>38101</xdr:colOff>
      <xdr:row>117</xdr:row>
      <xdr:rowOff>142876</xdr:rowOff>
    </xdr:from>
    <xdr:to>
      <xdr:col>0</xdr:col>
      <xdr:colOff>3467101</xdr:colOff>
      <xdr:row>126</xdr:row>
      <xdr:rowOff>82658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1" y="25155526"/>
          <a:ext cx="3429000" cy="1825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3</xdr:row>
      <xdr:rowOff>133349</xdr:rowOff>
    </xdr:from>
    <xdr:to>
      <xdr:col>1</xdr:col>
      <xdr:colOff>895350</xdr:colOff>
      <xdr:row>19</xdr:row>
      <xdr:rowOff>107552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761999"/>
          <a:ext cx="4133851" cy="3327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</xdr:rowOff>
    </xdr:from>
    <xdr:to>
      <xdr:col>0</xdr:col>
      <xdr:colOff>2638424</xdr:colOff>
      <xdr:row>52</xdr:row>
      <xdr:rowOff>134118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248776"/>
          <a:ext cx="2638424" cy="1810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53"/>
  <sheetViews>
    <sheetView zoomScaleNormal="100" zoomScaleSheetLayoutView="100" workbookViewId="0">
      <selection activeCell="C18" sqref="C18"/>
    </sheetView>
  </sheetViews>
  <sheetFormatPr defaultColWidth="9.140625" defaultRowHeight="16.5" x14ac:dyDescent="0.3"/>
  <cols>
    <col min="1" max="1" width="56.140625" style="2" bestFit="1" customWidth="1"/>
    <col min="2" max="2" width="15.42578125" style="2" customWidth="1"/>
    <col min="3" max="3" width="17.5703125" style="2" customWidth="1"/>
    <col min="4" max="4" width="15.5703125" style="2" customWidth="1"/>
    <col min="5" max="5" width="16.140625" style="2" customWidth="1"/>
    <col min="6" max="16384" width="9.140625" style="2"/>
  </cols>
  <sheetData>
    <row r="1" spans="1:5" x14ac:dyDescent="0.3">
      <c r="A1" s="1" t="s">
        <v>15</v>
      </c>
    </row>
    <row r="3" spans="1:5" x14ac:dyDescent="0.3">
      <c r="A3" s="16" t="s">
        <v>48</v>
      </c>
      <c r="B3" s="17"/>
      <c r="C3" s="17"/>
      <c r="D3" s="17"/>
      <c r="E3" s="17"/>
    </row>
    <row r="4" spans="1:5" x14ac:dyDescent="0.3">
      <c r="A4" s="1"/>
    </row>
    <row r="5" spans="1:5" x14ac:dyDescent="0.3">
      <c r="A5" s="1"/>
    </row>
    <row r="6" spans="1:5" x14ac:dyDescent="0.3">
      <c r="A6" s="1"/>
    </row>
    <row r="7" spans="1:5" x14ac:dyDescent="0.3">
      <c r="A7" s="1"/>
    </row>
    <row r="8" spans="1:5" x14ac:dyDescent="0.3">
      <c r="A8" s="1"/>
    </row>
    <row r="9" spans="1:5" x14ac:dyDescent="0.3">
      <c r="A9" s="1"/>
    </row>
    <row r="10" spans="1:5" x14ac:dyDescent="0.3">
      <c r="A10" s="1"/>
    </row>
    <row r="11" spans="1:5" x14ac:dyDescent="0.3">
      <c r="A11" s="1"/>
    </row>
    <row r="12" spans="1:5" x14ac:dyDescent="0.3">
      <c r="A12" s="1"/>
    </row>
    <row r="13" spans="1:5" x14ac:dyDescent="0.3">
      <c r="A13" s="1"/>
    </row>
    <row r="14" spans="1:5" x14ac:dyDescent="0.3">
      <c r="A14" s="1"/>
    </row>
    <row r="15" spans="1:5" x14ac:dyDescent="0.3">
      <c r="A15" s="1"/>
    </row>
    <row r="16" spans="1:5" x14ac:dyDescent="0.3">
      <c r="A16" s="1"/>
    </row>
    <row r="17" spans="1:5" x14ac:dyDescent="0.3">
      <c r="A17" s="1"/>
    </row>
    <row r="18" spans="1:5" x14ac:dyDescent="0.3">
      <c r="A18" s="1"/>
    </row>
    <row r="19" spans="1:5" x14ac:dyDescent="0.3">
      <c r="A19" s="1"/>
    </row>
    <row r="20" spans="1:5" x14ac:dyDescent="0.3">
      <c r="A20" s="1"/>
    </row>
    <row r="21" spans="1:5" x14ac:dyDescent="0.3">
      <c r="A21" s="2" t="s">
        <v>21</v>
      </c>
      <c r="B21" s="4"/>
      <c r="C21" s="4"/>
      <c r="D21" s="4"/>
      <c r="E21" s="4"/>
    </row>
    <row r="22" spans="1:5" x14ac:dyDescent="0.3">
      <c r="A22" s="2" t="s">
        <v>22</v>
      </c>
      <c r="B22" s="4"/>
      <c r="C22" s="4"/>
      <c r="D22" s="4"/>
      <c r="E22" s="4"/>
    </row>
    <row r="23" spans="1:5" x14ac:dyDescent="0.3">
      <c r="A23" s="2" t="s">
        <v>23</v>
      </c>
      <c r="B23" s="4"/>
      <c r="C23" s="4"/>
      <c r="D23" s="4"/>
      <c r="E23" s="4"/>
    </row>
    <row r="24" spans="1:5" x14ac:dyDescent="0.3">
      <c r="A24" s="2" t="s">
        <v>24</v>
      </c>
      <c r="B24" s="4"/>
      <c r="C24" s="4"/>
      <c r="D24" s="4"/>
      <c r="E24" s="4"/>
    </row>
    <row r="25" spans="1:5" x14ac:dyDescent="0.3">
      <c r="A25" s="2" t="s">
        <v>44</v>
      </c>
      <c r="B25" s="4"/>
      <c r="C25" s="4"/>
      <c r="D25" s="4"/>
      <c r="E25" s="4"/>
    </row>
    <row r="26" spans="1:5" x14ac:dyDescent="0.3">
      <c r="A26" s="2" t="s">
        <v>43</v>
      </c>
      <c r="B26" s="4"/>
      <c r="C26" s="4"/>
      <c r="D26" s="4"/>
      <c r="E26" s="4"/>
    </row>
    <row r="27" spans="1:5" x14ac:dyDescent="0.3">
      <c r="A27" s="2" t="s">
        <v>52</v>
      </c>
      <c r="B27" s="4"/>
      <c r="C27" s="4"/>
      <c r="D27" s="4"/>
      <c r="E27" s="4"/>
    </row>
    <row r="28" spans="1:5" x14ac:dyDescent="0.3">
      <c r="B28" s="4"/>
      <c r="C28" s="4"/>
      <c r="D28" s="4"/>
      <c r="E28" s="4"/>
    </row>
    <row r="29" spans="1:5" x14ac:dyDescent="0.3">
      <c r="A29" s="18" t="s">
        <v>49</v>
      </c>
      <c r="B29" s="5"/>
      <c r="C29" s="5"/>
    </row>
    <row r="30" spans="1:5" x14ac:dyDescent="0.3">
      <c r="A30" s="2" t="s">
        <v>7</v>
      </c>
      <c r="C30" s="6">
        <v>15309914</v>
      </c>
    </row>
    <row r="31" spans="1:5" x14ac:dyDescent="0.3">
      <c r="A31" s="2" t="s">
        <v>10</v>
      </c>
      <c r="B31" s="7">
        <v>1.95E-2</v>
      </c>
      <c r="C31" s="9">
        <f>ROUND(C30*B31,-2)</f>
        <v>298500</v>
      </c>
    </row>
    <row r="32" spans="1:5" x14ac:dyDescent="0.3">
      <c r="A32" s="2" t="s">
        <v>11</v>
      </c>
      <c r="B32" s="7">
        <v>1.7999999999999999E-2</v>
      </c>
      <c r="C32" s="9">
        <f>ROUND(C30*B32,-2)</f>
        <v>275600</v>
      </c>
    </row>
    <row r="33" spans="1:5" x14ac:dyDescent="0.3">
      <c r="A33" s="5" t="s">
        <v>18</v>
      </c>
      <c r="B33" s="11"/>
      <c r="C33" s="19">
        <f>C31-C32</f>
        <v>22900</v>
      </c>
    </row>
    <row r="35" spans="1:5" x14ac:dyDescent="0.3">
      <c r="A35" s="2" t="s">
        <v>8</v>
      </c>
      <c r="B35" s="3">
        <f>C32</f>
        <v>275600</v>
      </c>
    </row>
    <row r="36" spans="1:5" x14ac:dyDescent="0.3">
      <c r="A36" s="2" t="s">
        <v>5</v>
      </c>
      <c r="B36" s="12">
        <v>0.05</v>
      </c>
    </row>
    <row r="37" spans="1:5" x14ac:dyDescent="0.3">
      <c r="B37" s="12"/>
    </row>
    <row r="38" spans="1:5" s="8" customFormat="1" ht="15" thickBot="1" x14ac:dyDescent="0.25">
      <c r="A38" s="8" t="s">
        <v>17</v>
      </c>
      <c r="B38" s="14" t="s">
        <v>19</v>
      </c>
      <c r="C38" s="15" t="s">
        <v>20</v>
      </c>
      <c r="D38" s="15"/>
      <c r="E38" s="15" t="s">
        <v>2</v>
      </c>
    </row>
    <row r="39" spans="1:5" s="10" customFormat="1" ht="17.25" thickTop="1" x14ac:dyDescent="0.3">
      <c r="A39" s="10" t="s">
        <v>6</v>
      </c>
      <c r="B39" s="13">
        <v>0.1</v>
      </c>
      <c r="C39" s="10">
        <v>0.9</v>
      </c>
      <c r="E39" s="10">
        <f ca="1">SUM(B39:E39)</f>
        <v>1</v>
      </c>
    </row>
    <row r="40" spans="1:5" x14ac:dyDescent="0.3">
      <c r="A40" s="2" t="s">
        <v>3</v>
      </c>
      <c r="B40" s="4">
        <f>$B$35*B39</f>
        <v>27560</v>
      </c>
      <c r="C40" s="4">
        <f t="shared" ref="C40" si="0">$B$35*C39</f>
        <v>248040</v>
      </c>
      <c r="D40" s="4"/>
      <c r="E40" s="6">
        <f ca="1">SUM(B40:E40)</f>
        <v>275600</v>
      </c>
    </row>
    <row r="41" spans="1:5" x14ac:dyDescent="0.3">
      <c r="A41" s="2" t="s">
        <v>4</v>
      </c>
      <c r="B41" s="4">
        <f>B40*$B$36</f>
        <v>1378</v>
      </c>
      <c r="C41" s="4">
        <f t="shared" ref="C41" si="1">C40*$B$36</f>
        <v>12402</v>
      </c>
      <c r="D41" s="4"/>
      <c r="E41" s="6">
        <f ca="1">SUM(B41:E41)</f>
        <v>13780</v>
      </c>
    </row>
    <row r="42" spans="1:5" x14ac:dyDescent="0.3">
      <c r="B42" s="4"/>
      <c r="C42" s="4"/>
      <c r="D42" s="4"/>
      <c r="E42" s="4"/>
    </row>
    <row r="43" spans="1:5" ht="18.75" x14ac:dyDescent="0.3">
      <c r="A43" s="20" t="s">
        <v>13</v>
      </c>
      <c r="B43" s="4"/>
      <c r="C43" s="4"/>
      <c r="D43" s="4"/>
      <c r="E43" s="4"/>
    </row>
    <row r="44" spans="1:5" x14ac:dyDescent="0.3">
      <c r="B44" s="4"/>
      <c r="C44" s="4"/>
      <c r="D44" s="4"/>
      <c r="E44" s="4"/>
    </row>
    <row r="45" spans="1:5" x14ac:dyDescent="0.3">
      <c r="B45" s="4"/>
      <c r="C45" s="4"/>
      <c r="D45" s="4"/>
      <c r="E45" s="4"/>
    </row>
    <row r="46" spans="1:5" x14ac:dyDescent="0.3">
      <c r="B46" s="4"/>
      <c r="C46" s="4"/>
      <c r="D46" s="4"/>
      <c r="E46" s="4"/>
    </row>
    <row r="47" spans="1:5" x14ac:dyDescent="0.3">
      <c r="B47" s="4"/>
      <c r="C47" s="4"/>
      <c r="D47" s="4"/>
      <c r="E47" s="4"/>
    </row>
    <row r="48" spans="1:5" x14ac:dyDescent="0.3">
      <c r="B48" s="4"/>
      <c r="C48" s="4"/>
      <c r="D48" s="4"/>
      <c r="E48" s="4"/>
    </row>
    <row r="49" spans="1:5" x14ac:dyDescent="0.3">
      <c r="B49" s="4"/>
      <c r="C49" s="4"/>
      <c r="D49" s="4"/>
      <c r="E49" s="4"/>
    </row>
    <row r="50" spans="1:5" x14ac:dyDescent="0.3">
      <c r="B50" s="4"/>
      <c r="C50" s="4"/>
      <c r="D50" s="4"/>
      <c r="E50" s="4"/>
    </row>
    <row r="51" spans="1:5" x14ac:dyDescent="0.3">
      <c r="B51" s="4"/>
      <c r="C51" s="4"/>
      <c r="D51" s="4"/>
      <c r="E51" s="4"/>
    </row>
    <row r="52" spans="1:5" x14ac:dyDescent="0.3">
      <c r="B52" s="4"/>
      <c r="C52" s="4"/>
      <c r="D52" s="4"/>
      <c r="E52" s="4"/>
    </row>
    <row r="53" spans="1:5" x14ac:dyDescent="0.3">
      <c r="B53" s="4"/>
      <c r="C53" s="4"/>
      <c r="D53" s="4"/>
      <c r="E53" s="4"/>
    </row>
    <row r="54" spans="1:5" x14ac:dyDescent="0.3">
      <c r="A54" s="2" t="s">
        <v>45</v>
      </c>
      <c r="B54" s="4"/>
      <c r="C54" s="4"/>
      <c r="D54" s="4"/>
      <c r="E54" s="4"/>
    </row>
    <row r="55" spans="1:5" x14ac:dyDescent="0.3">
      <c r="A55" s="2" t="s">
        <v>28</v>
      </c>
      <c r="B55" s="4"/>
      <c r="C55" s="4"/>
      <c r="D55" s="4"/>
      <c r="E55" s="4"/>
    </row>
    <row r="56" spans="1:5" x14ac:dyDescent="0.3">
      <c r="A56" s="2" t="s">
        <v>27</v>
      </c>
      <c r="B56" s="4"/>
      <c r="C56" s="4"/>
      <c r="D56" s="4"/>
      <c r="E56" s="4"/>
    </row>
    <row r="57" spans="1:5" x14ac:dyDescent="0.3">
      <c r="A57" s="2" t="s">
        <v>25</v>
      </c>
      <c r="B57" s="4"/>
      <c r="C57" s="4"/>
      <c r="D57" s="4"/>
      <c r="E57" s="4"/>
    </row>
    <row r="58" spans="1:5" x14ac:dyDescent="0.3">
      <c r="A58" s="2" t="s">
        <v>26</v>
      </c>
      <c r="B58" s="4"/>
      <c r="C58" s="4"/>
      <c r="D58" s="4"/>
      <c r="E58" s="4"/>
    </row>
    <row r="59" spans="1:5" x14ac:dyDescent="0.3">
      <c r="B59" s="4"/>
      <c r="C59" s="4"/>
      <c r="D59" s="4"/>
      <c r="E59" s="4"/>
    </row>
    <row r="60" spans="1:5" s="20" customFormat="1" ht="18" x14ac:dyDescent="0.25">
      <c r="A60" s="20" t="s">
        <v>12</v>
      </c>
      <c r="B60" s="21"/>
      <c r="C60" s="21"/>
      <c r="D60" s="21"/>
      <c r="E60" s="21"/>
    </row>
    <row r="61" spans="1:5" x14ac:dyDescent="0.3">
      <c r="B61" s="4"/>
      <c r="C61" s="4"/>
      <c r="D61" s="4"/>
      <c r="E61" s="4"/>
    </row>
    <row r="62" spans="1:5" x14ac:dyDescent="0.3">
      <c r="A62" s="2" t="s">
        <v>29</v>
      </c>
      <c r="B62" s="4"/>
      <c r="C62" s="4"/>
      <c r="D62" s="4"/>
      <c r="E62" s="4"/>
    </row>
    <row r="63" spans="1:5" x14ac:dyDescent="0.3">
      <c r="A63" s="2" t="s">
        <v>30</v>
      </c>
      <c r="B63" s="4"/>
      <c r="C63" s="4"/>
      <c r="D63" s="4"/>
      <c r="E63" s="4"/>
    </row>
    <row r="64" spans="1:5" x14ac:dyDescent="0.3">
      <c r="A64" s="2" t="s">
        <v>46</v>
      </c>
      <c r="B64" s="4"/>
      <c r="C64" s="4"/>
      <c r="D64" s="4"/>
      <c r="E64" s="4"/>
    </row>
    <row r="65" spans="1:5" x14ac:dyDescent="0.3">
      <c r="A65" s="2" t="s">
        <v>31</v>
      </c>
      <c r="B65" s="4"/>
      <c r="C65" s="4"/>
      <c r="D65" s="4"/>
      <c r="E65" s="4"/>
    </row>
    <row r="66" spans="1:5" x14ac:dyDescent="0.3">
      <c r="A66" s="2" t="s">
        <v>32</v>
      </c>
      <c r="B66" s="4"/>
      <c r="C66" s="4"/>
      <c r="D66" s="4"/>
      <c r="E66" s="4"/>
    </row>
    <row r="67" spans="1:5" x14ac:dyDescent="0.3">
      <c r="A67" s="2" t="s">
        <v>33</v>
      </c>
      <c r="B67" s="4"/>
      <c r="C67" s="4"/>
      <c r="D67" s="4"/>
      <c r="E67" s="4"/>
    </row>
    <row r="68" spans="1:5" x14ac:dyDescent="0.3">
      <c r="A68" s="2" t="s">
        <v>47</v>
      </c>
      <c r="B68" s="4"/>
      <c r="C68" s="4"/>
      <c r="D68" s="4"/>
      <c r="E68" s="4"/>
    </row>
    <row r="69" spans="1:5" x14ac:dyDescent="0.3">
      <c r="A69" s="2" t="s">
        <v>34</v>
      </c>
      <c r="B69" s="4"/>
      <c r="C69" s="4"/>
      <c r="D69" s="4"/>
      <c r="E69" s="4"/>
    </row>
    <row r="70" spans="1:5" x14ac:dyDescent="0.3">
      <c r="B70" s="4"/>
      <c r="C70" s="4"/>
      <c r="D70" s="4"/>
      <c r="E70" s="4"/>
    </row>
    <row r="71" spans="1:5" ht="18.75" x14ac:dyDescent="0.3">
      <c r="A71" s="20" t="s">
        <v>16</v>
      </c>
      <c r="B71" s="4"/>
      <c r="C71" s="4"/>
      <c r="D71" s="4"/>
      <c r="E71" s="4"/>
    </row>
    <row r="72" spans="1:5" x14ac:dyDescent="0.3">
      <c r="B72" s="4"/>
      <c r="C72" s="4"/>
      <c r="D72" s="4"/>
      <c r="E72" s="4"/>
    </row>
    <row r="73" spans="1:5" x14ac:dyDescent="0.3">
      <c r="A73" s="2" t="s">
        <v>35</v>
      </c>
      <c r="B73" s="4"/>
      <c r="C73" s="4"/>
      <c r="D73" s="4"/>
      <c r="E73" s="4"/>
    </row>
    <row r="74" spans="1:5" x14ac:dyDescent="0.3">
      <c r="A74" s="2" t="s">
        <v>36</v>
      </c>
      <c r="B74" s="4"/>
      <c r="C74" s="4"/>
      <c r="D74" s="4"/>
      <c r="E74" s="4"/>
    </row>
    <row r="75" spans="1:5" x14ac:dyDescent="0.3">
      <c r="A75" s="2" t="s">
        <v>37</v>
      </c>
      <c r="B75" s="4"/>
      <c r="C75" s="4"/>
      <c r="D75" s="4"/>
      <c r="E75" s="4"/>
    </row>
    <row r="76" spans="1:5" x14ac:dyDescent="0.3">
      <c r="A76" s="2" t="s">
        <v>38</v>
      </c>
      <c r="B76" s="4"/>
      <c r="C76" s="4"/>
      <c r="D76" s="4"/>
      <c r="E76" s="4"/>
    </row>
    <row r="77" spans="1:5" x14ac:dyDescent="0.3">
      <c r="A77" s="2" t="s">
        <v>39</v>
      </c>
      <c r="B77" s="4"/>
      <c r="C77" s="4"/>
      <c r="D77" s="4"/>
      <c r="E77" s="4"/>
    </row>
    <row r="78" spans="1:5" x14ac:dyDescent="0.3">
      <c r="A78" s="2" t="s">
        <v>40</v>
      </c>
      <c r="B78" s="4"/>
      <c r="C78" s="4"/>
      <c r="D78" s="4"/>
      <c r="E78" s="4"/>
    </row>
    <row r="79" spans="1:5" x14ac:dyDescent="0.3">
      <c r="A79" s="2" t="s">
        <v>41</v>
      </c>
      <c r="B79" s="4"/>
      <c r="C79" s="4"/>
      <c r="D79" s="4"/>
      <c r="E79" s="4"/>
    </row>
    <row r="80" spans="1:5" x14ac:dyDescent="0.3">
      <c r="B80" s="4"/>
      <c r="C80" s="4"/>
      <c r="D80" s="4"/>
      <c r="E80" s="4"/>
    </row>
    <row r="81" spans="1:5" s="22" customFormat="1" ht="18.75" x14ac:dyDescent="0.3">
      <c r="A81" s="16" t="s">
        <v>50</v>
      </c>
      <c r="B81" s="17"/>
      <c r="C81" s="17"/>
      <c r="D81" s="17"/>
      <c r="E81" s="17"/>
    </row>
    <row r="82" spans="1:5" x14ac:dyDescent="0.3">
      <c r="A82" s="1"/>
    </row>
    <row r="83" spans="1:5" x14ac:dyDescent="0.3">
      <c r="A83" s="1"/>
    </row>
    <row r="84" spans="1:5" x14ac:dyDescent="0.3">
      <c r="A84" s="1"/>
    </row>
    <row r="85" spans="1:5" x14ac:dyDescent="0.3">
      <c r="A85" s="1"/>
    </row>
    <row r="86" spans="1:5" x14ac:dyDescent="0.3">
      <c r="A86" s="1"/>
    </row>
    <row r="87" spans="1:5" x14ac:dyDescent="0.3">
      <c r="A87" s="1"/>
    </row>
    <row r="88" spans="1:5" x14ac:dyDescent="0.3">
      <c r="A88" s="1"/>
    </row>
    <row r="89" spans="1:5" x14ac:dyDescent="0.3">
      <c r="A89" s="1"/>
    </row>
    <row r="90" spans="1:5" x14ac:dyDescent="0.3">
      <c r="A90" s="1"/>
    </row>
    <row r="91" spans="1:5" x14ac:dyDescent="0.3">
      <c r="A91" s="1"/>
    </row>
    <row r="92" spans="1:5" x14ac:dyDescent="0.3">
      <c r="A92" s="1"/>
    </row>
    <row r="93" spans="1:5" x14ac:dyDescent="0.3">
      <c r="A93" s="1"/>
    </row>
    <row r="94" spans="1:5" x14ac:dyDescent="0.3">
      <c r="A94" s="1"/>
    </row>
    <row r="95" spans="1:5" x14ac:dyDescent="0.3">
      <c r="A95" s="1"/>
    </row>
    <row r="96" spans="1:5" x14ac:dyDescent="0.3">
      <c r="A96" s="2" t="s">
        <v>21</v>
      </c>
      <c r="B96" s="4"/>
      <c r="C96" s="4"/>
      <c r="D96" s="4"/>
      <c r="E96" s="4"/>
    </row>
    <row r="97" spans="1:5" x14ac:dyDescent="0.3">
      <c r="A97" s="2" t="s">
        <v>22</v>
      </c>
      <c r="B97" s="4"/>
      <c r="C97" s="4"/>
      <c r="D97" s="4"/>
      <c r="E97" s="4"/>
    </row>
    <row r="98" spans="1:5" x14ac:dyDescent="0.3">
      <c r="A98" s="2" t="s">
        <v>23</v>
      </c>
      <c r="B98" s="4"/>
      <c r="C98" s="4"/>
      <c r="D98" s="4"/>
      <c r="E98" s="4"/>
    </row>
    <row r="99" spans="1:5" x14ac:dyDescent="0.3">
      <c r="A99" s="2" t="s">
        <v>24</v>
      </c>
      <c r="B99" s="4"/>
      <c r="C99" s="4"/>
      <c r="D99" s="4"/>
      <c r="E99" s="4"/>
    </row>
    <row r="100" spans="1:5" x14ac:dyDescent="0.3">
      <c r="A100" s="2" t="s">
        <v>44</v>
      </c>
      <c r="B100" s="4"/>
      <c r="C100" s="4"/>
      <c r="D100" s="4"/>
      <c r="E100" s="4"/>
    </row>
    <row r="101" spans="1:5" x14ac:dyDescent="0.3">
      <c r="A101" s="2" t="s">
        <v>43</v>
      </c>
      <c r="B101" s="4"/>
      <c r="C101" s="4"/>
      <c r="D101" s="4"/>
      <c r="E101" s="4"/>
    </row>
    <row r="102" spans="1:5" x14ac:dyDescent="0.3">
      <c r="A102" s="2" t="s">
        <v>51</v>
      </c>
      <c r="B102" s="4"/>
      <c r="C102" s="4"/>
      <c r="D102" s="4"/>
      <c r="E102" s="4"/>
    </row>
    <row r="103" spans="1:5" x14ac:dyDescent="0.3">
      <c r="B103" s="4"/>
      <c r="C103" s="4"/>
      <c r="D103" s="4"/>
      <c r="E103" s="4"/>
    </row>
    <row r="104" spans="1:5" x14ac:dyDescent="0.3">
      <c r="A104" s="18" t="s">
        <v>14</v>
      </c>
      <c r="B104" s="5"/>
      <c r="C104" s="5"/>
    </row>
    <row r="105" spans="1:5" x14ac:dyDescent="0.3">
      <c r="A105" s="2" t="s">
        <v>7</v>
      </c>
      <c r="C105" s="6">
        <v>24015543</v>
      </c>
    </row>
    <row r="106" spans="1:5" x14ac:dyDescent="0.3">
      <c r="A106" s="2" t="s">
        <v>10</v>
      </c>
      <c r="B106" s="7">
        <v>1.9E-2</v>
      </c>
      <c r="C106" s="9">
        <f>ROUND(C105*B106,-2)</f>
        <v>456300</v>
      </c>
    </row>
    <row r="107" spans="1:5" x14ac:dyDescent="0.3">
      <c r="A107" s="2" t="s">
        <v>11</v>
      </c>
      <c r="B107" s="7">
        <v>1.7999999999999999E-2</v>
      </c>
      <c r="C107" s="9">
        <f>ROUND(C105*B107,-2)</f>
        <v>432300</v>
      </c>
    </row>
    <row r="108" spans="1:5" x14ac:dyDescent="0.3">
      <c r="A108" s="5" t="s">
        <v>9</v>
      </c>
      <c r="B108" s="11"/>
      <c r="C108" s="19">
        <f>C106-C107</f>
        <v>24000</v>
      </c>
    </row>
    <row r="110" spans="1:5" x14ac:dyDescent="0.3">
      <c r="A110" s="2" t="s">
        <v>8</v>
      </c>
      <c r="B110" s="3">
        <f>C107</f>
        <v>432300</v>
      </c>
    </row>
    <row r="111" spans="1:5" x14ac:dyDescent="0.3">
      <c r="A111" s="2" t="s">
        <v>5</v>
      </c>
      <c r="B111" s="12">
        <v>0.05</v>
      </c>
    </row>
    <row r="112" spans="1:5" x14ac:dyDescent="0.3">
      <c r="B112" s="12"/>
    </row>
    <row r="113" spans="1:5" s="8" customFormat="1" ht="15" thickBot="1" x14ac:dyDescent="0.25">
      <c r="A113" s="8" t="s">
        <v>17</v>
      </c>
      <c r="B113" s="14" t="s">
        <v>0</v>
      </c>
      <c r="C113" s="15" t="s">
        <v>1</v>
      </c>
      <c r="D113" s="15"/>
      <c r="E113" s="15" t="s">
        <v>2</v>
      </c>
    </row>
    <row r="114" spans="1:5" s="10" customFormat="1" ht="17.25" thickTop="1" x14ac:dyDescent="0.3">
      <c r="A114" s="10" t="s">
        <v>6</v>
      </c>
      <c r="B114" s="13">
        <v>0.1</v>
      </c>
      <c r="C114" s="10">
        <v>0.9</v>
      </c>
      <c r="E114" s="10">
        <f ca="1">SUM(B114:E114)</f>
        <v>1</v>
      </c>
    </row>
    <row r="115" spans="1:5" x14ac:dyDescent="0.3">
      <c r="A115" s="2" t="s">
        <v>3</v>
      </c>
      <c r="B115" s="4">
        <f>$B$110*B114</f>
        <v>43230</v>
      </c>
      <c r="C115" s="4">
        <f>$B$110*C114</f>
        <v>389070</v>
      </c>
      <c r="D115" s="4"/>
      <c r="E115" s="6">
        <f ca="1">SUM(B115:E115)</f>
        <v>432300</v>
      </c>
    </row>
    <row r="116" spans="1:5" x14ac:dyDescent="0.3">
      <c r="A116" s="2" t="s">
        <v>4</v>
      </c>
      <c r="B116" s="4">
        <f>B115*$B$36</f>
        <v>2161.5</v>
      </c>
      <c r="C116" s="4">
        <f t="shared" ref="C116" si="2">C115*$B$36</f>
        <v>19453.5</v>
      </c>
      <c r="D116" s="4"/>
      <c r="E116" s="6">
        <f ca="1">SUM(B116:E116)</f>
        <v>21615</v>
      </c>
    </row>
    <row r="128" spans="1:5" x14ac:dyDescent="0.3">
      <c r="A128" s="2" t="s">
        <v>53</v>
      </c>
      <c r="B128" s="4"/>
      <c r="C128" s="4"/>
      <c r="D128" s="4"/>
      <c r="E128" s="4"/>
    </row>
    <row r="129" spans="1:5" x14ac:dyDescent="0.3">
      <c r="A129" s="2" t="s">
        <v>28</v>
      </c>
      <c r="B129" s="4"/>
      <c r="C129" s="4"/>
      <c r="D129" s="4"/>
      <c r="E129" s="4"/>
    </row>
    <row r="130" spans="1:5" x14ac:dyDescent="0.3">
      <c r="A130" s="2" t="s">
        <v>27</v>
      </c>
      <c r="B130" s="4"/>
      <c r="C130" s="4"/>
      <c r="D130" s="4"/>
      <c r="E130" s="4"/>
    </row>
    <row r="131" spans="1:5" x14ac:dyDescent="0.3">
      <c r="A131" s="2" t="s">
        <v>25</v>
      </c>
      <c r="B131" s="4"/>
      <c r="C131" s="4"/>
      <c r="D131" s="4"/>
      <c r="E131" s="4"/>
    </row>
    <row r="132" spans="1:5" x14ac:dyDescent="0.3">
      <c r="A132" s="2" t="s">
        <v>26</v>
      </c>
      <c r="B132" s="4"/>
      <c r="C132" s="4"/>
      <c r="D132" s="4"/>
      <c r="E132" s="4"/>
    </row>
    <row r="133" spans="1:5" x14ac:dyDescent="0.3">
      <c r="B133" s="4"/>
      <c r="C133" s="4"/>
      <c r="D133" s="4"/>
      <c r="E133" s="4"/>
    </row>
    <row r="134" spans="1:5" s="20" customFormat="1" ht="18" x14ac:dyDescent="0.25">
      <c r="A134" s="20" t="s">
        <v>12</v>
      </c>
      <c r="B134" s="21"/>
      <c r="C134" s="21"/>
      <c r="D134" s="21"/>
      <c r="E134" s="21"/>
    </row>
    <row r="135" spans="1:5" x14ac:dyDescent="0.3">
      <c r="B135" s="4"/>
      <c r="C135" s="4"/>
      <c r="D135" s="4"/>
      <c r="E135" s="4"/>
    </row>
    <row r="136" spans="1:5" x14ac:dyDescent="0.3">
      <c r="A136" s="2" t="s">
        <v>29</v>
      </c>
      <c r="B136" s="4"/>
      <c r="C136" s="4"/>
      <c r="D136" s="4"/>
      <c r="E136" s="4"/>
    </row>
    <row r="137" spans="1:5" x14ac:dyDescent="0.3">
      <c r="A137" s="2" t="s">
        <v>30</v>
      </c>
      <c r="B137" s="4"/>
      <c r="C137" s="4"/>
      <c r="D137" s="4"/>
      <c r="E137" s="4"/>
    </row>
    <row r="138" spans="1:5" x14ac:dyDescent="0.3">
      <c r="A138" s="2" t="s">
        <v>54</v>
      </c>
      <c r="B138" s="4"/>
      <c r="C138" s="4"/>
      <c r="D138" s="4"/>
      <c r="E138" s="4"/>
    </row>
    <row r="139" spans="1:5" x14ac:dyDescent="0.3">
      <c r="A139" s="2" t="s">
        <v>31</v>
      </c>
      <c r="B139" s="4"/>
      <c r="C139" s="4"/>
      <c r="D139" s="4"/>
      <c r="E139" s="4"/>
    </row>
    <row r="140" spans="1:5" x14ac:dyDescent="0.3">
      <c r="A140" s="2" t="s">
        <v>32</v>
      </c>
      <c r="B140" s="4"/>
      <c r="C140" s="4"/>
      <c r="D140" s="4"/>
      <c r="E140" s="4"/>
    </row>
    <row r="141" spans="1:5" x14ac:dyDescent="0.3">
      <c r="A141" s="2" t="s">
        <v>42</v>
      </c>
      <c r="B141" s="4"/>
      <c r="C141" s="4"/>
      <c r="D141" s="4"/>
      <c r="E141" s="4"/>
    </row>
    <row r="142" spans="1:5" x14ac:dyDescent="0.3">
      <c r="A142" s="2" t="s">
        <v>55</v>
      </c>
      <c r="B142" s="4"/>
      <c r="C142" s="4"/>
      <c r="D142" s="4"/>
      <c r="E142" s="4"/>
    </row>
    <row r="143" spans="1:5" x14ac:dyDescent="0.3">
      <c r="A143" s="2" t="s">
        <v>34</v>
      </c>
      <c r="B143" s="4"/>
      <c r="C143" s="4"/>
      <c r="D143" s="4"/>
      <c r="E143" s="4"/>
    </row>
    <row r="144" spans="1:5" x14ac:dyDescent="0.3">
      <c r="B144" s="4"/>
      <c r="C144" s="4"/>
      <c r="D144" s="4"/>
      <c r="E144" s="4"/>
    </row>
    <row r="145" spans="1:5" ht="18.75" x14ac:dyDescent="0.3">
      <c r="A145" s="20" t="s">
        <v>16</v>
      </c>
      <c r="B145" s="4"/>
      <c r="C145" s="4"/>
      <c r="D145" s="4"/>
      <c r="E145" s="4"/>
    </row>
    <row r="146" spans="1:5" x14ac:dyDescent="0.3">
      <c r="B146" s="4"/>
      <c r="C146" s="4"/>
      <c r="D146" s="4"/>
      <c r="E146" s="4"/>
    </row>
    <row r="147" spans="1:5" x14ac:dyDescent="0.3">
      <c r="A147" s="2" t="s">
        <v>35</v>
      </c>
      <c r="B147" s="4"/>
      <c r="C147" s="4"/>
      <c r="D147" s="4"/>
      <c r="E147" s="4"/>
    </row>
    <row r="148" spans="1:5" x14ac:dyDescent="0.3">
      <c r="A148" s="2" t="s">
        <v>36</v>
      </c>
      <c r="B148" s="4"/>
      <c r="C148" s="4"/>
      <c r="D148" s="4"/>
      <c r="E148" s="4"/>
    </row>
    <row r="149" spans="1:5" x14ac:dyDescent="0.3">
      <c r="A149" s="2" t="s">
        <v>37</v>
      </c>
      <c r="B149" s="4"/>
      <c r="C149" s="4"/>
      <c r="D149" s="4"/>
      <c r="E149" s="4"/>
    </row>
    <row r="150" spans="1:5" x14ac:dyDescent="0.3">
      <c r="A150" s="2" t="s">
        <v>38</v>
      </c>
      <c r="B150" s="4"/>
      <c r="C150" s="4"/>
      <c r="D150" s="4"/>
      <c r="E150" s="4"/>
    </row>
    <row r="151" spans="1:5" x14ac:dyDescent="0.3">
      <c r="A151" s="2" t="s">
        <v>39</v>
      </c>
      <c r="B151" s="4"/>
      <c r="C151" s="4"/>
      <c r="D151" s="4"/>
      <c r="E151" s="4"/>
    </row>
    <row r="152" spans="1:5" x14ac:dyDescent="0.3">
      <c r="A152" s="2" t="s">
        <v>40</v>
      </c>
      <c r="B152" s="4"/>
      <c r="C152" s="4"/>
      <c r="D152" s="4"/>
      <c r="E152" s="4"/>
    </row>
    <row r="153" spans="1:5" x14ac:dyDescent="0.3">
      <c r="A153" s="2" t="s">
        <v>41</v>
      </c>
      <c r="B153" s="4"/>
      <c r="C153" s="4"/>
      <c r="D153" s="4"/>
      <c r="E153" s="4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I76" sqref="I76"/>
    </sheetView>
  </sheetViews>
  <sheetFormatPr defaultRowHeight="15" x14ac:dyDescent="0.25"/>
  <cols>
    <col min="1" max="1" width="50.140625" customWidth="1"/>
    <col min="2" max="2" width="15.85546875" customWidth="1"/>
    <col min="3" max="3" width="18.7109375" customWidth="1"/>
    <col min="4" max="10" width="15.85546875" customWidth="1"/>
  </cols>
  <sheetData>
    <row r="1" spans="1:8" ht="16.5" x14ac:dyDescent="0.3">
      <c r="A1" s="1" t="s">
        <v>15</v>
      </c>
      <c r="B1" s="2"/>
      <c r="C1" s="2"/>
      <c r="D1" s="2"/>
      <c r="E1" s="2"/>
      <c r="F1" s="2"/>
      <c r="G1" s="2"/>
      <c r="H1" s="2"/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6.5" x14ac:dyDescent="0.3">
      <c r="A3" s="16" t="s">
        <v>48</v>
      </c>
      <c r="B3" s="17"/>
      <c r="C3" s="17"/>
      <c r="D3" s="17"/>
      <c r="E3" s="17"/>
      <c r="F3" s="2"/>
      <c r="G3" s="2"/>
      <c r="H3" s="2"/>
    </row>
    <row r="4" spans="1:8" ht="16.5" x14ac:dyDescent="0.3">
      <c r="A4" s="1"/>
      <c r="B4" s="2"/>
      <c r="C4" s="2"/>
      <c r="D4" s="2"/>
      <c r="E4" s="2"/>
      <c r="F4" s="2"/>
      <c r="G4" s="2"/>
      <c r="H4" s="2"/>
    </row>
    <row r="5" spans="1:8" ht="16.5" x14ac:dyDescent="0.3">
      <c r="A5" s="1"/>
      <c r="B5" s="2"/>
      <c r="C5" s="2"/>
      <c r="D5" s="2"/>
      <c r="E5" s="2"/>
      <c r="F5" s="2"/>
      <c r="G5" s="2"/>
      <c r="H5" s="2"/>
    </row>
    <row r="6" spans="1:8" ht="16.5" x14ac:dyDescent="0.3">
      <c r="A6" s="1"/>
      <c r="B6" s="2"/>
      <c r="C6" s="2"/>
      <c r="D6" s="2"/>
      <c r="E6" s="2"/>
      <c r="F6" s="2"/>
      <c r="G6" s="2"/>
      <c r="H6" s="2"/>
    </row>
    <row r="7" spans="1:8" ht="16.5" x14ac:dyDescent="0.3">
      <c r="A7" s="1"/>
      <c r="B7" s="2"/>
      <c r="C7" s="2"/>
      <c r="D7" s="2"/>
      <c r="E7" s="2"/>
      <c r="F7" s="2"/>
      <c r="G7" s="2"/>
      <c r="H7" s="2"/>
    </row>
    <row r="8" spans="1:8" ht="16.5" x14ac:dyDescent="0.3">
      <c r="A8" s="1"/>
      <c r="B8" s="2"/>
      <c r="C8" s="2"/>
      <c r="D8" s="2"/>
      <c r="E8" s="2"/>
      <c r="F8" s="2"/>
      <c r="G8" s="2"/>
      <c r="H8" s="2"/>
    </row>
    <row r="9" spans="1:8" ht="16.5" x14ac:dyDescent="0.3">
      <c r="A9" s="1"/>
      <c r="B9" s="2"/>
      <c r="C9" s="2"/>
      <c r="D9" s="2"/>
      <c r="E9" s="2"/>
      <c r="F9" s="2"/>
      <c r="G9" s="2"/>
      <c r="H9" s="2"/>
    </row>
    <row r="10" spans="1:8" ht="16.5" x14ac:dyDescent="0.3">
      <c r="A10" s="1"/>
      <c r="B10" s="2"/>
      <c r="C10" s="2"/>
      <c r="D10" s="2"/>
      <c r="E10" s="2"/>
      <c r="F10" s="2"/>
      <c r="G10" s="2"/>
      <c r="H10" s="2"/>
    </row>
    <row r="11" spans="1:8" ht="16.5" x14ac:dyDescent="0.3">
      <c r="A11" s="1"/>
      <c r="B11" s="2"/>
      <c r="C11" s="2"/>
      <c r="D11" s="2"/>
      <c r="E11" s="2"/>
      <c r="F11" s="2"/>
      <c r="G11" s="2"/>
      <c r="H11" s="2"/>
    </row>
    <row r="12" spans="1:8" ht="16.5" x14ac:dyDescent="0.3">
      <c r="A12" s="1"/>
      <c r="B12" s="2"/>
      <c r="C12" s="2"/>
      <c r="D12" s="2"/>
      <c r="E12" s="2"/>
      <c r="F12" s="2"/>
      <c r="G12" s="2"/>
      <c r="H12" s="2"/>
    </row>
    <row r="13" spans="1:8" ht="16.5" x14ac:dyDescent="0.3">
      <c r="A13" s="1"/>
      <c r="B13" s="2"/>
      <c r="C13" s="2"/>
      <c r="D13" s="2"/>
      <c r="E13" s="2"/>
      <c r="F13" s="2"/>
      <c r="G13" s="2"/>
      <c r="H13" s="2"/>
    </row>
    <row r="14" spans="1:8" ht="16.5" x14ac:dyDescent="0.3">
      <c r="A14" s="1"/>
      <c r="B14" s="2"/>
      <c r="C14" s="2"/>
      <c r="D14" s="2"/>
      <c r="E14" s="2"/>
      <c r="F14" s="2"/>
      <c r="G14" s="2"/>
      <c r="H14" s="2"/>
    </row>
    <row r="15" spans="1:8" ht="16.5" x14ac:dyDescent="0.3">
      <c r="A15" s="1"/>
      <c r="B15" s="2"/>
      <c r="C15" s="2"/>
      <c r="D15" s="2"/>
      <c r="E15" s="2"/>
      <c r="F15" s="2"/>
      <c r="G15" s="2"/>
      <c r="H15" s="2"/>
    </row>
    <row r="16" spans="1:8" ht="16.5" x14ac:dyDescent="0.3">
      <c r="A16" s="1"/>
      <c r="B16" s="2"/>
      <c r="C16" s="2"/>
      <c r="D16" s="2"/>
      <c r="E16" s="2"/>
      <c r="F16" s="2"/>
      <c r="G16" s="2"/>
      <c r="H16" s="2"/>
    </row>
    <row r="17" spans="1:8" ht="16.5" x14ac:dyDescent="0.3">
      <c r="A17" s="1"/>
      <c r="B17" s="2"/>
      <c r="C17" s="2"/>
      <c r="D17" s="2"/>
      <c r="E17" s="2"/>
      <c r="F17" s="2"/>
      <c r="G17" s="2"/>
      <c r="H17" s="2"/>
    </row>
    <row r="18" spans="1:8" ht="16.5" x14ac:dyDescent="0.3">
      <c r="A18" s="1"/>
      <c r="B18" s="2"/>
      <c r="C18" s="2"/>
      <c r="D18" s="2"/>
      <c r="E18" s="2"/>
      <c r="F18" s="2"/>
      <c r="G18" s="2"/>
      <c r="H18" s="2"/>
    </row>
    <row r="19" spans="1:8" ht="16.5" x14ac:dyDescent="0.3">
      <c r="A19" s="1"/>
      <c r="B19" s="2"/>
      <c r="C19" s="2"/>
      <c r="D19" s="2"/>
      <c r="E19" s="2"/>
      <c r="F19" s="2"/>
      <c r="G19" s="2"/>
      <c r="H19" s="2"/>
    </row>
    <row r="20" spans="1:8" ht="16.5" x14ac:dyDescent="0.3">
      <c r="A20" s="1"/>
      <c r="B20" s="2"/>
      <c r="C20" s="2"/>
      <c r="D20" s="2"/>
      <c r="E20" s="2"/>
      <c r="F20" s="2"/>
      <c r="G20" s="2"/>
      <c r="H20" s="2"/>
    </row>
    <row r="21" spans="1:8" ht="16.5" x14ac:dyDescent="0.3">
      <c r="A21" s="2" t="s">
        <v>21</v>
      </c>
      <c r="B21" s="4"/>
      <c r="C21" s="4"/>
      <c r="D21" s="4"/>
      <c r="E21" s="4"/>
      <c r="F21" s="2"/>
      <c r="G21" s="2"/>
      <c r="H21" s="2"/>
    </row>
    <row r="22" spans="1:8" ht="16.5" x14ac:dyDescent="0.3">
      <c r="A22" s="2" t="s">
        <v>68</v>
      </c>
      <c r="B22" s="4"/>
      <c r="C22" s="4"/>
      <c r="D22" s="4"/>
      <c r="E22" s="4"/>
      <c r="F22" s="2"/>
      <c r="G22" s="2"/>
      <c r="H22" s="2"/>
    </row>
    <row r="23" spans="1:8" ht="16.5" x14ac:dyDescent="0.3">
      <c r="A23" s="2" t="s">
        <v>23</v>
      </c>
      <c r="B23" s="4"/>
      <c r="C23" s="4"/>
      <c r="D23" s="4"/>
      <c r="E23" s="4"/>
      <c r="F23" s="2"/>
      <c r="G23" s="2"/>
      <c r="H23" s="2"/>
    </row>
    <row r="24" spans="1:8" ht="16.5" x14ac:dyDescent="0.3">
      <c r="A24" s="2" t="s">
        <v>24</v>
      </c>
      <c r="B24" s="4"/>
      <c r="C24" s="4"/>
      <c r="D24" s="4"/>
      <c r="E24" s="4"/>
      <c r="F24" s="2"/>
      <c r="G24" s="2"/>
      <c r="H24" s="2"/>
    </row>
    <row r="25" spans="1:8" ht="16.5" x14ac:dyDescent="0.3">
      <c r="A25" s="2" t="s">
        <v>62</v>
      </c>
      <c r="B25" s="4"/>
      <c r="C25" s="4"/>
      <c r="D25" s="4"/>
      <c r="E25" s="4"/>
      <c r="F25" s="2"/>
      <c r="G25" s="2"/>
      <c r="H25" s="2"/>
    </row>
    <row r="26" spans="1:8" ht="16.5" x14ac:dyDescent="0.3">
      <c r="A26" s="2" t="s">
        <v>63</v>
      </c>
      <c r="B26" s="4"/>
      <c r="C26" s="4"/>
      <c r="D26" s="4"/>
      <c r="E26" s="4"/>
      <c r="F26" s="2"/>
      <c r="G26" s="2"/>
      <c r="H26" s="2"/>
    </row>
    <row r="27" spans="1:8" ht="16.5" x14ac:dyDescent="0.3">
      <c r="A27" s="2" t="s">
        <v>64</v>
      </c>
      <c r="B27" s="4"/>
      <c r="C27" s="4"/>
      <c r="D27" s="4"/>
      <c r="E27" s="4"/>
      <c r="F27" s="2"/>
      <c r="G27" s="2"/>
      <c r="H27" s="2"/>
    </row>
    <row r="28" spans="1:8" ht="16.5" x14ac:dyDescent="0.3">
      <c r="A28" s="2"/>
      <c r="B28" s="4"/>
      <c r="C28" s="4"/>
      <c r="D28" s="4"/>
      <c r="E28" s="4"/>
      <c r="F28" s="2"/>
      <c r="G28" s="2"/>
      <c r="H28" s="2"/>
    </row>
    <row r="29" spans="1:8" ht="16.5" x14ac:dyDescent="0.3">
      <c r="A29" s="18" t="s">
        <v>58</v>
      </c>
      <c r="B29" s="5"/>
      <c r="C29" s="5"/>
      <c r="D29" s="2"/>
      <c r="E29" s="2"/>
      <c r="F29" s="2"/>
      <c r="G29" s="2"/>
      <c r="H29" s="2"/>
    </row>
    <row r="30" spans="1:8" ht="16.5" x14ac:dyDescent="0.3">
      <c r="A30" s="2" t="s">
        <v>59</v>
      </c>
      <c r="B30" s="2"/>
      <c r="C30" s="6">
        <v>45000000</v>
      </c>
      <c r="D30" s="2"/>
      <c r="E30" s="2"/>
      <c r="F30" s="2"/>
      <c r="G30" s="2"/>
      <c r="H30" s="2"/>
    </row>
    <row r="31" spans="1:8" ht="16.5" x14ac:dyDescent="0.3">
      <c r="A31" s="2" t="s">
        <v>10</v>
      </c>
      <c r="B31" s="7">
        <v>1.7600000000000001E-2</v>
      </c>
      <c r="C31" s="9">
        <f>ROUND(C30*B31,-2)</f>
        <v>792000</v>
      </c>
      <c r="D31" s="2"/>
      <c r="E31" s="2"/>
      <c r="F31" s="2"/>
      <c r="G31" s="2"/>
      <c r="H31" s="2"/>
    </row>
    <row r="32" spans="1:8" ht="16.5" x14ac:dyDescent="0.3">
      <c r="A32" s="2" t="s">
        <v>69</v>
      </c>
      <c r="B32" s="7">
        <v>1.7399999999999999E-2</v>
      </c>
      <c r="C32" s="9">
        <f>(C30)*B32</f>
        <v>783000</v>
      </c>
      <c r="D32" s="2"/>
      <c r="E32" s="2" t="s">
        <v>61</v>
      </c>
      <c r="F32" s="2"/>
      <c r="G32" s="2"/>
      <c r="H32" s="2"/>
    </row>
    <row r="33" spans="1:8" ht="16.5" x14ac:dyDescent="0.3">
      <c r="A33" s="5" t="s">
        <v>18</v>
      </c>
      <c r="B33" s="11"/>
      <c r="C33" s="19">
        <f>(C31)-C32</f>
        <v>9000</v>
      </c>
      <c r="D33" s="2"/>
      <c r="E33" s="2"/>
      <c r="F33" s="2"/>
      <c r="G33" s="2"/>
      <c r="H33" s="2"/>
    </row>
    <row r="34" spans="1:8" ht="16.5" x14ac:dyDescent="0.3">
      <c r="A34" s="2"/>
      <c r="B34" s="2"/>
      <c r="C34" s="2"/>
      <c r="D34" s="2"/>
      <c r="E34" s="2"/>
      <c r="F34" s="2"/>
      <c r="G34" s="2"/>
      <c r="H34" s="2"/>
    </row>
    <row r="35" spans="1:8" ht="16.5" x14ac:dyDescent="0.3">
      <c r="A35" s="2" t="s">
        <v>8</v>
      </c>
      <c r="B35" s="3">
        <f>C32</f>
        <v>783000</v>
      </c>
      <c r="C35" s="2"/>
      <c r="D35" s="2"/>
      <c r="E35" s="2"/>
      <c r="F35" s="2"/>
      <c r="G35" s="2"/>
      <c r="H35" s="2"/>
    </row>
    <row r="36" spans="1:8" ht="16.5" x14ac:dyDescent="0.3">
      <c r="A36" s="2" t="s">
        <v>5</v>
      </c>
      <c r="B36" s="12">
        <v>0.05</v>
      </c>
      <c r="C36" s="2"/>
      <c r="D36" s="2"/>
      <c r="E36" s="2"/>
      <c r="F36" s="2"/>
      <c r="G36" s="2"/>
      <c r="H36" s="2"/>
    </row>
    <row r="37" spans="1:8" ht="16.5" x14ac:dyDescent="0.3">
      <c r="A37" s="2"/>
      <c r="B37" s="12"/>
      <c r="C37" s="2"/>
      <c r="D37" s="2"/>
      <c r="E37" s="2"/>
      <c r="F37" s="2"/>
      <c r="G37" s="2"/>
      <c r="H37" s="2"/>
    </row>
    <row r="38" spans="1:8" ht="15.75" thickBot="1" x14ac:dyDescent="0.3">
      <c r="A38" s="8" t="s">
        <v>17</v>
      </c>
      <c r="B38" s="14" t="s">
        <v>19</v>
      </c>
      <c r="C38" s="15" t="s">
        <v>20</v>
      </c>
      <c r="D38" s="15"/>
      <c r="E38" s="15" t="s">
        <v>2</v>
      </c>
      <c r="F38" s="8"/>
      <c r="G38" s="8"/>
      <c r="H38" s="8"/>
    </row>
    <row r="39" spans="1:8" ht="17.25" thickTop="1" x14ac:dyDescent="0.3">
      <c r="A39" s="10" t="s">
        <v>6</v>
      </c>
      <c r="B39" s="13">
        <v>0.1</v>
      </c>
      <c r="C39" s="10">
        <v>0.9</v>
      </c>
      <c r="D39" s="10"/>
      <c r="E39" s="10">
        <f ca="1">SUM(B39:E39)</f>
        <v>1</v>
      </c>
      <c r="F39" s="10"/>
      <c r="G39" s="10"/>
      <c r="H39" s="10"/>
    </row>
    <row r="40" spans="1:8" ht="16.5" x14ac:dyDescent="0.3">
      <c r="A40" s="2" t="s">
        <v>3</v>
      </c>
      <c r="B40" s="4">
        <f>$B$35*B39</f>
        <v>78300</v>
      </c>
      <c r="C40" s="4">
        <f t="shared" ref="C40" si="0">$B$35*C39</f>
        <v>704700</v>
      </c>
      <c r="D40" s="4"/>
      <c r="E40" s="23">
        <f>SUM(B40:C40)</f>
        <v>783000</v>
      </c>
      <c r="F40" s="2"/>
      <c r="G40" s="2"/>
      <c r="H40" s="2"/>
    </row>
    <row r="41" spans="1:8" ht="16.5" x14ac:dyDescent="0.3">
      <c r="A41" s="2" t="s">
        <v>4</v>
      </c>
      <c r="B41" s="4">
        <f>B40*$B$36</f>
        <v>3915</v>
      </c>
      <c r="C41" s="4">
        <f t="shared" ref="C41" si="1">C40*$B$36</f>
        <v>35235</v>
      </c>
      <c r="D41" s="4"/>
      <c r="E41" s="23">
        <f>SUM(B41:C41)</f>
        <v>39150</v>
      </c>
      <c r="F41" s="2"/>
      <c r="G41" s="2"/>
      <c r="H41" s="2"/>
    </row>
    <row r="42" spans="1:8" ht="16.5" x14ac:dyDescent="0.3">
      <c r="A42" s="2"/>
      <c r="B42" s="4"/>
      <c r="C42" s="4"/>
      <c r="D42" s="4"/>
      <c r="E42" s="4"/>
      <c r="F42" s="2"/>
      <c r="G42" s="2"/>
      <c r="H42" s="2"/>
    </row>
    <row r="43" spans="1:8" ht="18.75" x14ac:dyDescent="0.3">
      <c r="A43" s="20" t="s">
        <v>13</v>
      </c>
      <c r="B43" s="4"/>
      <c r="C43" s="4"/>
      <c r="D43" s="4"/>
      <c r="E43" s="4"/>
      <c r="F43" s="2"/>
      <c r="G43" s="2"/>
      <c r="H43" s="2"/>
    </row>
    <row r="44" spans="1:8" ht="16.5" x14ac:dyDescent="0.3">
      <c r="A44" s="2"/>
      <c r="B44" s="4"/>
      <c r="C44" s="4"/>
      <c r="D44" s="4"/>
      <c r="E44" s="4"/>
      <c r="F44" s="2"/>
      <c r="G44" s="2"/>
      <c r="H44" s="2"/>
    </row>
    <row r="45" spans="1:8" ht="16.5" x14ac:dyDescent="0.3">
      <c r="A45" s="2"/>
      <c r="B45" s="4"/>
      <c r="C45" s="4"/>
      <c r="D45" s="4"/>
      <c r="E45" s="4"/>
      <c r="F45" s="2"/>
      <c r="G45" s="2"/>
      <c r="H45" s="2"/>
    </row>
    <row r="46" spans="1:8" ht="16.5" x14ac:dyDescent="0.3">
      <c r="A46" s="2"/>
      <c r="B46" s="4"/>
      <c r="C46" s="4"/>
      <c r="D46" s="4"/>
      <c r="E46" s="4"/>
      <c r="F46" s="2"/>
      <c r="G46" s="2"/>
      <c r="H46" s="2"/>
    </row>
    <row r="47" spans="1:8" ht="16.5" x14ac:dyDescent="0.3">
      <c r="A47" s="2"/>
      <c r="B47" s="4"/>
      <c r="C47" s="4"/>
      <c r="D47" s="4"/>
      <c r="E47" s="4"/>
      <c r="F47" s="2"/>
      <c r="G47" s="2"/>
      <c r="H47" s="2"/>
    </row>
    <row r="48" spans="1:8" ht="16.5" x14ac:dyDescent="0.3">
      <c r="A48" s="2"/>
      <c r="B48" s="4"/>
      <c r="C48" s="4"/>
      <c r="D48" s="4"/>
      <c r="E48" s="4"/>
      <c r="F48" s="2"/>
      <c r="G48" s="2"/>
      <c r="H48" s="2"/>
    </row>
    <row r="49" spans="1:8" ht="16.5" x14ac:dyDescent="0.3">
      <c r="A49" s="2"/>
      <c r="B49" s="4"/>
      <c r="C49" s="4"/>
      <c r="D49" s="4"/>
      <c r="E49" s="4"/>
      <c r="F49" s="2"/>
      <c r="G49" s="2"/>
      <c r="H49" s="2"/>
    </row>
    <row r="50" spans="1:8" ht="16.5" x14ac:dyDescent="0.3">
      <c r="A50" s="2"/>
      <c r="B50" s="4"/>
      <c r="C50" s="4"/>
      <c r="D50" s="4"/>
      <c r="E50" s="4"/>
      <c r="F50" s="2"/>
      <c r="G50" s="2"/>
      <c r="H50" s="2"/>
    </row>
    <row r="51" spans="1:8" ht="16.5" x14ac:dyDescent="0.3">
      <c r="A51" s="2"/>
      <c r="B51" s="4"/>
      <c r="C51" s="4"/>
      <c r="D51" s="4"/>
      <c r="E51" s="4"/>
      <c r="F51" s="2"/>
      <c r="G51" s="2"/>
      <c r="H51" s="2"/>
    </row>
    <row r="52" spans="1:8" ht="16.5" x14ac:dyDescent="0.3">
      <c r="A52" s="2"/>
      <c r="B52" s="4"/>
      <c r="C52" s="4"/>
      <c r="D52" s="4"/>
      <c r="E52" s="4"/>
      <c r="F52" s="2"/>
      <c r="G52" s="2"/>
      <c r="H52" s="2"/>
    </row>
    <row r="53" spans="1:8" ht="16.5" x14ac:dyDescent="0.3">
      <c r="A53" s="2"/>
      <c r="B53" s="4"/>
      <c r="C53" s="4"/>
      <c r="D53" s="4"/>
      <c r="E53" s="4"/>
      <c r="F53" s="2"/>
      <c r="G53" s="2"/>
      <c r="H53" s="2"/>
    </row>
    <row r="54" spans="1:8" ht="16.5" x14ac:dyDescent="0.3">
      <c r="A54" s="2" t="s">
        <v>60</v>
      </c>
      <c r="B54" s="4"/>
      <c r="C54" s="4"/>
      <c r="D54" s="4"/>
      <c r="E54" s="4"/>
      <c r="F54" s="2"/>
      <c r="G54" s="2"/>
      <c r="H54" s="2"/>
    </row>
    <row r="55" spans="1:8" ht="16.5" x14ac:dyDescent="0.3">
      <c r="A55" s="2" t="s">
        <v>67</v>
      </c>
      <c r="B55" s="4"/>
      <c r="C55" s="4"/>
      <c r="D55" s="4"/>
      <c r="E55" s="4"/>
      <c r="F55" s="2"/>
      <c r="G55" s="2"/>
      <c r="H55" s="2"/>
    </row>
    <row r="56" spans="1:8" ht="16.5" x14ac:dyDescent="0.3">
      <c r="A56" s="2" t="s">
        <v>56</v>
      </c>
      <c r="B56" s="4"/>
      <c r="C56" s="4"/>
      <c r="D56" s="4"/>
      <c r="E56" s="4"/>
      <c r="F56" s="2"/>
      <c r="G56" s="2"/>
      <c r="H56" s="2"/>
    </row>
    <row r="57" spans="1:8" ht="16.5" x14ac:dyDescent="0.3">
      <c r="A57" s="2" t="s">
        <v>27</v>
      </c>
      <c r="B57" s="4"/>
      <c r="C57" s="4"/>
      <c r="D57" s="4"/>
      <c r="E57" s="4"/>
      <c r="F57" s="2"/>
      <c r="G57" s="2"/>
      <c r="H57" s="2"/>
    </row>
    <row r="58" spans="1:8" ht="16.5" x14ac:dyDescent="0.3">
      <c r="A58" s="2" t="s">
        <v>70</v>
      </c>
      <c r="B58" s="4"/>
      <c r="C58" s="4"/>
      <c r="D58" s="4"/>
      <c r="E58" s="4"/>
      <c r="F58" s="2"/>
      <c r="G58" s="2"/>
      <c r="H58" s="2"/>
    </row>
    <row r="59" spans="1:8" ht="16.5" x14ac:dyDescent="0.3">
      <c r="A59" s="2" t="s">
        <v>26</v>
      </c>
      <c r="B59" s="4"/>
      <c r="C59" s="4"/>
      <c r="D59" s="4"/>
      <c r="E59" s="4"/>
      <c r="F59" s="2"/>
      <c r="G59" s="2"/>
      <c r="H59" s="2"/>
    </row>
    <row r="60" spans="1:8" ht="16.5" x14ac:dyDescent="0.3">
      <c r="A60" s="2"/>
      <c r="B60" s="4"/>
      <c r="C60" s="4"/>
      <c r="D60" s="4"/>
      <c r="E60" s="4"/>
      <c r="F60" s="2"/>
      <c r="G60" s="2"/>
      <c r="H60" s="2"/>
    </row>
    <row r="61" spans="1:8" ht="18" x14ac:dyDescent="0.25">
      <c r="A61" s="20" t="s">
        <v>12</v>
      </c>
      <c r="B61" s="21"/>
      <c r="C61" s="21"/>
      <c r="D61" s="21"/>
      <c r="E61" s="21"/>
      <c r="F61" s="20"/>
      <c r="G61" s="20"/>
      <c r="H61" s="20"/>
    </row>
    <row r="62" spans="1:8" ht="16.5" x14ac:dyDescent="0.3">
      <c r="A62" s="2"/>
      <c r="B62" s="4"/>
      <c r="C62" s="4"/>
      <c r="D62" s="4"/>
      <c r="E62" s="4"/>
      <c r="F62" s="2"/>
      <c r="G62" s="2"/>
      <c r="H62" s="2"/>
    </row>
    <row r="63" spans="1:8" ht="16.5" x14ac:dyDescent="0.3">
      <c r="A63" s="2" t="s">
        <v>71</v>
      </c>
      <c r="B63" s="4"/>
      <c r="C63" s="4"/>
      <c r="D63" s="4"/>
      <c r="E63" s="4"/>
      <c r="F63" s="2"/>
      <c r="G63" s="2"/>
      <c r="H63" s="2"/>
    </row>
    <row r="64" spans="1:8" ht="16.5" x14ac:dyDescent="0.3">
      <c r="A64" s="2" t="s">
        <v>30</v>
      </c>
      <c r="B64" s="4"/>
      <c r="C64" s="4"/>
      <c r="D64" s="4"/>
      <c r="E64" s="4"/>
      <c r="F64" s="2"/>
      <c r="G64" s="2"/>
      <c r="H64" s="2"/>
    </row>
    <row r="65" spans="1:8" ht="16.5" x14ac:dyDescent="0.3">
      <c r="A65" s="2" t="s">
        <v>72</v>
      </c>
      <c r="B65" s="4"/>
      <c r="C65" s="4"/>
      <c r="D65" s="4"/>
      <c r="E65" s="4"/>
      <c r="F65" s="2"/>
      <c r="G65" s="2"/>
      <c r="H65" s="2"/>
    </row>
    <row r="66" spans="1:8" ht="16.5" x14ac:dyDescent="0.3">
      <c r="A66" s="2" t="s">
        <v>73</v>
      </c>
      <c r="B66" s="4"/>
      <c r="C66" s="4"/>
      <c r="D66" s="4"/>
      <c r="E66" s="4"/>
      <c r="F66" s="2"/>
      <c r="G66" s="2"/>
      <c r="H66" s="2"/>
    </row>
    <row r="67" spans="1:8" ht="16.5" x14ac:dyDescent="0.3">
      <c r="A67" s="2" t="s">
        <v>32</v>
      </c>
      <c r="B67" s="4"/>
      <c r="C67" s="4"/>
      <c r="D67" s="4"/>
      <c r="E67" s="4"/>
      <c r="F67" s="2"/>
      <c r="G67" s="2"/>
      <c r="H67" s="2"/>
    </row>
    <row r="68" spans="1:8" ht="16.5" x14ac:dyDescent="0.3">
      <c r="A68" s="2" t="s">
        <v>74</v>
      </c>
      <c r="B68" s="4"/>
      <c r="C68" s="4"/>
      <c r="D68" s="4"/>
      <c r="E68" s="4"/>
      <c r="F68" s="2"/>
      <c r="G68" s="2"/>
      <c r="H68" s="2"/>
    </row>
    <row r="69" spans="1:8" ht="16.5" x14ac:dyDescent="0.3">
      <c r="A69" s="2" t="s">
        <v>57</v>
      </c>
      <c r="B69" s="4"/>
      <c r="C69" s="4"/>
      <c r="D69" s="4"/>
      <c r="E69" s="4"/>
      <c r="F69" s="2"/>
      <c r="G69" s="2"/>
      <c r="H69" s="2"/>
    </row>
    <row r="70" spans="1:8" ht="16.5" x14ac:dyDescent="0.3">
      <c r="A70" s="2" t="s">
        <v>75</v>
      </c>
      <c r="B70" s="4"/>
      <c r="C70" s="4"/>
      <c r="D70" s="4"/>
      <c r="E70" s="4"/>
      <c r="F70" s="2"/>
      <c r="G70" s="2"/>
      <c r="H70" s="2"/>
    </row>
    <row r="71" spans="1:8" ht="16.5" x14ac:dyDescent="0.3">
      <c r="A71" s="2"/>
      <c r="B71" s="4"/>
      <c r="C71" s="4"/>
      <c r="D71" s="4"/>
      <c r="E71" s="4"/>
      <c r="F71" s="2"/>
      <c r="G71" s="2"/>
      <c r="H71" s="2"/>
    </row>
    <row r="72" spans="1:8" ht="18.75" x14ac:dyDescent="0.3">
      <c r="A72" s="20" t="s">
        <v>16</v>
      </c>
      <c r="B72" s="4"/>
      <c r="C72" s="4"/>
      <c r="D72" s="4"/>
      <c r="E72" s="4"/>
      <c r="F72" s="2"/>
      <c r="G72" s="2"/>
      <c r="H72" s="2"/>
    </row>
    <row r="73" spans="1:8" ht="16.5" x14ac:dyDescent="0.3">
      <c r="A73" s="2"/>
      <c r="B73" s="4"/>
      <c r="C73" s="4"/>
      <c r="D73" s="4"/>
      <c r="E73" s="4"/>
      <c r="F73" s="2"/>
      <c r="G73" s="2"/>
      <c r="H73" s="2"/>
    </row>
    <row r="74" spans="1:8" ht="16.5" x14ac:dyDescent="0.3">
      <c r="A74" s="2" t="s">
        <v>76</v>
      </c>
      <c r="B74" s="4"/>
      <c r="C74" s="4"/>
      <c r="D74" s="4"/>
      <c r="E74" s="4"/>
      <c r="F74" s="2"/>
      <c r="G74" s="2"/>
      <c r="H74" s="2"/>
    </row>
    <row r="75" spans="1:8" ht="16.5" x14ac:dyDescent="0.3">
      <c r="A75" s="2" t="s">
        <v>36</v>
      </c>
      <c r="B75" s="4"/>
      <c r="C75" s="4"/>
      <c r="D75" s="4"/>
      <c r="E75" s="4"/>
      <c r="F75" s="2"/>
      <c r="G75" s="2"/>
      <c r="H75" s="2"/>
    </row>
    <row r="76" spans="1:8" ht="16.5" x14ac:dyDescent="0.3">
      <c r="A76" s="2" t="s">
        <v>37</v>
      </c>
      <c r="B76" s="4"/>
      <c r="C76" s="4"/>
      <c r="D76" s="4"/>
      <c r="E76" s="4"/>
      <c r="F76" s="2"/>
      <c r="G76" s="2"/>
      <c r="H76" s="2"/>
    </row>
    <row r="77" spans="1:8" ht="16.5" x14ac:dyDescent="0.3">
      <c r="A77" s="2" t="s">
        <v>77</v>
      </c>
      <c r="B77" s="4"/>
      <c r="C77" s="4"/>
      <c r="D77" s="4"/>
      <c r="E77" s="4"/>
      <c r="F77" s="2"/>
      <c r="G77" s="2"/>
      <c r="H77" s="2"/>
    </row>
    <row r="78" spans="1:8" ht="16.5" x14ac:dyDescent="0.3">
      <c r="A78" s="2" t="s">
        <v>39</v>
      </c>
      <c r="B78" s="4"/>
      <c r="C78" s="4"/>
      <c r="D78" s="4"/>
      <c r="E78" s="4"/>
      <c r="F78" s="2"/>
      <c r="G78" s="2"/>
      <c r="H78" s="2"/>
    </row>
    <row r="79" spans="1:8" ht="16.5" x14ac:dyDescent="0.3">
      <c r="A79" s="2" t="s">
        <v>78</v>
      </c>
      <c r="B79" s="4"/>
      <c r="C79" s="4"/>
      <c r="D79" s="4"/>
      <c r="E79" s="4"/>
      <c r="F79" s="2"/>
      <c r="G79" s="2"/>
      <c r="H79" s="2"/>
    </row>
    <row r="80" spans="1:8" ht="16.5" x14ac:dyDescent="0.3">
      <c r="A80" s="2" t="s">
        <v>41</v>
      </c>
      <c r="B80" s="4"/>
      <c r="C80" s="4"/>
      <c r="D80" s="4"/>
      <c r="E80" s="4"/>
      <c r="F80" s="2"/>
      <c r="G80" s="2"/>
      <c r="H80" s="2"/>
    </row>
    <row r="81" spans="1:8" ht="16.5" x14ac:dyDescent="0.3">
      <c r="A81" s="2"/>
      <c r="B81" s="4"/>
      <c r="C81" s="4"/>
      <c r="D81" s="4"/>
      <c r="E81" s="4"/>
      <c r="F81" s="2"/>
      <c r="G81" s="2"/>
      <c r="H81" s="2"/>
    </row>
    <row r="82" spans="1:8" ht="18" x14ac:dyDescent="0.25">
      <c r="A82" s="20" t="s">
        <v>65</v>
      </c>
    </row>
    <row r="84" spans="1:8" ht="16.5" x14ac:dyDescent="0.3">
      <c r="A84" s="2" t="s">
        <v>66</v>
      </c>
    </row>
  </sheetData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Exhibit F</vt:lpstr>
      <vt:lpstr>Exhibit A</vt:lpstr>
      <vt:lpstr>'Exhibit F'!Print_Area</vt:lpstr>
    </vt:vector>
  </TitlesOfParts>
  <Company>JRA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E. Trier</dc:creator>
  <cp:lastModifiedBy>Pawley, Kaycie</cp:lastModifiedBy>
  <cp:lastPrinted>2018-06-21T19:15:51Z</cp:lastPrinted>
  <dcterms:created xsi:type="dcterms:W3CDTF">2008-02-25T20:13:16Z</dcterms:created>
  <dcterms:modified xsi:type="dcterms:W3CDTF">2023-09-20T14:49:13Z</dcterms:modified>
</cp:coreProperties>
</file>