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tull\Desktop\Board Meetings\April 2023\"/>
    </mc:Choice>
  </mc:AlternateContent>
  <xr:revisionPtr revIDLastSave="0" documentId="8_{7BCCCB0B-D508-4EC5-A0EB-733C0889B1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st Per Mile Ca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1" i="1"/>
  <c r="E10" i="1"/>
  <c r="E9" i="1"/>
  <c r="E7" i="1"/>
  <c r="E38" i="1" l="1"/>
  <c r="E37" i="1"/>
  <c r="E17" i="1" l="1"/>
  <c r="E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Lyles, Steve - Division of District Support</author>
    <author>STAFF</author>
    <author>Conway, Karen - Division of District Support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Lyles, Steve - Division of District Support: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This includes Fund 1 all of 27XX functions except function 2790, also excluding instructional level 11 (Pre-School)</t>
        </r>
      </text>
    </comment>
    <comment ref="D9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Use Fund 1, Function 27XX (do not include 2790) and object code 0280 excluding instructional level 11 (Pre-School)</t>
        </r>
      </text>
    </comment>
    <comment ref="D10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Should use Fund 1, Function 272X and 273x and object code 013x excluding instructional level 11 (Pre-School)1</t>
        </r>
      </text>
    </comment>
    <comment ref="D11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Use Fund 1, Function 272X and 273x and objects starting with 02x and not 0280 excluding instructional level 11 (Pre-School)</t>
        </r>
      </text>
    </comment>
    <comment ref="D12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Conway, Karen - Division of District Support:</t>
        </r>
        <r>
          <rPr>
            <sz val="9"/>
            <color indexed="81"/>
            <rFont val="Tahoma"/>
            <family val="2"/>
          </rPr>
          <t xml:space="preserve">
This includes Fund 1 all of 27XX functions except function 2790 and object 0839 KISTA excluding instructional level 11 (Pre-School)</t>
        </r>
      </text>
    </comment>
    <comment ref="D13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Use Fund 1, Function 27XX (do not use 2790) and object 0732 excluding instructional level 11 (Pre-School)</t>
        </r>
      </text>
    </comment>
    <comment ref="D15" authorId="1" shapeId="0" xr:uid="{00000000-0006-0000-0000-000008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Fund 8, Function 2700 and object 0740</t>
        </r>
      </text>
    </comment>
    <comment ref="D19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STAFF:</t>
        </r>
        <r>
          <rPr>
            <sz val="8"/>
            <color indexed="81"/>
            <rFont val="Tahoma"/>
            <family val="2"/>
          </rPr>
          <t xml:space="preserve">
This is Daily Miles times transportation days.  Transportation days can not be over 177.
</t>
        </r>
      </text>
    </comment>
  </commentList>
</comments>
</file>

<file path=xl/sharedStrings.xml><?xml version="1.0" encoding="utf-8"?>
<sst xmlns="http://schemas.openxmlformats.org/spreadsheetml/2006/main" count="33" uniqueCount="33">
  <si>
    <t>Amount</t>
  </si>
  <si>
    <t>Bus Purchases</t>
  </si>
  <si>
    <t>Plus:</t>
  </si>
  <si>
    <t>Salaries: Bus Drivers and Monitors</t>
  </si>
  <si>
    <t>Benefits: Bus Drivers and Monitors</t>
  </si>
  <si>
    <t xml:space="preserve">District: </t>
  </si>
  <si>
    <t>Divided by:</t>
  </si>
  <si>
    <t>Equals</t>
  </si>
  <si>
    <t>Minus:</t>
  </si>
  <si>
    <t xml:space="preserve">Equals: </t>
  </si>
  <si>
    <t>Cost of Bus Operations</t>
  </si>
  <si>
    <t>Prior Year Fund 1 Function 27XX Expenditures:</t>
  </si>
  <si>
    <t>Prior Year Bus Depreciation Expense (Fund 8 Function 2700)</t>
  </si>
  <si>
    <t>Prior Year Annual To-and-From School Mileage</t>
  </si>
  <si>
    <t>On-Behalf Expenses</t>
  </si>
  <si>
    <t>Office of Administration and Support</t>
  </si>
  <si>
    <t>Kentucky Department of Education</t>
  </si>
  <si>
    <t>District Funding and Reporting Branch</t>
  </si>
  <si>
    <t>* Total To-and-From School Cost per Mile</t>
  </si>
  <si>
    <t xml:space="preserve">Cost Per Mile Calculation of To-and-From School </t>
  </si>
  <si>
    <t>Red tick marks indicate that there are comments with helpful info about data requested</t>
  </si>
  <si>
    <t>Calculation should be calculated ANNUALLY, all data should be from most current AFR.</t>
  </si>
  <si>
    <t>Division of District Support</t>
  </si>
  <si>
    <t>Debt Service (if KISTA)</t>
  </si>
  <si>
    <t xml:space="preserve"> </t>
  </si>
  <si>
    <t xml:space="preserve">*  The Total To-and-From School Cost per Mile is to be reimbursed in the current year to Key Code 096, Fund 1, Function 2740, Object 0699 for all </t>
  </si>
  <si>
    <t xml:space="preserve">bus usage not associated with to-and-from school transportation.  </t>
  </si>
  <si>
    <t>Last updated - June 11, 2019 ADA compliant</t>
  </si>
  <si>
    <t>Average Bus Driver Cost with Fringe</t>
  </si>
  <si>
    <t>Average Bus Wait Cost with Fringe</t>
  </si>
  <si>
    <r>
      <rPr>
        <b/>
        <sz val="8"/>
        <rFont val="Cambria"/>
        <family val="1"/>
        <scheme val="major"/>
      </rPr>
      <t>Note</t>
    </r>
    <r>
      <rPr>
        <sz val="8"/>
        <rFont val="Cambria"/>
        <family val="1"/>
        <scheme val="major"/>
      </rPr>
      <t xml:space="preserve">:  The district board of education determines the amount to be charged per mile to the bus user. It may be more or less than the cost per mile. </t>
    </r>
  </si>
  <si>
    <t>Hourly Driver Cost</t>
  </si>
  <si>
    <t>CY Amts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</si>
</sst>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i/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Cambria"/>
      <family val="1"/>
      <scheme val="major"/>
    </font>
    <font>
      <sz val="8"/>
      <name val="Cambria"/>
      <family val="1"/>
      <scheme val="major"/>
    </font>
    <font>
      <sz val="1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9" fillId="0" borderId="5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44" fontId="8" fillId="0" borderId="7" xfId="0" applyNumberFormat="1" applyFont="1" applyBorder="1"/>
    <xf numFmtId="0" fontId="8" fillId="0" borderId="5" xfId="0" applyFont="1" applyBorder="1"/>
    <xf numFmtId="0" fontId="8" fillId="0" borderId="8" xfId="0" applyFont="1" applyBorder="1"/>
    <xf numFmtId="0" fontId="8" fillId="0" borderId="6" xfId="0" applyFont="1" applyBorder="1"/>
    <xf numFmtId="44" fontId="8" fillId="0" borderId="7" xfId="1" applyFont="1" applyBorder="1"/>
    <xf numFmtId="0" fontId="8" fillId="0" borderId="6" xfId="0" quotePrefix="1" applyFont="1" applyBorder="1" applyAlignment="1">
      <alignment horizontal="left"/>
    </xf>
    <xf numFmtId="44" fontId="8" fillId="0" borderId="7" xfId="1" applyFont="1" applyFill="1" applyBorder="1"/>
    <xf numFmtId="44" fontId="8" fillId="0" borderId="5" xfId="1" applyFont="1" applyBorder="1"/>
    <xf numFmtId="44" fontId="8" fillId="0" borderId="0" xfId="1" applyFont="1" applyBorder="1"/>
    <xf numFmtId="0" fontId="10" fillId="0" borderId="0" xfId="0" applyFont="1"/>
    <xf numFmtId="0" fontId="11" fillId="0" borderId="0" xfId="0" quotePrefix="1" applyFont="1" applyAlignment="1">
      <alignment vertical="center"/>
    </xf>
    <xf numFmtId="0" fontId="11" fillId="0" borderId="0" xfId="0" quotePrefix="1" applyFont="1" applyAlignment="1">
      <alignment horizontal="left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0" fontId="8" fillId="0" borderId="0" xfId="0" applyFont="1" applyAlignment="1">
      <alignment horizontal="left" wrapText="1"/>
    </xf>
    <xf numFmtId="0" fontId="11" fillId="0" borderId="0" xfId="0" quotePrefix="1" applyFont="1" applyAlignment="1">
      <alignment horizontal="left"/>
    </xf>
    <xf numFmtId="0" fontId="12" fillId="0" borderId="11" xfId="0" applyFont="1" applyBorder="1"/>
    <xf numFmtId="0" fontId="12" fillId="0" borderId="0" xfId="0" applyFont="1"/>
    <xf numFmtId="44" fontId="12" fillId="0" borderId="12" xfId="1" applyFont="1" applyBorder="1"/>
    <xf numFmtId="0" fontId="8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8" fillId="0" borderId="11" xfId="0" applyFont="1" applyBorder="1"/>
    <xf numFmtId="0" fontId="8" fillId="0" borderId="12" xfId="0" applyFont="1" applyBorder="1"/>
    <xf numFmtId="0" fontId="12" fillId="0" borderId="17" xfId="0" applyFont="1" applyBorder="1"/>
    <xf numFmtId="0" fontId="8" fillId="0" borderId="18" xfId="0" applyFont="1" applyBorder="1"/>
    <xf numFmtId="0" fontId="8" fillId="0" borderId="16" xfId="0" applyFont="1" applyBorder="1"/>
    <xf numFmtId="43" fontId="8" fillId="0" borderId="0" xfId="2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zoomScale="110" zoomScaleNormal="110" workbookViewId="0">
      <selection activeCell="E19" sqref="E19"/>
    </sheetView>
  </sheetViews>
  <sheetFormatPr defaultRowHeight="12.75" x14ac:dyDescent="0.2"/>
  <cols>
    <col min="1" max="1" width="2.7109375" style="2" customWidth="1"/>
    <col min="2" max="2" width="5.5703125" style="2" customWidth="1"/>
    <col min="3" max="3" width="11.5703125" style="2" customWidth="1"/>
    <col min="4" max="4" width="60.5703125" style="2" customWidth="1"/>
    <col min="5" max="5" width="17.85546875" style="2" customWidth="1"/>
    <col min="6" max="16384" width="9.140625" style="2"/>
  </cols>
  <sheetData>
    <row r="1" spans="1:5" x14ac:dyDescent="0.2">
      <c r="A1" s="1" t="s">
        <v>21</v>
      </c>
      <c r="C1" s="1"/>
      <c r="D1" s="1"/>
    </row>
    <row r="2" spans="1:5" x14ac:dyDescent="0.2">
      <c r="A2" s="1" t="s">
        <v>20</v>
      </c>
      <c r="C2" s="1"/>
      <c r="D2" s="1"/>
    </row>
    <row r="3" spans="1:5" ht="13.5" thickBot="1" x14ac:dyDescent="0.25">
      <c r="C3" s="1"/>
      <c r="D3" s="1"/>
    </row>
    <row r="4" spans="1:5" ht="15.75" customHeight="1" thickBot="1" x14ac:dyDescent="0.3">
      <c r="C4" s="3" t="s">
        <v>24</v>
      </c>
      <c r="D4" s="3" t="s">
        <v>19</v>
      </c>
      <c r="E4" s="4"/>
    </row>
    <row r="5" spans="1:5" ht="15.75" x14ac:dyDescent="0.25">
      <c r="C5" s="5" t="s">
        <v>5</v>
      </c>
      <c r="D5" s="6"/>
      <c r="E5" s="7"/>
    </row>
    <row r="6" spans="1:5" ht="15.75" x14ac:dyDescent="0.25">
      <c r="C6" s="8"/>
      <c r="E6" s="9" t="s">
        <v>0</v>
      </c>
    </row>
    <row r="7" spans="1:5" x14ac:dyDescent="0.2">
      <c r="C7" s="8"/>
      <c r="D7" s="10" t="s">
        <v>11</v>
      </c>
      <c r="E7" s="11">
        <f>2157990.13+8171.9-283405.27</f>
        <v>1882756.7599999998</v>
      </c>
    </row>
    <row r="8" spans="1:5" x14ac:dyDescent="0.2">
      <c r="C8" s="8"/>
      <c r="E8" s="12"/>
    </row>
    <row r="9" spans="1:5" x14ac:dyDescent="0.2">
      <c r="C9" s="13" t="s">
        <v>8</v>
      </c>
      <c r="D9" s="14" t="s">
        <v>14</v>
      </c>
      <c r="E9" s="15">
        <f>430546.71-71250.09</f>
        <v>359296.62</v>
      </c>
    </row>
    <row r="10" spans="1:5" x14ac:dyDescent="0.2">
      <c r="C10" s="8"/>
      <c r="D10" s="14" t="s">
        <v>3</v>
      </c>
      <c r="E10" s="15">
        <f>494720.58+80468.11+38207.98</f>
        <v>613396.67000000004</v>
      </c>
    </row>
    <row r="11" spans="1:5" x14ac:dyDescent="0.2">
      <c r="C11" s="8"/>
      <c r="D11" s="14" t="s">
        <v>4</v>
      </c>
      <c r="E11" s="15">
        <f>36354.71+8476.12+160032.53+2403.18+16190.1</f>
        <v>223456.63999999998</v>
      </c>
    </row>
    <row r="12" spans="1:5" x14ac:dyDescent="0.2">
      <c r="C12" s="8"/>
      <c r="D12" s="16" t="s">
        <v>23</v>
      </c>
      <c r="E12" s="17">
        <v>0</v>
      </c>
    </row>
    <row r="13" spans="1:5" x14ac:dyDescent="0.2">
      <c r="C13" s="8"/>
      <c r="D13" s="14" t="s">
        <v>1</v>
      </c>
      <c r="E13" s="15">
        <v>95585</v>
      </c>
    </row>
    <row r="14" spans="1:5" x14ac:dyDescent="0.2">
      <c r="C14" s="8"/>
      <c r="E14" s="18"/>
    </row>
    <row r="15" spans="1:5" x14ac:dyDescent="0.2">
      <c r="C15" s="13" t="s">
        <v>2</v>
      </c>
      <c r="D15" s="14" t="s">
        <v>12</v>
      </c>
      <c r="E15" s="15">
        <v>142207.85</v>
      </c>
    </row>
    <row r="16" spans="1:5" x14ac:dyDescent="0.2">
      <c r="C16" s="8"/>
      <c r="E16" s="18"/>
    </row>
    <row r="17" spans="1:7" x14ac:dyDescent="0.2">
      <c r="C17" s="13" t="s">
        <v>9</v>
      </c>
      <c r="D17" s="14" t="s">
        <v>10</v>
      </c>
      <c r="E17" s="15">
        <f>E7-E9-E10-E11-E12-E13+E15</f>
        <v>733229.67999999959</v>
      </c>
    </row>
    <row r="18" spans="1:7" x14ac:dyDescent="0.2">
      <c r="C18" s="8"/>
      <c r="E18" s="18"/>
    </row>
    <row r="19" spans="1:7" x14ac:dyDescent="0.2">
      <c r="C19" s="13" t="s">
        <v>6</v>
      </c>
      <c r="D19" s="14" t="s">
        <v>13</v>
      </c>
      <c r="E19" s="17">
        <f>2500*171</f>
        <v>427500</v>
      </c>
    </row>
    <row r="20" spans="1:7" x14ac:dyDescent="0.2">
      <c r="C20" s="8"/>
      <c r="E20" s="18"/>
    </row>
    <row r="21" spans="1:7" x14ac:dyDescent="0.2">
      <c r="C21" s="13" t="s">
        <v>7</v>
      </c>
      <c r="D21" s="14" t="s">
        <v>18</v>
      </c>
      <c r="E21" s="15">
        <f>E17/E19</f>
        <v>1.7151571461988295</v>
      </c>
    </row>
    <row r="22" spans="1:7" x14ac:dyDescent="0.2">
      <c r="E22" s="19"/>
    </row>
    <row r="23" spans="1:7" s="20" customFormat="1" ht="10.5" x14ac:dyDescent="0.15">
      <c r="B23" s="21" t="s">
        <v>25</v>
      </c>
      <c r="C23" s="21"/>
      <c r="D23" s="21"/>
      <c r="E23" s="21"/>
      <c r="F23" s="22"/>
      <c r="G23" s="22"/>
    </row>
    <row r="24" spans="1:7" s="20" customFormat="1" ht="10.5" x14ac:dyDescent="0.15">
      <c r="B24" s="21" t="s">
        <v>26</v>
      </c>
      <c r="C24" s="21"/>
      <c r="D24" s="21"/>
      <c r="E24" s="21"/>
      <c r="F24" s="22"/>
      <c r="G24" s="22"/>
    </row>
    <row r="25" spans="1:7" s="20" customFormat="1" ht="12.75" customHeight="1" x14ac:dyDescent="0.15">
      <c r="B25" s="21" t="s">
        <v>30</v>
      </c>
      <c r="C25" s="23"/>
      <c r="D25" s="23"/>
      <c r="E25" s="23"/>
      <c r="F25" s="24"/>
      <c r="G25" s="24"/>
    </row>
    <row r="26" spans="1:7" s="20" customFormat="1" ht="12.75" customHeight="1" x14ac:dyDescent="0.15">
      <c r="B26" s="23"/>
      <c r="C26" s="23"/>
      <c r="D26" s="23"/>
      <c r="E26" s="23"/>
      <c r="F26" s="25"/>
      <c r="G26" s="25"/>
    </row>
    <row r="27" spans="1:7" s="20" customFormat="1" ht="12.75" customHeight="1" x14ac:dyDescent="0.15">
      <c r="B27" s="25"/>
      <c r="C27" s="25"/>
      <c r="D27" s="25"/>
      <c r="E27" s="25"/>
      <c r="F27" s="25"/>
      <c r="G27" s="25"/>
    </row>
    <row r="28" spans="1:7" s="20" customFormat="1" ht="12.75" customHeight="1" x14ac:dyDescent="0.15">
      <c r="B28" s="25"/>
      <c r="C28" s="25"/>
      <c r="D28" s="25"/>
      <c r="E28" s="25"/>
      <c r="F28" s="25"/>
      <c r="G28" s="25"/>
    </row>
    <row r="29" spans="1:7" x14ac:dyDescent="0.2">
      <c r="A29" s="26" t="s">
        <v>16</v>
      </c>
      <c r="B29" s="26"/>
      <c r="C29" s="26"/>
      <c r="D29" s="27"/>
      <c r="E29" s="27"/>
    </row>
    <row r="30" spans="1:7" x14ac:dyDescent="0.2">
      <c r="A30" s="26" t="s">
        <v>15</v>
      </c>
      <c r="B30" s="26"/>
      <c r="C30" s="26"/>
    </row>
    <row r="31" spans="1:7" x14ac:dyDescent="0.2">
      <c r="A31" s="28" t="s">
        <v>22</v>
      </c>
      <c r="B31" s="26"/>
      <c r="C31" s="26"/>
    </row>
    <row r="32" spans="1:7" x14ac:dyDescent="0.2">
      <c r="A32" s="26" t="s">
        <v>17</v>
      </c>
      <c r="B32" s="26"/>
      <c r="C32" s="26"/>
    </row>
    <row r="33" spans="1:7" x14ac:dyDescent="0.2">
      <c r="A33" s="28" t="s">
        <v>27</v>
      </c>
      <c r="B33" s="26"/>
      <c r="C33" s="26"/>
    </row>
    <row r="35" spans="1:7" x14ac:dyDescent="0.2">
      <c r="A35" s="39" t="s">
        <v>31</v>
      </c>
      <c r="B35" s="37"/>
      <c r="C35" s="37"/>
      <c r="D35" s="37"/>
      <c r="E35" s="38"/>
      <c r="G35" s="2" t="s">
        <v>32</v>
      </c>
    </row>
    <row r="36" spans="1:7" x14ac:dyDescent="0.2">
      <c r="A36" s="35"/>
      <c r="B36" s="30"/>
      <c r="C36" s="30"/>
      <c r="D36" s="30"/>
      <c r="E36" s="36"/>
    </row>
    <row r="37" spans="1:7" x14ac:dyDescent="0.2">
      <c r="A37" s="29" t="s">
        <v>28</v>
      </c>
      <c r="B37" s="30"/>
      <c r="C37" s="30"/>
      <c r="D37" s="30"/>
      <c r="E37" s="31">
        <f>17.9*1.3823</f>
        <v>24.743169999999999</v>
      </c>
      <c r="G37" s="40">
        <v>20.100000000000001</v>
      </c>
    </row>
    <row r="38" spans="1:7" x14ac:dyDescent="0.2">
      <c r="A38" s="29" t="s">
        <v>29</v>
      </c>
      <c r="B38" s="30"/>
      <c r="C38" s="30"/>
      <c r="D38" s="30"/>
      <c r="E38" s="31">
        <f>11.7*1.3823</f>
        <v>16.172910000000002</v>
      </c>
      <c r="G38" s="40">
        <v>13</v>
      </c>
    </row>
    <row r="39" spans="1:7" x14ac:dyDescent="0.2">
      <c r="A39" s="32"/>
      <c r="B39" s="33"/>
      <c r="C39" s="33"/>
      <c r="D39" s="33"/>
      <c r="E39" s="34"/>
    </row>
  </sheetData>
  <phoneticPr fontId="0" type="noConversion"/>
  <pageMargins left="0.5" right="0.25" top="1" bottom="1" header="0.5" footer="0.5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>District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2019-06-11T04:00:00+00:00</Publication_x0020_Date>
    <Audience1 xmlns="3a62de7d-ba57-4f43-9dae-9623ba637be0">
      <Value>2</Value>
    </Audience1>
    <_dlc_DocId xmlns="3a62de7d-ba57-4f43-9dae-9623ba637be0">KYED-250-398</_dlc_DocId>
    <_dlc_DocIdUrl xmlns="3a62de7d-ba57-4f43-9dae-9623ba637be0">
      <Url>https://education.ky.gov/districts/trans/_layouts/15/DocIdRedir.aspx?ID=KYED-250-398</Url>
      <Description>KYED-250-398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3462191FC9E1254A8A9867507152D4A5" ma:contentTypeVersion="28" ma:contentTypeDescription="" ma:contentTypeScope="" ma:versionID="5640b80a592d8fda412f94dbd5100832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51f3bc7745b65db0910c188a0fd90601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BC0E56-A4A0-41F6-AD72-4201F7F1CB2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0F916E0-3B1B-4817-939B-7DA4AAE0BB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B991A0-71DA-418A-A88E-621BFEF23DC5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infopath/2007/PartnerControls"/>
    <ds:schemaRef ds:uri="3a62de7d-ba57-4f43-9dae-9623ba637be0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3AF4907C-A8AA-4017-801D-2391F97B0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62de7d-ba57-4f43-9dae-9623ba637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Per Mile Calc</vt:lpstr>
    </vt:vector>
  </TitlesOfParts>
  <Company>KDE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Per Mile Calculation for Districts</dc:title>
  <dc:creator>gburton</dc:creator>
  <cp:lastModifiedBy>Stull, Kevin</cp:lastModifiedBy>
  <cp:lastPrinted>2015-07-23T13:05:43Z</cp:lastPrinted>
  <dcterms:created xsi:type="dcterms:W3CDTF">2005-07-13T15:02:41Z</dcterms:created>
  <dcterms:modified xsi:type="dcterms:W3CDTF">2023-04-05T16:28:22Z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0x0101001BEB557DBE01834EAB47A683706DCD5B003462191FC9E1254A8A9867507152D4A5</vt:lpwstr>
  </property>
  <property fmtid="{D5CDD505-2E9C-101B-9397-08002B2CF9AE}" pid="3" name="_dlc_DocIdItemGuid">
    <vt:lpwstr>f57d7fa2-9dff-46ce-b85b-4703a69089a0</vt:lpwstr>
  </property>
</Properties>
</file>