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mble\Desktop\kelley.gamble@gallatin.kyschools.us\Desktop\Monthly Financials\"/>
    </mc:Choice>
  </mc:AlternateContent>
  <xr:revisionPtr revIDLastSave="0" documentId="8_{7FC7C164-6667-4D7E-8313-7AF1521ACAD8}" xr6:coauthVersionLast="45" xr6:coauthVersionMax="45" xr10:uidLastSave="{00000000-0000-0000-0000-000000000000}"/>
  <bookViews>
    <workbookView xWindow="2640" yWindow="2640" windowWidth="25155" windowHeight="13860" firstSheet="82" activeTab="89" xr2:uid="{00000000-000D-0000-FFFF-FFFF00000000}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  <sheet name="April 19" sheetId="49" r:id="rId49"/>
    <sheet name="May 19" sheetId="50" r:id="rId50"/>
    <sheet name="June 19" sheetId="51" r:id="rId51"/>
    <sheet name="July 19" sheetId="52" r:id="rId52"/>
    <sheet name="August 19" sheetId="53" r:id="rId53"/>
    <sheet name="Sept 19" sheetId="54" r:id="rId54"/>
    <sheet name="Oct 2019" sheetId="55" r:id="rId55"/>
    <sheet name="Nov 2019" sheetId="56" r:id="rId56"/>
    <sheet name="Dec 2019" sheetId="57" r:id="rId57"/>
    <sheet name="JAN 2020" sheetId="58" r:id="rId58"/>
    <sheet name="February 2020" sheetId="59" r:id="rId59"/>
    <sheet name="MARCH 2020" sheetId="60" r:id="rId60"/>
    <sheet name="April 2020" sheetId="61" r:id="rId61"/>
    <sheet name="May 20" sheetId="62" r:id="rId62"/>
    <sheet name="jUNE 20" sheetId="63" r:id="rId63"/>
    <sheet name="jULY 20" sheetId="64" r:id="rId64"/>
    <sheet name="August 20" sheetId="67" r:id="rId65"/>
    <sheet name="Sept 20" sheetId="68" r:id="rId66"/>
    <sheet name="Oct 20" sheetId="65" r:id="rId67"/>
    <sheet name="Nov 20" sheetId="66" r:id="rId68"/>
    <sheet name="Dec 20" sheetId="69" r:id="rId69"/>
    <sheet name="Jan 21" sheetId="70" r:id="rId70"/>
    <sheet name="Feb 21" sheetId="71" r:id="rId71"/>
    <sheet name="March 21" sheetId="72" r:id="rId72"/>
    <sheet name="APRIL 21" sheetId="73" r:id="rId73"/>
    <sheet name="May 21" sheetId="74" r:id="rId74"/>
    <sheet name="jUNE 21" sheetId="75" r:id="rId75"/>
    <sheet name="July 21" sheetId="76" r:id="rId76"/>
    <sheet name="August 21" sheetId="77" r:id="rId77"/>
    <sheet name="SEPTEMBER 21" sheetId="78" r:id="rId78"/>
    <sheet name="OCTOBER 21" sheetId="79" r:id="rId79"/>
    <sheet name="NOVEMBER 21" sheetId="80" r:id="rId80"/>
    <sheet name="DECEMBER 21" sheetId="81" r:id="rId81"/>
    <sheet name="JAN 22" sheetId="82" r:id="rId82"/>
    <sheet name="Feb 22" sheetId="83" r:id="rId83"/>
    <sheet name="MARCH 22" sheetId="84" r:id="rId84"/>
    <sheet name="April 22" sheetId="85" r:id="rId85"/>
    <sheet name="May 22" sheetId="86" r:id="rId86"/>
    <sheet name="June 22" sheetId="87" r:id="rId87"/>
    <sheet name="JULY 22" sheetId="88" r:id="rId88"/>
    <sheet name="AUGUST 22" sheetId="89" r:id="rId89"/>
    <sheet name="September 22" sheetId="90" r:id="rId9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90" l="1"/>
  <c r="B30" i="90"/>
  <c r="B37" i="90" s="1"/>
  <c r="E25" i="90"/>
  <c r="B25" i="90"/>
  <c r="E12" i="90"/>
  <c r="B12" i="90"/>
  <c r="E39" i="90" l="1"/>
  <c r="E37" i="89"/>
  <c r="B30" i="89"/>
  <c r="B37" i="89" s="1"/>
  <c r="E25" i="89"/>
  <c r="B25" i="89"/>
  <c r="E12" i="89"/>
  <c r="B12" i="89"/>
  <c r="E37" i="88"/>
  <c r="B30" i="88"/>
  <c r="B37" i="88" s="1"/>
  <c r="E25" i="88"/>
  <c r="B25" i="88"/>
  <c r="E12" i="88"/>
  <c r="B12" i="88"/>
  <c r="E36" i="87"/>
  <c r="B29" i="87"/>
  <c r="E24" i="87"/>
  <c r="B24" i="87"/>
  <c r="E11" i="87"/>
  <c r="B11" i="87"/>
  <c r="E36" i="85"/>
  <c r="B29" i="85"/>
  <c r="E24" i="85"/>
  <c r="B24" i="85"/>
  <c r="E11" i="85"/>
  <c r="E38" i="85" s="1"/>
  <c r="B11" i="85"/>
  <c r="E36" i="86"/>
  <c r="E38" i="86" s="1"/>
  <c r="B29" i="86"/>
  <c r="E24" i="86"/>
  <c r="B24" i="86"/>
  <c r="E11" i="86"/>
  <c r="B11" i="86"/>
  <c r="E36" i="84"/>
  <c r="B29" i="84"/>
  <c r="E24" i="84"/>
  <c r="B24" i="84"/>
  <c r="E11" i="84"/>
  <c r="B11" i="84"/>
  <c r="E35" i="83"/>
  <c r="B35" i="83"/>
  <c r="B29" i="83"/>
  <c r="E24" i="83"/>
  <c r="B24" i="83"/>
  <c r="E11" i="83"/>
  <c r="B11" i="83"/>
  <c r="E39" i="89" l="1"/>
  <c r="E39" i="88"/>
  <c r="E38" i="87"/>
  <c r="E38" i="84"/>
  <c r="E37" i="83"/>
  <c r="E35" i="82"/>
  <c r="B35" i="82"/>
  <c r="B29" i="82"/>
  <c r="E24" i="82"/>
  <c r="B24" i="82"/>
  <c r="E11" i="82"/>
  <c r="B11" i="82"/>
  <c r="E37" i="82" l="1"/>
  <c r="E35" i="81"/>
  <c r="B35" i="81"/>
  <c r="B29" i="81"/>
  <c r="E24" i="81"/>
  <c r="B24" i="81"/>
  <c r="E11" i="81"/>
  <c r="B11" i="81"/>
  <c r="E37" i="81" l="1"/>
  <c r="E35" i="79"/>
  <c r="B29" i="79"/>
  <c r="E24" i="79"/>
  <c r="B24" i="79"/>
  <c r="E11" i="79"/>
  <c r="B11" i="79"/>
  <c r="E35" i="80"/>
  <c r="E37" i="80" s="1"/>
  <c r="B35" i="80"/>
  <c r="B29" i="80"/>
  <c r="E24" i="80"/>
  <c r="B24" i="80"/>
  <c r="E11" i="80"/>
  <c r="B11" i="80"/>
  <c r="E37" i="79" l="1"/>
  <c r="E35" i="78"/>
  <c r="B29" i="78"/>
  <c r="E24" i="78"/>
  <c r="B24" i="78"/>
  <c r="B35" i="78" s="1"/>
  <c r="E11" i="78"/>
  <c r="B11" i="78"/>
  <c r="E37" i="78" l="1"/>
  <c r="E35" i="77"/>
  <c r="B29" i="77"/>
  <c r="E24" i="77"/>
  <c r="B24" i="77"/>
  <c r="E11" i="77"/>
  <c r="B11" i="77"/>
  <c r="E37" i="77" l="1"/>
  <c r="E35" i="76"/>
  <c r="B29" i="76"/>
  <c r="E24" i="76"/>
  <c r="B24" i="76"/>
  <c r="E11" i="76"/>
  <c r="B11" i="76"/>
  <c r="E37" i="76" l="1"/>
  <c r="E11" i="75"/>
  <c r="E35" i="75"/>
  <c r="B29" i="75"/>
  <c r="E24" i="75"/>
  <c r="B24" i="75"/>
  <c r="B11" i="75"/>
  <c r="E37" i="75" l="1"/>
  <c r="E35" i="74"/>
  <c r="B29" i="74"/>
  <c r="E24" i="74"/>
  <c r="B24" i="74"/>
  <c r="E11" i="74"/>
  <c r="B11" i="74"/>
  <c r="E35" i="73"/>
  <c r="B29" i="73"/>
  <c r="E24" i="73"/>
  <c r="B24" i="73"/>
  <c r="E11" i="73"/>
  <c r="B11" i="73"/>
  <c r="E37" i="74" l="1"/>
  <c r="E37" i="73"/>
  <c r="E36" i="71"/>
  <c r="B29" i="71"/>
  <c r="B30" i="71" s="1"/>
  <c r="E24" i="71"/>
  <c r="B24" i="71"/>
  <c r="E11" i="71"/>
  <c r="B11" i="71"/>
  <c r="E38" i="71" l="1"/>
  <c r="E36" i="72"/>
  <c r="B29" i="72"/>
  <c r="B30" i="72" s="1"/>
  <c r="E24" i="72"/>
  <c r="B24" i="72"/>
  <c r="E11" i="72"/>
  <c r="B11" i="72"/>
  <c r="E38" i="72" l="1"/>
  <c r="E36" i="70" l="1"/>
  <c r="B29" i="70"/>
  <c r="B30" i="70" s="1"/>
  <c r="E24" i="70"/>
  <c r="B24" i="70"/>
  <c r="E11" i="70"/>
  <c r="B11" i="70"/>
  <c r="E38" i="70" l="1"/>
  <c r="E36" i="69"/>
  <c r="B29" i="69"/>
  <c r="B30" i="69" s="1"/>
  <c r="E24" i="69"/>
  <c r="B24" i="69"/>
  <c r="E11" i="69"/>
  <c r="B11" i="69"/>
  <c r="E38" i="69" l="1"/>
  <c r="E36" i="66"/>
  <c r="B29" i="66"/>
  <c r="B30" i="66" s="1"/>
  <c r="E24" i="66"/>
  <c r="B24" i="66"/>
  <c r="E11" i="66"/>
  <c r="B11" i="66"/>
  <c r="E38" i="66" l="1"/>
  <c r="E37" i="65"/>
  <c r="B37" i="65"/>
  <c r="B29" i="65"/>
  <c r="B30" i="65" s="1"/>
  <c r="E24" i="65"/>
  <c r="B24" i="65"/>
  <c r="E11" i="65"/>
  <c r="B11" i="65"/>
  <c r="E39" i="65" l="1"/>
  <c r="E37" i="68"/>
  <c r="B37" i="68"/>
  <c r="B29" i="68"/>
  <c r="B30" i="68" s="1"/>
  <c r="E24" i="68"/>
  <c r="B24" i="68"/>
  <c r="E11" i="68"/>
  <c r="B11" i="68"/>
  <c r="E39" i="68" l="1"/>
  <c r="E37" i="67"/>
  <c r="B37" i="67"/>
  <c r="B29" i="67"/>
  <c r="B30" i="67" s="1"/>
  <c r="E24" i="67"/>
  <c r="B24" i="67"/>
  <c r="E11" i="67"/>
  <c r="B11" i="67"/>
  <c r="E39" i="67" l="1"/>
  <c r="E37" i="64"/>
  <c r="B37" i="64"/>
  <c r="B29" i="64"/>
  <c r="B30" i="64" s="1"/>
  <c r="E24" i="64"/>
  <c r="B24" i="64"/>
  <c r="E11" i="64"/>
  <c r="B11" i="64"/>
  <c r="E39" i="64" l="1"/>
  <c r="E37" i="63"/>
  <c r="B37" i="63"/>
  <c r="B29" i="63"/>
  <c r="B30" i="63" s="1"/>
  <c r="E24" i="63"/>
  <c r="B24" i="63"/>
  <c r="E11" i="63"/>
  <c r="B11" i="63"/>
  <c r="E39" i="63" l="1"/>
  <c r="E37" i="62"/>
  <c r="B37" i="62"/>
  <c r="B29" i="62"/>
  <c r="B30" i="62" s="1"/>
  <c r="E24" i="62"/>
  <c r="B24" i="62"/>
  <c r="E11" i="62"/>
  <c r="B11" i="62"/>
  <c r="E40" i="62" l="1"/>
  <c r="E37" i="61"/>
  <c r="B37" i="61"/>
  <c r="B29" i="61"/>
  <c r="B30" i="61" s="1"/>
  <c r="E24" i="61"/>
  <c r="B24" i="61"/>
  <c r="E11" i="61"/>
  <c r="B11" i="61"/>
  <c r="E40" i="61" l="1"/>
  <c r="E37" i="60"/>
  <c r="B37" i="60"/>
  <c r="B29" i="60"/>
  <c r="B30" i="60" s="1"/>
  <c r="E24" i="60"/>
  <c r="B24" i="60"/>
  <c r="E11" i="60"/>
  <c r="B11" i="60"/>
  <c r="E40" i="60" l="1"/>
  <c r="E37" i="59"/>
  <c r="B37" i="59"/>
  <c r="B29" i="59"/>
  <c r="B30" i="59" s="1"/>
  <c r="E24" i="59"/>
  <c r="B24" i="59"/>
  <c r="E11" i="59"/>
  <c r="B11" i="59"/>
  <c r="E40" i="59" l="1"/>
  <c r="E37" i="58"/>
  <c r="B37" i="58"/>
  <c r="B29" i="58"/>
  <c r="E24" i="58"/>
  <c r="B24" i="58"/>
  <c r="E11" i="58"/>
  <c r="B11" i="58"/>
  <c r="E40" i="58" l="1"/>
  <c r="B30" i="58"/>
  <c r="E38" i="57"/>
  <c r="B38" i="57"/>
  <c r="B29" i="57"/>
  <c r="B31" i="57" s="1"/>
  <c r="E24" i="57"/>
  <c r="B24" i="57"/>
  <c r="E11" i="57"/>
  <c r="B11" i="57"/>
  <c r="E41" i="57" l="1"/>
  <c r="B30" i="57"/>
  <c r="E38" i="56"/>
  <c r="B38" i="56"/>
  <c r="B29" i="56"/>
  <c r="B30" i="56" s="1"/>
  <c r="E24" i="56"/>
  <c r="B24" i="56"/>
  <c r="E11" i="56"/>
  <c r="B11" i="56"/>
  <c r="B31" i="56" l="1"/>
  <c r="E41" i="56"/>
  <c r="E38" i="55"/>
  <c r="B38" i="55"/>
  <c r="B29" i="55"/>
  <c r="B30" i="55" s="1"/>
  <c r="E24" i="55"/>
  <c r="B24" i="55"/>
  <c r="E11" i="55"/>
  <c r="B11" i="55"/>
  <c r="E41" i="55" l="1"/>
  <c r="E36" i="54"/>
  <c r="B36" i="54"/>
  <c r="B29" i="54"/>
  <c r="B30" i="54" s="1"/>
  <c r="E24" i="54"/>
  <c r="B24" i="54"/>
  <c r="E11" i="54"/>
  <c r="B11" i="54"/>
  <c r="E39" i="54" l="1"/>
  <c r="E36" i="53"/>
  <c r="B36" i="53"/>
  <c r="B29" i="53"/>
  <c r="B30" i="53" s="1"/>
  <c r="E24" i="53"/>
  <c r="B24" i="53"/>
  <c r="E11" i="53"/>
  <c r="B11" i="53"/>
  <c r="E39" i="53" l="1"/>
  <c r="E36" i="52"/>
  <c r="B36" i="52"/>
  <c r="B29" i="52"/>
  <c r="B30" i="52" s="1"/>
  <c r="E24" i="52"/>
  <c r="B24" i="52"/>
  <c r="E11" i="52"/>
  <c r="B11" i="52"/>
  <c r="E39" i="52" l="1"/>
  <c r="E36" i="51"/>
  <c r="B36" i="51"/>
  <c r="B29" i="51"/>
  <c r="B30" i="51" s="1"/>
  <c r="E24" i="51"/>
  <c r="B24" i="51"/>
  <c r="E11" i="51"/>
  <c r="B11" i="51"/>
  <c r="E39" i="51" l="1"/>
  <c r="E36" i="50"/>
  <c r="B36" i="50"/>
  <c r="B29" i="50"/>
  <c r="B30" i="50" s="1"/>
  <c r="E24" i="50"/>
  <c r="B24" i="50"/>
  <c r="E11" i="50"/>
  <c r="B11" i="50"/>
  <c r="E39" i="50" l="1"/>
  <c r="E36" i="49"/>
  <c r="B36" i="49"/>
  <c r="B29" i="49"/>
  <c r="B30" i="49" s="1"/>
  <c r="E24" i="49"/>
  <c r="B24" i="49"/>
  <c r="E11" i="49"/>
  <c r="B11" i="49"/>
  <c r="E39" i="49" l="1"/>
  <c r="H11" i="48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B13" i="29"/>
  <c r="F43" i="29" l="1"/>
  <c r="F40" i="28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F40" i="21"/>
  <c r="B40" i="21"/>
  <c r="B31" i="21"/>
  <c r="B32" i="21" s="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25" i="7" s="1"/>
  <c r="H39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<sst xmlns="http://schemas.openxmlformats.org/spreadsheetml/2006/main" count="2211" uniqueCount="97">
  <si>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</si>
  <si>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</si>
  <si>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</si>
  <si>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</si>
  <si>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</si>
  <si>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</si>
  <si>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</si>
  <si>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</si>
  <si>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</si>
  <si>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</si>
  <si>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</si>
  <si>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</si>
  <si>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</si>
  <si>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</si>
  <si>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</si>
  <si>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</si>
  <si>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</si>
  <si>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</si>
  <si>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</si>
  <si>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</si>
  <si>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</si>
  <si>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</si>
  <si>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</si>
  <si>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</si>
  <si>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</si>
  <si>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</si>
  <si>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</si>
  <si>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</si>
  <si>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</si>
  <si>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</si>
  <si>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</si>
  <si>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</si>
  <si>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</si>
  <si>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</si>
  <si>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</si>
  <si>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</si>
  <si>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</si>
  <si>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</si>
  <si>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</si>
  <si>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</si>
  <si>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</si>
  <si>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</si>
  <si>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</si>
  <si>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</si>
  <si>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</si>
  <si>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</si>
  <si>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</si>
  <si>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</si>
  <si>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</si>
  <si>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</si>
  <si>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</si>
  <si>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</si>
  <si>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</si>
  <si>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</si>
  <si>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</si>
  <si>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</si>
  <si>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</si>
  <si>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</si>
  <si>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</si>
  <si>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</si>
  <si>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</si>
  <si>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</si>
  <si>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</si>
  <si>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</si>
  <si>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</si>
  <si>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</si>
  <si>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</si>
  <si>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</si>
  <si>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</si>
  <si>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</si>
  <si>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</si>
  <si>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</si>
  <si>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</si>
  <si>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</si>
  <si>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</si>
  <si>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</si>
  <si>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</si>
  <si>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</si>
  <si>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</si>
  <si>
    <t>JUNE 2019 NET PAYROLL NOT TRANSFERRED TILL 7/5/19</t>
  </si>
  <si>
    <t>ACH PR Return</t>
  </si>
  <si>
    <t>Steel Technologies Grant Payable</t>
  </si>
  <si>
    <t>to Activity Fund</t>
  </si>
  <si>
    <t>New  Construction</t>
  </si>
  <si>
    <t>EMPLOYEE BENEFITS OWED</t>
  </si>
  <si>
    <t>Loan from Activity Fund</t>
  </si>
  <si>
    <t>Deposit owed to Activity Fund</t>
  </si>
  <si>
    <t>Check #455392(voided before O/S Check Register run)</t>
  </si>
  <si>
    <t>Ferguson Check # 455500</t>
  </si>
  <si>
    <t>Advances for Employee Health</t>
  </si>
  <si>
    <t>Employee Benefits Advance</t>
  </si>
  <si>
    <t>Employee Benefit Contributions</t>
  </si>
  <si>
    <t>Annual Activity Funds</t>
  </si>
  <si>
    <t>Annual Activity Fund Balance</t>
  </si>
  <si>
    <t>Activity Fund Deposit</t>
  </si>
  <si>
    <t>Payable to Activity Fund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</si>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</sst>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H8" s="1">
        <v>-62538.54</v>
      </c>
      <c r="I8" s="8"/>
    </row>
    <row r="9" spans="1:9" x14ac:dyDescent="0.25">
      <c r="A9" s="7" t="s">
        <v>3</v>
      </c>
      <c r="H9" s="1">
        <v>73570</v>
      </c>
      <c r="I9" s="8"/>
    </row>
    <row r="10" spans="1:9" x14ac:dyDescent="0.25">
      <c r="A10" s="7" t="s">
        <v>4</v>
      </c>
      <c r="H10" s="1">
        <v>59641.27</v>
      </c>
      <c r="I10" s="8"/>
    </row>
    <row r="11" spans="1:9" x14ac:dyDescent="0.25">
      <c r="A11" s="7" t="s">
        <v>5</v>
      </c>
      <c r="H11" s="1">
        <v>538627.18999999994</v>
      </c>
      <c r="I11" s="8"/>
    </row>
    <row r="12" spans="1:9" x14ac:dyDescent="0.25">
      <c r="A12" s="7" t="s">
        <v>6</v>
      </c>
      <c r="H12" s="1">
        <v>272050.37</v>
      </c>
      <c r="I12" s="8"/>
    </row>
    <row r="13" spans="1:9" x14ac:dyDescent="0.25">
      <c r="A13" s="7" t="s">
        <v>7</v>
      </c>
      <c r="H13" s="1">
        <v>0</v>
      </c>
      <c r="I13" s="8"/>
    </row>
    <row r="14" spans="1:9" x14ac:dyDescent="0.25">
      <c r="A14" s="7" t="s">
        <v>8</v>
      </c>
      <c r="H14" s="1">
        <v>69039.08</v>
      </c>
      <c r="I14" s="8"/>
    </row>
    <row r="15" spans="1:9" x14ac:dyDescent="0.25">
      <c r="A15" s="7"/>
      <c r="I15" s="8"/>
    </row>
    <row r="16" spans="1:9" x14ac:dyDescent="0.25">
      <c r="A16" s="9" t="s">
        <v>11</v>
      </c>
      <c r="B16" s="10"/>
      <c r="C16" s="10"/>
      <c r="D16" s="10"/>
      <c r="E16" s="10"/>
      <c r="F16" s="10"/>
      <c r="G16" s="10"/>
      <c r="H16" s="11">
        <f>SUM(H7:H15)</f>
        <v>3393025.46</v>
      </c>
      <c r="I16" s="12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3">
        <v>3473165.15</v>
      </c>
    </row>
    <row r="21" spans="1:8" x14ac:dyDescent="0.25">
      <c r="A21" s="7"/>
      <c r="H21" s="14"/>
    </row>
    <row r="22" spans="1:8" x14ac:dyDescent="0.25">
      <c r="A22" s="7"/>
      <c r="H22" s="14"/>
    </row>
    <row r="23" spans="1:8" x14ac:dyDescent="0.25">
      <c r="A23" s="7" t="s">
        <v>19</v>
      </c>
      <c r="H23" s="14">
        <f>1902216.53-25</f>
        <v>1902191.53</v>
      </c>
    </row>
    <row r="24" spans="1:8" x14ac:dyDescent="0.25">
      <c r="A24" s="7"/>
      <c r="H24" s="14"/>
    </row>
    <row r="25" spans="1:8" x14ac:dyDescent="0.25">
      <c r="A25" s="7"/>
      <c r="H25" s="14"/>
    </row>
    <row r="26" spans="1:8" x14ac:dyDescent="0.25">
      <c r="A26" s="7" t="s">
        <v>17</v>
      </c>
      <c r="H26" s="14">
        <v>-1982331.22</v>
      </c>
    </row>
    <row r="27" spans="1:8" x14ac:dyDescent="0.25">
      <c r="A27" s="7"/>
      <c r="H27" s="14"/>
    </row>
    <row r="28" spans="1:8" x14ac:dyDescent="0.25">
      <c r="A28" s="7"/>
      <c r="H28" s="14"/>
    </row>
    <row r="29" spans="1:8" x14ac:dyDescent="0.25">
      <c r="A29" s="9" t="s">
        <v>18</v>
      </c>
      <c r="B29" s="10"/>
      <c r="C29" s="10"/>
      <c r="D29" s="10"/>
      <c r="E29" s="10"/>
      <c r="F29" s="10"/>
      <c r="G29" s="10"/>
      <c r="H29" s="15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3">
        <v>3704697.66</v>
      </c>
    </row>
    <row r="34" spans="1:8" x14ac:dyDescent="0.25">
      <c r="A34" s="7"/>
      <c r="E34" t="s">
        <v>22</v>
      </c>
      <c r="H34" s="14">
        <v>189985.67</v>
      </c>
    </row>
    <row r="35" spans="1:8" x14ac:dyDescent="0.25">
      <c r="A35" s="7"/>
      <c r="H35" s="14"/>
    </row>
    <row r="36" spans="1:8" x14ac:dyDescent="0.25">
      <c r="A36" s="7" t="s">
        <v>0</v>
      </c>
      <c r="D36" t="s">
        <v>23</v>
      </c>
      <c r="H36" s="14">
        <v>-277568.93</v>
      </c>
    </row>
    <row r="37" spans="1:8" x14ac:dyDescent="0.25">
      <c r="A37" s="7"/>
      <c r="D37" t="s">
        <v>24</v>
      </c>
      <c r="H37" s="14">
        <v>-224146.71</v>
      </c>
    </row>
    <row r="38" spans="1:8" x14ac:dyDescent="0.25">
      <c r="A38" s="7"/>
      <c r="H38" s="14"/>
    </row>
    <row r="39" spans="1:8" x14ac:dyDescent="0.25">
      <c r="A39" s="7" t="s">
        <v>10</v>
      </c>
      <c r="H39" s="14">
        <f>SUM(H33:H38)</f>
        <v>3392967.69</v>
      </c>
    </row>
    <row r="40" spans="1:8" x14ac:dyDescent="0.25">
      <c r="A40" s="7"/>
      <c r="H40" s="14"/>
    </row>
    <row r="41" spans="1:8" x14ac:dyDescent="0.25">
      <c r="A41" s="7"/>
      <c r="H41" s="14"/>
    </row>
    <row r="42" spans="1:8" x14ac:dyDescent="0.25">
      <c r="A42" s="9" t="s">
        <v>15</v>
      </c>
      <c r="B42" s="10"/>
      <c r="C42" s="10"/>
      <c r="D42" s="10"/>
      <c r="E42" s="10"/>
      <c r="F42" s="10"/>
      <c r="G42" s="10"/>
      <c r="H42" s="15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F5" s="1">
        <v>149443.63</v>
      </c>
    </row>
    <row r="6" spans="1:6" x14ac:dyDescent="0.25">
      <c r="A6" s="7" t="s">
        <v>3</v>
      </c>
      <c r="F6" s="1">
        <v>75650</v>
      </c>
    </row>
    <row r="7" spans="1:6" x14ac:dyDescent="0.25">
      <c r="A7" s="7" t="s">
        <v>4</v>
      </c>
      <c r="F7" s="1">
        <v>14265.23</v>
      </c>
    </row>
    <row r="8" spans="1:6" x14ac:dyDescent="0.25">
      <c r="A8" s="7" t="s">
        <v>5</v>
      </c>
      <c r="F8" s="1">
        <v>215346.14</v>
      </c>
    </row>
    <row r="9" spans="1:6" x14ac:dyDescent="0.25">
      <c r="A9" s="7" t="s">
        <v>6</v>
      </c>
      <c r="F9" s="1">
        <v>137840.25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61907.85</v>
      </c>
    </row>
    <row r="12" spans="1:6" x14ac:dyDescent="0.25">
      <c r="A12" s="9" t="s">
        <v>67</v>
      </c>
      <c r="B12" s="18">
        <f>+B2</f>
        <v>42308</v>
      </c>
      <c r="C12" s="10"/>
      <c r="D12" s="10"/>
      <c r="E12" s="10"/>
      <c r="F12" s="11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7">
        <v>42278</v>
      </c>
      <c r="C16" s="4"/>
      <c r="D16" s="4"/>
      <c r="E16" s="4"/>
      <c r="F16" s="13">
        <v>2579244.4500000002</v>
      </c>
    </row>
    <row r="17" spans="1:6" x14ac:dyDescent="0.25">
      <c r="A17" s="7"/>
      <c r="F17" s="14"/>
    </row>
    <row r="18" spans="1:6" x14ac:dyDescent="0.25">
      <c r="A18" s="7"/>
      <c r="F18" s="14"/>
    </row>
    <row r="19" spans="1:6" x14ac:dyDescent="0.25">
      <c r="A19" s="7" t="s">
        <v>19</v>
      </c>
      <c r="F19" s="14">
        <v>1978892.68</v>
      </c>
    </row>
    <row r="20" spans="1:6" x14ac:dyDescent="0.25">
      <c r="A20" s="7"/>
      <c r="F20" s="14"/>
    </row>
    <row r="21" spans="1:6" x14ac:dyDescent="0.25">
      <c r="A21" s="7"/>
      <c r="F21" s="14"/>
    </row>
    <row r="22" spans="1:6" x14ac:dyDescent="0.25">
      <c r="A22" s="7" t="s">
        <v>17</v>
      </c>
      <c r="F22" s="14">
        <v>-2336857.96</v>
      </c>
    </row>
    <row r="23" spans="1:6" x14ac:dyDescent="0.25">
      <c r="A23" s="7"/>
      <c r="F23" s="14"/>
    </row>
    <row r="24" spans="1:6" x14ac:dyDescent="0.25">
      <c r="A24" s="7"/>
      <c r="F24" s="14"/>
    </row>
    <row r="25" spans="1:6" x14ac:dyDescent="0.25">
      <c r="A25" s="9" t="s">
        <v>63</v>
      </c>
      <c r="B25" s="18">
        <f>+B2</f>
        <v>42308</v>
      </c>
      <c r="C25" s="10"/>
      <c r="D25" s="10"/>
      <c r="E25" s="10"/>
      <c r="F25" s="15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7">
        <f>+B2</f>
        <v>42308</v>
      </c>
      <c r="C29" s="4" t="s">
        <v>21</v>
      </c>
      <c r="D29" s="4"/>
      <c r="E29" s="4"/>
      <c r="F29" s="13">
        <v>2413588.4500000002</v>
      </c>
    </row>
    <row r="30" spans="1:6" x14ac:dyDescent="0.25">
      <c r="A30" s="7"/>
      <c r="C30" t="s">
        <v>22</v>
      </c>
      <c r="F30" s="14">
        <v>189994.22</v>
      </c>
    </row>
    <row r="31" spans="1:6" x14ac:dyDescent="0.25">
      <c r="A31" s="7"/>
      <c r="F31" s="14"/>
    </row>
    <row r="32" spans="1:6" x14ac:dyDescent="0.25">
      <c r="A32" s="7"/>
      <c r="F32" s="14"/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 t="s">
        <v>0</v>
      </c>
      <c r="F37" s="14">
        <v>-285573.96999999997</v>
      </c>
    </row>
    <row r="38" spans="1:6" x14ac:dyDescent="0.25">
      <c r="A38" s="7"/>
      <c r="F38" s="14">
        <v>-96729.53</v>
      </c>
    </row>
    <row r="39" spans="1:6" x14ac:dyDescent="0.25">
      <c r="A39" s="7" t="s">
        <v>66</v>
      </c>
      <c r="B39" s="16">
        <f>+B2</f>
        <v>42308</v>
      </c>
      <c r="F39" s="14">
        <f>SUM(F29:F38)</f>
        <v>2221279.1700000004</v>
      </c>
    </row>
    <row r="40" spans="1:6" x14ac:dyDescent="0.25">
      <c r="A40" s="7"/>
      <c r="F40" s="14"/>
    </row>
    <row r="41" spans="1:6" x14ac:dyDescent="0.25">
      <c r="A41" s="7"/>
      <c r="F41" s="14"/>
    </row>
    <row r="42" spans="1:6" x14ac:dyDescent="0.25">
      <c r="A42" s="9" t="s">
        <v>15</v>
      </c>
      <c r="B42" s="10"/>
      <c r="C42" s="10"/>
      <c r="D42" s="10"/>
      <c r="E42" s="10"/>
      <c r="F42" s="15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F5" s="1">
        <v>68098.11</v>
      </c>
    </row>
    <row r="6" spans="1:6" x14ac:dyDescent="0.25">
      <c r="A6" s="7" t="s">
        <v>3</v>
      </c>
      <c r="F6" s="1">
        <v>75650</v>
      </c>
    </row>
    <row r="7" spans="1:6" x14ac:dyDescent="0.25">
      <c r="A7" s="7" t="s">
        <v>4</v>
      </c>
      <c r="F7" s="1">
        <v>11670.34</v>
      </c>
    </row>
    <row r="8" spans="1:6" x14ac:dyDescent="0.25">
      <c r="A8" s="7" t="s">
        <v>5</v>
      </c>
      <c r="F8" s="1">
        <v>683399.09</v>
      </c>
    </row>
    <row r="9" spans="1:6" x14ac:dyDescent="0.25">
      <c r="A9" s="7" t="s">
        <v>6</v>
      </c>
      <c r="F9" s="1">
        <v>137840.25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74869.17</v>
      </c>
    </row>
    <row r="12" spans="1:6" x14ac:dyDescent="0.25">
      <c r="A12" s="9" t="s">
        <v>67</v>
      </c>
      <c r="B12" s="18">
        <f>+B2</f>
        <v>42338</v>
      </c>
      <c r="C12" s="10"/>
      <c r="D12" s="10"/>
      <c r="E12" s="10"/>
      <c r="F12" s="11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7">
        <v>42309</v>
      </c>
      <c r="C16" s="4"/>
      <c r="D16" s="4"/>
      <c r="E16" s="4"/>
      <c r="F16" s="13">
        <v>2221279.17</v>
      </c>
    </row>
    <row r="17" spans="1:6" x14ac:dyDescent="0.25">
      <c r="A17" s="7"/>
      <c r="F17" s="14"/>
    </row>
    <row r="18" spans="1:6" x14ac:dyDescent="0.25">
      <c r="A18" s="7"/>
      <c r="F18" s="14"/>
    </row>
    <row r="19" spans="1:6" x14ac:dyDescent="0.25">
      <c r="A19" s="7" t="s">
        <v>19</v>
      </c>
      <c r="F19" s="14">
        <v>5789095.4500000002</v>
      </c>
    </row>
    <row r="20" spans="1:6" x14ac:dyDescent="0.25">
      <c r="A20" s="7"/>
      <c r="F20" s="14"/>
    </row>
    <row r="21" spans="1:6" x14ac:dyDescent="0.25">
      <c r="A21" s="7"/>
      <c r="F21" s="14"/>
    </row>
    <row r="22" spans="1:6" x14ac:dyDescent="0.25">
      <c r="A22" s="7" t="s">
        <v>17</v>
      </c>
      <c r="F22" s="14">
        <v>-4104243.63</v>
      </c>
    </row>
    <row r="23" spans="1:6" x14ac:dyDescent="0.25">
      <c r="A23" s="7"/>
      <c r="F23" s="14"/>
    </row>
    <row r="24" spans="1:6" x14ac:dyDescent="0.25">
      <c r="A24" s="7"/>
      <c r="F24" s="14"/>
    </row>
    <row r="25" spans="1:6" x14ac:dyDescent="0.25">
      <c r="A25" s="9" t="s">
        <v>63</v>
      </c>
      <c r="B25" s="18">
        <f>+B2</f>
        <v>42338</v>
      </c>
      <c r="C25" s="10"/>
      <c r="D25" s="10"/>
      <c r="E25" s="10"/>
      <c r="F25" s="15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7">
        <f>+B2</f>
        <v>42338</v>
      </c>
      <c r="C29" s="4" t="s">
        <v>21</v>
      </c>
      <c r="D29" s="4"/>
      <c r="E29" s="4"/>
      <c r="F29" s="13">
        <v>4646949.7699999996</v>
      </c>
    </row>
    <row r="30" spans="1:6" x14ac:dyDescent="0.25">
      <c r="A30" s="7"/>
      <c r="C30" t="s">
        <v>22</v>
      </c>
      <c r="F30" s="14">
        <v>0</v>
      </c>
    </row>
    <row r="31" spans="1:6" x14ac:dyDescent="0.25">
      <c r="A31" s="7"/>
      <c r="F31" s="14"/>
    </row>
    <row r="32" spans="1:6" x14ac:dyDescent="0.25">
      <c r="A32" s="7"/>
      <c r="F32" s="14"/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 t="s">
        <v>0</v>
      </c>
      <c r="B37" t="s">
        <v>23</v>
      </c>
      <c r="F37" s="14">
        <v>-601251.78</v>
      </c>
    </row>
    <row r="38" spans="1:6" x14ac:dyDescent="0.25">
      <c r="A38" s="7"/>
      <c r="B38" t="s">
        <v>24</v>
      </c>
      <c r="F38" s="14">
        <v>-139567</v>
      </c>
    </row>
    <row r="39" spans="1:6" x14ac:dyDescent="0.25">
      <c r="A39" s="7" t="s">
        <v>66</v>
      </c>
      <c r="B39" s="16">
        <f>+B2</f>
        <v>42338</v>
      </c>
      <c r="F39" s="14">
        <f>SUM(F29:F38)</f>
        <v>3906130.9899999993</v>
      </c>
    </row>
    <row r="40" spans="1:6" x14ac:dyDescent="0.25">
      <c r="A40" s="7"/>
      <c r="F40" s="14"/>
    </row>
    <row r="41" spans="1:6" x14ac:dyDescent="0.25">
      <c r="A41" s="7"/>
      <c r="F41" s="14"/>
    </row>
    <row r="42" spans="1:6" x14ac:dyDescent="0.25">
      <c r="A42" s="9" t="s">
        <v>15</v>
      </c>
      <c r="B42" s="10"/>
      <c r="C42" s="10"/>
      <c r="D42" s="10"/>
      <c r="E42" s="10"/>
      <c r="F42" s="15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F5" s="1">
        <v>129487.64</v>
      </c>
    </row>
    <row r="6" spans="1:6" x14ac:dyDescent="0.25">
      <c r="A6" s="7" t="s">
        <v>3</v>
      </c>
      <c r="F6" s="1">
        <v>75650</v>
      </c>
    </row>
    <row r="7" spans="1:6" x14ac:dyDescent="0.25">
      <c r="A7" s="7" t="s">
        <v>4</v>
      </c>
      <c r="F7" s="1">
        <v>13147.52</v>
      </c>
    </row>
    <row r="8" spans="1:6" x14ac:dyDescent="0.25">
      <c r="A8" s="7" t="s">
        <v>5</v>
      </c>
      <c r="F8" s="1">
        <v>683399.09</v>
      </c>
    </row>
    <row r="9" spans="1:6" x14ac:dyDescent="0.25">
      <c r="A9" s="7" t="s">
        <v>6</v>
      </c>
      <c r="F9" s="1">
        <v>137840.25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20720.5</v>
      </c>
    </row>
    <row r="12" spans="1:6" x14ac:dyDescent="0.25">
      <c r="A12" s="9" t="s">
        <v>67</v>
      </c>
      <c r="B12" s="18">
        <f>+B2</f>
        <v>42369</v>
      </c>
      <c r="C12" s="10"/>
      <c r="D12" s="10"/>
      <c r="E12" s="10"/>
      <c r="F12" s="11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7">
        <v>42339</v>
      </c>
      <c r="C16" s="4"/>
      <c r="D16" s="4"/>
      <c r="E16" s="4"/>
      <c r="F16" s="13">
        <v>2221279.17</v>
      </c>
    </row>
    <row r="17" spans="1:6" x14ac:dyDescent="0.25">
      <c r="A17" s="7"/>
      <c r="F17" s="14"/>
    </row>
    <row r="18" spans="1:6" x14ac:dyDescent="0.25">
      <c r="A18" s="7"/>
      <c r="F18" s="14"/>
    </row>
    <row r="19" spans="1:6" x14ac:dyDescent="0.25">
      <c r="A19" s="7" t="s">
        <v>19</v>
      </c>
      <c r="F19" s="14">
        <v>5789095.4500000002</v>
      </c>
    </row>
    <row r="20" spans="1:6" x14ac:dyDescent="0.25">
      <c r="A20" s="7"/>
      <c r="F20" s="14"/>
    </row>
    <row r="21" spans="1:6" x14ac:dyDescent="0.25">
      <c r="A21" s="7"/>
      <c r="F21" s="14"/>
    </row>
    <row r="22" spans="1:6" x14ac:dyDescent="0.25">
      <c r="A22" s="7" t="s">
        <v>17</v>
      </c>
      <c r="F22" s="14">
        <v>-4104243.63</v>
      </c>
    </row>
    <row r="23" spans="1:6" x14ac:dyDescent="0.25">
      <c r="A23" s="7"/>
      <c r="F23" s="14"/>
    </row>
    <row r="24" spans="1:6" x14ac:dyDescent="0.25">
      <c r="A24" s="7"/>
      <c r="F24" s="14"/>
    </row>
    <row r="25" spans="1:6" x14ac:dyDescent="0.25">
      <c r="A25" s="9" t="s">
        <v>63</v>
      </c>
      <c r="B25" s="18">
        <f>+B2</f>
        <v>42369</v>
      </c>
      <c r="C25" s="10"/>
      <c r="D25" s="10"/>
      <c r="E25" s="10"/>
      <c r="F25" s="15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7">
        <f>+B2</f>
        <v>42369</v>
      </c>
      <c r="C29" s="4" t="s">
        <v>21</v>
      </c>
      <c r="D29" s="4"/>
      <c r="E29" s="4"/>
      <c r="F29" s="13">
        <v>3833467.11</v>
      </c>
    </row>
    <row r="30" spans="1:6" x14ac:dyDescent="0.25">
      <c r="A30" s="7"/>
      <c r="C30" t="s">
        <v>22</v>
      </c>
      <c r="F30" s="14">
        <v>0</v>
      </c>
    </row>
    <row r="31" spans="1:6" x14ac:dyDescent="0.25">
      <c r="A31" s="7"/>
      <c r="F31" s="14"/>
    </row>
    <row r="32" spans="1:6" x14ac:dyDescent="0.25">
      <c r="A32" s="7"/>
      <c r="F32" s="14"/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 t="s">
        <v>0</v>
      </c>
      <c r="B37" t="s">
        <v>23</v>
      </c>
      <c r="F37" s="14">
        <v>-94218.97</v>
      </c>
    </row>
    <row r="38" spans="1:6" x14ac:dyDescent="0.25">
      <c r="A38" s="7"/>
      <c r="B38" t="s">
        <v>24</v>
      </c>
      <c r="F38" s="14">
        <v>-183619.8</v>
      </c>
    </row>
    <row r="39" spans="1:6" x14ac:dyDescent="0.25">
      <c r="A39" s="7" t="s">
        <v>66</v>
      </c>
      <c r="B39" s="16">
        <f>+B2</f>
        <v>42369</v>
      </c>
      <c r="F39" s="14">
        <f>SUM(F29:F38)</f>
        <v>3555628.34</v>
      </c>
    </row>
    <row r="40" spans="1:6" x14ac:dyDescent="0.25">
      <c r="A40" s="7"/>
      <c r="F40" s="14"/>
    </row>
    <row r="41" spans="1:6" x14ac:dyDescent="0.25">
      <c r="A41" s="7"/>
      <c r="F41" s="14"/>
    </row>
    <row r="42" spans="1:6" x14ac:dyDescent="0.25">
      <c r="A42" s="9" t="s">
        <v>15</v>
      </c>
      <c r="B42" s="10"/>
      <c r="C42" s="10"/>
      <c r="D42" s="10"/>
      <c r="E42" s="10"/>
      <c r="F42" s="15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F5" s="1">
        <v>52134.67</v>
      </c>
    </row>
    <row r="6" spans="1:6" x14ac:dyDescent="0.25">
      <c r="A6" s="7" t="s">
        <v>3</v>
      </c>
      <c r="F6" s="1">
        <v>75650</v>
      </c>
    </row>
    <row r="7" spans="1:6" x14ac:dyDescent="0.25">
      <c r="A7" s="7" t="s">
        <v>4</v>
      </c>
      <c r="F7" s="1">
        <v>13605.52</v>
      </c>
    </row>
    <row r="8" spans="1:6" x14ac:dyDescent="0.25">
      <c r="A8" s="7" t="s">
        <v>5</v>
      </c>
      <c r="F8" s="1">
        <v>671244.67</v>
      </c>
    </row>
    <row r="9" spans="1:6" x14ac:dyDescent="0.25">
      <c r="A9" s="7" t="s">
        <v>6</v>
      </c>
      <c r="F9" s="1">
        <v>133368.07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68949.649999999994</v>
      </c>
    </row>
    <row r="12" spans="1:6" x14ac:dyDescent="0.25">
      <c r="A12" s="9" t="s">
        <v>67</v>
      </c>
      <c r="B12" s="18">
        <f>+B2</f>
        <v>42400</v>
      </c>
      <c r="C12" s="10"/>
      <c r="D12" s="10"/>
      <c r="E12" s="10"/>
      <c r="F12" s="11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7">
        <v>42370</v>
      </c>
      <c r="C16" s="4"/>
      <c r="D16" s="4"/>
      <c r="E16" s="4"/>
      <c r="F16" s="13">
        <v>2221279.17</v>
      </c>
    </row>
    <row r="17" spans="1:6" x14ac:dyDescent="0.25">
      <c r="A17" s="7"/>
      <c r="F17" s="14"/>
    </row>
    <row r="18" spans="1:6" x14ac:dyDescent="0.25">
      <c r="A18" s="7"/>
      <c r="F18" s="14"/>
    </row>
    <row r="19" spans="1:6" x14ac:dyDescent="0.25">
      <c r="A19" s="7" t="s">
        <v>19</v>
      </c>
      <c r="F19" s="14">
        <v>5789095.4500000002</v>
      </c>
    </row>
    <row r="20" spans="1:6" x14ac:dyDescent="0.25">
      <c r="A20" s="7"/>
      <c r="F20" s="14"/>
    </row>
    <row r="21" spans="1:6" x14ac:dyDescent="0.25">
      <c r="A21" s="7"/>
      <c r="F21" s="14"/>
    </row>
    <row r="22" spans="1:6" x14ac:dyDescent="0.25">
      <c r="A22" s="7" t="s">
        <v>17</v>
      </c>
      <c r="F22" s="14">
        <v>-4104243.63</v>
      </c>
    </row>
    <row r="23" spans="1:6" x14ac:dyDescent="0.25">
      <c r="A23" s="7"/>
      <c r="F23" s="14"/>
    </row>
    <row r="24" spans="1:6" x14ac:dyDescent="0.25">
      <c r="A24" s="7"/>
      <c r="F24" s="14"/>
    </row>
    <row r="25" spans="1:6" x14ac:dyDescent="0.25">
      <c r="A25" s="9" t="s">
        <v>63</v>
      </c>
      <c r="B25" s="18">
        <f>+B2</f>
        <v>42400</v>
      </c>
      <c r="C25" s="10"/>
      <c r="D25" s="10"/>
      <c r="E25" s="10"/>
      <c r="F25" s="15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7">
        <f>+B2</f>
        <v>42400</v>
      </c>
      <c r="C29" s="4" t="s">
        <v>21</v>
      </c>
      <c r="D29" s="4"/>
      <c r="E29" s="4"/>
      <c r="F29" s="13">
        <v>4175396.43</v>
      </c>
    </row>
    <row r="30" spans="1:6" x14ac:dyDescent="0.25">
      <c r="A30" s="7"/>
      <c r="C30" t="s">
        <v>22</v>
      </c>
      <c r="F30" s="14">
        <v>0</v>
      </c>
    </row>
    <row r="31" spans="1:6" x14ac:dyDescent="0.25">
      <c r="A31" s="7"/>
      <c r="F31" s="14"/>
    </row>
    <row r="32" spans="1:6" x14ac:dyDescent="0.25">
      <c r="A32" s="7"/>
      <c r="F32" s="14"/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 t="s">
        <v>0</v>
      </c>
      <c r="B37" t="s">
        <v>23</v>
      </c>
      <c r="F37" s="14">
        <v>-129193.09</v>
      </c>
    </row>
    <row r="38" spans="1:6" x14ac:dyDescent="0.25">
      <c r="A38" s="7"/>
      <c r="B38" t="s">
        <v>24</v>
      </c>
      <c r="F38" s="14">
        <v>-94883.16</v>
      </c>
    </row>
    <row r="39" spans="1:6" x14ac:dyDescent="0.25">
      <c r="A39" s="7" t="s">
        <v>66</v>
      </c>
      <c r="B39" s="16">
        <f>+B2</f>
        <v>42400</v>
      </c>
      <c r="F39" s="14">
        <f>SUM(F29:F38)</f>
        <v>3951320.18</v>
      </c>
    </row>
    <row r="40" spans="1:6" x14ac:dyDescent="0.25">
      <c r="A40" s="7"/>
      <c r="F40" s="14"/>
    </row>
    <row r="41" spans="1:6" x14ac:dyDescent="0.25">
      <c r="A41" s="7"/>
      <c r="F41" s="14"/>
    </row>
    <row r="42" spans="1:6" x14ac:dyDescent="0.25">
      <c r="A42" s="9" t="s">
        <v>15</v>
      </c>
      <c r="B42" s="10"/>
      <c r="C42" s="10"/>
      <c r="D42" s="10"/>
      <c r="E42" s="10"/>
      <c r="F42" s="15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F5" s="1">
        <v>-81949.84</v>
      </c>
    </row>
    <row r="6" spans="1:6" x14ac:dyDescent="0.25">
      <c r="A6" s="7" t="s">
        <v>3</v>
      </c>
      <c r="F6" s="1">
        <v>75650</v>
      </c>
    </row>
    <row r="7" spans="1:6" x14ac:dyDescent="0.25">
      <c r="A7" s="7" t="s">
        <v>4</v>
      </c>
      <c r="F7" s="1">
        <v>17622.41</v>
      </c>
    </row>
    <row r="8" spans="1:6" x14ac:dyDescent="0.25">
      <c r="A8" s="7" t="s">
        <v>5</v>
      </c>
      <c r="F8" s="1">
        <v>646659.67000000004</v>
      </c>
    </row>
    <row r="9" spans="1:6" x14ac:dyDescent="0.25">
      <c r="A9" s="7" t="s">
        <v>6</v>
      </c>
      <c r="F9" s="1">
        <v>133368.07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67070.16</v>
      </c>
    </row>
    <row r="12" spans="1:6" x14ac:dyDescent="0.25">
      <c r="A12" s="9" t="s">
        <v>67</v>
      </c>
      <c r="B12" s="18">
        <f>+B2</f>
        <v>42429</v>
      </c>
      <c r="C12" s="10"/>
      <c r="D12" s="10"/>
      <c r="E12" s="10"/>
      <c r="F12" s="11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7">
        <v>42401</v>
      </c>
      <c r="C16" s="4"/>
      <c r="D16" s="4"/>
      <c r="E16" s="4"/>
      <c r="F16" s="13">
        <v>3951320.14</v>
      </c>
    </row>
    <row r="17" spans="1:6" x14ac:dyDescent="0.25">
      <c r="A17" s="7"/>
      <c r="F17" s="14"/>
    </row>
    <row r="18" spans="1:6" x14ac:dyDescent="0.25">
      <c r="A18" s="7"/>
      <c r="F18" s="14"/>
    </row>
    <row r="19" spans="1:6" x14ac:dyDescent="0.25">
      <c r="A19" s="7" t="s">
        <v>19</v>
      </c>
      <c r="F19" s="14">
        <v>1588315.98</v>
      </c>
    </row>
    <row r="20" spans="1:6" x14ac:dyDescent="0.25">
      <c r="A20" s="7"/>
      <c r="F20" s="14"/>
    </row>
    <row r="21" spans="1:6" x14ac:dyDescent="0.25">
      <c r="A21" s="7"/>
      <c r="F21" s="14"/>
    </row>
    <row r="22" spans="1:6" x14ac:dyDescent="0.25">
      <c r="A22" s="7" t="s">
        <v>17</v>
      </c>
      <c r="F22" s="14">
        <v>-1955060.91</v>
      </c>
    </row>
    <row r="23" spans="1:6" x14ac:dyDescent="0.25">
      <c r="A23" s="7"/>
      <c r="F23" s="14"/>
    </row>
    <row r="24" spans="1:6" x14ac:dyDescent="0.25">
      <c r="A24" s="7"/>
      <c r="F24" s="14"/>
    </row>
    <row r="25" spans="1:6" x14ac:dyDescent="0.25">
      <c r="A25" s="9" t="s">
        <v>63</v>
      </c>
      <c r="B25" s="18">
        <f>+B2</f>
        <v>42429</v>
      </c>
      <c r="C25" s="10"/>
      <c r="D25" s="10"/>
      <c r="E25" s="10"/>
      <c r="F25" s="15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7">
        <f>+B2</f>
        <v>42429</v>
      </c>
      <c r="C29" s="4" t="s">
        <v>21</v>
      </c>
      <c r="D29" s="4"/>
      <c r="E29" s="4"/>
      <c r="F29" s="13">
        <v>3665022.38</v>
      </c>
    </row>
    <row r="30" spans="1:6" x14ac:dyDescent="0.25">
      <c r="A30" s="7"/>
      <c r="C30" t="s">
        <v>22</v>
      </c>
      <c r="F30" s="14">
        <v>0</v>
      </c>
    </row>
    <row r="31" spans="1:6" x14ac:dyDescent="0.25">
      <c r="A31" s="7"/>
      <c r="F31" s="14"/>
    </row>
    <row r="32" spans="1:6" x14ac:dyDescent="0.25">
      <c r="A32" s="7"/>
      <c r="F32" s="14"/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 t="s">
        <v>0</v>
      </c>
      <c r="B37" t="s">
        <v>23</v>
      </c>
      <c r="F37" s="14">
        <v>-18859.55</v>
      </c>
    </row>
    <row r="38" spans="1:6" x14ac:dyDescent="0.25">
      <c r="A38" s="7"/>
      <c r="B38" t="s">
        <v>24</v>
      </c>
      <c r="F38" s="14">
        <v>-61587.78</v>
      </c>
    </row>
    <row r="39" spans="1:6" x14ac:dyDescent="0.25">
      <c r="A39" s="7" t="s">
        <v>66</v>
      </c>
      <c r="B39" s="16">
        <f>+B2</f>
        <v>42429</v>
      </c>
      <c r="F39" s="14">
        <f>SUM(F29:F38)</f>
        <v>3584575.0500000003</v>
      </c>
    </row>
    <row r="40" spans="1:6" x14ac:dyDescent="0.25">
      <c r="A40" s="7"/>
      <c r="F40" s="14"/>
    </row>
    <row r="41" spans="1:6" x14ac:dyDescent="0.25">
      <c r="A41" s="7"/>
      <c r="F41" s="14"/>
    </row>
    <row r="42" spans="1:6" x14ac:dyDescent="0.25">
      <c r="A42" s="9" t="s">
        <v>15</v>
      </c>
      <c r="B42" s="10"/>
      <c r="C42" s="10"/>
      <c r="D42" s="10"/>
      <c r="E42" s="10"/>
      <c r="F42" s="15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F5" s="1">
        <v>59320.67</v>
      </c>
    </row>
    <row r="6" spans="1:6" x14ac:dyDescent="0.25">
      <c r="A6" s="7" t="s">
        <v>3</v>
      </c>
      <c r="F6" s="1">
        <v>75650</v>
      </c>
    </row>
    <row r="7" spans="1:6" x14ac:dyDescent="0.25">
      <c r="A7" s="7" t="s">
        <v>4</v>
      </c>
      <c r="F7" s="1">
        <v>13490.17</v>
      </c>
    </row>
    <row r="8" spans="1:6" x14ac:dyDescent="0.25">
      <c r="A8" s="7" t="s">
        <v>5</v>
      </c>
      <c r="F8" s="1">
        <v>646659.67000000004</v>
      </c>
    </row>
    <row r="9" spans="1:6" x14ac:dyDescent="0.25">
      <c r="A9" s="7" t="s">
        <v>6</v>
      </c>
      <c r="F9" s="1">
        <v>101129.22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73026.880000000005</v>
      </c>
    </row>
    <row r="12" spans="1:6" x14ac:dyDescent="0.25">
      <c r="A12" s="9" t="s">
        <v>67</v>
      </c>
      <c r="B12" s="18">
        <f>+B2</f>
        <v>42460</v>
      </c>
      <c r="C12" s="10"/>
      <c r="D12" s="10"/>
      <c r="E12" s="10"/>
      <c r="F12" s="11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7">
        <v>42430</v>
      </c>
      <c r="C16" s="4"/>
      <c r="D16" s="4"/>
      <c r="E16" s="4"/>
      <c r="F16" s="13">
        <v>3584575.21</v>
      </c>
    </row>
    <row r="17" spans="1:6" x14ac:dyDescent="0.25">
      <c r="A17" s="7"/>
      <c r="F17" s="14"/>
    </row>
    <row r="18" spans="1:6" x14ac:dyDescent="0.25">
      <c r="A18" s="7"/>
      <c r="F18" s="14"/>
    </row>
    <row r="19" spans="1:6" x14ac:dyDescent="0.25">
      <c r="A19" s="7" t="s">
        <v>19</v>
      </c>
      <c r="F19" s="14">
        <v>1746734.31</v>
      </c>
    </row>
    <row r="20" spans="1:6" x14ac:dyDescent="0.25">
      <c r="A20" s="7"/>
      <c r="F20" s="14"/>
    </row>
    <row r="21" spans="1:6" x14ac:dyDescent="0.25">
      <c r="A21" s="7"/>
      <c r="F21" s="14"/>
    </row>
    <row r="22" spans="1:6" x14ac:dyDescent="0.25">
      <c r="A22" s="7" t="s">
        <v>17</v>
      </c>
      <c r="F22" s="14">
        <v>-1785571.48</v>
      </c>
    </row>
    <row r="23" spans="1:6" x14ac:dyDescent="0.25">
      <c r="A23" s="7"/>
      <c r="F23" s="14"/>
    </row>
    <row r="24" spans="1:6" x14ac:dyDescent="0.25">
      <c r="A24" s="7"/>
      <c r="F24" s="14"/>
    </row>
    <row r="25" spans="1:6" x14ac:dyDescent="0.25">
      <c r="A25" s="9" t="s">
        <v>63</v>
      </c>
      <c r="B25" s="18">
        <f>+B2</f>
        <v>42460</v>
      </c>
      <c r="C25" s="10"/>
      <c r="D25" s="10"/>
      <c r="E25" s="10"/>
      <c r="F25" s="15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7">
        <f>+B2</f>
        <v>42460</v>
      </c>
      <c r="C29" s="4" t="s">
        <v>21</v>
      </c>
      <c r="D29" s="4"/>
      <c r="E29" s="4"/>
      <c r="F29" s="13">
        <v>3672004.26</v>
      </c>
    </row>
    <row r="30" spans="1:6" x14ac:dyDescent="0.25">
      <c r="A30" s="7"/>
      <c r="C30" t="s">
        <v>22</v>
      </c>
      <c r="F30" s="14">
        <v>0</v>
      </c>
    </row>
    <row r="31" spans="1:6" x14ac:dyDescent="0.25">
      <c r="A31" s="7"/>
      <c r="F31" s="14"/>
    </row>
    <row r="32" spans="1:6" x14ac:dyDescent="0.25">
      <c r="A32" s="7"/>
      <c r="F32" s="14"/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 t="s">
        <v>0</v>
      </c>
      <c r="B37" t="s">
        <v>23</v>
      </c>
      <c r="F37" s="14">
        <v>-7279.28</v>
      </c>
    </row>
    <row r="38" spans="1:6" x14ac:dyDescent="0.25">
      <c r="A38" s="7"/>
      <c r="B38" t="s">
        <v>24</v>
      </c>
      <c r="F38" s="14">
        <v>-118987.1</v>
      </c>
    </row>
    <row r="39" spans="1:6" x14ac:dyDescent="0.25">
      <c r="A39" s="7" t="s">
        <v>66</v>
      </c>
      <c r="B39" s="16">
        <f>+B2</f>
        <v>42460</v>
      </c>
      <c r="F39" s="14">
        <f>SUM(F29:F38)</f>
        <v>3545737.88</v>
      </c>
    </row>
    <row r="40" spans="1:6" x14ac:dyDescent="0.25">
      <c r="A40" s="7"/>
      <c r="F40" s="14"/>
    </row>
    <row r="41" spans="1:6" x14ac:dyDescent="0.25">
      <c r="A41" s="7"/>
      <c r="F41" s="14"/>
    </row>
    <row r="42" spans="1:6" x14ac:dyDescent="0.25">
      <c r="A42" s="9" t="s">
        <v>15</v>
      </c>
      <c r="B42" s="10"/>
      <c r="C42" s="10"/>
      <c r="D42" s="10"/>
      <c r="E42" s="10"/>
      <c r="F42" s="15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F5" s="1">
        <v>-2571.06</v>
      </c>
    </row>
    <row r="6" spans="1:6" x14ac:dyDescent="0.25">
      <c r="A6" s="7" t="s">
        <v>3</v>
      </c>
      <c r="F6" s="1">
        <v>75650</v>
      </c>
    </row>
    <row r="7" spans="1:6" x14ac:dyDescent="0.25">
      <c r="A7" s="7" t="s">
        <v>4</v>
      </c>
      <c r="F7" s="1">
        <v>14994.78</v>
      </c>
    </row>
    <row r="8" spans="1:6" x14ac:dyDescent="0.25">
      <c r="A8" s="7" t="s">
        <v>5</v>
      </c>
      <c r="F8" s="1">
        <v>-63161.75</v>
      </c>
    </row>
    <row r="9" spans="1:6" x14ac:dyDescent="0.25">
      <c r="A9" s="7" t="s">
        <v>6</v>
      </c>
      <c r="F9" s="1">
        <v>101129.22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95291.95</v>
      </c>
    </row>
    <row r="12" spans="1:6" x14ac:dyDescent="0.25">
      <c r="A12" s="9" t="s">
        <v>67</v>
      </c>
      <c r="B12" s="18">
        <f>+B2</f>
        <v>42490</v>
      </c>
      <c r="C12" s="10"/>
      <c r="D12" s="10"/>
      <c r="E12" s="10"/>
      <c r="F12" s="11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7">
        <v>42461</v>
      </c>
      <c r="C16" s="4"/>
      <c r="D16" s="4"/>
      <c r="E16" s="4"/>
      <c r="F16" s="13">
        <v>3547738.04</v>
      </c>
    </row>
    <row r="17" spans="1:6" x14ac:dyDescent="0.25">
      <c r="A17" s="7"/>
      <c r="F17" s="14"/>
    </row>
    <row r="18" spans="1:6" x14ac:dyDescent="0.25">
      <c r="A18" s="7"/>
      <c r="F18" s="14"/>
    </row>
    <row r="19" spans="1:6" x14ac:dyDescent="0.25">
      <c r="A19" s="7" t="s">
        <v>19</v>
      </c>
      <c r="F19" s="14">
        <v>3466041.39</v>
      </c>
    </row>
    <row r="20" spans="1:6" x14ac:dyDescent="0.25">
      <c r="A20" s="7"/>
      <c r="F20" s="14"/>
    </row>
    <row r="21" spans="1:6" x14ac:dyDescent="0.25">
      <c r="A21" s="7"/>
      <c r="F21" s="14"/>
    </row>
    <row r="22" spans="1:6" x14ac:dyDescent="0.25">
      <c r="A22" s="7" t="s">
        <v>17</v>
      </c>
      <c r="F22" s="14">
        <v>-4247746.8099999996</v>
      </c>
    </row>
    <row r="23" spans="1:6" x14ac:dyDescent="0.25">
      <c r="A23" s="7"/>
      <c r="F23" s="14"/>
    </row>
    <row r="24" spans="1:6" x14ac:dyDescent="0.25">
      <c r="A24" s="7"/>
      <c r="F24" s="14"/>
    </row>
    <row r="25" spans="1:6" x14ac:dyDescent="0.25">
      <c r="A25" s="9" t="s">
        <v>63</v>
      </c>
      <c r="B25" s="18">
        <f>+B2</f>
        <v>42490</v>
      </c>
      <c r="C25" s="10"/>
      <c r="D25" s="10"/>
      <c r="E25" s="10"/>
      <c r="F25" s="15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7">
        <f>+B2</f>
        <v>42490</v>
      </c>
      <c r="C29" s="4" t="s">
        <v>21</v>
      </c>
      <c r="D29" s="4"/>
      <c r="E29" s="4"/>
      <c r="F29" s="13">
        <v>2887858.33</v>
      </c>
    </row>
    <row r="30" spans="1:6" x14ac:dyDescent="0.25">
      <c r="A30" s="7"/>
      <c r="C30" t="s">
        <v>22</v>
      </c>
      <c r="F30" s="14">
        <v>0</v>
      </c>
    </row>
    <row r="31" spans="1:6" x14ac:dyDescent="0.25">
      <c r="A31" s="7"/>
      <c r="F31" s="14"/>
    </row>
    <row r="32" spans="1:6" x14ac:dyDescent="0.25">
      <c r="A32" s="7"/>
      <c r="F32" s="14"/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 t="s">
        <v>0</v>
      </c>
      <c r="B37" t="s">
        <v>23</v>
      </c>
      <c r="F37" s="14">
        <v>-19806.13</v>
      </c>
    </row>
    <row r="38" spans="1:6" x14ac:dyDescent="0.25">
      <c r="A38" s="7"/>
      <c r="B38" t="s">
        <v>24</v>
      </c>
      <c r="F38" s="14">
        <v>-102019.25</v>
      </c>
    </row>
    <row r="39" spans="1:6" x14ac:dyDescent="0.25">
      <c r="A39" s="7" t="s">
        <v>66</v>
      </c>
      <c r="B39" s="16">
        <f>+B2</f>
        <v>42490</v>
      </c>
      <c r="F39" s="14">
        <f>SUM(F29:F38)</f>
        <v>2766032.95</v>
      </c>
    </row>
    <row r="40" spans="1:6" x14ac:dyDescent="0.25">
      <c r="A40" s="7"/>
      <c r="F40" s="14"/>
    </row>
    <row r="41" spans="1:6" x14ac:dyDescent="0.25">
      <c r="A41" s="7" t="s">
        <v>69</v>
      </c>
      <c r="F41" s="14"/>
    </row>
    <row r="42" spans="1:6" x14ac:dyDescent="0.25">
      <c r="A42" s="9" t="s">
        <v>15</v>
      </c>
      <c r="B42" s="10"/>
      <c r="C42" s="10"/>
      <c r="D42" s="10"/>
      <c r="E42" s="10"/>
      <c r="F42" s="15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F5" s="1">
        <v>6666.93</v>
      </c>
    </row>
    <row r="6" spans="1:6" x14ac:dyDescent="0.25">
      <c r="A6" s="7" t="s">
        <v>3</v>
      </c>
      <c r="F6" s="1">
        <v>148648</v>
      </c>
    </row>
    <row r="7" spans="1:6" x14ac:dyDescent="0.25">
      <c r="A7" s="7" t="s">
        <v>4</v>
      </c>
      <c r="F7" s="1">
        <v>13620.3</v>
      </c>
    </row>
    <row r="8" spans="1:6" x14ac:dyDescent="0.25">
      <c r="A8" s="7" t="s">
        <v>5</v>
      </c>
      <c r="F8" s="1">
        <v>-63161.75</v>
      </c>
    </row>
    <row r="9" spans="1:6" x14ac:dyDescent="0.25">
      <c r="A9" s="7" t="s">
        <v>6</v>
      </c>
      <c r="F9" s="1">
        <v>101129.22</v>
      </c>
    </row>
    <row r="10" spans="1:6" x14ac:dyDescent="0.25">
      <c r="A10" s="7" t="s">
        <v>7</v>
      </c>
      <c r="F10" s="1">
        <v>-53903.89</v>
      </c>
    </row>
    <row r="11" spans="1:6" x14ac:dyDescent="0.25">
      <c r="A11" s="7" t="s">
        <v>8</v>
      </c>
      <c r="F11" s="1">
        <v>107771.3</v>
      </c>
    </row>
    <row r="12" spans="1:6" x14ac:dyDescent="0.25">
      <c r="A12" s="9" t="s">
        <v>67</v>
      </c>
      <c r="B12" s="18">
        <f>+B2</f>
        <v>42521</v>
      </c>
      <c r="C12" s="10"/>
      <c r="D12" s="10"/>
      <c r="E12" s="10"/>
      <c r="F12" s="11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7">
        <v>42491</v>
      </c>
      <c r="C16" s="4"/>
      <c r="D16" s="4"/>
      <c r="E16" s="4"/>
      <c r="F16" s="13">
        <v>2766032.62</v>
      </c>
    </row>
    <row r="17" spans="1:6" x14ac:dyDescent="0.25">
      <c r="A17" s="7"/>
      <c r="F17" s="14"/>
    </row>
    <row r="18" spans="1:6" x14ac:dyDescent="0.25">
      <c r="A18" s="7"/>
      <c r="F18" s="14"/>
    </row>
    <row r="19" spans="1:6" x14ac:dyDescent="0.25">
      <c r="A19" s="7" t="s">
        <v>19</v>
      </c>
      <c r="F19" s="14">
        <v>1923465.7</v>
      </c>
    </row>
    <row r="20" spans="1:6" x14ac:dyDescent="0.25">
      <c r="A20" s="7"/>
      <c r="F20" s="14"/>
    </row>
    <row r="21" spans="1:6" x14ac:dyDescent="0.25">
      <c r="A21" s="7"/>
      <c r="F21" s="14"/>
    </row>
    <row r="22" spans="1:6" x14ac:dyDescent="0.25">
      <c r="A22" s="7" t="s">
        <v>17</v>
      </c>
      <c r="F22" s="14">
        <v>-1912263.2</v>
      </c>
    </row>
    <row r="23" spans="1:6" x14ac:dyDescent="0.25">
      <c r="A23" s="7"/>
      <c r="F23" s="14"/>
    </row>
    <row r="24" spans="1:6" x14ac:dyDescent="0.25">
      <c r="A24" s="7"/>
      <c r="F24" s="14"/>
    </row>
    <row r="25" spans="1:6" x14ac:dyDescent="0.25">
      <c r="A25" s="9" t="s">
        <v>63</v>
      </c>
      <c r="B25" s="18">
        <f>+B2</f>
        <v>42521</v>
      </c>
      <c r="C25" s="10"/>
      <c r="D25" s="10"/>
      <c r="E25" s="10"/>
      <c r="F25" s="15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7">
        <f>+B2</f>
        <v>42521</v>
      </c>
      <c r="C29" s="4" t="s">
        <v>21</v>
      </c>
      <c r="D29" s="4"/>
      <c r="E29" s="4"/>
      <c r="F29" s="13">
        <v>2965519.9</v>
      </c>
    </row>
    <row r="30" spans="1:6" x14ac:dyDescent="0.25">
      <c r="A30" s="7"/>
      <c r="C30" t="s">
        <v>22</v>
      </c>
      <c r="F30" s="14">
        <v>0</v>
      </c>
    </row>
    <row r="31" spans="1:6" x14ac:dyDescent="0.25">
      <c r="A31" s="7"/>
      <c r="F31" s="14"/>
    </row>
    <row r="32" spans="1:6" x14ac:dyDescent="0.25">
      <c r="A32" s="7"/>
      <c r="F32" s="14"/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 t="s">
        <v>0</v>
      </c>
      <c r="B37" t="s">
        <v>23</v>
      </c>
      <c r="F37" s="14">
        <v>-89177.03</v>
      </c>
    </row>
    <row r="38" spans="1:6" x14ac:dyDescent="0.25">
      <c r="A38" s="7"/>
      <c r="B38" t="s">
        <v>24</v>
      </c>
      <c r="F38" s="14">
        <v>-99107.42</v>
      </c>
    </row>
    <row r="39" spans="1:6" x14ac:dyDescent="0.25">
      <c r="A39" s="7" t="s">
        <v>66</v>
      </c>
      <c r="B39" s="16">
        <f>+B2</f>
        <v>42521</v>
      </c>
      <c r="F39" s="14">
        <f>SUM(F29:F38)</f>
        <v>2777235.45</v>
      </c>
    </row>
    <row r="40" spans="1:6" x14ac:dyDescent="0.25">
      <c r="A40" s="7"/>
      <c r="F40" s="14"/>
    </row>
    <row r="41" spans="1:6" x14ac:dyDescent="0.25">
      <c r="A41" s="7" t="s">
        <v>69</v>
      </c>
      <c r="F41" s="14"/>
    </row>
    <row r="42" spans="1:6" x14ac:dyDescent="0.25">
      <c r="A42" s="9" t="s">
        <v>15</v>
      </c>
      <c r="B42" s="10"/>
      <c r="C42" s="10"/>
      <c r="D42" s="10"/>
      <c r="E42" s="10"/>
      <c r="F42" s="15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F5" s="1">
        <v>-221147.1</v>
      </c>
    </row>
    <row r="6" spans="1:6" x14ac:dyDescent="0.25">
      <c r="A6" s="7" t="s">
        <v>3</v>
      </c>
      <c r="F6" s="1">
        <v>0</v>
      </c>
    </row>
    <row r="7" spans="1:6" x14ac:dyDescent="0.25">
      <c r="A7" s="7" t="s">
        <v>4</v>
      </c>
      <c r="F7" s="1">
        <v>15269.37</v>
      </c>
    </row>
    <row r="8" spans="1:6" x14ac:dyDescent="0.25">
      <c r="A8" s="7" t="s">
        <v>5</v>
      </c>
      <c r="F8" s="1">
        <v>201476</v>
      </c>
    </row>
    <row r="9" spans="1:6" x14ac:dyDescent="0.25">
      <c r="A9" s="7" t="s">
        <v>6</v>
      </c>
      <c r="F9" s="1">
        <v>101052.38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71954.7</v>
      </c>
    </row>
    <row r="12" spans="1:6" x14ac:dyDescent="0.25">
      <c r="A12" s="7" t="s">
        <v>70</v>
      </c>
      <c r="F12" s="1">
        <v>90000</v>
      </c>
    </row>
    <row r="13" spans="1:6" x14ac:dyDescent="0.25">
      <c r="A13" s="9" t="s">
        <v>67</v>
      </c>
      <c r="B13" s="18">
        <f>+B2</f>
        <v>42551</v>
      </c>
      <c r="C13" s="10"/>
      <c r="D13" s="10"/>
      <c r="E13" s="10"/>
      <c r="F13" s="11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42522</v>
      </c>
      <c r="C17" s="4"/>
      <c r="D17" s="4"/>
      <c r="E17" s="4"/>
      <c r="F17" s="13">
        <v>2777235.12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3011966.64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-4216327.34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42551</v>
      </c>
      <c r="C26" s="10"/>
      <c r="D26" s="10"/>
      <c r="E26" s="10"/>
      <c r="F26" s="15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7">
        <f>+B2</f>
        <v>42551</v>
      </c>
      <c r="C30" s="4" t="s">
        <v>21</v>
      </c>
      <c r="D30" s="4"/>
      <c r="E30" s="4"/>
      <c r="F30" s="13">
        <v>2162389.91</v>
      </c>
    </row>
    <row r="31" spans="1:6" x14ac:dyDescent="0.25">
      <c r="A31" s="7"/>
      <c r="C31" t="s">
        <v>22</v>
      </c>
      <c r="F31" s="14">
        <v>0</v>
      </c>
    </row>
    <row r="32" spans="1:6" x14ac:dyDescent="0.25">
      <c r="A32" s="7"/>
      <c r="F32" s="14"/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/>
      <c r="F37" s="14"/>
    </row>
    <row r="38" spans="1:6" x14ac:dyDescent="0.25">
      <c r="A38" s="7" t="s">
        <v>0</v>
      </c>
      <c r="B38" t="s">
        <v>23</v>
      </c>
      <c r="F38" s="14">
        <v>-284278.34999999998</v>
      </c>
    </row>
    <row r="39" spans="1:6" x14ac:dyDescent="0.25">
      <c r="A39" s="7"/>
      <c r="B39" t="s">
        <v>24</v>
      </c>
      <c r="F39" s="14">
        <v>-305236.81</v>
      </c>
    </row>
    <row r="40" spans="1:6" x14ac:dyDescent="0.25">
      <c r="A40" s="7" t="s">
        <v>66</v>
      </c>
      <c r="B40" s="16">
        <f>+B2</f>
        <v>42551</v>
      </c>
      <c r="F40" s="14">
        <f>SUM(F30:F39)</f>
        <v>1572874.75</v>
      </c>
    </row>
    <row r="41" spans="1:6" x14ac:dyDescent="0.25">
      <c r="A41" s="7"/>
      <c r="F41" s="14"/>
    </row>
    <row r="42" spans="1:6" x14ac:dyDescent="0.25">
      <c r="A42" s="7" t="s">
        <v>69</v>
      </c>
      <c r="F42" s="14"/>
    </row>
    <row r="43" spans="1:6" x14ac:dyDescent="0.25">
      <c r="A43" s="9" t="s">
        <v>15</v>
      </c>
      <c r="B43" s="10"/>
      <c r="C43" s="10"/>
      <c r="D43" s="10"/>
      <c r="E43" s="10"/>
      <c r="F43" s="15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F5" s="1">
        <v>24897.99</v>
      </c>
    </row>
    <row r="6" spans="1:6" x14ac:dyDescent="0.25">
      <c r="A6" s="7" t="s">
        <v>3</v>
      </c>
      <c r="F6" s="1">
        <v>74645</v>
      </c>
    </row>
    <row r="7" spans="1:6" x14ac:dyDescent="0.25">
      <c r="A7" s="7" t="s">
        <v>4</v>
      </c>
      <c r="F7" s="1">
        <v>15269.37</v>
      </c>
    </row>
    <row r="8" spans="1:6" x14ac:dyDescent="0.25">
      <c r="A8" s="7" t="s">
        <v>5</v>
      </c>
      <c r="F8" s="1">
        <v>601555.57999999996</v>
      </c>
    </row>
    <row r="9" spans="1:6" x14ac:dyDescent="0.25">
      <c r="A9" s="7" t="s">
        <v>6</v>
      </c>
      <c r="F9" s="1">
        <v>101052.38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66585.88</v>
      </c>
    </row>
    <row r="12" spans="1:6" x14ac:dyDescent="0.25">
      <c r="A12" s="7" t="s">
        <v>70</v>
      </c>
      <c r="F12" s="1">
        <v>90000</v>
      </c>
    </row>
    <row r="13" spans="1:6" x14ac:dyDescent="0.25">
      <c r="A13" s="9" t="s">
        <v>67</v>
      </c>
      <c r="B13" s="18">
        <f>+B2</f>
        <v>42582</v>
      </c>
      <c r="C13" s="10"/>
      <c r="D13" s="10"/>
      <c r="E13" s="10"/>
      <c r="F13" s="11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42552</v>
      </c>
      <c r="C17" s="4"/>
      <c r="D17" s="4"/>
      <c r="E17" s="4"/>
      <c r="F17" s="13">
        <v>1572874.42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1799735.98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-765373.5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42582</v>
      </c>
      <c r="C26" s="10"/>
      <c r="D26" s="10"/>
      <c r="E26" s="10"/>
      <c r="F26" s="15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7">
        <f>+B2</f>
        <v>42582</v>
      </c>
      <c r="C30" s="4" t="s">
        <v>21</v>
      </c>
      <c r="D30" s="4"/>
      <c r="E30" s="4"/>
      <c r="F30" s="13">
        <v>2735007.72</v>
      </c>
    </row>
    <row r="31" spans="1:6" x14ac:dyDescent="0.25">
      <c r="A31" s="7"/>
      <c r="C31" t="s">
        <v>22</v>
      </c>
      <c r="F31" s="14">
        <v>0</v>
      </c>
    </row>
    <row r="32" spans="1:6" x14ac:dyDescent="0.25">
      <c r="A32" s="7"/>
      <c r="F32" s="14"/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/>
      <c r="F37" s="14"/>
    </row>
    <row r="38" spans="1:6" x14ac:dyDescent="0.25">
      <c r="A38" s="7" t="s">
        <v>0</v>
      </c>
      <c r="B38" t="s">
        <v>23</v>
      </c>
      <c r="F38" s="14">
        <v>-19678.09</v>
      </c>
    </row>
    <row r="39" spans="1:6" x14ac:dyDescent="0.25">
      <c r="A39" s="7"/>
      <c r="B39" t="s">
        <v>24</v>
      </c>
      <c r="F39" s="14">
        <v>-108092.4</v>
      </c>
    </row>
    <row r="40" spans="1:6" x14ac:dyDescent="0.25">
      <c r="A40" s="7" t="s">
        <v>66</v>
      </c>
      <c r="B40" s="16">
        <f>+B2</f>
        <v>42582</v>
      </c>
      <c r="F40" s="14">
        <f>SUM(F30:F39)</f>
        <v>2607237.2300000004</v>
      </c>
    </row>
    <row r="41" spans="1:6" x14ac:dyDescent="0.25">
      <c r="A41" s="7"/>
      <c r="F41" s="14"/>
    </row>
    <row r="42" spans="1:6" x14ac:dyDescent="0.25">
      <c r="A42" s="7" t="s">
        <v>69</v>
      </c>
      <c r="F42" s="14"/>
    </row>
    <row r="43" spans="1:6" x14ac:dyDescent="0.25">
      <c r="A43" s="9" t="s">
        <v>15</v>
      </c>
      <c r="B43" s="10"/>
      <c r="C43" s="10"/>
      <c r="D43" s="10"/>
      <c r="E43" s="10"/>
      <c r="F43" s="15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H8" s="1">
        <v>86438.05</v>
      </c>
      <c r="I8" s="8"/>
    </row>
    <row r="9" spans="1:9" x14ac:dyDescent="0.25">
      <c r="A9" s="7" t="s">
        <v>3</v>
      </c>
      <c r="H9" s="1">
        <v>73570</v>
      </c>
      <c r="I9" s="8"/>
    </row>
    <row r="10" spans="1:9" x14ac:dyDescent="0.25">
      <c r="A10" s="7" t="s">
        <v>4</v>
      </c>
      <c r="H10" s="1">
        <v>51500.43</v>
      </c>
      <c r="I10" s="8"/>
    </row>
    <row r="11" spans="1:9" x14ac:dyDescent="0.25">
      <c r="A11" s="7" t="s">
        <v>5</v>
      </c>
      <c r="H11" s="1">
        <v>512729.69</v>
      </c>
      <c r="I11" s="8"/>
    </row>
    <row r="12" spans="1:9" x14ac:dyDescent="0.25">
      <c r="A12" s="7" t="s">
        <v>6</v>
      </c>
      <c r="H12" s="1">
        <v>272051.34000000003</v>
      </c>
      <c r="I12" s="8"/>
    </row>
    <row r="13" spans="1:9" x14ac:dyDescent="0.25">
      <c r="A13" s="7" t="s">
        <v>7</v>
      </c>
      <c r="H13" s="1">
        <v>0</v>
      </c>
      <c r="I13" s="8"/>
    </row>
    <row r="14" spans="1:9" x14ac:dyDescent="0.25">
      <c r="A14" s="7" t="s">
        <v>8</v>
      </c>
      <c r="H14" s="1">
        <v>82914.22</v>
      </c>
      <c r="I14" s="8"/>
    </row>
    <row r="15" spans="1:9" x14ac:dyDescent="0.25">
      <c r="A15" s="7"/>
      <c r="I15" s="8"/>
    </row>
    <row r="16" spans="1:9" x14ac:dyDescent="0.25">
      <c r="A16" s="9" t="s">
        <v>11</v>
      </c>
      <c r="B16" s="10"/>
      <c r="C16" s="10"/>
      <c r="D16" s="10"/>
      <c r="E16" s="10"/>
      <c r="F16" s="10"/>
      <c r="G16" s="10"/>
      <c r="H16" s="11">
        <f>SUM(H7:H15)</f>
        <v>3385705.38</v>
      </c>
      <c r="I16" s="12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3">
        <v>3393025.46</v>
      </c>
    </row>
    <row r="21" spans="1:8" x14ac:dyDescent="0.25">
      <c r="A21" s="7"/>
      <c r="H21" s="14"/>
    </row>
    <row r="22" spans="1:8" x14ac:dyDescent="0.25">
      <c r="A22" s="7"/>
      <c r="H22" s="14"/>
    </row>
    <row r="23" spans="1:8" x14ac:dyDescent="0.25">
      <c r="A23" s="7" t="s">
        <v>19</v>
      </c>
      <c r="H23" s="14">
        <f>1484138.05+282077.85+8148.11+0.97+25897.5+84446.19</f>
        <v>1884708.67</v>
      </c>
    </row>
    <row r="24" spans="1:8" x14ac:dyDescent="0.25">
      <c r="A24" s="7"/>
      <c r="H24" s="14"/>
    </row>
    <row r="25" spans="1:8" x14ac:dyDescent="0.25">
      <c r="A25" s="7"/>
      <c r="H25" s="14"/>
    </row>
    <row r="26" spans="1:8" x14ac:dyDescent="0.25">
      <c r="A26" s="7" t="s">
        <v>17</v>
      </c>
      <c r="H26" s="14">
        <v>-1892028.75</v>
      </c>
    </row>
    <row r="27" spans="1:8" x14ac:dyDescent="0.25">
      <c r="A27" s="7"/>
      <c r="H27" s="14"/>
    </row>
    <row r="28" spans="1:8" x14ac:dyDescent="0.25">
      <c r="A28" s="7"/>
      <c r="H28" s="14"/>
    </row>
    <row r="29" spans="1:8" x14ac:dyDescent="0.25">
      <c r="A29" s="9" t="s">
        <v>18</v>
      </c>
      <c r="B29" s="10"/>
      <c r="C29" s="10"/>
      <c r="D29" s="10"/>
      <c r="E29" s="10"/>
      <c r="F29" s="10"/>
      <c r="G29" s="10"/>
      <c r="H29" s="15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3">
        <v>3670782.61</v>
      </c>
    </row>
    <row r="34" spans="1:8" x14ac:dyDescent="0.25">
      <c r="A34" s="7"/>
      <c r="E34" t="s">
        <v>22</v>
      </c>
      <c r="H34" s="14">
        <v>189986.64</v>
      </c>
    </row>
    <row r="35" spans="1:8" x14ac:dyDescent="0.25">
      <c r="A35" s="7"/>
      <c r="H35" s="14"/>
    </row>
    <row r="36" spans="1:8" x14ac:dyDescent="0.25">
      <c r="A36" s="7" t="s">
        <v>0</v>
      </c>
      <c r="D36" t="s">
        <v>23</v>
      </c>
      <c r="H36" s="14">
        <v>-273238.84999999998</v>
      </c>
    </row>
    <row r="37" spans="1:8" x14ac:dyDescent="0.25">
      <c r="A37" s="7"/>
      <c r="D37" t="s">
        <v>24</v>
      </c>
      <c r="H37" s="14">
        <v>-201892.79</v>
      </c>
    </row>
    <row r="38" spans="1:8" x14ac:dyDescent="0.25">
      <c r="A38" s="7"/>
      <c r="H38" s="14"/>
    </row>
    <row r="39" spans="1:8" x14ac:dyDescent="0.25">
      <c r="A39" s="7" t="s">
        <v>28</v>
      </c>
      <c r="H39" s="14">
        <f>SUM(H33:H38)</f>
        <v>3385637.61</v>
      </c>
    </row>
    <row r="40" spans="1:8" x14ac:dyDescent="0.25">
      <c r="A40" s="7"/>
      <c r="H40" s="14"/>
    </row>
    <row r="41" spans="1:8" x14ac:dyDescent="0.25">
      <c r="A41" s="7"/>
      <c r="H41" s="14"/>
    </row>
    <row r="42" spans="1:8" x14ac:dyDescent="0.25">
      <c r="A42" s="9" t="s">
        <v>15</v>
      </c>
      <c r="B42" s="10"/>
      <c r="C42" s="10"/>
      <c r="D42" s="10"/>
      <c r="E42" s="10"/>
      <c r="F42" s="10"/>
      <c r="G42" s="10"/>
      <c r="H42" s="15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F5" s="1">
        <v>-73443.850000000006</v>
      </c>
    </row>
    <row r="6" spans="1:6" x14ac:dyDescent="0.25">
      <c r="A6" s="7" t="s">
        <v>3</v>
      </c>
      <c r="F6" s="1">
        <v>74645</v>
      </c>
    </row>
    <row r="7" spans="1:6" x14ac:dyDescent="0.25">
      <c r="A7" s="7" t="s">
        <v>4</v>
      </c>
      <c r="F7" s="1">
        <v>15448.83</v>
      </c>
    </row>
    <row r="8" spans="1:6" x14ac:dyDescent="0.25">
      <c r="A8" s="7" t="s">
        <v>5</v>
      </c>
      <c r="F8" s="1">
        <v>401970.58</v>
      </c>
    </row>
    <row r="9" spans="1:6" x14ac:dyDescent="0.25">
      <c r="A9" s="7" t="s">
        <v>6</v>
      </c>
      <c r="F9" s="1">
        <v>101052.38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19837.71</v>
      </c>
    </row>
    <row r="12" spans="1:6" x14ac:dyDescent="0.25">
      <c r="A12" s="7" t="s">
        <v>70</v>
      </c>
      <c r="F12" s="1">
        <v>90000</v>
      </c>
    </row>
    <row r="13" spans="1:6" x14ac:dyDescent="0.25">
      <c r="A13" s="9" t="s">
        <v>67</v>
      </c>
      <c r="B13" s="18">
        <f>+B2</f>
        <v>42613</v>
      </c>
      <c r="C13" s="10"/>
      <c r="D13" s="10"/>
      <c r="E13" s="10"/>
      <c r="F13" s="11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42583</v>
      </c>
      <c r="C17" s="4"/>
      <c r="D17" s="4"/>
      <c r="E17" s="4"/>
      <c r="F17" s="13">
        <v>1572874.42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1799735.98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-765373.5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42613</v>
      </c>
      <c r="C26" s="10"/>
      <c r="D26" s="10"/>
      <c r="E26" s="10"/>
      <c r="F26" s="15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7">
        <f>+B2</f>
        <v>42613</v>
      </c>
      <c r="C30" s="4" t="s">
        <v>21</v>
      </c>
      <c r="D30" s="4"/>
      <c r="E30" s="4"/>
      <c r="F30" s="13">
        <v>2362423.27</v>
      </c>
    </row>
    <row r="31" spans="1:6" x14ac:dyDescent="0.25">
      <c r="A31" s="7"/>
      <c r="C31" t="s">
        <v>22</v>
      </c>
      <c r="F31" s="14">
        <v>0</v>
      </c>
    </row>
    <row r="32" spans="1:6" x14ac:dyDescent="0.25">
      <c r="A32" s="7"/>
      <c r="F32" s="14"/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/>
      <c r="F37" s="14"/>
    </row>
    <row r="38" spans="1:6" x14ac:dyDescent="0.25">
      <c r="A38" s="7" t="s">
        <v>0</v>
      </c>
      <c r="B38" t="s">
        <v>23</v>
      </c>
      <c r="F38" s="14">
        <v>-75531.210000000006</v>
      </c>
    </row>
    <row r="39" spans="1:6" x14ac:dyDescent="0.25">
      <c r="A39" s="7"/>
      <c r="B39" t="s">
        <v>24</v>
      </c>
      <c r="F39" s="14">
        <v>-185686.36</v>
      </c>
    </row>
    <row r="40" spans="1:6" x14ac:dyDescent="0.25">
      <c r="A40" s="7" t="s">
        <v>66</v>
      </c>
      <c r="B40" s="16">
        <f>+B2</f>
        <v>42613</v>
      </c>
      <c r="F40" s="14">
        <f>SUM(F30:F39)</f>
        <v>2101205.7000000002</v>
      </c>
    </row>
    <row r="41" spans="1:6" x14ac:dyDescent="0.25">
      <c r="A41" s="7"/>
      <c r="F41" s="14"/>
    </row>
    <row r="42" spans="1:6" x14ac:dyDescent="0.25">
      <c r="A42" s="7" t="s">
        <v>69</v>
      </c>
      <c r="F42" s="14"/>
    </row>
    <row r="43" spans="1:6" x14ac:dyDescent="0.25">
      <c r="A43" s="9" t="s">
        <v>15</v>
      </c>
      <c r="B43" s="10"/>
      <c r="C43" s="10"/>
      <c r="D43" s="10"/>
      <c r="E43" s="10"/>
      <c r="F43" s="15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F5" s="1">
        <v>66525.91</v>
      </c>
    </row>
    <row r="6" spans="1:6" x14ac:dyDescent="0.25">
      <c r="A6" s="7" t="s">
        <v>3</v>
      </c>
      <c r="F6" s="1">
        <v>74645</v>
      </c>
    </row>
    <row r="7" spans="1:6" x14ac:dyDescent="0.25">
      <c r="A7" s="7" t="s">
        <v>4</v>
      </c>
      <c r="F7" s="1">
        <v>23389.16</v>
      </c>
    </row>
    <row r="8" spans="1:6" x14ac:dyDescent="0.25">
      <c r="A8" s="7" t="s">
        <v>5</v>
      </c>
      <c r="F8" s="1">
        <v>200494.58</v>
      </c>
    </row>
    <row r="9" spans="1:6" x14ac:dyDescent="0.25">
      <c r="A9" s="7" t="s">
        <v>6</v>
      </c>
      <c r="F9" s="1">
        <v>1891708.66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5189.8500000000004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42643</v>
      </c>
      <c r="C13" s="10"/>
      <c r="D13" s="10"/>
      <c r="E13" s="10"/>
      <c r="F13" s="11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42614</v>
      </c>
      <c r="C17" s="4"/>
      <c r="D17" s="4"/>
      <c r="E17" s="4"/>
      <c r="F17" s="13">
        <v>2101205.37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3673490.43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-2161115.4700000002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42643</v>
      </c>
      <c r="C26" s="10"/>
      <c r="D26" s="10"/>
      <c r="E26" s="10"/>
      <c r="F26" s="15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42643</v>
      </c>
      <c r="C31" s="4" t="s">
        <v>71</v>
      </c>
      <c r="D31" s="4"/>
      <c r="E31" s="4"/>
      <c r="F31" s="13">
        <v>2086813.75</v>
      </c>
    </row>
    <row r="32" spans="1:6" x14ac:dyDescent="0.25">
      <c r="A32" s="7"/>
      <c r="B32" s="16">
        <f>+B31</f>
        <v>42643</v>
      </c>
      <c r="C32" t="s">
        <v>72</v>
      </c>
      <c r="F32" s="14">
        <v>1891708.66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/>
      <c r="F37" s="14"/>
    </row>
    <row r="38" spans="1:6" x14ac:dyDescent="0.25">
      <c r="A38" s="7" t="s">
        <v>0</v>
      </c>
      <c r="B38" t="s">
        <v>23</v>
      </c>
      <c r="F38" s="14">
        <v>-103831.12</v>
      </c>
    </row>
    <row r="39" spans="1:6" x14ac:dyDescent="0.25">
      <c r="A39" s="7"/>
      <c r="B39" t="s">
        <v>24</v>
      </c>
      <c r="F39" s="14">
        <v>-261110.63</v>
      </c>
    </row>
    <row r="40" spans="1:6" x14ac:dyDescent="0.25">
      <c r="A40" s="7" t="s">
        <v>66</v>
      </c>
      <c r="B40" s="16">
        <f>+B2</f>
        <v>42643</v>
      </c>
      <c r="F40" s="14">
        <f>SUM(F31:F39)</f>
        <v>3613580.66</v>
      </c>
    </row>
    <row r="41" spans="1:6" x14ac:dyDescent="0.25">
      <c r="A41" s="7"/>
      <c r="F41" s="14"/>
    </row>
    <row r="42" spans="1:6" x14ac:dyDescent="0.25">
      <c r="A42" s="7" t="s">
        <v>69</v>
      </c>
      <c r="F42" s="14"/>
    </row>
    <row r="43" spans="1:6" x14ac:dyDescent="0.25">
      <c r="A43" s="9" t="s">
        <v>15</v>
      </c>
      <c r="B43" s="10"/>
      <c r="C43" s="10"/>
      <c r="D43" s="10"/>
      <c r="E43" s="10"/>
      <c r="F43" s="15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F5" s="1">
        <v>-56049.11</v>
      </c>
    </row>
    <row r="6" spans="1:6" x14ac:dyDescent="0.25">
      <c r="A6" s="7" t="s">
        <v>3</v>
      </c>
      <c r="F6" s="1">
        <v>15427.67</v>
      </c>
    </row>
    <row r="7" spans="1:6" x14ac:dyDescent="0.25">
      <c r="A7" s="7" t="s">
        <v>4</v>
      </c>
      <c r="F7" s="1">
        <v>74645</v>
      </c>
    </row>
    <row r="8" spans="1:6" x14ac:dyDescent="0.25">
      <c r="A8" s="7" t="s">
        <v>5</v>
      </c>
      <c r="F8" s="1">
        <v>55952.65</v>
      </c>
    </row>
    <row r="9" spans="1:6" x14ac:dyDescent="0.25">
      <c r="A9" s="7" t="s">
        <v>6</v>
      </c>
      <c r="F9" s="1">
        <v>1888636.58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19925.97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42674</v>
      </c>
      <c r="C13" s="10"/>
      <c r="D13" s="10"/>
      <c r="E13" s="10"/>
      <c r="F13" s="11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42644</v>
      </c>
      <c r="C17" s="4"/>
      <c r="D17" s="4"/>
      <c r="E17" s="4"/>
      <c r="F17" s="13">
        <v>3613580.33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1914302.3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-2382641.5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42674</v>
      </c>
      <c r="C26" s="10"/>
      <c r="D26" s="10"/>
      <c r="E26" s="10"/>
      <c r="F26" s="15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42674</v>
      </c>
      <c r="C31" s="4" t="s">
        <v>71</v>
      </c>
      <c r="D31" s="4"/>
      <c r="E31" s="4"/>
      <c r="F31" s="13">
        <v>1443353.56</v>
      </c>
    </row>
    <row r="32" spans="1:6" x14ac:dyDescent="0.25">
      <c r="A32" s="7"/>
      <c r="B32" s="16">
        <f>+B31</f>
        <v>42674</v>
      </c>
      <c r="C32" t="s">
        <v>72</v>
      </c>
      <c r="F32" s="14">
        <v>1888636.58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/>
      <c r="F37" s="14"/>
    </row>
    <row r="38" spans="1:6" x14ac:dyDescent="0.25">
      <c r="A38" s="7" t="s">
        <v>0</v>
      </c>
      <c r="B38" t="s">
        <v>23</v>
      </c>
      <c r="F38" s="14">
        <v>-4038.43</v>
      </c>
    </row>
    <row r="39" spans="1:6" x14ac:dyDescent="0.25">
      <c r="A39" s="7"/>
      <c r="B39" t="s">
        <v>24</v>
      </c>
      <c r="F39" s="14">
        <v>-182710.25</v>
      </c>
    </row>
    <row r="40" spans="1:6" x14ac:dyDescent="0.25">
      <c r="A40" s="7" t="s">
        <v>66</v>
      </c>
      <c r="B40" s="16">
        <f>+B2</f>
        <v>42674</v>
      </c>
      <c r="F40" s="14">
        <f>SUM(F31:F39)</f>
        <v>3145241.46</v>
      </c>
    </row>
    <row r="41" spans="1:6" x14ac:dyDescent="0.25">
      <c r="A41" s="7"/>
      <c r="F41" s="14"/>
    </row>
    <row r="42" spans="1:6" x14ac:dyDescent="0.25">
      <c r="A42" s="7"/>
      <c r="F42" s="14"/>
    </row>
    <row r="43" spans="1:6" x14ac:dyDescent="0.25">
      <c r="A43" s="9" t="s">
        <v>15</v>
      </c>
      <c r="B43" s="10"/>
      <c r="C43" s="10"/>
      <c r="D43" s="10"/>
      <c r="E43" s="10"/>
      <c r="F43" s="15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F5" s="1">
        <v>-177085.53</v>
      </c>
    </row>
    <row r="6" spans="1:6" x14ac:dyDescent="0.25">
      <c r="A6" s="7" t="s">
        <v>3</v>
      </c>
      <c r="F6" s="1">
        <v>15771.46</v>
      </c>
    </row>
    <row r="7" spans="1:6" x14ac:dyDescent="0.25">
      <c r="A7" s="7" t="s">
        <v>4</v>
      </c>
      <c r="F7" s="1">
        <v>74645</v>
      </c>
    </row>
    <row r="8" spans="1:6" x14ac:dyDescent="0.25">
      <c r="A8" s="7" t="s">
        <v>5</v>
      </c>
      <c r="F8" s="1">
        <v>499727.64</v>
      </c>
    </row>
    <row r="9" spans="1:6" x14ac:dyDescent="0.25">
      <c r="A9" s="7" t="s">
        <v>6</v>
      </c>
      <c r="F9" s="1">
        <v>1779639.4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14080.34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42704</v>
      </c>
      <c r="C13" s="10"/>
      <c r="D13" s="10"/>
      <c r="E13" s="10"/>
      <c r="F13" s="11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42675</v>
      </c>
      <c r="C17" s="4"/>
      <c r="D17" s="4"/>
      <c r="E17" s="4"/>
      <c r="F17" s="13">
        <v>3144628.13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6028371.1500000004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-4460885.58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42704</v>
      </c>
      <c r="C26" s="10"/>
      <c r="D26" s="10"/>
      <c r="E26" s="10"/>
      <c r="F26" s="15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42704</v>
      </c>
      <c r="C31" s="4" t="s">
        <v>71</v>
      </c>
      <c r="D31" s="4"/>
      <c r="E31" s="4"/>
      <c r="F31" s="13">
        <v>3176799.2</v>
      </c>
    </row>
    <row r="32" spans="1:6" x14ac:dyDescent="0.25">
      <c r="A32" s="7"/>
      <c r="B32" s="16">
        <f>+B31</f>
        <v>42704</v>
      </c>
      <c r="C32" t="s">
        <v>72</v>
      </c>
      <c r="F32" s="14">
        <v>1779639.4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/>
      <c r="F37" s="14"/>
    </row>
    <row r="38" spans="1:6" x14ac:dyDescent="0.25">
      <c r="A38" s="7" t="s">
        <v>0</v>
      </c>
      <c r="B38" t="s">
        <v>23</v>
      </c>
      <c r="F38" s="14">
        <v>-6428.69</v>
      </c>
    </row>
    <row r="39" spans="1:6" x14ac:dyDescent="0.25">
      <c r="A39" s="7"/>
      <c r="B39" t="s">
        <v>24</v>
      </c>
      <c r="F39" s="14">
        <v>-237895.88</v>
      </c>
    </row>
    <row r="40" spans="1:6" x14ac:dyDescent="0.25">
      <c r="A40" s="7" t="s">
        <v>66</v>
      </c>
      <c r="B40" s="16">
        <f>+B2</f>
        <v>42704</v>
      </c>
      <c r="F40" s="14">
        <f>SUM(F31:F39)</f>
        <v>4712114.0299999993</v>
      </c>
    </row>
    <row r="41" spans="1:6" x14ac:dyDescent="0.25">
      <c r="A41" s="7"/>
      <c r="F41" s="14"/>
    </row>
    <row r="42" spans="1:6" x14ac:dyDescent="0.25">
      <c r="A42" s="7"/>
      <c r="F42" s="14"/>
    </row>
    <row r="43" spans="1:6" x14ac:dyDescent="0.25">
      <c r="A43" s="9" t="s">
        <v>15</v>
      </c>
      <c r="B43" s="10"/>
      <c r="C43" s="10"/>
      <c r="D43" s="10"/>
      <c r="E43" s="10"/>
      <c r="F43" s="15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F5" s="1">
        <v>-200014.67</v>
      </c>
    </row>
    <row r="6" spans="1:6" x14ac:dyDescent="0.25">
      <c r="A6" s="7" t="s">
        <v>3</v>
      </c>
      <c r="F6" s="1">
        <v>15842.25</v>
      </c>
    </row>
    <row r="7" spans="1:6" x14ac:dyDescent="0.25">
      <c r="A7" s="7" t="s">
        <v>4</v>
      </c>
      <c r="F7" s="1">
        <v>74645</v>
      </c>
    </row>
    <row r="8" spans="1:6" x14ac:dyDescent="0.25">
      <c r="A8" s="7" t="s">
        <v>5</v>
      </c>
      <c r="F8" s="1">
        <v>499727.64</v>
      </c>
    </row>
    <row r="9" spans="1:6" x14ac:dyDescent="0.25">
      <c r="A9" s="7" t="s">
        <v>6</v>
      </c>
      <c r="F9" s="1">
        <v>1778957.69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26529.21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42735</v>
      </c>
      <c r="C13" s="10"/>
      <c r="D13" s="10"/>
      <c r="E13" s="10"/>
      <c r="F13" s="11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42705</v>
      </c>
      <c r="C17" s="4"/>
      <c r="D17" s="4"/>
      <c r="E17" s="4"/>
      <c r="F17" s="13">
        <v>4712113.7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1763291.36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-1763006.72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42735</v>
      </c>
      <c r="C26" s="10"/>
      <c r="D26" s="10"/>
      <c r="E26" s="10"/>
      <c r="F26" s="15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42735</v>
      </c>
      <c r="C31" s="4" t="s">
        <v>71</v>
      </c>
      <c r="D31" s="4"/>
      <c r="E31" s="4"/>
      <c r="F31" s="13">
        <v>3172937.58</v>
      </c>
    </row>
    <row r="32" spans="1:6" x14ac:dyDescent="0.25">
      <c r="A32" s="7"/>
      <c r="B32" s="16">
        <f>+B31</f>
        <v>42735</v>
      </c>
      <c r="C32" t="s">
        <v>72</v>
      </c>
      <c r="F32" s="14">
        <v>1778957.69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/>
      <c r="F37" s="14"/>
    </row>
    <row r="38" spans="1:6" x14ac:dyDescent="0.25">
      <c r="A38" s="7" t="s">
        <v>0</v>
      </c>
      <c r="B38" t="s">
        <v>23</v>
      </c>
      <c r="F38" s="14">
        <v>-4773.13</v>
      </c>
    </row>
    <row r="39" spans="1:6" x14ac:dyDescent="0.25">
      <c r="A39" s="7"/>
      <c r="B39" t="s">
        <v>24</v>
      </c>
      <c r="F39" s="14">
        <v>-234723.47</v>
      </c>
    </row>
    <row r="40" spans="1:6" x14ac:dyDescent="0.25">
      <c r="A40" s="7" t="s">
        <v>66</v>
      </c>
      <c r="B40" s="16">
        <f>+B2</f>
        <v>42735</v>
      </c>
      <c r="F40" s="14">
        <f>SUM(F31:F39)</f>
        <v>4712398.67</v>
      </c>
    </row>
    <row r="41" spans="1:6" x14ac:dyDescent="0.25">
      <c r="A41" s="7"/>
      <c r="F41" s="14"/>
    </row>
    <row r="42" spans="1:6" x14ac:dyDescent="0.25">
      <c r="A42" s="7"/>
      <c r="F42" s="14"/>
    </row>
    <row r="43" spans="1:6" x14ac:dyDescent="0.25">
      <c r="A43" s="9" t="s">
        <v>15</v>
      </c>
      <c r="B43" s="10"/>
      <c r="C43" s="10"/>
      <c r="D43" s="10"/>
      <c r="E43" s="10"/>
      <c r="F43" s="15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F5" s="1">
        <v>-240308.03</v>
      </c>
    </row>
    <row r="6" spans="1:6" x14ac:dyDescent="0.25">
      <c r="A6" s="7" t="s">
        <v>3</v>
      </c>
      <c r="F6" s="1">
        <v>15402.6</v>
      </c>
    </row>
    <row r="7" spans="1:6" x14ac:dyDescent="0.25">
      <c r="A7" s="7" t="s">
        <v>4</v>
      </c>
      <c r="F7" s="1">
        <v>74645</v>
      </c>
    </row>
    <row r="8" spans="1:6" x14ac:dyDescent="0.25">
      <c r="A8" s="7" t="s">
        <v>5</v>
      </c>
      <c r="F8" s="1">
        <v>487671.68</v>
      </c>
    </row>
    <row r="9" spans="1:6" x14ac:dyDescent="0.25">
      <c r="A9" s="7" t="s">
        <v>6</v>
      </c>
      <c r="F9" s="1">
        <v>1490262.32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28216.25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42766</v>
      </c>
      <c r="C13" s="10"/>
      <c r="D13" s="10"/>
      <c r="E13" s="10"/>
      <c r="F13" s="11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42736</v>
      </c>
      <c r="C17" s="4"/>
      <c r="D17" s="4"/>
      <c r="E17" s="4"/>
      <c r="F17" s="13">
        <v>4712398.34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2228415.5099999998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-2525425.7599999998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42766</v>
      </c>
      <c r="C26" s="10"/>
      <c r="D26" s="10"/>
      <c r="E26" s="10"/>
      <c r="F26" s="15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42766</v>
      </c>
      <c r="C31" s="4" t="s">
        <v>71</v>
      </c>
      <c r="D31" s="4"/>
      <c r="E31" s="4"/>
      <c r="F31" s="13">
        <v>3121319.32</v>
      </c>
    </row>
    <row r="32" spans="1:6" x14ac:dyDescent="0.25">
      <c r="A32" s="7"/>
      <c r="B32" s="16">
        <f>+B31</f>
        <v>42766</v>
      </c>
      <c r="C32" t="s">
        <v>72</v>
      </c>
      <c r="F32" s="14">
        <v>1490262.32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/>
      <c r="F37" s="14"/>
    </row>
    <row r="38" spans="1:6" x14ac:dyDescent="0.25">
      <c r="A38" s="7" t="s">
        <v>0</v>
      </c>
      <c r="B38" t="s">
        <v>23</v>
      </c>
      <c r="F38" s="14">
        <v>-7684.05</v>
      </c>
    </row>
    <row r="39" spans="1:6" x14ac:dyDescent="0.25">
      <c r="A39" s="7"/>
      <c r="B39" t="s">
        <v>24</v>
      </c>
      <c r="F39" s="14">
        <v>-188509.17</v>
      </c>
    </row>
    <row r="40" spans="1:6" x14ac:dyDescent="0.25">
      <c r="A40" s="7" t="s">
        <v>66</v>
      </c>
      <c r="B40" s="16">
        <f>+B2</f>
        <v>42766</v>
      </c>
      <c r="F40" s="14">
        <f>SUM(F31:F39)</f>
        <v>4415388.42</v>
      </c>
    </row>
    <row r="41" spans="1:6" x14ac:dyDescent="0.25">
      <c r="A41" s="7"/>
      <c r="F41" s="14"/>
    </row>
    <row r="42" spans="1:6" x14ac:dyDescent="0.25">
      <c r="A42" s="7"/>
      <c r="F42" s="14"/>
    </row>
    <row r="43" spans="1:6" x14ac:dyDescent="0.25">
      <c r="A43" s="9" t="s">
        <v>15</v>
      </c>
      <c r="B43" s="10"/>
      <c r="C43" s="10"/>
      <c r="D43" s="10"/>
      <c r="E43" s="10"/>
      <c r="F43" s="15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F5" s="1">
        <v>12725.32</v>
      </c>
    </row>
    <row r="6" spans="1:6" x14ac:dyDescent="0.25">
      <c r="A6" s="7" t="s">
        <v>3</v>
      </c>
      <c r="F6" s="1">
        <v>74645</v>
      </c>
    </row>
    <row r="7" spans="1:6" x14ac:dyDescent="0.25">
      <c r="A7" s="7" t="s">
        <v>4</v>
      </c>
      <c r="F7" s="1">
        <v>21986.38</v>
      </c>
    </row>
    <row r="8" spans="1:6" x14ac:dyDescent="0.25">
      <c r="A8" s="7" t="s">
        <v>5</v>
      </c>
      <c r="F8" s="1">
        <v>470072.8</v>
      </c>
    </row>
    <row r="9" spans="1:6" x14ac:dyDescent="0.25">
      <c r="A9" s="7" t="s">
        <v>6</v>
      </c>
      <c r="F9" s="1">
        <v>1487291.6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24805.54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42794</v>
      </c>
      <c r="C13" s="10"/>
      <c r="D13" s="10"/>
      <c r="E13" s="10"/>
      <c r="F13" s="11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42767</v>
      </c>
      <c r="C17" s="4"/>
      <c r="D17" s="4"/>
      <c r="E17" s="4"/>
      <c r="F17" s="13">
        <v>4415388.09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2006489.57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-2057512.19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42794</v>
      </c>
      <c r="C26" s="10"/>
      <c r="D26" s="10"/>
      <c r="E26" s="10"/>
      <c r="F26" s="15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42794</v>
      </c>
      <c r="C31" s="4" t="s">
        <v>71</v>
      </c>
      <c r="D31" s="4"/>
      <c r="E31" s="4"/>
      <c r="F31" s="13">
        <v>3129046.72</v>
      </c>
    </row>
    <row r="32" spans="1:6" x14ac:dyDescent="0.25">
      <c r="A32" s="7"/>
      <c r="B32" s="16">
        <f>+B31</f>
        <v>42794</v>
      </c>
      <c r="C32" t="s">
        <v>72</v>
      </c>
      <c r="F32" s="14">
        <v>1487291.6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/>
      <c r="F37" s="14"/>
    </row>
    <row r="38" spans="1:6" x14ac:dyDescent="0.25">
      <c r="A38" s="7" t="s">
        <v>0</v>
      </c>
      <c r="B38" t="s">
        <v>23</v>
      </c>
      <c r="F38" s="14">
        <v>-65867.710000000006</v>
      </c>
    </row>
    <row r="39" spans="1:6" x14ac:dyDescent="0.25">
      <c r="A39" s="7"/>
      <c r="B39" t="s">
        <v>24</v>
      </c>
      <c r="F39" s="14">
        <v>-186104.81</v>
      </c>
    </row>
    <row r="40" spans="1:6" x14ac:dyDescent="0.25">
      <c r="A40" s="7" t="s">
        <v>66</v>
      </c>
      <c r="B40" s="16">
        <f>+B2</f>
        <v>42794</v>
      </c>
      <c r="F40" s="14">
        <f>SUM(F31:F39)</f>
        <v>4364365.8000000007</v>
      </c>
    </row>
    <row r="41" spans="1:6" x14ac:dyDescent="0.25">
      <c r="A41" s="7"/>
      <c r="F41" s="14"/>
    </row>
    <row r="42" spans="1:6" x14ac:dyDescent="0.25">
      <c r="A42" s="7"/>
      <c r="F42" s="14"/>
    </row>
    <row r="43" spans="1:6" x14ac:dyDescent="0.25">
      <c r="A43" s="9" t="s">
        <v>15</v>
      </c>
      <c r="B43" s="10"/>
      <c r="C43" s="10"/>
      <c r="D43" s="10"/>
      <c r="E43" s="10"/>
      <c r="F43" s="15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F5" s="1">
        <v>68133.72</v>
      </c>
    </row>
    <row r="6" spans="1:6" x14ac:dyDescent="0.25">
      <c r="A6" s="7" t="s">
        <v>3</v>
      </c>
      <c r="F6" s="1">
        <v>74645</v>
      </c>
    </row>
    <row r="7" spans="1:6" x14ac:dyDescent="0.25">
      <c r="A7" s="7" t="s">
        <v>4</v>
      </c>
      <c r="F7" s="1">
        <v>16373.31</v>
      </c>
    </row>
    <row r="8" spans="1:6" x14ac:dyDescent="0.25">
      <c r="A8" s="7" t="s">
        <v>5</v>
      </c>
      <c r="F8" s="1">
        <v>447062.8</v>
      </c>
    </row>
    <row r="9" spans="1:6" x14ac:dyDescent="0.25">
      <c r="A9" s="7" t="s">
        <v>6</v>
      </c>
      <c r="F9" s="1">
        <v>1307811.5900000001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43881.75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42825</v>
      </c>
      <c r="C13" s="10"/>
      <c r="D13" s="10"/>
      <c r="E13" s="10"/>
      <c r="F13" s="11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42795</v>
      </c>
      <c r="C17" s="4"/>
      <c r="D17" s="4"/>
      <c r="E17" s="4"/>
      <c r="F17" s="13">
        <v>4363915.1100000003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2036468.58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-2356246.42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42825</v>
      </c>
      <c r="C26" s="10"/>
      <c r="D26" s="10"/>
      <c r="E26" s="10"/>
      <c r="F26" s="15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42825</v>
      </c>
      <c r="C31" s="4" t="s">
        <v>71</v>
      </c>
      <c r="D31" s="4"/>
      <c r="E31" s="4"/>
      <c r="F31" s="13">
        <v>2858499</v>
      </c>
    </row>
    <row r="32" spans="1:6" x14ac:dyDescent="0.25">
      <c r="A32" s="7"/>
      <c r="B32" s="16">
        <f>+B31</f>
        <v>42825</v>
      </c>
      <c r="C32" t="s">
        <v>72</v>
      </c>
      <c r="F32" s="14">
        <v>1488402.18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/>
      <c r="F37" s="14"/>
    </row>
    <row r="38" spans="1:6" x14ac:dyDescent="0.25">
      <c r="A38" s="7" t="s">
        <v>0</v>
      </c>
      <c r="B38" t="s">
        <v>23</v>
      </c>
      <c r="F38" s="14">
        <v>-66734.070000000007</v>
      </c>
    </row>
    <row r="39" spans="1:6" x14ac:dyDescent="0.25">
      <c r="A39" s="7"/>
      <c r="B39" t="s">
        <v>24</v>
      </c>
      <c r="F39" s="14">
        <v>-236029.51</v>
      </c>
    </row>
    <row r="40" spans="1:6" x14ac:dyDescent="0.25">
      <c r="A40" s="7" t="s">
        <v>66</v>
      </c>
      <c r="B40" s="16">
        <f>+B2</f>
        <v>42825</v>
      </c>
      <c r="F40" s="14">
        <f>SUM(F31:F39)</f>
        <v>4044137.5999999996</v>
      </c>
    </row>
    <row r="41" spans="1:6" x14ac:dyDescent="0.25">
      <c r="A41" s="7"/>
      <c r="F41" s="14"/>
    </row>
    <row r="42" spans="1:6" x14ac:dyDescent="0.25">
      <c r="A42" s="7"/>
      <c r="F42" s="14"/>
    </row>
    <row r="43" spans="1:6" x14ac:dyDescent="0.25">
      <c r="A43" s="9" t="s">
        <v>15</v>
      </c>
      <c r="B43" s="10"/>
      <c r="C43" s="10"/>
      <c r="D43" s="10"/>
      <c r="E43" s="10"/>
      <c r="F43" s="15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F5" s="1">
        <v>-59523.29</v>
      </c>
    </row>
    <row r="6" spans="1:6" x14ac:dyDescent="0.25">
      <c r="A6" s="7" t="s">
        <v>3</v>
      </c>
      <c r="F6" s="1">
        <v>74645</v>
      </c>
    </row>
    <row r="7" spans="1:6" x14ac:dyDescent="0.25">
      <c r="A7" s="7" t="s">
        <v>4</v>
      </c>
      <c r="F7" s="1">
        <v>17754.47</v>
      </c>
    </row>
    <row r="8" spans="1:6" x14ac:dyDescent="0.25">
      <c r="A8" s="7" t="s">
        <v>5</v>
      </c>
      <c r="F8" s="1">
        <v>-248655.15</v>
      </c>
    </row>
    <row r="9" spans="1:6" x14ac:dyDescent="0.25">
      <c r="A9" s="7" t="s">
        <v>6</v>
      </c>
      <c r="F9" s="1">
        <v>1234738.18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64189.39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42855</v>
      </c>
      <c r="C13" s="10"/>
      <c r="D13" s="10"/>
      <c r="E13" s="10"/>
      <c r="F13" s="11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42826</v>
      </c>
      <c r="C17" s="4"/>
      <c r="D17" s="4"/>
      <c r="E17" s="4"/>
      <c r="F17" s="13">
        <v>4044137.27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3167898.69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-4078809.52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42855</v>
      </c>
      <c r="C26" s="10"/>
      <c r="D26" s="10"/>
      <c r="E26" s="10"/>
      <c r="F26" s="15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42855</v>
      </c>
      <c r="C31" s="4" t="s">
        <v>71</v>
      </c>
      <c r="D31" s="4"/>
      <c r="E31" s="4"/>
      <c r="F31" s="13">
        <v>2248523.2999999998</v>
      </c>
    </row>
    <row r="32" spans="1:6" x14ac:dyDescent="0.25">
      <c r="A32" s="7"/>
      <c r="B32" s="16">
        <f>+B31</f>
        <v>42855</v>
      </c>
      <c r="C32" t="s">
        <v>72</v>
      </c>
      <c r="F32" s="14">
        <v>1234738.18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/>
      <c r="F37" s="14"/>
    </row>
    <row r="38" spans="1:6" x14ac:dyDescent="0.25">
      <c r="A38" s="7" t="s">
        <v>0</v>
      </c>
      <c r="B38" t="s">
        <v>23</v>
      </c>
      <c r="F38" s="14">
        <v>-145771.25</v>
      </c>
    </row>
    <row r="39" spans="1:6" x14ac:dyDescent="0.25">
      <c r="A39" s="7"/>
      <c r="B39" t="s">
        <v>24</v>
      </c>
      <c r="F39" s="14">
        <v>-204263.46</v>
      </c>
    </row>
    <row r="40" spans="1:6" x14ac:dyDescent="0.25">
      <c r="A40" s="7" t="s">
        <v>66</v>
      </c>
      <c r="B40" s="16">
        <f>+B2</f>
        <v>42855</v>
      </c>
      <c r="F40" s="14">
        <f>SUM(F31:F39)</f>
        <v>3133226.7699999996</v>
      </c>
    </row>
    <row r="41" spans="1:6" x14ac:dyDescent="0.25">
      <c r="A41" s="7"/>
      <c r="F41" s="14"/>
    </row>
    <row r="42" spans="1:6" x14ac:dyDescent="0.25">
      <c r="A42" s="7"/>
      <c r="F42" s="14"/>
    </row>
    <row r="43" spans="1:6" x14ac:dyDescent="0.25">
      <c r="A43" s="9" t="s">
        <v>15</v>
      </c>
      <c r="B43" s="10"/>
      <c r="C43" s="10"/>
      <c r="D43" s="10"/>
      <c r="E43" s="10"/>
      <c r="F43" s="15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F5" s="1">
        <v>101485.78</v>
      </c>
    </row>
    <row r="6" spans="1:6" x14ac:dyDescent="0.25">
      <c r="A6" s="7" t="s">
        <v>3</v>
      </c>
      <c r="F6" s="1">
        <v>146610</v>
      </c>
    </row>
    <row r="7" spans="1:6" x14ac:dyDescent="0.25">
      <c r="A7" s="7" t="s">
        <v>4</v>
      </c>
      <c r="F7" s="1">
        <v>18740.66</v>
      </c>
    </row>
    <row r="8" spans="1:6" x14ac:dyDescent="0.25">
      <c r="A8" s="7" t="s">
        <v>5</v>
      </c>
      <c r="F8" s="1">
        <v>-293782.57</v>
      </c>
    </row>
    <row r="9" spans="1:6" x14ac:dyDescent="0.25">
      <c r="A9" s="7" t="s">
        <v>6</v>
      </c>
      <c r="F9" s="1">
        <v>1229735.04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42803.199999999997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42886</v>
      </c>
      <c r="C13" s="10"/>
      <c r="D13" s="10"/>
      <c r="E13" s="10"/>
      <c r="F13" s="11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42856</v>
      </c>
      <c r="C17" s="4"/>
      <c r="D17" s="4"/>
      <c r="E17" s="4"/>
      <c r="F17" s="13">
        <v>3133226.44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2234316.7200000002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-2062352.25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42886</v>
      </c>
      <c r="C26" s="10"/>
      <c r="D26" s="10"/>
      <c r="E26" s="10"/>
      <c r="F26" s="15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42886</v>
      </c>
      <c r="C31" s="4" t="s">
        <v>71</v>
      </c>
      <c r="D31" s="4"/>
      <c r="E31" s="4"/>
      <c r="F31" s="13">
        <v>2415395.29</v>
      </c>
    </row>
    <row r="32" spans="1:6" x14ac:dyDescent="0.25">
      <c r="A32" s="7"/>
      <c r="B32" s="16">
        <f>+B31</f>
        <v>42886</v>
      </c>
      <c r="C32" t="s">
        <v>72</v>
      </c>
      <c r="F32" s="14">
        <v>1229735.04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/>
      <c r="B37" t="s">
        <v>73</v>
      </c>
      <c r="F37" s="14">
        <v>41.19</v>
      </c>
    </row>
    <row r="38" spans="1:6" x14ac:dyDescent="0.25">
      <c r="A38" s="7" t="s">
        <v>0</v>
      </c>
      <c r="B38" t="s">
        <v>23</v>
      </c>
      <c r="F38" s="14">
        <v>-126074.62</v>
      </c>
    </row>
    <row r="39" spans="1:6" x14ac:dyDescent="0.25">
      <c r="A39" s="7"/>
      <c r="B39" t="s">
        <v>24</v>
      </c>
      <c r="F39" s="14">
        <v>-213905.66</v>
      </c>
    </row>
    <row r="40" spans="1:6" x14ac:dyDescent="0.25">
      <c r="A40" s="7" t="s">
        <v>66</v>
      </c>
      <c r="B40" s="16">
        <f>+B2</f>
        <v>42886</v>
      </c>
      <c r="F40" s="14">
        <f>SUM(F31:F39)</f>
        <v>3305191.2399999998</v>
      </c>
    </row>
    <row r="41" spans="1:6" x14ac:dyDescent="0.25">
      <c r="A41" s="7"/>
      <c r="F41" s="14"/>
    </row>
    <row r="42" spans="1:6" x14ac:dyDescent="0.25">
      <c r="A42" s="7"/>
      <c r="F42" s="14"/>
    </row>
    <row r="43" spans="1:6" x14ac:dyDescent="0.25">
      <c r="A43" s="9" t="s">
        <v>15</v>
      </c>
      <c r="B43" s="10"/>
      <c r="C43" s="10"/>
      <c r="D43" s="10"/>
      <c r="E43" s="10"/>
      <c r="F43" s="15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H5" s="1">
        <v>-4399.38</v>
      </c>
      <c r="I5" s="8"/>
    </row>
    <row r="6" spans="1:9" x14ac:dyDescent="0.25">
      <c r="A6" s="7" t="s">
        <v>3</v>
      </c>
      <c r="H6" s="1">
        <v>73570</v>
      </c>
      <c r="I6" s="8"/>
    </row>
    <row r="7" spans="1:9" x14ac:dyDescent="0.25">
      <c r="A7" s="7" t="s">
        <v>4</v>
      </c>
      <c r="H7" s="1">
        <v>50488.49</v>
      </c>
      <c r="I7" s="8"/>
    </row>
    <row r="8" spans="1:9" x14ac:dyDescent="0.25">
      <c r="A8" s="7" t="s">
        <v>5</v>
      </c>
      <c r="H8" s="1">
        <v>512729.69</v>
      </c>
      <c r="I8" s="8"/>
    </row>
    <row r="9" spans="1:9" x14ac:dyDescent="0.25">
      <c r="A9" s="7" t="s">
        <v>6</v>
      </c>
      <c r="H9" s="1">
        <v>204960.61</v>
      </c>
      <c r="I9" s="8"/>
    </row>
    <row r="10" spans="1:9" x14ac:dyDescent="0.25">
      <c r="A10" s="7" t="s">
        <v>7</v>
      </c>
      <c r="H10" s="1">
        <v>0</v>
      </c>
      <c r="I10" s="8"/>
    </row>
    <row r="11" spans="1:9" x14ac:dyDescent="0.25">
      <c r="A11" s="7" t="s">
        <v>8</v>
      </c>
      <c r="H11" s="1">
        <v>108728.07</v>
      </c>
      <c r="I11" s="8"/>
    </row>
    <row r="12" spans="1:9" x14ac:dyDescent="0.25">
      <c r="A12" s="7"/>
      <c r="H12" s="1"/>
      <c r="I12" s="8"/>
    </row>
    <row r="13" spans="1:9" x14ac:dyDescent="0.25">
      <c r="A13" s="9" t="s">
        <v>11</v>
      </c>
      <c r="B13" s="10"/>
      <c r="C13" s="10"/>
      <c r="D13" s="10"/>
      <c r="E13" s="10"/>
      <c r="F13" s="10"/>
      <c r="G13" s="10"/>
      <c r="H13" s="11">
        <f>SUM(H4:H12)</f>
        <v>3402157.53</v>
      </c>
      <c r="I13" s="12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3">
        <v>3385705.38</v>
      </c>
    </row>
    <row r="18" spans="1:8" x14ac:dyDescent="0.25">
      <c r="A18" s="7"/>
      <c r="H18" s="14"/>
    </row>
    <row r="19" spans="1:8" x14ac:dyDescent="0.25">
      <c r="A19" s="7"/>
      <c r="H19" s="14"/>
    </row>
    <row r="20" spans="1:8" x14ac:dyDescent="0.25">
      <c r="A20" s="7" t="s">
        <v>19</v>
      </c>
      <c r="H20" s="14">
        <v>1295683.27</v>
      </c>
    </row>
    <row r="21" spans="1:8" x14ac:dyDescent="0.25">
      <c r="A21" s="7"/>
      <c r="H21" s="14"/>
    </row>
    <row r="22" spans="1:8" x14ac:dyDescent="0.25">
      <c r="A22" s="7"/>
      <c r="H22" s="14"/>
    </row>
    <row r="23" spans="1:8" x14ac:dyDescent="0.25">
      <c r="A23" s="7" t="s">
        <v>17</v>
      </c>
      <c r="H23" s="14">
        <v>-1279231.1200000001</v>
      </c>
    </row>
    <row r="24" spans="1:8" x14ac:dyDescent="0.25">
      <c r="A24" s="7"/>
      <c r="H24" s="14"/>
    </row>
    <row r="25" spans="1:8" x14ac:dyDescent="0.25">
      <c r="A25" s="7"/>
      <c r="H25" s="14"/>
    </row>
    <row r="26" spans="1:8" x14ac:dyDescent="0.25">
      <c r="A26" s="9" t="s">
        <v>18</v>
      </c>
      <c r="B26" s="10"/>
      <c r="C26" s="10"/>
      <c r="D26" s="10"/>
      <c r="E26" s="10"/>
      <c r="F26" s="10"/>
      <c r="G26" s="10"/>
      <c r="H26" s="15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3">
        <v>3112656.52</v>
      </c>
    </row>
    <row r="31" spans="1:8" x14ac:dyDescent="0.25">
      <c r="A31" s="7"/>
      <c r="E31" t="s">
        <v>22</v>
      </c>
      <c r="H31" s="14">
        <v>189987.52</v>
      </c>
    </row>
    <row r="32" spans="1:8" x14ac:dyDescent="0.25">
      <c r="A32" s="7"/>
      <c r="H32" s="14"/>
    </row>
    <row r="33" spans="1:8" x14ac:dyDescent="0.25">
      <c r="A33" s="7" t="s">
        <v>0</v>
      </c>
      <c r="D33" t="s">
        <v>23</v>
      </c>
      <c r="H33" s="14">
        <v>-64987.360000000001</v>
      </c>
    </row>
    <row r="34" spans="1:8" x14ac:dyDescent="0.25">
      <c r="A34" s="7"/>
      <c r="D34" t="s">
        <v>24</v>
      </c>
      <c r="H34" s="14">
        <v>-79941.899999999994</v>
      </c>
    </row>
    <row r="35" spans="1:8" x14ac:dyDescent="0.25">
      <c r="A35" s="7" t="s">
        <v>29</v>
      </c>
      <c r="H35" s="14">
        <v>244374.98</v>
      </c>
    </row>
    <row r="36" spans="1:8" x14ac:dyDescent="0.25">
      <c r="A36" s="7" t="s">
        <v>28</v>
      </c>
      <c r="H36" s="14">
        <f>SUM(H30:H35)</f>
        <v>3402089.7600000002</v>
      </c>
    </row>
    <row r="37" spans="1:8" x14ac:dyDescent="0.25">
      <c r="A37" s="7"/>
      <c r="H37" s="14"/>
    </row>
    <row r="38" spans="1:8" x14ac:dyDescent="0.25">
      <c r="A38" s="7"/>
      <c r="H38" s="14"/>
    </row>
    <row r="39" spans="1:8" x14ac:dyDescent="0.25">
      <c r="A39" s="9" t="s">
        <v>15</v>
      </c>
      <c r="B39" s="10"/>
      <c r="C39" s="10"/>
      <c r="D39" s="10"/>
      <c r="E39" s="10"/>
      <c r="F39" s="10"/>
      <c r="G39" s="10"/>
      <c r="H39" s="15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F5" s="1">
        <v>-65474.02</v>
      </c>
    </row>
    <row r="6" spans="1:6" x14ac:dyDescent="0.25">
      <c r="A6" s="7" t="s">
        <v>4</v>
      </c>
      <c r="F6" s="1">
        <v>15984.41</v>
      </c>
    </row>
    <row r="7" spans="1:6" x14ac:dyDescent="0.25">
      <c r="A7" s="7" t="s">
        <v>3</v>
      </c>
      <c r="F7" s="1">
        <v>0</v>
      </c>
    </row>
    <row r="8" spans="1:6" x14ac:dyDescent="0.25">
      <c r="A8" s="7" t="s">
        <v>5</v>
      </c>
      <c r="F8" s="1">
        <v>0</v>
      </c>
    </row>
    <row r="9" spans="1:6" x14ac:dyDescent="0.25">
      <c r="A9" s="7" t="s">
        <v>6</v>
      </c>
      <c r="F9" s="1">
        <v>1098124.68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40249.279999999999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42916</v>
      </c>
      <c r="C13" s="10"/>
      <c r="D13" s="10"/>
      <c r="E13" s="10"/>
      <c r="F13" s="11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42887</v>
      </c>
      <c r="C17" s="4"/>
      <c r="D17" s="4"/>
      <c r="E17" s="4"/>
      <c r="F17" s="13">
        <v>3305190.91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2949175.8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-3706057.54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42916</v>
      </c>
      <c r="C26" s="10"/>
      <c r="D26" s="10"/>
      <c r="E26" s="10"/>
      <c r="F26" s="15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42916</v>
      </c>
      <c r="C31" s="4" t="s">
        <v>71</v>
      </c>
      <c r="D31" s="4"/>
      <c r="E31" s="4"/>
      <c r="F31" s="13">
        <v>1917874.95</v>
      </c>
    </row>
    <row r="32" spans="1:6" x14ac:dyDescent="0.25">
      <c r="A32" s="7"/>
      <c r="B32" s="16">
        <f>+B31</f>
        <v>42916</v>
      </c>
      <c r="C32" t="s">
        <v>72</v>
      </c>
      <c r="F32" s="14">
        <v>1098124.68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/>
      <c r="B37" t="s">
        <v>73</v>
      </c>
      <c r="F37" s="14">
        <v>41.19</v>
      </c>
    </row>
    <row r="38" spans="1:6" x14ac:dyDescent="0.25">
      <c r="A38" s="7" t="s">
        <v>0</v>
      </c>
      <c r="B38" t="s">
        <v>23</v>
      </c>
      <c r="F38" s="14">
        <v>-103058.85</v>
      </c>
    </row>
    <row r="39" spans="1:6" x14ac:dyDescent="0.25">
      <c r="A39" s="7"/>
      <c r="B39" t="s">
        <v>24</v>
      </c>
      <c r="F39" s="14">
        <v>-364672.47</v>
      </c>
    </row>
    <row r="40" spans="1:6" x14ac:dyDescent="0.25">
      <c r="A40" s="7" t="s">
        <v>66</v>
      </c>
      <c r="B40" s="16">
        <f>+B2</f>
        <v>42916</v>
      </c>
      <c r="F40" s="14">
        <f>SUM(F31:F39)</f>
        <v>2548309.5</v>
      </c>
    </row>
    <row r="41" spans="1:6" x14ac:dyDescent="0.25">
      <c r="A41" s="7"/>
      <c r="F41" s="14"/>
    </row>
    <row r="42" spans="1:6" x14ac:dyDescent="0.25">
      <c r="A42" s="7"/>
      <c r="F42" s="14"/>
    </row>
    <row r="43" spans="1:6" x14ac:dyDescent="0.25">
      <c r="A43" s="9" t="s">
        <v>15</v>
      </c>
      <c r="B43" s="10"/>
      <c r="C43" s="10"/>
      <c r="D43" s="10"/>
      <c r="E43" s="10"/>
      <c r="F43" s="15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F5" s="1">
        <v>61291.99</v>
      </c>
    </row>
    <row r="6" spans="1:6" x14ac:dyDescent="0.25">
      <c r="A6" s="7" t="s">
        <v>4</v>
      </c>
      <c r="F6" s="1">
        <v>15999.41</v>
      </c>
    </row>
    <row r="7" spans="1:6" x14ac:dyDescent="0.25">
      <c r="A7" s="7" t="s">
        <v>3</v>
      </c>
      <c r="F7" s="1">
        <v>73305</v>
      </c>
    </row>
    <row r="8" spans="1:6" x14ac:dyDescent="0.25">
      <c r="A8" s="7" t="s">
        <v>5</v>
      </c>
      <c r="F8" s="1">
        <v>389058.04</v>
      </c>
    </row>
    <row r="9" spans="1:6" x14ac:dyDescent="0.25">
      <c r="A9" s="7" t="s">
        <v>6</v>
      </c>
      <c r="F9" s="1">
        <v>968077.22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34996.28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42947</v>
      </c>
      <c r="C13" s="10"/>
      <c r="D13" s="10"/>
      <c r="E13" s="10"/>
      <c r="F13" s="11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42917</v>
      </c>
      <c r="C17" s="4"/>
      <c r="D17" s="4"/>
      <c r="E17" s="4"/>
      <c r="F17" s="13">
        <v>2548309.17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1631746.91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-1162060.05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42947</v>
      </c>
      <c r="C26" s="10"/>
      <c r="D26" s="10"/>
      <c r="E26" s="10"/>
      <c r="F26" s="15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42947</v>
      </c>
      <c r="C31" s="4" t="s">
        <v>71</v>
      </c>
      <c r="D31" s="4"/>
      <c r="E31" s="4"/>
      <c r="F31" s="13">
        <v>2093525.6</v>
      </c>
    </row>
    <row r="32" spans="1:6" x14ac:dyDescent="0.25">
      <c r="A32" s="7"/>
      <c r="B32" s="16">
        <f>+B31</f>
        <v>42947</v>
      </c>
      <c r="C32" t="s">
        <v>72</v>
      </c>
      <c r="F32" s="14">
        <v>1099290.5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 t="s">
        <v>0</v>
      </c>
      <c r="B37" t="s">
        <v>23</v>
      </c>
      <c r="F37" s="14">
        <v>-12441.33</v>
      </c>
    </row>
    <row r="38" spans="1:6" x14ac:dyDescent="0.25">
      <c r="A38" s="7"/>
      <c r="B38" t="s">
        <v>24</v>
      </c>
      <c r="F38" s="14">
        <v>-162378.41</v>
      </c>
    </row>
    <row r="39" spans="1:6" x14ac:dyDescent="0.25">
      <c r="A39" s="7" t="s">
        <v>66</v>
      </c>
      <c r="B39" s="16">
        <f>+B2</f>
        <v>42947</v>
      </c>
      <c r="F39" s="14">
        <f>SUM(F31:F38)</f>
        <v>3017996.36</v>
      </c>
    </row>
    <row r="40" spans="1:6" x14ac:dyDescent="0.25">
      <c r="A40" s="7"/>
      <c r="F40" s="14"/>
    </row>
    <row r="41" spans="1:6" x14ac:dyDescent="0.25">
      <c r="A41" s="7"/>
      <c r="F41" s="14"/>
    </row>
    <row r="42" spans="1:6" x14ac:dyDescent="0.25">
      <c r="A42" s="9" t="s">
        <v>15</v>
      </c>
      <c r="B42" s="10"/>
      <c r="C42" s="10"/>
      <c r="D42" s="10"/>
      <c r="E42" s="10"/>
      <c r="F42" s="15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F5" s="1">
        <v>90964.32</v>
      </c>
    </row>
    <row r="6" spans="1:6" x14ac:dyDescent="0.25">
      <c r="A6" s="7" t="s">
        <v>4</v>
      </c>
      <c r="F6" s="1">
        <v>15984.41</v>
      </c>
    </row>
    <row r="7" spans="1:6" x14ac:dyDescent="0.25">
      <c r="A7" s="7" t="s">
        <v>3</v>
      </c>
      <c r="F7" s="1">
        <v>73305</v>
      </c>
    </row>
    <row r="8" spans="1:6" x14ac:dyDescent="0.25">
      <c r="A8" s="7" t="s">
        <v>5</v>
      </c>
      <c r="F8" s="1">
        <v>365238.79</v>
      </c>
    </row>
    <row r="9" spans="1:6" x14ac:dyDescent="0.25">
      <c r="A9" s="7" t="s">
        <v>6</v>
      </c>
      <c r="F9" s="1">
        <v>778977.59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-21403.62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42978</v>
      </c>
      <c r="C13" s="10"/>
      <c r="D13" s="10"/>
      <c r="E13" s="10"/>
      <c r="F13" s="11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42948</v>
      </c>
      <c r="C17" s="4"/>
      <c r="D17" s="4"/>
      <c r="E17" s="4"/>
      <c r="F17" s="13">
        <v>3017996.03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1925789.57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-2253276.9500000002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42978</v>
      </c>
      <c r="C26" s="10"/>
      <c r="D26" s="10"/>
      <c r="E26" s="10"/>
      <c r="F26" s="15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42978</v>
      </c>
      <c r="C31" s="4" t="s">
        <v>71</v>
      </c>
      <c r="D31" s="4"/>
      <c r="E31" s="4"/>
      <c r="F31" s="13">
        <v>1923623.12</v>
      </c>
    </row>
    <row r="32" spans="1:6" x14ac:dyDescent="0.25">
      <c r="A32" s="7"/>
      <c r="B32" s="16">
        <f>+B31</f>
        <v>42978</v>
      </c>
      <c r="C32" t="s">
        <v>72</v>
      </c>
      <c r="F32" s="14">
        <v>969118.45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 t="s">
        <v>0</v>
      </c>
      <c r="B37" t="s">
        <v>23</v>
      </c>
      <c r="F37" s="14">
        <v>-20446.62</v>
      </c>
    </row>
    <row r="38" spans="1:6" x14ac:dyDescent="0.25">
      <c r="A38" s="7"/>
      <c r="B38" t="s">
        <v>24</v>
      </c>
      <c r="F38" s="14">
        <v>-181785.97</v>
      </c>
    </row>
    <row r="39" spans="1:6" x14ac:dyDescent="0.25">
      <c r="A39" s="7" t="s">
        <v>66</v>
      </c>
      <c r="B39" s="16">
        <f>+B2</f>
        <v>42978</v>
      </c>
      <c r="F39" s="14">
        <f>SUM(F31:F38)</f>
        <v>2690508.98</v>
      </c>
    </row>
    <row r="40" spans="1:6" x14ac:dyDescent="0.25">
      <c r="A40" s="7"/>
      <c r="F40" s="14"/>
    </row>
    <row r="41" spans="1:6" x14ac:dyDescent="0.25">
      <c r="A41" s="7"/>
      <c r="F41" s="14"/>
    </row>
    <row r="42" spans="1:6" x14ac:dyDescent="0.25">
      <c r="A42" s="9" t="s">
        <v>15</v>
      </c>
      <c r="B42" s="10"/>
      <c r="C42" s="10"/>
      <c r="D42" s="10"/>
      <c r="E42" s="10"/>
      <c r="F42" s="15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F5" s="1">
        <v>-92013.38</v>
      </c>
    </row>
    <row r="6" spans="1:6" x14ac:dyDescent="0.25">
      <c r="A6" s="7" t="s">
        <v>4</v>
      </c>
      <c r="F6" s="1">
        <v>16498.64</v>
      </c>
    </row>
    <row r="7" spans="1:6" x14ac:dyDescent="0.25">
      <c r="A7" s="7" t="s">
        <v>3</v>
      </c>
      <c r="F7" s="1">
        <v>73305</v>
      </c>
    </row>
    <row r="8" spans="1:6" x14ac:dyDescent="0.25">
      <c r="A8" s="7" t="s">
        <v>5</v>
      </c>
      <c r="F8" s="1">
        <v>-30781.21</v>
      </c>
    </row>
    <row r="9" spans="1:6" x14ac:dyDescent="0.25">
      <c r="A9" s="7" t="s">
        <v>6</v>
      </c>
      <c r="F9" s="1">
        <v>460927.66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-63227.17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43008</v>
      </c>
      <c r="C13" s="10"/>
      <c r="D13" s="10"/>
      <c r="E13" s="10"/>
      <c r="F13" s="11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42979</v>
      </c>
      <c r="C17" s="4"/>
      <c r="D17" s="4"/>
      <c r="E17" s="4"/>
      <c r="F17" s="13">
        <v>2690508.65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2767278.39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-3775307.89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43008</v>
      </c>
      <c r="C26" s="10"/>
      <c r="D26" s="10"/>
      <c r="E26" s="10"/>
      <c r="F26" s="15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43008</v>
      </c>
      <c r="C31" s="4" t="s">
        <v>71</v>
      </c>
      <c r="D31" s="4"/>
      <c r="E31" s="4"/>
      <c r="F31" s="13">
        <v>1493659.94</v>
      </c>
    </row>
    <row r="32" spans="1:6" x14ac:dyDescent="0.25">
      <c r="A32" s="7"/>
      <c r="B32" s="16">
        <f>+B31</f>
        <v>43008</v>
      </c>
      <c r="C32" t="s">
        <v>72</v>
      </c>
      <c r="F32" s="14">
        <v>779803.96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 t="s">
        <v>0</v>
      </c>
      <c r="B37" t="s">
        <v>23</v>
      </c>
      <c r="F37" s="14">
        <v>-387065.72</v>
      </c>
    </row>
    <row r="38" spans="1:6" x14ac:dyDescent="0.25">
      <c r="A38" s="7"/>
      <c r="B38" t="s">
        <v>24</v>
      </c>
      <c r="F38" s="14">
        <v>-203918.7</v>
      </c>
    </row>
    <row r="39" spans="1:6" x14ac:dyDescent="0.25">
      <c r="A39" s="7" t="s">
        <v>66</v>
      </c>
      <c r="B39" s="16">
        <f>+B2</f>
        <v>43008</v>
      </c>
      <c r="F39" s="14">
        <f>SUM(F31:F38)</f>
        <v>1682479.48</v>
      </c>
    </row>
    <row r="40" spans="1:6" x14ac:dyDescent="0.25">
      <c r="A40" s="7"/>
      <c r="F40" s="14"/>
    </row>
    <row r="41" spans="1:6" x14ac:dyDescent="0.25">
      <c r="A41" s="7"/>
      <c r="F41" s="14"/>
    </row>
    <row r="42" spans="1:6" x14ac:dyDescent="0.25">
      <c r="A42" s="9" t="s">
        <v>15</v>
      </c>
      <c r="B42" s="10"/>
      <c r="C42" s="10"/>
      <c r="D42" s="10"/>
      <c r="E42" s="10"/>
      <c r="F42" s="15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F5" s="1">
        <v>23670.799999999999</v>
      </c>
    </row>
    <row r="6" spans="1:6" x14ac:dyDescent="0.25">
      <c r="A6" s="7" t="s">
        <v>4</v>
      </c>
      <c r="F6" s="1">
        <v>19316.23</v>
      </c>
    </row>
    <row r="7" spans="1:6" x14ac:dyDescent="0.25">
      <c r="A7" s="7" t="s">
        <v>3</v>
      </c>
      <c r="F7" s="1">
        <v>73305</v>
      </c>
    </row>
    <row r="8" spans="1:6" x14ac:dyDescent="0.25">
      <c r="A8" s="7" t="s">
        <v>5</v>
      </c>
      <c r="F8" s="1">
        <v>-75621.039999999994</v>
      </c>
    </row>
    <row r="9" spans="1:6" x14ac:dyDescent="0.25">
      <c r="A9" s="7" t="s">
        <v>6</v>
      </c>
      <c r="F9" s="1">
        <v>266883.02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-23435.68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43039</v>
      </c>
      <c r="C13" s="10"/>
      <c r="D13" s="10"/>
      <c r="E13" s="10"/>
      <c r="F13" s="11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43009</v>
      </c>
      <c r="C17" s="4"/>
      <c r="D17" s="4"/>
      <c r="E17" s="4"/>
      <c r="F17" s="13">
        <v>1682479.15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2455451.46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-2698818.28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43039</v>
      </c>
      <c r="C26" s="10"/>
      <c r="D26" s="10"/>
      <c r="E26" s="10"/>
      <c r="F26" s="15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43039</v>
      </c>
      <c r="C31" s="4" t="s">
        <v>71</v>
      </c>
      <c r="D31" s="4"/>
      <c r="E31" s="4"/>
      <c r="F31" s="13">
        <v>1563847.65</v>
      </c>
    </row>
    <row r="32" spans="1:6" x14ac:dyDescent="0.25">
      <c r="A32" s="7"/>
      <c r="B32" s="16">
        <f>+B31</f>
        <v>43039</v>
      </c>
      <c r="C32" t="s">
        <v>72</v>
      </c>
      <c r="F32" s="14">
        <v>266883.02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 t="s">
        <v>0</v>
      </c>
      <c r="B37" t="s">
        <v>23</v>
      </c>
      <c r="F37" s="14">
        <v>-200266.13</v>
      </c>
    </row>
    <row r="38" spans="1:6" x14ac:dyDescent="0.25">
      <c r="A38" s="7"/>
      <c r="B38" t="s">
        <v>24</v>
      </c>
      <c r="F38" s="14">
        <v>-191351.88</v>
      </c>
    </row>
    <row r="39" spans="1:6" x14ac:dyDescent="0.25">
      <c r="A39" s="7" t="s">
        <v>66</v>
      </c>
      <c r="B39" s="16">
        <f>+B2</f>
        <v>43039</v>
      </c>
      <c r="F39" s="14">
        <f>SUM(F31:F38)</f>
        <v>1439112.6600000001</v>
      </c>
    </row>
    <row r="40" spans="1:6" x14ac:dyDescent="0.25">
      <c r="A40" s="7"/>
      <c r="F40" s="14"/>
    </row>
    <row r="41" spans="1:6" x14ac:dyDescent="0.25">
      <c r="A41" s="7"/>
      <c r="F41" s="14"/>
    </row>
    <row r="42" spans="1:6" x14ac:dyDescent="0.25">
      <c r="A42" s="9" t="s">
        <v>15</v>
      </c>
      <c r="B42" s="10"/>
      <c r="C42" s="10"/>
      <c r="D42" s="10"/>
      <c r="E42" s="10"/>
      <c r="F42" s="15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F5" s="1">
        <v>-99539.03</v>
      </c>
    </row>
    <row r="6" spans="1:6" x14ac:dyDescent="0.25">
      <c r="A6" s="7" t="s">
        <v>4</v>
      </c>
      <c r="F6" s="1">
        <v>16603.64</v>
      </c>
    </row>
    <row r="7" spans="1:6" x14ac:dyDescent="0.25">
      <c r="A7" s="7" t="s">
        <v>3</v>
      </c>
      <c r="F7" s="1">
        <v>73305</v>
      </c>
    </row>
    <row r="8" spans="1:6" x14ac:dyDescent="0.25">
      <c r="A8" s="7" t="s">
        <v>5</v>
      </c>
      <c r="F8" s="1">
        <v>434056.04</v>
      </c>
    </row>
    <row r="9" spans="1:6" x14ac:dyDescent="0.25">
      <c r="A9" s="7" t="s">
        <v>6</v>
      </c>
      <c r="F9" s="1">
        <v>255473.93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-27986.86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43069</v>
      </c>
      <c r="C13" s="10"/>
      <c r="D13" s="10"/>
      <c r="E13" s="10"/>
      <c r="F13" s="11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43040</v>
      </c>
      <c r="C17" s="4"/>
      <c r="D17" s="4"/>
      <c r="E17" s="4"/>
      <c r="F17" s="13">
        <v>1439112.33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5919646.8700000001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-4121672.39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43069</v>
      </c>
      <c r="C26" s="10"/>
      <c r="D26" s="10"/>
      <c r="E26" s="10"/>
      <c r="F26" s="15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43069</v>
      </c>
      <c r="C31" s="4" t="s">
        <v>71</v>
      </c>
      <c r="D31" s="4"/>
      <c r="E31" s="4"/>
      <c r="F31" s="13">
        <v>3342175.23</v>
      </c>
    </row>
    <row r="32" spans="1:6" x14ac:dyDescent="0.25">
      <c r="A32" s="7"/>
      <c r="B32" s="16">
        <f>+B31</f>
        <v>43069</v>
      </c>
      <c r="C32" t="s">
        <v>72</v>
      </c>
      <c r="F32" s="14">
        <v>255473.93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 t="s">
        <v>0</v>
      </c>
      <c r="B37" t="s">
        <v>23</v>
      </c>
      <c r="F37" s="14">
        <v>-94347.46</v>
      </c>
    </row>
    <row r="38" spans="1:6" x14ac:dyDescent="0.25">
      <c r="A38" s="7"/>
      <c r="B38" t="s">
        <v>24</v>
      </c>
      <c r="F38" s="14">
        <v>-266214.56</v>
      </c>
    </row>
    <row r="39" spans="1:6" x14ac:dyDescent="0.25">
      <c r="A39" s="7" t="s">
        <v>66</v>
      </c>
      <c r="B39" s="16">
        <f>+B2</f>
        <v>43069</v>
      </c>
      <c r="F39" s="14">
        <f>SUM(F31:F38)</f>
        <v>3237087.14</v>
      </c>
    </row>
    <row r="40" spans="1:6" x14ac:dyDescent="0.25">
      <c r="A40" s="7"/>
      <c r="F40" s="14"/>
    </row>
    <row r="41" spans="1:6" x14ac:dyDescent="0.25">
      <c r="A41" s="7"/>
      <c r="F41" s="14"/>
    </row>
    <row r="42" spans="1:6" x14ac:dyDescent="0.25">
      <c r="A42" s="9" t="s">
        <v>15</v>
      </c>
      <c r="B42" s="10"/>
      <c r="C42" s="10"/>
      <c r="D42" s="10"/>
      <c r="E42" s="10"/>
      <c r="F42" s="15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F5" s="1">
        <v>-10483.39</v>
      </c>
    </row>
    <row r="6" spans="1:6" x14ac:dyDescent="0.25">
      <c r="A6" s="7" t="s">
        <v>4</v>
      </c>
      <c r="F6" s="1">
        <v>19760.46</v>
      </c>
    </row>
    <row r="7" spans="1:6" x14ac:dyDescent="0.25">
      <c r="A7" s="7" t="s">
        <v>3</v>
      </c>
      <c r="F7" s="1">
        <v>73305</v>
      </c>
    </row>
    <row r="8" spans="1:6" x14ac:dyDescent="0.25">
      <c r="A8" s="7" t="s">
        <v>5</v>
      </c>
      <c r="F8" s="1">
        <v>380899.18</v>
      </c>
    </row>
    <row r="9" spans="1:6" x14ac:dyDescent="0.25">
      <c r="A9" s="7" t="s">
        <v>6</v>
      </c>
      <c r="F9" s="1">
        <v>146551.32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12576.92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43190</v>
      </c>
      <c r="C13" s="10"/>
      <c r="D13" s="10"/>
      <c r="E13" s="10"/>
      <c r="F13" s="11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43160</v>
      </c>
      <c r="C17" s="4"/>
      <c r="D17" s="4"/>
      <c r="E17" s="4"/>
      <c r="F17" s="13">
        <v>3094687.91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1614400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-1850189.81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43190</v>
      </c>
      <c r="C26" s="10"/>
      <c r="D26" s="10"/>
      <c r="E26" s="10"/>
      <c r="F26" s="15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43190</v>
      </c>
      <c r="C31" s="4" t="s">
        <v>71</v>
      </c>
      <c r="D31" s="4"/>
      <c r="E31" s="4"/>
      <c r="F31" s="13">
        <v>2958353.17</v>
      </c>
    </row>
    <row r="32" spans="1:6" x14ac:dyDescent="0.25">
      <c r="A32" s="7"/>
      <c r="B32" s="16">
        <f>+B31</f>
        <v>43190</v>
      </c>
      <c r="C32" t="s">
        <v>72</v>
      </c>
      <c r="F32" s="14">
        <v>148066.32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 t="s">
        <v>0</v>
      </c>
      <c r="B37" t="s">
        <v>23</v>
      </c>
      <c r="F37" s="14">
        <v>-27582.32</v>
      </c>
    </row>
    <row r="38" spans="1:6" x14ac:dyDescent="0.25">
      <c r="A38" s="7"/>
      <c r="B38" t="s">
        <v>24</v>
      </c>
      <c r="F38" s="14">
        <v>-219938.94</v>
      </c>
    </row>
    <row r="39" spans="1:6" x14ac:dyDescent="0.25">
      <c r="A39" s="7" t="s">
        <v>66</v>
      </c>
      <c r="B39" s="16">
        <f>+B2</f>
        <v>43190</v>
      </c>
      <c r="F39" s="14">
        <f>SUM(F31:F38)</f>
        <v>2858898.23</v>
      </c>
    </row>
    <row r="40" spans="1:6" x14ac:dyDescent="0.25">
      <c r="A40" s="7"/>
      <c r="F40" s="14"/>
    </row>
    <row r="41" spans="1:6" x14ac:dyDescent="0.25">
      <c r="A41" s="7"/>
      <c r="F41" s="14"/>
    </row>
    <row r="42" spans="1:6" x14ac:dyDescent="0.25">
      <c r="A42" s="9" t="s">
        <v>15</v>
      </c>
      <c r="B42" s="10"/>
      <c r="C42" s="10"/>
      <c r="D42" s="10"/>
      <c r="E42" s="10"/>
      <c r="F42" s="15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F5" s="1">
        <v>-5179.71</v>
      </c>
    </row>
    <row r="6" spans="1:6" x14ac:dyDescent="0.25">
      <c r="A6" s="7" t="s">
        <v>4</v>
      </c>
      <c r="F6" s="1">
        <v>24795.4</v>
      </c>
    </row>
    <row r="7" spans="1:6" x14ac:dyDescent="0.25">
      <c r="A7" s="7" t="s">
        <v>3</v>
      </c>
      <c r="F7" s="1">
        <v>73305</v>
      </c>
    </row>
    <row r="8" spans="1:6" x14ac:dyDescent="0.25">
      <c r="A8" s="7" t="s">
        <v>5</v>
      </c>
      <c r="F8" s="1">
        <v>-374256.31</v>
      </c>
    </row>
    <row r="9" spans="1:6" x14ac:dyDescent="0.25">
      <c r="A9" s="7" t="s">
        <v>6</v>
      </c>
      <c r="F9" s="1">
        <v>128903.86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23937.05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43220</v>
      </c>
      <c r="C13" s="10"/>
      <c r="D13" s="10"/>
      <c r="E13" s="10"/>
      <c r="F13" s="11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43191</v>
      </c>
      <c r="C17" s="4"/>
      <c r="D17" s="4"/>
      <c r="E17" s="4"/>
      <c r="F17" s="13">
        <v>2858898.1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3454511.79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-4186678.51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43220</v>
      </c>
      <c r="C26" s="10"/>
      <c r="D26" s="10"/>
      <c r="E26" s="10"/>
      <c r="F26" s="15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43220</v>
      </c>
      <c r="C31" s="4" t="s">
        <v>71</v>
      </c>
      <c r="D31" s="4"/>
      <c r="E31" s="4"/>
      <c r="F31" s="13">
        <v>2607239.63</v>
      </c>
    </row>
    <row r="32" spans="1:6" x14ac:dyDescent="0.25">
      <c r="A32" s="7"/>
      <c r="B32" s="16">
        <f>+B31</f>
        <v>43220</v>
      </c>
      <c r="C32" t="s">
        <v>72</v>
      </c>
      <c r="F32" s="14">
        <v>128903.86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 t="s">
        <v>0</v>
      </c>
      <c r="B37" t="s">
        <v>23</v>
      </c>
      <c r="F37" s="14">
        <v>-441748.49</v>
      </c>
    </row>
    <row r="38" spans="1:6" x14ac:dyDescent="0.25">
      <c r="A38" s="7"/>
      <c r="B38" t="s">
        <v>24</v>
      </c>
      <c r="F38" s="14">
        <v>-167663.49</v>
      </c>
    </row>
    <row r="39" spans="1:6" x14ac:dyDescent="0.25">
      <c r="A39" s="7" t="s">
        <v>66</v>
      </c>
      <c r="B39" s="16">
        <f>+B2</f>
        <v>43220</v>
      </c>
      <c r="F39" s="14">
        <f>SUM(F31:F38)</f>
        <v>2126731.5099999998</v>
      </c>
    </row>
    <row r="40" spans="1:6" x14ac:dyDescent="0.25">
      <c r="A40" s="7"/>
      <c r="F40" s="14"/>
    </row>
    <row r="41" spans="1:6" x14ac:dyDescent="0.25">
      <c r="A41" s="7"/>
      <c r="F41" s="14"/>
    </row>
    <row r="42" spans="1:6" x14ac:dyDescent="0.25">
      <c r="A42" s="9" t="s">
        <v>15</v>
      </c>
      <c r="B42" s="10"/>
      <c r="C42" s="10"/>
      <c r="D42" s="10"/>
      <c r="E42" s="10"/>
      <c r="F42" s="15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F5" s="1">
        <v>-18546.060000000001</v>
      </c>
    </row>
    <row r="6" spans="1:6" x14ac:dyDescent="0.25">
      <c r="A6" s="7" t="s">
        <v>4</v>
      </c>
      <c r="F6" s="1">
        <v>19165.87</v>
      </c>
    </row>
    <row r="7" spans="1:6" x14ac:dyDescent="0.25">
      <c r="A7" s="7" t="s">
        <v>3</v>
      </c>
      <c r="F7" s="1">
        <v>143457</v>
      </c>
    </row>
    <row r="8" spans="1:6" x14ac:dyDescent="0.25">
      <c r="A8" s="7" t="s">
        <v>5</v>
      </c>
      <c r="F8" s="1">
        <v>-375247.95</v>
      </c>
    </row>
    <row r="9" spans="1:6" x14ac:dyDescent="0.25">
      <c r="A9" s="7" t="s">
        <v>6</v>
      </c>
      <c r="F9" s="1">
        <v>129095.45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43589.2</v>
      </c>
    </row>
    <row r="12" spans="1:6" x14ac:dyDescent="0.25">
      <c r="A12" s="7" t="s">
        <v>70</v>
      </c>
      <c r="F12" s="1">
        <v>0</v>
      </c>
    </row>
    <row r="13" spans="1:6" x14ac:dyDescent="0.25">
      <c r="A13" s="9" t="s">
        <v>67</v>
      </c>
      <c r="B13" s="18">
        <f>+B2</f>
        <v>43251</v>
      </c>
      <c r="C13" s="10"/>
      <c r="D13" s="10"/>
      <c r="E13" s="10"/>
      <c r="F13" s="11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7">
        <v>43221</v>
      </c>
      <c r="C17" s="4"/>
      <c r="D17" s="4"/>
      <c r="E17" s="4"/>
      <c r="F17" s="13">
        <v>2126731.38</v>
      </c>
    </row>
    <row r="18" spans="1:6" x14ac:dyDescent="0.25">
      <c r="A18" s="7"/>
      <c r="F18" s="14"/>
    </row>
    <row r="19" spans="1:6" x14ac:dyDescent="0.25">
      <c r="A19" s="7"/>
      <c r="F19" s="14"/>
    </row>
    <row r="20" spans="1:6" x14ac:dyDescent="0.25">
      <c r="A20" s="7" t="s">
        <v>19</v>
      </c>
      <c r="F20" s="14">
        <v>1915131.5</v>
      </c>
    </row>
    <row r="21" spans="1:6" x14ac:dyDescent="0.25">
      <c r="A21" s="7"/>
      <c r="F21" s="14"/>
    </row>
    <row r="22" spans="1:6" x14ac:dyDescent="0.25">
      <c r="A22" s="7"/>
      <c r="F22" s="14"/>
    </row>
    <row r="23" spans="1:6" x14ac:dyDescent="0.25">
      <c r="A23" s="7" t="s">
        <v>17</v>
      </c>
      <c r="F23" s="14">
        <v>-1862377.39</v>
      </c>
    </row>
    <row r="24" spans="1:6" x14ac:dyDescent="0.25">
      <c r="A24" s="7"/>
      <c r="F24" s="14"/>
    </row>
    <row r="25" spans="1:6" x14ac:dyDescent="0.25">
      <c r="A25" s="7"/>
      <c r="F25" s="14"/>
    </row>
    <row r="26" spans="1:6" x14ac:dyDescent="0.25">
      <c r="A26" s="9" t="s">
        <v>63</v>
      </c>
      <c r="B26" s="18">
        <f>+B2</f>
        <v>43251</v>
      </c>
      <c r="C26" s="10"/>
      <c r="D26" s="10"/>
      <c r="E26" s="10"/>
      <c r="F26" s="15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7">
        <f>+B2</f>
        <v>43251</v>
      </c>
      <c r="C31" s="4" t="s">
        <v>71</v>
      </c>
      <c r="D31" s="4"/>
      <c r="E31" s="4"/>
      <c r="F31" s="13">
        <v>2332774.5099999998</v>
      </c>
    </row>
    <row r="32" spans="1:6" x14ac:dyDescent="0.25">
      <c r="A32" s="7"/>
      <c r="B32" s="16">
        <f>+B31</f>
        <v>43251</v>
      </c>
      <c r="C32" t="s">
        <v>72</v>
      </c>
      <c r="F32" s="14">
        <v>129095.45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/>
      <c r="F36" s="14"/>
    </row>
    <row r="37" spans="1:6" x14ac:dyDescent="0.25">
      <c r="A37" s="7" t="s">
        <v>0</v>
      </c>
      <c r="B37" t="s">
        <v>23</v>
      </c>
      <c r="F37" s="14">
        <v>-47007.28</v>
      </c>
    </row>
    <row r="38" spans="1:6" x14ac:dyDescent="0.25">
      <c r="A38" s="7"/>
      <c r="B38" t="s">
        <v>24</v>
      </c>
      <c r="F38" s="14">
        <v>-235377.06</v>
      </c>
    </row>
    <row r="39" spans="1:6" x14ac:dyDescent="0.25">
      <c r="A39" s="7" t="s">
        <v>66</v>
      </c>
      <c r="B39" s="16">
        <f>+B2</f>
        <v>43251</v>
      </c>
      <c r="F39" s="14">
        <f>SUM(F31:F38)</f>
        <v>2179485.62</v>
      </c>
    </row>
    <row r="40" spans="1:6" x14ac:dyDescent="0.25">
      <c r="A40" s="7"/>
      <c r="F40" s="14"/>
    </row>
    <row r="41" spans="1:6" x14ac:dyDescent="0.25">
      <c r="A41" s="7"/>
      <c r="F41" s="14"/>
    </row>
    <row r="42" spans="1:6" x14ac:dyDescent="0.25">
      <c r="A42" s="9" t="s">
        <v>15</v>
      </c>
      <c r="B42" s="10"/>
      <c r="C42" s="10"/>
      <c r="D42" s="10"/>
      <c r="E42" s="10"/>
      <c r="F42" s="15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6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F5" s="1">
        <v>-33445.050000000003</v>
      </c>
    </row>
    <row r="6" spans="1:6" x14ac:dyDescent="0.25">
      <c r="A6" s="7" t="s">
        <v>4</v>
      </c>
      <c r="F6" s="1">
        <v>18811.73</v>
      </c>
    </row>
    <row r="7" spans="1:6" x14ac:dyDescent="0.25">
      <c r="A7" s="7" t="s">
        <v>3</v>
      </c>
      <c r="F7" s="1">
        <v>0</v>
      </c>
    </row>
    <row r="8" spans="1:6" x14ac:dyDescent="0.25">
      <c r="A8" s="7" t="s">
        <v>5</v>
      </c>
      <c r="F8" s="1">
        <v>0</v>
      </c>
    </row>
    <row r="9" spans="1:6" x14ac:dyDescent="0.25">
      <c r="A9" s="7" t="s">
        <v>6</v>
      </c>
      <c r="F9" s="1">
        <v>129296.17</v>
      </c>
    </row>
    <row r="10" spans="1:6" x14ac:dyDescent="0.25">
      <c r="A10" s="7" t="s">
        <v>7</v>
      </c>
      <c r="F10" s="1">
        <v>0</v>
      </c>
    </row>
    <row r="11" spans="1:6" x14ac:dyDescent="0.25">
      <c r="A11" s="7" t="s">
        <v>8</v>
      </c>
      <c r="F11" s="1">
        <v>33496.239999999998</v>
      </c>
    </row>
    <row r="12" spans="1:6" x14ac:dyDescent="0.25">
      <c r="A12" s="9" t="s">
        <v>67</v>
      </c>
      <c r="B12" s="18">
        <f>+B2</f>
        <v>43281</v>
      </c>
      <c r="C12" s="10"/>
      <c r="D12" s="10"/>
      <c r="E12" s="10"/>
      <c r="F12" s="11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7">
        <v>43252</v>
      </c>
      <c r="C16" s="4"/>
      <c r="D16" s="4"/>
      <c r="E16" s="4"/>
      <c r="F16" s="13">
        <v>2179485.4900000002</v>
      </c>
    </row>
    <row r="17" spans="1:6" x14ac:dyDescent="0.25">
      <c r="A17" s="7"/>
      <c r="F17" s="14"/>
    </row>
    <row r="18" spans="1:6" x14ac:dyDescent="0.25">
      <c r="A18" s="7"/>
      <c r="F18" s="14"/>
    </row>
    <row r="19" spans="1:6" x14ac:dyDescent="0.25">
      <c r="A19" s="7" t="s">
        <v>19</v>
      </c>
      <c r="F19" s="14">
        <v>3027927.77</v>
      </c>
    </row>
    <row r="20" spans="1:6" x14ac:dyDescent="0.25">
      <c r="A20" s="7"/>
      <c r="F20" s="14"/>
    </row>
    <row r="21" spans="1:6" x14ac:dyDescent="0.25">
      <c r="A21" s="7"/>
      <c r="F21" s="14"/>
    </row>
    <row r="22" spans="1:6" x14ac:dyDescent="0.25">
      <c r="A22" s="7" t="s">
        <v>17</v>
      </c>
      <c r="F22" s="14">
        <v>-3405112.04</v>
      </c>
    </row>
    <row r="23" spans="1:6" x14ac:dyDescent="0.25">
      <c r="A23" s="7"/>
      <c r="F23" s="14"/>
    </row>
    <row r="24" spans="1:6" x14ac:dyDescent="0.25">
      <c r="A24" s="7"/>
      <c r="F24" s="14"/>
    </row>
    <row r="25" spans="1:6" x14ac:dyDescent="0.25">
      <c r="A25" s="9" t="s">
        <v>63</v>
      </c>
      <c r="B25" s="18">
        <f>+B2</f>
        <v>43281</v>
      </c>
      <c r="C25" s="10"/>
      <c r="D25" s="10"/>
      <c r="E25" s="10"/>
      <c r="F25" s="15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7">
        <f>+B2</f>
        <v>43281</v>
      </c>
      <c r="C30" s="4" t="s">
        <v>71</v>
      </c>
      <c r="D30" s="4"/>
      <c r="E30" s="4"/>
      <c r="F30" s="13">
        <v>2268718.62</v>
      </c>
    </row>
    <row r="31" spans="1:6" x14ac:dyDescent="0.25">
      <c r="A31" s="7"/>
      <c r="B31" s="16">
        <f>+B30</f>
        <v>43281</v>
      </c>
      <c r="C31" t="s">
        <v>72</v>
      </c>
      <c r="F31" s="14">
        <v>129296.17</v>
      </c>
    </row>
    <row r="32" spans="1:6" x14ac:dyDescent="0.25">
      <c r="A32" s="7" t="s">
        <v>74</v>
      </c>
      <c r="F32" s="14">
        <f>2917.89+2761.21</f>
        <v>5679.1</v>
      </c>
    </row>
    <row r="33" spans="1:6" x14ac:dyDescent="0.25">
      <c r="A33" s="7"/>
      <c r="F33" s="14"/>
    </row>
    <row r="34" spans="1:6" x14ac:dyDescent="0.25">
      <c r="A34" s="7"/>
      <c r="F34" s="14"/>
    </row>
    <row r="35" spans="1:6" x14ac:dyDescent="0.25">
      <c r="A35" s="7"/>
      <c r="F35" s="14"/>
    </row>
    <row r="36" spans="1:6" x14ac:dyDescent="0.25">
      <c r="A36" s="7" t="s">
        <v>0</v>
      </c>
      <c r="B36" t="s">
        <v>23</v>
      </c>
      <c r="F36" s="14">
        <v>-39984.089999999997</v>
      </c>
    </row>
    <row r="37" spans="1:6" x14ac:dyDescent="0.25">
      <c r="A37" s="7"/>
      <c r="B37" t="s">
        <v>24</v>
      </c>
      <c r="F37" s="14">
        <v>-561408.43999999994</v>
      </c>
    </row>
    <row r="38" spans="1:6" x14ac:dyDescent="0.25">
      <c r="A38" s="7" t="s">
        <v>66</v>
      </c>
      <c r="B38" s="16">
        <f>+B2</f>
        <v>43281</v>
      </c>
      <c r="F38" s="14">
        <f>SUM(F30:F37)</f>
        <v>1802301.3600000003</v>
      </c>
    </row>
    <row r="39" spans="1:6" x14ac:dyDescent="0.25">
      <c r="A39" s="7"/>
      <c r="F39" s="14"/>
    </row>
    <row r="40" spans="1:6" x14ac:dyDescent="0.25">
      <c r="A40" s="7"/>
      <c r="F40" s="14"/>
    </row>
    <row r="41" spans="1:6" x14ac:dyDescent="0.25">
      <c r="A41" s="9" t="s">
        <v>15</v>
      </c>
      <c r="B41" s="10"/>
      <c r="C41" s="10"/>
      <c r="D41" s="10"/>
      <c r="E41" s="10"/>
      <c r="F41" s="15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H5" s="1">
        <v>129113.09</v>
      </c>
      <c r="I5" s="8"/>
    </row>
    <row r="6" spans="1:9" x14ac:dyDescent="0.25">
      <c r="A6" s="7" t="s">
        <v>3</v>
      </c>
      <c r="H6" s="1">
        <v>73570</v>
      </c>
      <c r="I6" s="8"/>
    </row>
    <row r="7" spans="1:9" x14ac:dyDescent="0.25">
      <c r="A7" s="7" t="s">
        <v>4</v>
      </c>
      <c r="H7" s="1">
        <v>55443.6</v>
      </c>
      <c r="I7" s="8"/>
    </row>
    <row r="8" spans="1:9" x14ac:dyDescent="0.25">
      <c r="A8" s="7" t="s">
        <v>5</v>
      </c>
      <c r="H8" s="1">
        <v>206323</v>
      </c>
      <c r="I8" s="8"/>
    </row>
    <row r="9" spans="1:9" x14ac:dyDescent="0.25">
      <c r="A9" s="7" t="s">
        <v>6</v>
      </c>
      <c r="H9" s="1">
        <v>133349.51</v>
      </c>
      <c r="I9" s="8"/>
    </row>
    <row r="10" spans="1:9" x14ac:dyDescent="0.25">
      <c r="A10" s="7" t="s">
        <v>7</v>
      </c>
      <c r="H10" s="1">
        <v>0</v>
      </c>
      <c r="I10" s="8"/>
    </row>
    <row r="11" spans="1:9" x14ac:dyDescent="0.25">
      <c r="A11" s="7" t="s">
        <v>8</v>
      </c>
      <c r="H11" s="1">
        <v>109300.35</v>
      </c>
      <c r="I11" s="8"/>
    </row>
    <row r="12" spans="1:9" x14ac:dyDescent="0.25">
      <c r="A12" s="7"/>
      <c r="H12" s="1"/>
      <c r="I12" s="8"/>
    </row>
    <row r="13" spans="1:9" x14ac:dyDescent="0.25">
      <c r="A13" s="9" t="s">
        <v>35</v>
      </c>
      <c r="B13" s="10"/>
      <c r="C13" s="10"/>
      <c r="D13" s="10"/>
      <c r="E13" s="10"/>
      <c r="F13" s="10"/>
      <c r="G13" s="10"/>
      <c r="H13" s="11">
        <f>SUM(H4:H12)</f>
        <v>3149588.94</v>
      </c>
      <c r="I13" s="12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3">
        <v>3402157.53</v>
      </c>
    </row>
    <row r="18" spans="1:8" x14ac:dyDescent="0.25">
      <c r="A18" s="7"/>
      <c r="H18" s="14"/>
    </row>
    <row r="19" spans="1:8" x14ac:dyDescent="0.25">
      <c r="A19" s="7"/>
      <c r="H19" s="14"/>
    </row>
    <row r="20" spans="1:8" x14ac:dyDescent="0.25">
      <c r="A20" s="7" t="s">
        <v>19</v>
      </c>
      <c r="H20" s="14">
        <v>2732391.02</v>
      </c>
    </row>
    <row r="21" spans="1:8" x14ac:dyDescent="0.25">
      <c r="A21" s="7"/>
      <c r="H21" s="14"/>
    </row>
    <row r="22" spans="1:8" x14ac:dyDescent="0.25">
      <c r="A22" s="7"/>
      <c r="H22" s="14"/>
    </row>
    <row r="23" spans="1:8" x14ac:dyDescent="0.25">
      <c r="A23" s="7" t="s">
        <v>17</v>
      </c>
      <c r="H23" s="14">
        <v>-2984959.61</v>
      </c>
    </row>
    <row r="24" spans="1:8" x14ac:dyDescent="0.25">
      <c r="A24" s="7"/>
      <c r="H24" s="14"/>
    </row>
    <row r="25" spans="1:8" x14ac:dyDescent="0.25">
      <c r="A25" s="7"/>
      <c r="H25" s="14"/>
    </row>
    <row r="26" spans="1:8" x14ac:dyDescent="0.25">
      <c r="A26" s="9" t="s">
        <v>31</v>
      </c>
      <c r="B26" s="10"/>
      <c r="C26" s="10"/>
      <c r="D26" s="10"/>
      <c r="E26" s="10"/>
      <c r="F26" s="10"/>
      <c r="G26" s="10"/>
      <c r="H26" s="15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3">
        <v>3082817</v>
      </c>
    </row>
    <row r="31" spans="1:8" x14ac:dyDescent="0.25">
      <c r="A31" s="7"/>
      <c r="E31" t="s">
        <v>22</v>
      </c>
      <c r="H31" s="14">
        <v>189988.49</v>
      </c>
    </row>
    <row r="32" spans="1:8" x14ac:dyDescent="0.25">
      <c r="A32" s="7"/>
      <c r="H32" s="14"/>
    </row>
    <row r="33" spans="1:8" x14ac:dyDescent="0.25">
      <c r="A33" s="7" t="s">
        <v>0</v>
      </c>
      <c r="D33" t="s">
        <v>23</v>
      </c>
      <c r="H33" s="14">
        <v>-296184.3</v>
      </c>
    </row>
    <row r="34" spans="1:8" x14ac:dyDescent="0.25">
      <c r="A34" s="7"/>
      <c r="D34" t="s">
        <v>24</v>
      </c>
      <c r="H34" s="14">
        <v>-66190.84</v>
      </c>
    </row>
    <row r="35" spans="1:8" x14ac:dyDescent="0.25">
      <c r="A35" s="7" t="s">
        <v>33</v>
      </c>
      <c r="H35" s="14">
        <v>239090.93</v>
      </c>
    </row>
    <row r="36" spans="1:8" x14ac:dyDescent="0.25">
      <c r="A36" s="7" t="s">
        <v>34</v>
      </c>
      <c r="H36" s="14">
        <f>SUM(H30:H35)</f>
        <v>3149521.2800000007</v>
      </c>
    </row>
    <row r="37" spans="1:8" x14ac:dyDescent="0.25">
      <c r="A37" s="7"/>
      <c r="H37" s="14"/>
    </row>
    <row r="38" spans="1:8" x14ac:dyDescent="0.25">
      <c r="A38" s="7"/>
      <c r="H38" s="14"/>
    </row>
    <row r="39" spans="1:8" x14ac:dyDescent="0.25">
      <c r="A39" s="9" t="s">
        <v>15</v>
      </c>
      <c r="B39" s="10"/>
      <c r="C39" s="10"/>
      <c r="D39" s="10"/>
      <c r="E39" s="10"/>
      <c r="F39" s="10"/>
      <c r="G39" s="10"/>
      <c r="H39" s="15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6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F4" s="1">
        <v>-91393.24</v>
      </c>
    </row>
    <row r="5" spans="1:6" x14ac:dyDescent="0.25">
      <c r="A5" s="7" t="s">
        <v>4</v>
      </c>
      <c r="F5" s="1">
        <v>18811.73</v>
      </c>
    </row>
    <row r="6" spans="1:6" x14ac:dyDescent="0.25">
      <c r="A6" s="7" t="s">
        <v>3</v>
      </c>
      <c r="F6" s="1">
        <v>71225</v>
      </c>
    </row>
    <row r="7" spans="1:6" x14ac:dyDescent="0.25">
      <c r="A7" s="7" t="s">
        <v>5</v>
      </c>
      <c r="F7" s="1">
        <v>111045.43</v>
      </c>
    </row>
    <row r="8" spans="1:6" x14ac:dyDescent="0.25">
      <c r="A8" s="7" t="s">
        <v>6</v>
      </c>
      <c r="F8" s="1">
        <v>129515.8</v>
      </c>
    </row>
    <row r="9" spans="1:6" x14ac:dyDescent="0.25">
      <c r="A9" s="7" t="s">
        <v>7</v>
      </c>
      <c r="F9" s="1">
        <v>0</v>
      </c>
    </row>
    <row r="10" spans="1:6" x14ac:dyDescent="0.25">
      <c r="A10" s="7" t="s">
        <v>8</v>
      </c>
      <c r="F10" s="1">
        <v>21844.89</v>
      </c>
    </row>
    <row r="11" spans="1:6" x14ac:dyDescent="0.25">
      <c r="A11" s="9" t="s">
        <v>67</v>
      </c>
      <c r="B11" s="18">
        <f>+B1</f>
        <v>43312</v>
      </c>
      <c r="C11" s="10"/>
      <c r="D11" s="10"/>
      <c r="E11" s="10"/>
      <c r="F11" s="11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7">
        <v>43282</v>
      </c>
      <c r="C15" s="4"/>
      <c r="D15" s="4"/>
      <c r="E15" s="4"/>
      <c r="F15" s="13">
        <v>1802301.22</v>
      </c>
    </row>
    <row r="16" spans="1:6" x14ac:dyDescent="0.25">
      <c r="A16" s="7"/>
      <c r="F16" s="14"/>
    </row>
    <row r="17" spans="1:6" x14ac:dyDescent="0.25">
      <c r="A17" s="7"/>
      <c r="F17" s="14"/>
    </row>
    <row r="18" spans="1:6" x14ac:dyDescent="0.25">
      <c r="A18" s="7" t="s">
        <v>19</v>
      </c>
      <c r="F18" s="14">
        <v>2061809.09</v>
      </c>
    </row>
    <row r="19" spans="1:6" x14ac:dyDescent="0.25">
      <c r="A19" s="7"/>
      <c r="F19" s="14"/>
    </row>
    <row r="20" spans="1:6" x14ac:dyDescent="0.25">
      <c r="A20" s="7"/>
      <c r="F20" s="14"/>
    </row>
    <row r="21" spans="1:6" x14ac:dyDescent="0.25">
      <c r="A21" s="7" t="s">
        <v>17</v>
      </c>
      <c r="F21" s="14">
        <v>-2094689.62</v>
      </c>
    </row>
    <row r="22" spans="1:6" x14ac:dyDescent="0.25">
      <c r="A22" s="7"/>
      <c r="F22" s="14"/>
    </row>
    <row r="23" spans="1:6" x14ac:dyDescent="0.25">
      <c r="A23" s="7"/>
      <c r="F23" s="14"/>
    </row>
    <row r="24" spans="1:6" x14ac:dyDescent="0.25">
      <c r="A24" s="9" t="s">
        <v>63</v>
      </c>
      <c r="B24" s="18">
        <f>+B1</f>
        <v>43312</v>
      </c>
      <c r="C24" s="10"/>
      <c r="D24" s="10"/>
      <c r="E24" s="10"/>
      <c r="F24" s="15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7">
        <f>+B1</f>
        <v>43312</v>
      </c>
      <c r="C29" s="4" t="s">
        <v>71</v>
      </c>
      <c r="D29" s="4"/>
      <c r="E29" s="4"/>
      <c r="F29" s="13">
        <v>1750843.77</v>
      </c>
    </row>
    <row r="30" spans="1:6" x14ac:dyDescent="0.25">
      <c r="A30" s="7"/>
      <c r="B30" s="16">
        <f>+B29</f>
        <v>43312</v>
      </c>
      <c r="C30" t="s">
        <v>72</v>
      </c>
      <c r="F30" s="14">
        <v>129515.8</v>
      </c>
    </row>
    <row r="31" spans="1:6" x14ac:dyDescent="0.25">
      <c r="A31" s="7"/>
      <c r="F31" s="14"/>
    </row>
    <row r="32" spans="1:6" x14ac:dyDescent="0.25">
      <c r="A32" s="7"/>
      <c r="F32" s="14"/>
    </row>
    <row r="33" spans="1:6" x14ac:dyDescent="0.25">
      <c r="A33" s="7"/>
      <c r="F33" s="14"/>
    </row>
    <row r="34" spans="1:6" x14ac:dyDescent="0.25">
      <c r="A34" s="7" t="s">
        <v>0</v>
      </c>
      <c r="B34" t="s">
        <v>23</v>
      </c>
      <c r="F34" s="14">
        <v>-13598.51</v>
      </c>
    </row>
    <row r="35" spans="1:6" x14ac:dyDescent="0.25">
      <c r="A35" s="7"/>
      <c r="B35" t="s">
        <v>24</v>
      </c>
      <c r="F35" s="14">
        <v>-97340.24</v>
      </c>
    </row>
    <row r="36" spans="1:6" x14ac:dyDescent="0.25">
      <c r="A36" s="7" t="s">
        <v>66</v>
      </c>
      <c r="B36" s="16">
        <f>+B1</f>
        <v>43312</v>
      </c>
      <c r="F36" s="14">
        <f>SUM(F29:F35)</f>
        <v>1769420.82</v>
      </c>
    </row>
    <row r="37" spans="1:6" x14ac:dyDescent="0.25">
      <c r="A37" s="7"/>
      <c r="F37" s="14"/>
    </row>
    <row r="38" spans="1:6" x14ac:dyDescent="0.25">
      <c r="A38" s="7"/>
      <c r="F38" s="14"/>
    </row>
    <row r="39" spans="1:6" x14ac:dyDescent="0.25">
      <c r="A39" s="9" t="s">
        <v>15</v>
      </c>
      <c r="B39" s="10"/>
      <c r="C39" s="10"/>
      <c r="D39" s="10"/>
      <c r="E39" s="10"/>
      <c r="F39" s="15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6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F4" s="1">
        <v>-98887.67</v>
      </c>
    </row>
    <row r="5" spans="1:6" x14ac:dyDescent="0.25">
      <c r="A5" s="7" t="s">
        <v>4</v>
      </c>
      <c r="F5" s="1">
        <v>17812.77</v>
      </c>
    </row>
    <row r="6" spans="1:6" x14ac:dyDescent="0.25">
      <c r="A6" s="7" t="s">
        <v>3</v>
      </c>
      <c r="F6" s="1">
        <v>71225</v>
      </c>
    </row>
    <row r="7" spans="1:6" x14ac:dyDescent="0.25">
      <c r="A7" s="7" t="s">
        <v>5</v>
      </c>
      <c r="F7" s="1">
        <v>-190813.3</v>
      </c>
    </row>
    <row r="8" spans="1:6" x14ac:dyDescent="0.25">
      <c r="A8" s="7" t="s">
        <v>6</v>
      </c>
      <c r="F8" s="1">
        <v>120268.8</v>
      </c>
    </row>
    <row r="9" spans="1:6" x14ac:dyDescent="0.25">
      <c r="A9" s="7" t="s">
        <v>7</v>
      </c>
      <c r="F9" s="1">
        <v>0</v>
      </c>
    </row>
    <row r="10" spans="1:6" x14ac:dyDescent="0.25">
      <c r="A10" s="7" t="s">
        <v>8</v>
      </c>
      <c r="F10" s="1">
        <v>-9577.06</v>
      </c>
    </row>
    <row r="11" spans="1:6" x14ac:dyDescent="0.25">
      <c r="A11" s="9" t="s">
        <v>67</v>
      </c>
      <c r="B11" s="18">
        <f>+B1</f>
        <v>43343</v>
      </c>
      <c r="C11" s="10"/>
      <c r="D11" s="10"/>
      <c r="E11" s="10"/>
      <c r="F11" s="11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7">
        <v>43313</v>
      </c>
      <c r="C15" s="4"/>
      <c r="D15" s="4"/>
      <c r="E15" s="4"/>
      <c r="F15" s="13">
        <v>1769420.69</v>
      </c>
    </row>
    <row r="16" spans="1:6" x14ac:dyDescent="0.25">
      <c r="A16" s="7"/>
      <c r="F16" s="14"/>
    </row>
    <row r="17" spans="1:6" x14ac:dyDescent="0.25">
      <c r="A17" s="7"/>
      <c r="F17" s="14"/>
    </row>
    <row r="18" spans="1:6" x14ac:dyDescent="0.25">
      <c r="A18" s="7" t="s">
        <v>19</v>
      </c>
      <c r="F18" s="14">
        <v>2153360.29</v>
      </c>
    </row>
    <row r="19" spans="1:6" x14ac:dyDescent="0.25">
      <c r="A19" s="7"/>
      <c r="F19" s="14"/>
    </row>
    <row r="20" spans="1:6" x14ac:dyDescent="0.25">
      <c r="A20" s="7"/>
      <c r="F20" s="14"/>
    </row>
    <row r="21" spans="1:6" x14ac:dyDescent="0.25">
      <c r="A21" s="7" t="s">
        <v>17</v>
      </c>
      <c r="F21" s="14">
        <v>-2526615.88</v>
      </c>
    </row>
    <row r="22" spans="1:6" x14ac:dyDescent="0.25">
      <c r="A22" s="7"/>
      <c r="F22" s="14"/>
    </row>
    <row r="23" spans="1:6" x14ac:dyDescent="0.25">
      <c r="A23" s="7"/>
      <c r="F23" s="14"/>
    </row>
    <row r="24" spans="1:6" x14ac:dyDescent="0.25">
      <c r="A24" s="9" t="s">
        <v>63</v>
      </c>
      <c r="B24" s="18">
        <f>+B1</f>
        <v>43343</v>
      </c>
      <c r="C24" s="10"/>
      <c r="D24" s="10"/>
      <c r="E24" s="10"/>
      <c r="F24" s="15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7">
        <f>+B1</f>
        <v>43343</v>
      </c>
      <c r="C29" s="4" t="s">
        <v>71</v>
      </c>
      <c r="D29" s="4"/>
      <c r="E29" s="4"/>
      <c r="F29" s="13">
        <v>1532894.26</v>
      </c>
    </row>
    <row r="30" spans="1:6" x14ac:dyDescent="0.25">
      <c r="A30" s="7"/>
      <c r="B30" s="16">
        <f>+B29</f>
        <v>43343</v>
      </c>
      <c r="C30" t="s">
        <v>72</v>
      </c>
      <c r="F30" s="14">
        <v>129735.8</v>
      </c>
    </row>
    <row r="31" spans="1:6" x14ac:dyDescent="0.25">
      <c r="A31" s="7"/>
      <c r="F31" s="14"/>
    </row>
    <row r="32" spans="1:6" x14ac:dyDescent="0.25">
      <c r="A32" s="7"/>
      <c r="F32" s="14"/>
    </row>
    <row r="33" spans="1:6" x14ac:dyDescent="0.25">
      <c r="A33" s="7"/>
      <c r="F33" s="14"/>
    </row>
    <row r="34" spans="1:6" x14ac:dyDescent="0.25">
      <c r="A34" s="7" t="s">
        <v>0</v>
      </c>
      <c r="B34" t="s">
        <v>23</v>
      </c>
      <c r="F34" s="14">
        <v>-37120.07</v>
      </c>
    </row>
    <row r="35" spans="1:6" x14ac:dyDescent="0.25">
      <c r="A35" s="7"/>
      <c r="B35" t="s">
        <v>24</v>
      </c>
      <c r="F35" s="14">
        <v>-229689.15</v>
      </c>
    </row>
    <row r="36" spans="1:6" x14ac:dyDescent="0.25">
      <c r="A36" s="7" t="s">
        <v>75</v>
      </c>
      <c r="F36" s="14">
        <v>344.39</v>
      </c>
    </row>
    <row r="37" spans="1:6" x14ac:dyDescent="0.25">
      <c r="A37" s="7" t="s">
        <v>66</v>
      </c>
      <c r="B37" s="16">
        <f>+B1</f>
        <v>43343</v>
      </c>
      <c r="F37" s="14">
        <f>SUM(F29:F36)</f>
        <v>1396165.23</v>
      </c>
    </row>
    <row r="38" spans="1:6" x14ac:dyDescent="0.25">
      <c r="A38" s="7"/>
      <c r="F38" s="14"/>
    </row>
    <row r="39" spans="1:6" x14ac:dyDescent="0.25">
      <c r="A39" s="7"/>
      <c r="F39" s="14"/>
    </row>
    <row r="40" spans="1:6" x14ac:dyDescent="0.25">
      <c r="A40" s="9" t="s">
        <v>15</v>
      </c>
      <c r="B40" s="10"/>
      <c r="C40" s="10"/>
      <c r="D40" s="10"/>
      <c r="E40" s="10"/>
      <c r="F40" s="15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6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F4" s="1">
        <v>4242.32</v>
      </c>
    </row>
    <row r="5" spans="1:6" x14ac:dyDescent="0.25">
      <c r="A5" s="7" t="s">
        <v>4</v>
      </c>
      <c r="F5" s="1">
        <v>18833.93</v>
      </c>
    </row>
    <row r="6" spans="1:6" x14ac:dyDescent="0.25">
      <c r="A6" s="7" t="s">
        <v>3</v>
      </c>
      <c r="F6" s="1">
        <v>71225</v>
      </c>
    </row>
    <row r="7" spans="1:6" x14ac:dyDescent="0.25">
      <c r="A7" s="7" t="s">
        <v>5</v>
      </c>
      <c r="F7" s="1">
        <v>-273438.05</v>
      </c>
    </row>
    <row r="8" spans="1:6" x14ac:dyDescent="0.25">
      <c r="A8" s="7" t="s">
        <v>6</v>
      </c>
      <c r="F8" s="1">
        <v>120471.35</v>
      </c>
    </row>
    <row r="9" spans="1:6" x14ac:dyDescent="0.25">
      <c r="A9" s="7" t="s">
        <v>7</v>
      </c>
      <c r="F9" s="1">
        <v>0</v>
      </c>
    </row>
    <row r="10" spans="1:6" x14ac:dyDescent="0.25">
      <c r="A10" s="7" t="s">
        <v>8</v>
      </c>
      <c r="F10" s="1">
        <v>-26533.13</v>
      </c>
    </row>
    <row r="11" spans="1:6" x14ac:dyDescent="0.25">
      <c r="A11" s="9" t="s">
        <v>67</v>
      </c>
      <c r="B11" s="18">
        <f>+B1</f>
        <v>43373</v>
      </c>
      <c r="C11" s="10"/>
      <c r="D11" s="10"/>
      <c r="E11" s="10"/>
      <c r="F11" s="11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7">
        <v>43344</v>
      </c>
      <c r="C15" s="4"/>
      <c r="D15" s="4"/>
      <c r="E15" s="4"/>
      <c r="F15" s="13">
        <v>1396165.1</v>
      </c>
    </row>
    <row r="16" spans="1:6" x14ac:dyDescent="0.25">
      <c r="A16" s="7"/>
      <c r="F16" s="14"/>
    </row>
    <row r="17" spans="1:6" x14ac:dyDescent="0.25">
      <c r="A17" s="7"/>
      <c r="F17" s="14"/>
    </row>
    <row r="18" spans="1:6" x14ac:dyDescent="0.25">
      <c r="A18" s="7" t="s">
        <v>19</v>
      </c>
      <c r="F18" s="14">
        <v>2081844.87</v>
      </c>
    </row>
    <row r="19" spans="1:6" x14ac:dyDescent="0.25">
      <c r="A19" s="7"/>
      <c r="F19" s="14"/>
    </row>
    <row r="20" spans="1:6" x14ac:dyDescent="0.25">
      <c r="A20" s="7"/>
      <c r="F20" s="14"/>
    </row>
    <row r="21" spans="1:6" x14ac:dyDescent="0.25">
      <c r="A21" s="7" t="s">
        <v>17</v>
      </c>
      <c r="F21" s="14">
        <v>-2075984.62</v>
      </c>
    </row>
    <row r="22" spans="1:6" x14ac:dyDescent="0.25">
      <c r="A22" s="7"/>
      <c r="F22" s="14"/>
    </row>
    <row r="23" spans="1:6" x14ac:dyDescent="0.25">
      <c r="A23" s="7"/>
      <c r="F23" s="14"/>
    </row>
    <row r="24" spans="1:6" x14ac:dyDescent="0.25">
      <c r="A24" s="9" t="s">
        <v>63</v>
      </c>
      <c r="B24" s="18">
        <f>+B1</f>
        <v>43373</v>
      </c>
      <c r="C24" s="10"/>
      <c r="D24" s="10"/>
      <c r="E24" s="10"/>
      <c r="F24" s="15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7">
        <f>+B1</f>
        <v>43373</v>
      </c>
      <c r="C29" s="4" t="s">
        <v>71</v>
      </c>
      <c r="D29" s="4"/>
      <c r="E29" s="4"/>
      <c r="F29" s="13">
        <v>1556357.51</v>
      </c>
    </row>
    <row r="30" spans="1:6" x14ac:dyDescent="0.25">
      <c r="A30" s="7"/>
      <c r="B30" s="16">
        <f>+B29</f>
        <v>43373</v>
      </c>
      <c r="C30" t="s">
        <v>72</v>
      </c>
      <c r="F30" s="14">
        <v>120471.35</v>
      </c>
    </row>
    <row r="31" spans="1:6" x14ac:dyDescent="0.25">
      <c r="A31" s="7"/>
      <c r="F31" s="14"/>
    </row>
    <row r="32" spans="1:6" x14ac:dyDescent="0.25">
      <c r="A32" s="7"/>
      <c r="F32" s="14"/>
    </row>
    <row r="33" spans="1:6" x14ac:dyDescent="0.25">
      <c r="A33" s="7"/>
      <c r="F33" s="14"/>
    </row>
    <row r="34" spans="1:6" x14ac:dyDescent="0.25">
      <c r="A34" s="7" t="s">
        <v>0</v>
      </c>
      <c r="B34" t="s">
        <v>23</v>
      </c>
      <c r="F34" s="14">
        <v>-15421.59</v>
      </c>
    </row>
    <row r="35" spans="1:6" x14ac:dyDescent="0.25">
      <c r="A35" s="7"/>
      <c r="B35" t="s">
        <v>24</v>
      </c>
      <c r="F35" s="14">
        <v>-259381.71</v>
      </c>
    </row>
    <row r="36" spans="1:6" x14ac:dyDescent="0.25">
      <c r="A36" s="7"/>
      <c r="F36" s="14"/>
    </row>
    <row r="37" spans="1:6" x14ac:dyDescent="0.25">
      <c r="A37" s="7" t="s">
        <v>66</v>
      </c>
      <c r="B37" s="16">
        <f>+B1</f>
        <v>43373</v>
      </c>
      <c r="F37" s="14">
        <f>SUM(F29:F36)</f>
        <v>1402025.56</v>
      </c>
    </row>
    <row r="38" spans="1:6" x14ac:dyDescent="0.25">
      <c r="A38" s="7"/>
      <c r="F38" s="14"/>
    </row>
    <row r="39" spans="1:6" x14ac:dyDescent="0.25">
      <c r="A39" s="7"/>
      <c r="F39" s="14"/>
    </row>
    <row r="40" spans="1:6" x14ac:dyDescent="0.25">
      <c r="A40" s="9" t="s">
        <v>15</v>
      </c>
      <c r="B40" s="10"/>
      <c r="C40" s="10"/>
      <c r="D40" s="10"/>
      <c r="E40" s="10"/>
      <c r="F40" s="15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6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F4" s="1">
        <v>-63142.18</v>
      </c>
    </row>
    <row r="5" spans="1:6" x14ac:dyDescent="0.25">
      <c r="A5" s="7" t="s">
        <v>4</v>
      </c>
      <c r="F5" s="1">
        <v>20549.43</v>
      </c>
    </row>
    <row r="6" spans="1:6" x14ac:dyDescent="0.25">
      <c r="A6" s="7" t="s">
        <v>3</v>
      </c>
      <c r="F6" s="1">
        <v>71225</v>
      </c>
    </row>
    <row r="7" spans="1:6" x14ac:dyDescent="0.25">
      <c r="A7" s="7" t="s">
        <v>5</v>
      </c>
      <c r="F7" s="1">
        <v>-345103.63</v>
      </c>
    </row>
    <row r="8" spans="1:6" x14ac:dyDescent="0.25">
      <c r="A8" s="7" t="s">
        <v>6</v>
      </c>
      <c r="F8" s="1">
        <v>80858.63</v>
      </c>
    </row>
    <row r="9" spans="1:6" x14ac:dyDescent="0.25">
      <c r="A9" s="7" t="s">
        <v>7</v>
      </c>
      <c r="F9" s="1"/>
    </row>
    <row r="10" spans="1:6" x14ac:dyDescent="0.25">
      <c r="A10" s="7" t="s">
        <v>8</v>
      </c>
      <c r="F10" s="1">
        <v>-10149.57</v>
      </c>
    </row>
    <row r="11" spans="1:6" x14ac:dyDescent="0.25">
      <c r="A11" s="9" t="s">
        <v>67</v>
      </c>
      <c r="B11" s="18">
        <f>+B1</f>
        <v>43404</v>
      </c>
      <c r="C11" s="10"/>
      <c r="D11" s="10"/>
      <c r="E11" s="10"/>
      <c r="F11" s="11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7">
        <v>43374</v>
      </c>
      <c r="C15" s="4"/>
      <c r="D15" s="4"/>
      <c r="E15" s="4"/>
      <c r="F15" s="13">
        <v>1402025.35</v>
      </c>
    </row>
    <row r="16" spans="1:6" x14ac:dyDescent="0.25">
      <c r="A16" s="7"/>
      <c r="F16" s="14"/>
    </row>
    <row r="17" spans="1:6" x14ac:dyDescent="0.25">
      <c r="A17" s="7"/>
      <c r="F17" s="14"/>
    </row>
    <row r="18" spans="1:6" x14ac:dyDescent="0.25">
      <c r="A18" s="7" t="s">
        <v>19</v>
      </c>
      <c r="F18" s="14">
        <v>1974449.2</v>
      </c>
    </row>
    <row r="19" spans="1:6" x14ac:dyDescent="0.25">
      <c r="A19" s="7"/>
      <c r="F19" s="14"/>
    </row>
    <row r="20" spans="1:6" x14ac:dyDescent="0.25">
      <c r="A20" s="7"/>
      <c r="F20" s="14"/>
    </row>
    <row r="21" spans="1:6" x14ac:dyDescent="0.25">
      <c r="A21" s="7" t="s">
        <v>17</v>
      </c>
      <c r="F21" s="14">
        <v>-2230437.2799999998</v>
      </c>
    </row>
    <row r="22" spans="1:6" x14ac:dyDescent="0.25">
      <c r="A22" s="7"/>
      <c r="F22" s="14"/>
    </row>
    <row r="23" spans="1:6" x14ac:dyDescent="0.25">
      <c r="A23" s="7"/>
      <c r="F23" s="14"/>
    </row>
    <row r="24" spans="1:6" x14ac:dyDescent="0.25">
      <c r="A24" s="9" t="s">
        <v>63</v>
      </c>
      <c r="B24" s="18">
        <f>+B1</f>
        <v>43404</v>
      </c>
      <c r="C24" s="10"/>
      <c r="D24" s="10"/>
      <c r="E24" s="10"/>
      <c r="F24" s="15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7">
        <f>+B1</f>
        <v>43404</v>
      </c>
      <c r="C29" s="4" t="s">
        <v>71</v>
      </c>
      <c r="D29" s="4"/>
      <c r="E29" s="4"/>
      <c r="F29" s="13">
        <v>1313791.8500000001</v>
      </c>
    </row>
    <row r="30" spans="1:6" x14ac:dyDescent="0.25">
      <c r="A30" s="7"/>
      <c r="B30" s="16">
        <f>+B29</f>
        <v>43404</v>
      </c>
      <c r="C30" t="s">
        <v>72</v>
      </c>
      <c r="F30" s="14">
        <v>80858.83</v>
      </c>
    </row>
    <row r="31" spans="1:6" x14ac:dyDescent="0.25">
      <c r="A31" s="7"/>
      <c r="F31" s="14"/>
    </row>
    <row r="32" spans="1:6" x14ac:dyDescent="0.25">
      <c r="A32" s="7"/>
      <c r="F32" s="14"/>
    </row>
    <row r="33" spans="1:6" x14ac:dyDescent="0.25">
      <c r="A33" s="7"/>
      <c r="F33" s="14"/>
    </row>
    <row r="34" spans="1:6" x14ac:dyDescent="0.25">
      <c r="A34" s="7" t="s">
        <v>0</v>
      </c>
      <c r="B34" t="s">
        <v>23</v>
      </c>
      <c r="F34" s="14">
        <v>-53911.02</v>
      </c>
    </row>
    <row r="35" spans="1:6" x14ac:dyDescent="0.25">
      <c r="A35" s="7"/>
      <c r="B35" t="s">
        <v>24</v>
      </c>
      <c r="F35" s="14">
        <v>-194701.98</v>
      </c>
    </row>
    <row r="36" spans="1:6" x14ac:dyDescent="0.25">
      <c r="A36" s="7"/>
      <c r="F36" s="14"/>
    </row>
    <row r="37" spans="1:6" x14ac:dyDescent="0.25">
      <c r="A37" s="7" t="s">
        <v>66</v>
      </c>
      <c r="B37" s="16">
        <f>+B1</f>
        <v>43404</v>
      </c>
      <c r="F37" s="14">
        <f>SUM(F29:F36)</f>
        <v>1146037.6800000002</v>
      </c>
    </row>
    <row r="38" spans="1:6" x14ac:dyDescent="0.25">
      <c r="A38" s="7"/>
      <c r="F38" s="14"/>
    </row>
    <row r="39" spans="1:6" x14ac:dyDescent="0.25">
      <c r="A39" s="7"/>
      <c r="F39" s="14"/>
    </row>
    <row r="40" spans="1:6" x14ac:dyDescent="0.25">
      <c r="A40" s="9" t="s">
        <v>15</v>
      </c>
      <c r="B40" s="10"/>
      <c r="C40" s="10"/>
      <c r="D40" s="10"/>
      <c r="E40" s="10"/>
      <c r="F40" s="15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40"/>
  <sheetViews>
    <sheetView topLeftCell="A4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6">
        <v>43434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2754924.41</v>
      </c>
    </row>
    <row r="4" spans="1:6" x14ac:dyDescent="0.25">
      <c r="A4" s="7" t="s">
        <v>2</v>
      </c>
      <c r="F4" s="1">
        <v>-129636.07</v>
      </c>
    </row>
    <row r="5" spans="1:6" x14ac:dyDescent="0.25">
      <c r="A5" s="7" t="s">
        <v>4</v>
      </c>
      <c r="F5" s="1">
        <v>18047.38</v>
      </c>
    </row>
    <row r="6" spans="1:6" x14ac:dyDescent="0.25">
      <c r="A6" s="7" t="s">
        <v>3</v>
      </c>
      <c r="F6" s="1">
        <v>71225</v>
      </c>
    </row>
    <row r="7" spans="1:6" x14ac:dyDescent="0.25">
      <c r="A7" s="7" t="s">
        <v>5</v>
      </c>
      <c r="F7" s="1">
        <v>522925.84</v>
      </c>
    </row>
    <row r="8" spans="1:6" x14ac:dyDescent="0.25">
      <c r="A8" s="7" t="s">
        <v>6</v>
      </c>
      <c r="F8" s="1">
        <v>81008.36</v>
      </c>
    </row>
    <row r="9" spans="1:6" x14ac:dyDescent="0.25">
      <c r="A9" s="7" t="s">
        <v>7</v>
      </c>
      <c r="F9" s="1">
        <v>0</v>
      </c>
    </row>
    <row r="10" spans="1:6" x14ac:dyDescent="0.25">
      <c r="A10" s="7" t="s">
        <v>8</v>
      </c>
      <c r="F10" s="1">
        <v>18382.38</v>
      </c>
    </row>
    <row r="11" spans="1:6" x14ac:dyDescent="0.25">
      <c r="A11" s="9" t="s">
        <v>67</v>
      </c>
      <c r="B11" s="18">
        <f>+B1</f>
        <v>43434</v>
      </c>
      <c r="C11" s="10"/>
      <c r="D11" s="10"/>
      <c r="E11" s="10"/>
      <c r="F11" s="11">
        <f>SUM(F3:F10)</f>
        <v>3336877.3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7">
        <v>43405</v>
      </c>
      <c r="C15" s="4"/>
      <c r="D15" s="4"/>
      <c r="E15" s="4"/>
      <c r="F15" s="13">
        <v>1146037.27</v>
      </c>
    </row>
    <row r="16" spans="1:6" x14ac:dyDescent="0.25">
      <c r="A16" s="7"/>
      <c r="F16" s="14"/>
    </row>
    <row r="17" spans="1:6" x14ac:dyDescent="0.25">
      <c r="A17" s="7"/>
      <c r="F17" s="14"/>
    </row>
    <row r="18" spans="1:6" x14ac:dyDescent="0.25">
      <c r="A18" s="7" t="s">
        <v>19</v>
      </c>
      <c r="F18" s="14">
        <v>4476683.83</v>
      </c>
    </row>
    <row r="19" spans="1:6" x14ac:dyDescent="0.25">
      <c r="A19" s="7"/>
      <c r="F19" s="14"/>
    </row>
    <row r="20" spans="1:6" x14ac:dyDescent="0.25">
      <c r="A20" s="7"/>
      <c r="F20" s="14"/>
    </row>
    <row r="21" spans="1:6" x14ac:dyDescent="0.25">
      <c r="A21" s="7" t="s">
        <v>17</v>
      </c>
      <c r="F21" s="14">
        <v>-2285844</v>
      </c>
    </row>
    <row r="22" spans="1:6" x14ac:dyDescent="0.25">
      <c r="A22" s="7"/>
      <c r="F22" s="14"/>
    </row>
    <row r="23" spans="1:6" x14ac:dyDescent="0.25">
      <c r="A23" s="7"/>
      <c r="F23" s="14"/>
    </row>
    <row r="24" spans="1:6" x14ac:dyDescent="0.25">
      <c r="A24" s="9" t="s">
        <v>63</v>
      </c>
      <c r="B24" s="18">
        <f>+B1</f>
        <v>43434</v>
      </c>
      <c r="C24" s="10"/>
      <c r="D24" s="10"/>
      <c r="E24" s="10"/>
      <c r="F24" s="15">
        <f>+F15+F18+F21</f>
        <v>3336877.0999999996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7">
        <f>+B1</f>
        <v>43434</v>
      </c>
      <c r="C29" s="4" t="s">
        <v>71</v>
      </c>
      <c r="D29" s="4"/>
      <c r="E29" s="4"/>
      <c r="F29" s="13">
        <v>3506548.16</v>
      </c>
    </row>
    <row r="30" spans="1:6" x14ac:dyDescent="0.25">
      <c r="A30" s="7"/>
      <c r="B30" s="16">
        <f>+B29</f>
        <v>43434</v>
      </c>
      <c r="C30" t="s">
        <v>72</v>
      </c>
      <c r="F30" s="14">
        <v>81008.36</v>
      </c>
    </row>
    <row r="31" spans="1:6" x14ac:dyDescent="0.25">
      <c r="A31" s="7"/>
      <c r="F31" s="14"/>
    </row>
    <row r="32" spans="1:6" x14ac:dyDescent="0.25">
      <c r="A32" s="7"/>
      <c r="F32" s="14"/>
    </row>
    <row r="33" spans="1:6" x14ac:dyDescent="0.25">
      <c r="A33" s="7" t="s">
        <v>76</v>
      </c>
      <c r="F33" s="14">
        <v>-450</v>
      </c>
    </row>
    <row r="34" spans="1:6" x14ac:dyDescent="0.25">
      <c r="A34" s="7" t="s">
        <v>0</v>
      </c>
      <c r="B34" t="s">
        <v>23</v>
      </c>
      <c r="F34" s="14">
        <v>-54027.21</v>
      </c>
    </row>
    <row r="35" spans="1:6" x14ac:dyDescent="0.25">
      <c r="A35" s="7"/>
      <c r="B35" t="s">
        <v>24</v>
      </c>
      <c r="F35" s="14">
        <v>-196202</v>
      </c>
    </row>
    <row r="36" spans="1:6" x14ac:dyDescent="0.25">
      <c r="A36" s="7"/>
      <c r="F36" s="14"/>
    </row>
    <row r="37" spans="1:6" x14ac:dyDescent="0.25">
      <c r="A37" s="7" t="s">
        <v>66</v>
      </c>
      <c r="B37" s="16">
        <f>+B1</f>
        <v>43434</v>
      </c>
      <c r="F37" s="14">
        <f>SUM(F29:F36)</f>
        <v>3336877.31</v>
      </c>
    </row>
    <row r="38" spans="1:6" x14ac:dyDescent="0.25">
      <c r="A38" s="7"/>
      <c r="F38" s="14"/>
    </row>
    <row r="39" spans="1:6" x14ac:dyDescent="0.25">
      <c r="A39" s="7"/>
      <c r="F39" s="14"/>
    </row>
    <row r="40" spans="1:6" x14ac:dyDescent="0.25">
      <c r="A40" s="9" t="s">
        <v>15</v>
      </c>
      <c r="B40" s="10"/>
      <c r="C40" s="10"/>
      <c r="D40" s="10"/>
      <c r="E40" s="10"/>
      <c r="F40" s="15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9"/>
  <sheetViews>
    <sheetView workbookViewId="0">
      <selection activeCell="F24" sqref="F24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6">
        <v>43465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2755119.31</v>
      </c>
    </row>
    <row r="4" spans="1:6" x14ac:dyDescent="0.25">
      <c r="A4" s="7" t="s">
        <v>2</v>
      </c>
      <c r="F4" s="1">
        <v>-105715.81</v>
      </c>
    </row>
    <row r="5" spans="1:6" x14ac:dyDescent="0.25">
      <c r="A5" s="7" t="s">
        <v>4</v>
      </c>
      <c r="F5" s="1">
        <v>17650.34</v>
      </c>
    </row>
    <row r="6" spans="1:6" x14ac:dyDescent="0.25">
      <c r="A6" s="7" t="s">
        <v>3</v>
      </c>
      <c r="F6" s="1">
        <v>71225</v>
      </c>
    </row>
    <row r="7" spans="1:6" x14ac:dyDescent="0.25">
      <c r="A7" s="7" t="s">
        <v>5</v>
      </c>
      <c r="F7" s="1">
        <v>522925.84</v>
      </c>
    </row>
    <row r="8" spans="1:6" x14ac:dyDescent="0.25">
      <c r="A8" s="7" t="s">
        <v>6</v>
      </c>
      <c r="F8" s="1">
        <v>81169.820000000007</v>
      </c>
    </row>
    <row r="9" spans="1:6" x14ac:dyDescent="0.25">
      <c r="A9" s="7" t="s">
        <v>7</v>
      </c>
      <c r="F9" s="1">
        <v>0</v>
      </c>
    </row>
    <row r="10" spans="1:6" x14ac:dyDescent="0.25">
      <c r="A10" s="7" t="s">
        <v>8</v>
      </c>
      <c r="F10" s="1">
        <v>35226.120000000003</v>
      </c>
    </row>
    <row r="11" spans="1:6" x14ac:dyDescent="0.25">
      <c r="A11" s="9" t="s">
        <v>67</v>
      </c>
      <c r="B11" s="18">
        <f>+B1</f>
        <v>43465</v>
      </c>
      <c r="C11" s="10"/>
      <c r="D11" s="10"/>
      <c r="E11" s="10"/>
      <c r="F11" s="11">
        <f>SUM(F3:F10)</f>
        <v>3377600.6199999996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7">
        <v>43435</v>
      </c>
      <c r="C15" s="4"/>
      <c r="D15" s="4"/>
      <c r="E15" s="4"/>
      <c r="F15" s="13">
        <v>3336877.1</v>
      </c>
    </row>
    <row r="16" spans="1:6" x14ac:dyDescent="0.25">
      <c r="A16" s="7"/>
      <c r="F16" s="14"/>
    </row>
    <row r="17" spans="1:6" x14ac:dyDescent="0.25">
      <c r="A17" s="7"/>
      <c r="F17" s="14"/>
    </row>
    <row r="18" spans="1:6" x14ac:dyDescent="0.25">
      <c r="A18" s="7" t="s">
        <v>19</v>
      </c>
      <c r="F18" s="14">
        <v>1964130.84</v>
      </c>
    </row>
    <row r="19" spans="1:6" x14ac:dyDescent="0.25">
      <c r="A19" s="7"/>
      <c r="F19" s="14"/>
    </row>
    <row r="20" spans="1:6" x14ac:dyDescent="0.25">
      <c r="A20" s="7"/>
      <c r="F20" s="14"/>
    </row>
    <row r="21" spans="1:6" x14ac:dyDescent="0.25">
      <c r="A21" s="7" t="s">
        <v>17</v>
      </c>
      <c r="F21" s="14">
        <v>-1823407.32</v>
      </c>
    </row>
    <row r="22" spans="1:6" x14ac:dyDescent="0.25">
      <c r="A22" s="7"/>
      <c r="F22" s="14"/>
    </row>
    <row r="23" spans="1:6" x14ac:dyDescent="0.25">
      <c r="A23" s="7"/>
      <c r="F23" s="14"/>
    </row>
    <row r="24" spans="1:6" x14ac:dyDescent="0.25">
      <c r="A24" s="9" t="s">
        <v>63</v>
      </c>
      <c r="B24" s="18">
        <f>+B1</f>
        <v>43465</v>
      </c>
      <c r="C24" s="10"/>
      <c r="D24" s="10"/>
      <c r="E24" s="10"/>
      <c r="F24" s="15">
        <f>+F15+F18+F21</f>
        <v>3477600.62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7">
        <f>+B1</f>
        <v>43465</v>
      </c>
      <c r="C29" s="4" t="s">
        <v>71</v>
      </c>
      <c r="D29" s="4"/>
      <c r="E29" s="4"/>
      <c r="F29" s="13">
        <v>3569359.9</v>
      </c>
    </row>
    <row r="30" spans="1:6" x14ac:dyDescent="0.25">
      <c r="A30" s="7"/>
      <c r="B30" s="16">
        <f>+B29</f>
        <v>43465</v>
      </c>
      <c r="C30" t="s">
        <v>72</v>
      </c>
      <c r="F30" s="14">
        <v>81169.820000000007</v>
      </c>
    </row>
    <row r="31" spans="1:6" x14ac:dyDescent="0.25">
      <c r="A31" s="7"/>
      <c r="F31" s="14"/>
    </row>
    <row r="32" spans="1:6" x14ac:dyDescent="0.25">
      <c r="A32" s="7"/>
      <c r="F32" s="14"/>
    </row>
    <row r="33" spans="1:6" x14ac:dyDescent="0.25">
      <c r="A33" s="7" t="s">
        <v>0</v>
      </c>
      <c r="B33" t="s">
        <v>23</v>
      </c>
      <c r="F33" s="14">
        <v>-26883.21</v>
      </c>
    </row>
    <row r="34" spans="1:6" x14ac:dyDescent="0.25">
      <c r="A34" s="7"/>
      <c r="B34" t="s">
        <v>24</v>
      </c>
      <c r="F34" s="14">
        <v>-246045.68</v>
      </c>
    </row>
    <row r="35" spans="1:6" x14ac:dyDescent="0.25">
      <c r="A35" s="7"/>
      <c r="F35" s="14"/>
    </row>
    <row r="36" spans="1:6" x14ac:dyDescent="0.25">
      <c r="A36" s="7" t="s">
        <v>66</v>
      </c>
      <c r="B36" s="16">
        <f>+B1</f>
        <v>43465</v>
      </c>
      <c r="F36" s="14">
        <f>SUM(F29:F35)</f>
        <v>3377600.8299999996</v>
      </c>
    </row>
    <row r="37" spans="1:6" x14ac:dyDescent="0.25">
      <c r="A37" s="7"/>
      <c r="F37" s="14"/>
    </row>
    <row r="38" spans="1:6" x14ac:dyDescent="0.25">
      <c r="A38" s="7"/>
      <c r="F38" s="14"/>
    </row>
    <row r="39" spans="1:6" x14ac:dyDescent="0.25">
      <c r="A39" s="9" t="s">
        <v>15</v>
      </c>
      <c r="B39" s="10"/>
      <c r="C39" s="10"/>
      <c r="D39" s="10"/>
      <c r="E39" s="10"/>
      <c r="F39" s="15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6">
        <v>43496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2587903.85</v>
      </c>
    </row>
    <row r="4" spans="1:6" x14ac:dyDescent="0.25">
      <c r="A4" s="7" t="s">
        <v>2</v>
      </c>
      <c r="F4" s="1">
        <v>-20890.849999999999</v>
      </c>
    </row>
    <row r="5" spans="1:6" x14ac:dyDescent="0.25">
      <c r="A5" s="7" t="s">
        <v>4</v>
      </c>
      <c r="F5" s="1">
        <v>17780.34</v>
      </c>
    </row>
    <row r="6" spans="1:6" x14ac:dyDescent="0.25">
      <c r="A6" s="7" t="s">
        <v>3</v>
      </c>
      <c r="F6" s="1">
        <v>71225</v>
      </c>
    </row>
    <row r="7" spans="1:6" x14ac:dyDescent="0.25">
      <c r="A7" s="7" t="s">
        <v>5</v>
      </c>
      <c r="F7" s="1">
        <v>496881.69</v>
      </c>
    </row>
    <row r="8" spans="1:6" x14ac:dyDescent="0.25">
      <c r="A8" s="7" t="s">
        <v>6</v>
      </c>
      <c r="F8" s="1">
        <v>121208.36</v>
      </c>
    </row>
    <row r="9" spans="1:6" x14ac:dyDescent="0.25">
      <c r="A9" s="7" t="s">
        <v>7</v>
      </c>
      <c r="F9" s="1">
        <v>0</v>
      </c>
    </row>
    <row r="10" spans="1:6" x14ac:dyDescent="0.25">
      <c r="A10" s="7" t="s">
        <v>8</v>
      </c>
      <c r="F10" s="1">
        <v>36870.22</v>
      </c>
    </row>
    <row r="11" spans="1:6" x14ac:dyDescent="0.25">
      <c r="A11" s="9" t="s">
        <v>67</v>
      </c>
      <c r="B11" s="18">
        <f>+B1</f>
        <v>43496</v>
      </c>
      <c r="C11" s="10"/>
      <c r="D11" s="10"/>
      <c r="E11" s="10"/>
      <c r="F11" s="11">
        <f>SUM(F3:F10)</f>
        <v>3310978.61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7">
        <v>43466</v>
      </c>
      <c r="C15" s="4"/>
      <c r="D15" s="4"/>
      <c r="E15" s="4"/>
      <c r="F15" s="13">
        <v>3377600.62</v>
      </c>
    </row>
    <row r="16" spans="1:6" x14ac:dyDescent="0.25">
      <c r="A16" s="7"/>
      <c r="F16" s="14"/>
    </row>
    <row r="17" spans="1:6" x14ac:dyDescent="0.25">
      <c r="A17" s="7"/>
      <c r="F17" s="14"/>
    </row>
    <row r="18" spans="1:6" x14ac:dyDescent="0.25">
      <c r="A18" s="7" t="s">
        <v>19</v>
      </c>
      <c r="F18" s="14">
        <v>2271578.02</v>
      </c>
    </row>
    <row r="19" spans="1:6" x14ac:dyDescent="0.25">
      <c r="A19" s="7"/>
      <c r="F19" s="14"/>
    </row>
    <row r="20" spans="1:6" x14ac:dyDescent="0.25">
      <c r="A20" s="7"/>
      <c r="F20" s="14"/>
    </row>
    <row r="21" spans="1:6" x14ac:dyDescent="0.25">
      <c r="A21" s="7" t="s">
        <v>17</v>
      </c>
      <c r="F21" s="14">
        <v>-2338200.0299999998</v>
      </c>
    </row>
    <row r="22" spans="1:6" x14ac:dyDescent="0.25">
      <c r="A22" s="7"/>
      <c r="F22" s="14"/>
    </row>
    <row r="23" spans="1:6" x14ac:dyDescent="0.25">
      <c r="A23" s="7"/>
      <c r="F23" s="14"/>
    </row>
    <row r="24" spans="1:6" x14ac:dyDescent="0.25">
      <c r="A24" s="9" t="s">
        <v>63</v>
      </c>
      <c r="B24" s="18">
        <f>+B1</f>
        <v>43496</v>
      </c>
      <c r="C24" s="10"/>
      <c r="D24" s="10"/>
      <c r="E24" s="10"/>
      <c r="F24" s="15">
        <f>+F15+F18+F21</f>
        <v>3310978.6100000008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7">
        <f>+B1</f>
        <v>43496</v>
      </c>
      <c r="C29" s="4" t="s">
        <v>71</v>
      </c>
      <c r="D29" s="4"/>
      <c r="E29" s="4"/>
      <c r="F29" s="13">
        <v>3477545.51</v>
      </c>
    </row>
    <row r="30" spans="1:6" x14ac:dyDescent="0.25">
      <c r="A30" s="7"/>
      <c r="B30" s="16">
        <f>+B29</f>
        <v>43496</v>
      </c>
      <c r="C30" t="s">
        <v>72</v>
      </c>
      <c r="F30" s="14">
        <v>121208.36</v>
      </c>
    </row>
    <row r="31" spans="1:6" x14ac:dyDescent="0.25">
      <c r="A31" s="7"/>
      <c r="F31" s="14"/>
    </row>
    <row r="32" spans="1:6" x14ac:dyDescent="0.25">
      <c r="A32" s="7"/>
      <c r="F32" s="14"/>
    </row>
    <row r="33" spans="1:6" x14ac:dyDescent="0.25">
      <c r="A33" s="7" t="s">
        <v>0</v>
      </c>
      <c r="B33" t="s">
        <v>23</v>
      </c>
      <c r="F33" s="14">
        <v>-8705.9699999999993</v>
      </c>
    </row>
    <row r="34" spans="1:6" x14ac:dyDescent="0.25">
      <c r="A34" s="7"/>
      <c r="B34" t="s">
        <v>24</v>
      </c>
      <c r="F34" s="14">
        <v>-279069.08</v>
      </c>
    </row>
    <row r="35" spans="1:6" x14ac:dyDescent="0.25">
      <c r="A35" s="7"/>
      <c r="F35" s="14"/>
    </row>
    <row r="36" spans="1:6" x14ac:dyDescent="0.25">
      <c r="A36" s="7" t="s">
        <v>66</v>
      </c>
      <c r="B36" s="16">
        <f>+B1</f>
        <v>43496</v>
      </c>
      <c r="F36" s="14">
        <f>SUM(F29:F35)</f>
        <v>3310978.8199999994</v>
      </c>
    </row>
    <row r="37" spans="1:6" x14ac:dyDescent="0.25">
      <c r="A37" s="7"/>
      <c r="F37" s="14"/>
    </row>
    <row r="38" spans="1:6" x14ac:dyDescent="0.25">
      <c r="A38" s="7"/>
      <c r="F38" s="14"/>
    </row>
    <row r="39" spans="1:6" x14ac:dyDescent="0.25">
      <c r="A39" s="9" t="s">
        <v>15</v>
      </c>
      <c r="B39" s="10"/>
      <c r="C39" s="10"/>
      <c r="D39" s="10"/>
      <c r="E39" s="10"/>
      <c r="F39" s="15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6">
        <v>43524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2524585.42</v>
      </c>
    </row>
    <row r="4" spans="1:6" x14ac:dyDescent="0.25">
      <c r="A4" s="7" t="s">
        <v>2</v>
      </c>
      <c r="F4" s="1">
        <v>-18170.75</v>
      </c>
    </row>
    <row r="5" spans="1:6" x14ac:dyDescent="0.25">
      <c r="A5" s="7" t="s">
        <v>4</v>
      </c>
      <c r="F5" s="1">
        <v>17690.349999999999</v>
      </c>
    </row>
    <row r="6" spans="1:6" x14ac:dyDescent="0.25">
      <c r="A6" s="7" t="s">
        <v>3</v>
      </c>
      <c r="F6" s="1">
        <v>71225</v>
      </c>
    </row>
    <row r="7" spans="1:6" x14ac:dyDescent="0.25">
      <c r="A7" s="7" t="s">
        <v>5</v>
      </c>
      <c r="F7" s="1">
        <v>478536.69</v>
      </c>
    </row>
    <row r="8" spans="1:6" x14ac:dyDescent="0.25">
      <c r="A8" s="7" t="s">
        <v>6</v>
      </c>
      <c r="F8" s="1">
        <v>121440.81</v>
      </c>
    </row>
    <row r="9" spans="1:6" x14ac:dyDescent="0.25">
      <c r="A9" s="7" t="s">
        <v>7</v>
      </c>
      <c r="F9" s="1">
        <v>0</v>
      </c>
    </row>
    <row r="10" spans="1:6" x14ac:dyDescent="0.25">
      <c r="A10" s="7" t="s">
        <v>8</v>
      </c>
      <c r="F10" s="1">
        <v>39775.370000000003</v>
      </c>
    </row>
    <row r="11" spans="1:6" x14ac:dyDescent="0.25">
      <c r="A11" s="9" t="s">
        <v>67</v>
      </c>
      <c r="B11" s="18">
        <f>+B1</f>
        <v>43524</v>
      </c>
      <c r="C11" s="10"/>
      <c r="D11" s="10"/>
      <c r="E11" s="10"/>
      <c r="F11" s="11">
        <f>SUM(F3:F10)</f>
        <v>3235082.89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7">
        <v>43497</v>
      </c>
      <c r="C15" s="4"/>
      <c r="D15" s="4"/>
      <c r="E15" s="4"/>
      <c r="F15" s="13">
        <v>3310978.61</v>
      </c>
    </row>
    <row r="16" spans="1:6" x14ac:dyDescent="0.25">
      <c r="A16" s="7"/>
      <c r="F16" s="14"/>
    </row>
    <row r="17" spans="1:6" x14ac:dyDescent="0.25">
      <c r="A17" s="7"/>
      <c r="F17" s="14"/>
    </row>
    <row r="18" spans="1:6" x14ac:dyDescent="0.25">
      <c r="A18" s="7" t="s">
        <v>19</v>
      </c>
      <c r="F18" s="14">
        <v>1828713.42</v>
      </c>
    </row>
    <row r="19" spans="1:6" x14ac:dyDescent="0.25">
      <c r="A19" s="7"/>
      <c r="F19" s="14"/>
    </row>
    <row r="20" spans="1:6" x14ac:dyDescent="0.25">
      <c r="A20" s="7"/>
      <c r="F20" s="14"/>
    </row>
    <row r="21" spans="1:6" x14ac:dyDescent="0.25">
      <c r="A21" s="7" t="s">
        <v>17</v>
      </c>
      <c r="F21" s="14">
        <v>-1904609.14</v>
      </c>
    </row>
    <row r="22" spans="1:6" x14ac:dyDescent="0.25">
      <c r="A22" s="7"/>
      <c r="F22" s="14"/>
    </row>
    <row r="23" spans="1:6" x14ac:dyDescent="0.25">
      <c r="A23" s="7"/>
      <c r="F23" s="14"/>
    </row>
    <row r="24" spans="1:6" x14ac:dyDescent="0.25">
      <c r="A24" s="9" t="s">
        <v>63</v>
      </c>
      <c r="B24" s="18">
        <f>+B1</f>
        <v>43524</v>
      </c>
      <c r="C24" s="10"/>
      <c r="D24" s="10"/>
      <c r="E24" s="10"/>
      <c r="F24" s="15">
        <f>+F15+F18+F21</f>
        <v>3235082.8899999997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7">
        <f>+B1</f>
        <v>43524</v>
      </c>
      <c r="C29" s="4" t="s">
        <v>71</v>
      </c>
      <c r="D29" s="4"/>
      <c r="E29" s="4"/>
      <c r="F29" s="13">
        <v>3365603.52</v>
      </c>
    </row>
    <row r="30" spans="1:6" x14ac:dyDescent="0.25">
      <c r="A30" s="7"/>
      <c r="B30" s="16">
        <f>+B29</f>
        <v>43524</v>
      </c>
      <c r="C30" t="s">
        <v>72</v>
      </c>
      <c r="F30" s="14">
        <v>121440.81</v>
      </c>
    </row>
    <row r="31" spans="1:6" x14ac:dyDescent="0.25">
      <c r="A31" s="7"/>
      <c r="F31" s="14"/>
    </row>
    <row r="32" spans="1:6" x14ac:dyDescent="0.25">
      <c r="A32" s="7"/>
      <c r="F32" s="14"/>
    </row>
    <row r="33" spans="1:6" x14ac:dyDescent="0.25">
      <c r="A33" s="7" t="s">
        <v>0</v>
      </c>
      <c r="B33" t="s">
        <v>23</v>
      </c>
      <c r="F33" s="14">
        <v>-20479.009999999998</v>
      </c>
    </row>
    <row r="34" spans="1:6" x14ac:dyDescent="0.25">
      <c r="A34" s="7"/>
      <c r="B34" t="s">
        <v>24</v>
      </c>
      <c r="F34" s="14">
        <v>-231482.22</v>
      </c>
    </row>
    <row r="35" spans="1:6" x14ac:dyDescent="0.25">
      <c r="A35" s="7"/>
      <c r="F35" s="14"/>
    </row>
    <row r="36" spans="1:6" x14ac:dyDescent="0.25">
      <c r="A36" s="7" t="s">
        <v>66</v>
      </c>
      <c r="B36" s="16">
        <f>+B1</f>
        <v>43524</v>
      </c>
      <c r="F36" s="14">
        <f>SUM(F29:F35)</f>
        <v>3235083.1</v>
      </c>
    </row>
    <row r="37" spans="1:6" x14ac:dyDescent="0.25">
      <c r="A37" s="7"/>
      <c r="F37" s="14"/>
    </row>
    <row r="38" spans="1:6" x14ac:dyDescent="0.25">
      <c r="A38" s="7"/>
      <c r="F38" s="14"/>
    </row>
    <row r="39" spans="1:6" x14ac:dyDescent="0.25">
      <c r="A39" s="9" t="s">
        <v>15</v>
      </c>
      <c r="B39" s="10"/>
      <c r="C39" s="10"/>
      <c r="D39" s="10"/>
      <c r="E39" s="10"/>
      <c r="F39" s="15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39"/>
  <sheetViews>
    <sheetView topLeftCell="A10" workbookViewId="0">
      <selection activeCell="E13" sqref="E13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  <col min="8" max="8" width="11" bestFit="1" customWidth="1"/>
  </cols>
  <sheetData>
    <row r="1" spans="1:8" ht="18.75" x14ac:dyDescent="0.3">
      <c r="A1" s="2" t="s">
        <v>62</v>
      </c>
      <c r="B1" s="16">
        <v>43555</v>
      </c>
      <c r="F1" s="1"/>
    </row>
    <row r="2" spans="1:8" x14ac:dyDescent="0.25">
      <c r="F2" s="1"/>
    </row>
    <row r="3" spans="1:8" x14ac:dyDescent="0.25">
      <c r="A3" s="3" t="s">
        <v>1</v>
      </c>
      <c r="B3" s="4"/>
      <c r="C3" s="4"/>
      <c r="D3" s="4"/>
      <c r="E3" s="4"/>
      <c r="F3" s="5">
        <v>2308932.1</v>
      </c>
    </row>
    <row r="4" spans="1:8" x14ac:dyDescent="0.25">
      <c r="A4" s="7" t="s">
        <v>2</v>
      </c>
      <c r="F4" s="1">
        <v>54182.27</v>
      </c>
    </row>
    <row r="5" spans="1:8" x14ac:dyDescent="0.25">
      <c r="A5" s="7" t="s">
        <v>4</v>
      </c>
      <c r="F5" s="1">
        <v>17942.29</v>
      </c>
    </row>
    <row r="6" spans="1:8" x14ac:dyDescent="0.25">
      <c r="A6" s="7" t="s">
        <v>3</v>
      </c>
      <c r="F6" s="1">
        <v>71225</v>
      </c>
    </row>
    <row r="7" spans="1:8" x14ac:dyDescent="0.25">
      <c r="A7" s="7" t="s">
        <v>5</v>
      </c>
      <c r="F7" s="1">
        <v>478536.69</v>
      </c>
    </row>
    <row r="8" spans="1:8" x14ac:dyDescent="0.25">
      <c r="A8" s="7" t="s">
        <v>6</v>
      </c>
      <c r="F8" s="1">
        <v>121698.66</v>
      </c>
    </row>
    <row r="9" spans="1:8" x14ac:dyDescent="0.25">
      <c r="A9" s="7" t="s">
        <v>7</v>
      </c>
      <c r="F9" s="1">
        <v>0</v>
      </c>
    </row>
    <row r="10" spans="1:8" x14ac:dyDescent="0.25">
      <c r="A10" s="7" t="s">
        <v>8</v>
      </c>
      <c r="F10" s="1">
        <v>53912.1</v>
      </c>
    </row>
    <row r="11" spans="1:8" x14ac:dyDescent="0.25">
      <c r="A11" s="9" t="s">
        <v>67</v>
      </c>
      <c r="B11" s="18">
        <f>+B1</f>
        <v>43555</v>
      </c>
      <c r="C11" s="10"/>
      <c r="D11" s="10"/>
      <c r="E11" s="10"/>
      <c r="F11" s="11">
        <f>SUM(F3:F10)</f>
        <v>3106429.1100000003</v>
      </c>
      <c r="H11">
        <f>3098586.8-121698.66</f>
        <v>2976888.1399999997</v>
      </c>
    </row>
    <row r="12" spans="1:8" x14ac:dyDescent="0.25">
      <c r="F12" s="1"/>
    </row>
    <row r="13" spans="1:8" ht="18.75" x14ac:dyDescent="0.3">
      <c r="A13" s="2" t="s">
        <v>77</v>
      </c>
      <c r="F13" s="1"/>
    </row>
    <row r="14" spans="1:8" x14ac:dyDescent="0.25">
      <c r="F14" s="1"/>
    </row>
    <row r="15" spans="1:8" x14ac:dyDescent="0.25">
      <c r="A15" s="3" t="s">
        <v>68</v>
      </c>
      <c r="B15" s="17">
        <v>43525</v>
      </c>
      <c r="C15" s="4"/>
      <c r="D15" s="4"/>
      <c r="E15" s="4"/>
      <c r="F15" s="13">
        <v>3235082.89</v>
      </c>
    </row>
    <row r="16" spans="1:8" x14ac:dyDescent="0.25">
      <c r="A16" s="7"/>
      <c r="F16" s="14"/>
    </row>
    <row r="17" spans="1:6" x14ac:dyDescent="0.25">
      <c r="A17" s="7"/>
      <c r="F17" s="14"/>
    </row>
    <row r="18" spans="1:6" x14ac:dyDescent="0.25">
      <c r="A18" s="7" t="s">
        <v>19</v>
      </c>
      <c r="F18" s="14">
        <v>1779684.57</v>
      </c>
    </row>
    <row r="19" spans="1:6" x14ac:dyDescent="0.25">
      <c r="A19" s="7"/>
      <c r="F19" s="14"/>
    </row>
    <row r="20" spans="1:6" x14ac:dyDescent="0.25">
      <c r="A20" s="7"/>
      <c r="F20" s="14"/>
    </row>
    <row r="21" spans="1:6" x14ac:dyDescent="0.25">
      <c r="A21" s="7" t="s">
        <v>17</v>
      </c>
      <c r="F21" s="14">
        <v>-1908338.35</v>
      </c>
    </row>
    <row r="22" spans="1:6" x14ac:dyDescent="0.25">
      <c r="A22" s="7"/>
      <c r="F22" s="14"/>
    </row>
    <row r="23" spans="1:6" x14ac:dyDescent="0.25">
      <c r="A23" s="7"/>
      <c r="F23" s="14"/>
    </row>
    <row r="24" spans="1:6" x14ac:dyDescent="0.25">
      <c r="A24" s="9" t="s">
        <v>63</v>
      </c>
      <c r="B24" s="18">
        <f>+B1</f>
        <v>43555</v>
      </c>
      <c r="C24" s="10"/>
      <c r="D24" s="10"/>
      <c r="E24" s="10"/>
      <c r="F24" s="15">
        <f>+F15+F18+F21</f>
        <v>3106429.11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7">
        <f>+B1</f>
        <v>43555</v>
      </c>
      <c r="C29" s="4" t="s">
        <v>71</v>
      </c>
      <c r="D29" s="4"/>
      <c r="E29" s="4"/>
      <c r="F29" s="13">
        <v>3301718.33</v>
      </c>
    </row>
    <row r="30" spans="1:6" x14ac:dyDescent="0.25">
      <c r="A30" s="7"/>
      <c r="B30" s="16">
        <f>+B29</f>
        <v>43555</v>
      </c>
      <c r="C30" t="s">
        <v>72</v>
      </c>
      <c r="F30" s="14">
        <v>121698.66</v>
      </c>
    </row>
    <row r="31" spans="1:6" x14ac:dyDescent="0.25">
      <c r="A31" s="7"/>
      <c r="F31" s="14"/>
    </row>
    <row r="32" spans="1:6" x14ac:dyDescent="0.25">
      <c r="A32" s="7" t="s">
        <v>78</v>
      </c>
      <c r="F32" s="14">
        <v>187.5</v>
      </c>
    </row>
    <row r="33" spans="1:6" x14ac:dyDescent="0.25">
      <c r="A33" s="7" t="s">
        <v>0</v>
      </c>
      <c r="B33" t="s">
        <v>23</v>
      </c>
      <c r="F33" s="14">
        <v>-24677.85</v>
      </c>
    </row>
    <row r="34" spans="1:6" x14ac:dyDescent="0.25">
      <c r="A34" s="7"/>
      <c r="B34" t="s">
        <v>24</v>
      </c>
      <c r="F34" s="14">
        <v>-292497.71999999997</v>
      </c>
    </row>
    <row r="35" spans="1:6" x14ac:dyDescent="0.25">
      <c r="A35" s="7"/>
      <c r="F35" s="14"/>
    </row>
    <row r="36" spans="1:6" x14ac:dyDescent="0.25">
      <c r="A36" s="7" t="s">
        <v>66</v>
      </c>
      <c r="B36" s="16">
        <f>+B1</f>
        <v>43555</v>
      </c>
      <c r="F36" s="14">
        <f>SUM(F29:F35)</f>
        <v>3106428.92</v>
      </c>
    </row>
    <row r="37" spans="1:6" x14ac:dyDescent="0.25">
      <c r="A37" s="7"/>
      <c r="F37" s="14"/>
    </row>
    <row r="38" spans="1:6" x14ac:dyDescent="0.25">
      <c r="A38" s="7"/>
      <c r="F38" s="14"/>
    </row>
    <row r="39" spans="1:6" x14ac:dyDescent="0.25">
      <c r="A39" s="9" t="s">
        <v>15</v>
      </c>
      <c r="B39" s="10"/>
      <c r="C39" s="10"/>
      <c r="D39" s="10"/>
      <c r="E39" s="10"/>
      <c r="F39" s="15">
        <f>+F11-F36</f>
        <v>0.19000000040978193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39"/>
  <sheetViews>
    <sheetView workbookViewId="0">
      <selection activeCell="E32" sqref="E32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43585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2499678</v>
      </c>
    </row>
    <row r="4" spans="1:5" x14ac:dyDescent="0.25">
      <c r="A4" s="7" t="s">
        <v>2</v>
      </c>
      <c r="E4" s="1">
        <v>-8137.38</v>
      </c>
    </row>
    <row r="5" spans="1:5" x14ac:dyDescent="0.25">
      <c r="A5" s="7" t="s">
        <v>4</v>
      </c>
      <c r="E5" s="1">
        <v>23160.15</v>
      </c>
    </row>
    <row r="6" spans="1:5" x14ac:dyDescent="0.25">
      <c r="A6" s="7" t="s">
        <v>3</v>
      </c>
      <c r="E6" s="1">
        <v>71225</v>
      </c>
    </row>
    <row r="7" spans="1:5" x14ac:dyDescent="0.25">
      <c r="A7" s="7" t="s">
        <v>5</v>
      </c>
      <c r="E7" s="1">
        <v>-238402.64</v>
      </c>
    </row>
    <row r="8" spans="1:5" x14ac:dyDescent="0.25">
      <c r="A8" s="7" t="s">
        <v>6</v>
      </c>
      <c r="E8" s="1">
        <v>83389.39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77745.490000000005</v>
      </c>
    </row>
    <row r="11" spans="1:5" x14ac:dyDescent="0.25">
      <c r="A11" s="9" t="s">
        <v>67</v>
      </c>
      <c r="B11" s="18">
        <f>+B1</f>
        <v>43585</v>
      </c>
      <c r="C11" s="10"/>
      <c r="D11" s="10"/>
      <c r="E11" s="11">
        <f>SUM(E3:E10)</f>
        <v>2508658.0100000002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43556</v>
      </c>
      <c r="C15" s="4"/>
      <c r="D15" s="4"/>
      <c r="E15" s="13">
        <v>3106429.11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3335177.17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-3932948.27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43585</v>
      </c>
      <c r="C24" s="10"/>
      <c r="D24" s="10"/>
      <c r="E24" s="15">
        <f>+E15+E18+E21</f>
        <v>2508658.0099999993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43585</v>
      </c>
      <c r="C29" s="4" t="s">
        <v>71</v>
      </c>
      <c r="D29" s="4"/>
      <c r="E29" s="13">
        <v>2569371.83</v>
      </c>
    </row>
    <row r="30" spans="1:5" x14ac:dyDescent="0.25">
      <c r="A30" s="7"/>
      <c r="B30" s="16">
        <f>+B29</f>
        <v>43585</v>
      </c>
      <c r="C30" t="s">
        <v>72</v>
      </c>
      <c r="E30" s="14">
        <v>121948.73</v>
      </c>
    </row>
    <row r="31" spans="1:5" x14ac:dyDescent="0.25">
      <c r="A31" s="7"/>
      <c r="E31" s="14"/>
    </row>
    <row r="32" spans="1:5" x14ac:dyDescent="0.25">
      <c r="A32" s="7" t="s">
        <v>78</v>
      </c>
      <c r="E32" s="14">
        <v>187.5</v>
      </c>
    </row>
    <row r="33" spans="1:5" x14ac:dyDescent="0.25">
      <c r="A33" s="7" t="s">
        <v>0</v>
      </c>
      <c r="B33" t="s">
        <v>23</v>
      </c>
      <c r="E33" s="14">
        <v>-36206.269999999997</v>
      </c>
    </row>
    <row r="34" spans="1:5" x14ac:dyDescent="0.25">
      <c r="A34" s="7"/>
      <c r="B34" t="s">
        <v>24</v>
      </c>
      <c r="E34" s="14">
        <v>-146643.72</v>
      </c>
    </row>
    <row r="35" spans="1:5" x14ac:dyDescent="0.25">
      <c r="A35" s="7"/>
      <c r="E35" s="14"/>
    </row>
    <row r="36" spans="1:5" x14ac:dyDescent="0.25">
      <c r="A36" s="7" t="s">
        <v>66</v>
      </c>
      <c r="B36" s="16">
        <f>+B1</f>
        <v>43585</v>
      </c>
      <c r="E36" s="14">
        <f>SUM(E29:E35)</f>
        <v>2508658.0699999998</v>
      </c>
    </row>
    <row r="37" spans="1:5" x14ac:dyDescent="0.25">
      <c r="A37" s="7"/>
      <c r="E37" s="14"/>
    </row>
    <row r="38" spans="1:5" x14ac:dyDescent="0.25">
      <c r="A38" s="7"/>
      <c r="E38" s="14"/>
    </row>
    <row r="39" spans="1:5" x14ac:dyDescent="0.25">
      <c r="A39" s="9" t="s">
        <v>15</v>
      </c>
      <c r="B39" s="10"/>
      <c r="C39" s="10"/>
      <c r="D39" s="10"/>
      <c r="E39" s="15">
        <f>+E11-E36</f>
        <v>-5.9999999590218067E-2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H5" s="1">
        <v>36121.75</v>
      </c>
    </row>
    <row r="6" spans="1:8" x14ac:dyDescent="0.25">
      <c r="A6" s="7" t="s">
        <v>3</v>
      </c>
      <c r="H6" s="1">
        <v>149466</v>
      </c>
    </row>
    <row r="7" spans="1:8" x14ac:dyDescent="0.25">
      <c r="A7" s="7" t="s">
        <v>4</v>
      </c>
      <c r="H7" s="1">
        <v>60170.01</v>
      </c>
    </row>
    <row r="8" spans="1:8" x14ac:dyDescent="0.25">
      <c r="A8" s="7" t="s">
        <v>5</v>
      </c>
      <c r="H8" s="1">
        <v>158381.21</v>
      </c>
    </row>
    <row r="9" spans="1:8" x14ac:dyDescent="0.25">
      <c r="A9" s="7" t="s">
        <v>6</v>
      </c>
      <c r="H9" s="1">
        <v>204962.52</v>
      </c>
    </row>
    <row r="10" spans="1:8" x14ac:dyDescent="0.25">
      <c r="A10" s="7" t="s">
        <v>7</v>
      </c>
      <c r="H10" s="1">
        <v>0</v>
      </c>
    </row>
    <row r="11" spans="1:8" x14ac:dyDescent="0.25">
      <c r="A11" s="7" t="s">
        <v>8</v>
      </c>
      <c r="H11" s="1">
        <v>152703.47</v>
      </c>
    </row>
    <row r="12" spans="1:8" x14ac:dyDescent="0.25">
      <c r="A12" s="9" t="s">
        <v>38</v>
      </c>
      <c r="B12" s="10"/>
      <c r="C12" s="10"/>
      <c r="D12" s="10"/>
      <c r="E12" s="10"/>
      <c r="F12" s="10"/>
      <c r="G12" s="10"/>
      <c r="H12" s="11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3">
        <v>3149588.94</v>
      </c>
    </row>
    <row r="17" spans="1:8" x14ac:dyDescent="0.25">
      <c r="A17" s="7"/>
      <c r="H17" s="14"/>
    </row>
    <row r="18" spans="1:8" x14ac:dyDescent="0.25">
      <c r="A18" s="7"/>
      <c r="H18" s="14"/>
    </row>
    <row r="19" spans="1:8" x14ac:dyDescent="0.25">
      <c r="A19" s="7" t="s">
        <v>19</v>
      </c>
      <c r="H19" s="14">
        <v>1955443.87</v>
      </c>
    </row>
    <row r="20" spans="1:8" x14ac:dyDescent="0.25">
      <c r="A20" s="7"/>
      <c r="H20" s="14"/>
    </row>
    <row r="21" spans="1:8" x14ac:dyDescent="0.25">
      <c r="A21" s="7"/>
      <c r="H21" s="14"/>
    </row>
    <row r="22" spans="1:8" x14ac:dyDescent="0.25">
      <c r="A22" s="7" t="s">
        <v>17</v>
      </c>
      <c r="H22" s="14">
        <v>-1919702.24</v>
      </c>
    </row>
    <row r="23" spans="1:8" x14ac:dyDescent="0.25">
      <c r="A23" s="7"/>
      <c r="H23" s="14"/>
    </row>
    <row r="24" spans="1:8" x14ac:dyDescent="0.25">
      <c r="A24" s="7"/>
      <c r="H24" s="14"/>
    </row>
    <row r="25" spans="1:8" x14ac:dyDescent="0.25">
      <c r="A25" s="9" t="s">
        <v>40</v>
      </c>
      <c r="B25" s="10"/>
      <c r="C25" s="10"/>
      <c r="D25" s="10"/>
      <c r="E25" s="10"/>
      <c r="F25" s="10"/>
      <c r="G25" s="10"/>
      <c r="H25" s="15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3">
        <v>2977452.69</v>
      </c>
    </row>
    <row r="30" spans="1:8" x14ac:dyDescent="0.25">
      <c r="A30" s="7"/>
      <c r="E30" t="s">
        <v>22</v>
      </c>
      <c r="H30" s="14">
        <v>189989.43</v>
      </c>
    </row>
    <row r="31" spans="1:8" x14ac:dyDescent="0.25">
      <c r="A31" s="7"/>
      <c r="H31" s="14"/>
    </row>
    <row r="32" spans="1:8" x14ac:dyDescent="0.25">
      <c r="A32" s="7"/>
      <c r="H32" s="14"/>
    </row>
    <row r="33" spans="1:8" x14ac:dyDescent="0.25">
      <c r="A33" s="7"/>
      <c r="H33" s="14"/>
    </row>
    <row r="34" spans="1:8" x14ac:dyDescent="0.25">
      <c r="A34" s="7"/>
      <c r="H34" s="14"/>
    </row>
    <row r="35" spans="1:8" x14ac:dyDescent="0.25">
      <c r="A35" s="7"/>
      <c r="H35" s="14"/>
    </row>
    <row r="36" spans="1:8" x14ac:dyDescent="0.25">
      <c r="A36" s="7"/>
      <c r="H36" s="14"/>
    </row>
    <row r="37" spans="1:8" x14ac:dyDescent="0.25">
      <c r="A37" s="7" t="s">
        <v>0</v>
      </c>
      <c r="D37" t="s">
        <v>23</v>
      </c>
      <c r="H37" s="14">
        <v>-130703.12</v>
      </c>
    </row>
    <row r="38" spans="1:8" x14ac:dyDescent="0.25">
      <c r="A38" s="7"/>
      <c r="D38" t="s">
        <v>24</v>
      </c>
      <c r="H38" s="14">
        <v>-144338.10999999999</v>
      </c>
    </row>
    <row r="39" spans="1:8" x14ac:dyDescent="0.25">
      <c r="A39" s="7" t="s">
        <v>43</v>
      </c>
      <c r="H39" s="14">
        <v>292862.02</v>
      </c>
    </row>
    <row r="40" spans="1:8" x14ac:dyDescent="0.25">
      <c r="A40" s="7" t="s">
        <v>42</v>
      </c>
      <c r="H40" s="14">
        <f>SUM(H29:H39)</f>
        <v>3185262.91</v>
      </c>
    </row>
    <row r="41" spans="1:8" x14ac:dyDescent="0.25">
      <c r="A41" s="7"/>
      <c r="H41" s="14"/>
    </row>
    <row r="42" spans="1:8" x14ac:dyDescent="0.25">
      <c r="A42" s="7"/>
      <c r="H42" s="14"/>
    </row>
    <row r="43" spans="1:8" x14ac:dyDescent="0.25">
      <c r="A43" s="9" t="s">
        <v>15</v>
      </c>
      <c r="B43" s="10"/>
      <c r="C43" s="10"/>
      <c r="D43" s="10"/>
      <c r="E43" s="10"/>
      <c r="F43" s="10"/>
      <c r="G43" s="10"/>
      <c r="H43" s="15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39"/>
  <sheetViews>
    <sheetView topLeftCell="A7" workbookViewId="0">
      <selection activeCell="I28" sqref="I28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43616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2190220.84</v>
      </c>
    </row>
    <row r="4" spans="1:5" x14ac:dyDescent="0.25">
      <c r="A4" s="7" t="s">
        <v>2</v>
      </c>
      <c r="E4" s="1">
        <v>142665.20000000001</v>
      </c>
    </row>
    <row r="5" spans="1:5" x14ac:dyDescent="0.25">
      <c r="A5" s="7" t="s">
        <v>4</v>
      </c>
      <c r="E5" s="1">
        <v>17423.36</v>
      </c>
    </row>
    <row r="6" spans="1:5" x14ac:dyDescent="0.25">
      <c r="A6" s="7" t="s">
        <v>3</v>
      </c>
      <c r="E6" s="1">
        <v>141000</v>
      </c>
    </row>
    <row r="7" spans="1:5" x14ac:dyDescent="0.25">
      <c r="A7" s="7" t="s">
        <v>5</v>
      </c>
      <c r="E7" s="1">
        <v>-276969.65000000002</v>
      </c>
    </row>
    <row r="8" spans="1:5" x14ac:dyDescent="0.25">
      <c r="A8" s="7" t="s">
        <v>6</v>
      </c>
      <c r="E8" s="1">
        <v>11123.7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113095.55</v>
      </c>
    </row>
    <row r="11" spans="1:5" x14ac:dyDescent="0.25">
      <c r="A11" s="9" t="s">
        <v>67</v>
      </c>
      <c r="B11" s="18">
        <f>+B1</f>
        <v>43616</v>
      </c>
      <c r="C11" s="10"/>
      <c r="D11" s="10"/>
      <c r="E11" s="11">
        <f>SUM(E3:E10)</f>
        <v>2338559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43586</v>
      </c>
      <c r="C15" s="4"/>
      <c r="D15" s="4"/>
      <c r="E15" s="13">
        <v>2508658.0099999998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2258581.1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-2428680.11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43616</v>
      </c>
      <c r="C24" s="10"/>
      <c r="D24" s="10"/>
      <c r="E24" s="15">
        <f>+E15+E18+E21</f>
        <v>2338558.9999999995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43616</v>
      </c>
      <c r="C29" s="4" t="s">
        <v>71</v>
      </c>
      <c r="D29" s="4"/>
      <c r="E29" s="13">
        <v>2602057.4</v>
      </c>
    </row>
    <row r="30" spans="1:5" x14ac:dyDescent="0.25">
      <c r="A30" s="7"/>
      <c r="B30" s="16">
        <f>+B29</f>
        <v>43616</v>
      </c>
      <c r="C30" t="s">
        <v>72</v>
      </c>
      <c r="E30" s="14">
        <v>11123.7</v>
      </c>
    </row>
    <row r="31" spans="1:5" x14ac:dyDescent="0.25">
      <c r="A31" s="7"/>
      <c r="E31" s="14"/>
    </row>
    <row r="32" spans="1:5" x14ac:dyDescent="0.25">
      <c r="A32" s="7"/>
      <c r="E32" s="14"/>
    </row>
    <row r="33" spans="1:5" x14ac:dyDescent="0.25">
      <c r="A33" s="7" t="s">
        <v>0</v>
      </c>
      <c r="B33" t="s">
        <v>23</v>
      </c>
      <c r="E33" s="14">
        <v>-19897.419999999998</v>
      </c>
    </row>
    <row r="34" spans="1:5" x14ac:dyDescent="0.25">
      <c r="A34" s="7"/>
      <c r="B34" t="s">
        <v>24</v>
      </c>
      <c r="E34" s="14">
        <v>-254788.91</v>
      </c>
    </row>
    <row r="35" spans="1:5" x14ac:dyDescent="0.25">
      <c r="A35" s="7"/>
      <c r="E35" s="14"/>
    </row>
    <row r="36" spans="1:5" x14ac:dyDescent="0.25">
      <c r="A36" s="7" t="s">
        <v>66</v>
      </c>
      <c r="B36" s="16">
        <f>+B1</f>
        <v>43616</v>
      </c>
      <c r="E36" s="14">
        <f>SUM(E29:E35)</f>
        <v>2338494.77</v>
      </c>
    </row>
    <row r="37" spans="1:5" x14ac:dyDescent="0.25">
      <c r="A37" s="7"/>
      <c r="E37" s="14"/>
    </row>
    <row r="38" spans="1:5" x14ac:dyDescent="0.25">
      <c r="A38" s="7"/>
      <c r="E38" s="14"/>
    </row>
    <row r="39" spans="1:5" x14ac:dyDescent="0.25">
      <c r="A39" s="9" t="s">
        <v>15</v>
      </c>
      <c r="B39" s="10"/>
      <c r="C39" s="10"/>
      <c r="D39" s="10"/>
      <c r="E39" s="15">
        <f>+E11-E36</f>
        <v>64.229999999981374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39"/>
  <sheetViews>
    <sheetView topLeftCell="A7" workbookViewId="0">
      <selection sqref="A1:E104857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43646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1563955.79</v>
      </c>
    </row>
    <row r="4" spans="1:5" x14ac:dyDescent="0.25">
      <c r="A4" s="7" t="s">
        <v>2</v>
      </c>
      <c r="E4" s="1">
        <v>-27473.78</v>
      </c>
    </row>
    <row r="5" spans="1:5" x14ac:dyDescent="0.25">
      <c r="A5" s="7" t="s">
        <v>4</v>
      </c>
      <c r="E5" s="1">
        <v>17282.849999999999</v>
      </c>
    </row>
    <row r="6" spans="1:5" x14ac:dyDescent="0.25">
      <c r="A6" s="7" t="s">
        <v>3</v>
      </c>
      <c r="E6" s="1">
        <v>0</v>
      </c>
    </row>
    <row r="7" spans="1:5" x14ac:dyDescent="0.25">
      <c r="A7" s="7" t="s">
        <v>5</v>
      </c>
      <c r="E7" s="1">
        <v>1503.35</v>
      </c>
    </row>
    <row r="8" spans="1:5" x14ac:dyDescent="0.25">
      <c r="A8" s="7" t="s">
        <v>6</v>
      </c>
      <c r="E8" s="1">
        <v>11146.56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116623.86</v>
      </c>
    </row>
    <row r="11" spans="1:5" x14ac:dyDescent="0.25">
      <c r="A11" s="9" t="s">
        <v>67</v>
      </c>
      <c r="B11" s="18">
        <f>+B1</f>
        <v>43646</v>
      </c>
      <c r="C11" s="10"/>
      <c r="D11" s="10"/>
      <c r="E11" s="11">
        <f>SUM(E3:E10)</f>
        <v>1683038.6300000004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43617</v>
      </c>
      <c r="C15" s="4"/>
      <c r="D15" s="4"/>
      <c r="E15" s="13">
        <v>2338559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2967082.32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-3622602.69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43646</v>
      </c>
      <c r="C24" s="10"/>
      <c r="D24" s="10"/>
      <c r="E24" s="15">
        <f>+E15+E18+E21</f>
        <v>1683038.6300000004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43646</v>
      </c>
      <c r="C29" s="4" t="s">
        <v>71</v>
      </c>
      <c r="D29" s="4"/>
      <c r="E29" s="13">
        <v>2218458.38</v>
      </c>
    </row>
    <row r="30" spans="1:5" x14ac:dyDescent="0.25">
      <c r="A30" s="7"/>
      <c r="B30" s="16">
        <f>+B29</f>
        <v>43646</v>
      </c>
      <c r="C30" t="s">
        <v>72</v>
      </c>
      <c r="E30" s="14">
        <v>11146.56</v>
      </c>
    </row>
    <row r="31" spans="1:5" x14ac:dyDescent="0.25">
      <c r="A31" s="7"/>
      <c r="E31" s="14"/>
    </row>
    <row r="32" spans="1:5" x14ac:dyDescent="0.25">
      <c r="A32" s="7" t="s">
        <v>79</v>
      </c>
      <c r="E32" s="14">
        <v>-3236.84</v>
      </c>
    </row>
    <row r="33" spans="1:5" x14ac:dyDescent="0.25">
      <c r="A33" s="7" t="s">
        <v>0</v>
      </c>
      <c r="B33" t="s">
        <v>23</v>
      </c>
      <c r="E33" s="14">
        <v>-42660.13</v>
      </c>
    </row>
    <row r="34" spans="1:5" x14ac:dyDescent="0.25">
      <c r="A34" s="7"/>
      <c r="B34" t="s">
        <v>24</v>
      </c>
      <c r="E34" s="14">
        <v>-500654.77</v>
      </c>
    </row>
    <row r="35" spans="1:5" x14ac:dyDescent="0.25">
      <c r="A35" s="7"/>
      <c r="E35" s="14"/>
    </row>
    <row r="36" spans="1:5" x14ac:dyDescent="0.25">
      <c r="A36" s="7" t="s">
        <v>66</v>
      </c>
      <c r="B36" s="16">
        <f>+B1</f>
        <v>43646</v>
      </c>
      <c r="E36" s="14">
        <f>SUM(E29:E35)</f>
        <v>1683053.2000000002</v>
      </c>
    </row>
    <row r="37" spans="1:5" x14ac:dyDescent="0.25">
      <c r="A37" s="7"/>
      <c r="E37" s="14"/>
    </row>
    <row r="38" spans="1:5" x14ac:dyDescent="0.25">
      <c r="A38" s="7"/>
      <c r="E38" s="14"/>
    </row>
    <row r="39" spans="1:5" x14ac:dyDescent="0.25">
      <c r="A39" s="9" t="s">
        <v>15</v>
      </c>
      <c r="B39" s="10"/>
      <c r="C39" s="10"/>
      <c r="D39" s="10"/>
      <c r="E39" s="15">
        <f>+E11-E36</f>
        <v>-14.569999999832362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D856-D2E1-4C71-B4D4-D1AEDDEB93B4}">
  <dimension ref="A1:E39"/>
  <sheetViews>
    <sheetView topLeftCell="A10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43677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1347357.54</v>
      </c>
    </row>
    <row r="4" spans="1:5" x14ac:dyDescent="0.25">
      <c r="A4" s="7" t="s">
        <v>2</v>
      </c>
      <c r="E4" s="1">
        <v>386805.69</v>
      </c>
    </row>
    <row r="5" spans="1:5" x14ac:dyDescent="0.25">
      <c r="A5" s="7" t="s">
        <v>4</v>
      </c>
      <c r="E5" s="1">
        <v>17312.849999999999</v>
      </c>
    </row>
    <row r="6" spans="1:5" x14ac:dyDescent="0.25">
      <c r="A6" s="7" t="s">
        <v>3</v>
      </c>
      <c r="E6" s="1">
        <v>69040</v>
      </c>
    </row>
    <row r="7" spans="1:5" x14ac:dyDescent="0.25">
      <c r="A7" s="7" t="s">
        <v>5</v>
      </c>
      <c r="E7" s="1">
        <v>59065.760000000002</v>
      </c>
    </row>
    <row r="8" spans="1:5" x14ac:dyDescent="0.25">
      <c r="A8" s="7" t="s">
        <v>6</v>
      </c>
      <c r="E8" s="1">
        <v>7148.53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112599.16</v>
      </c>
    </row>
    <row r="11" spans="1:5" x14ac:dyDescent="0.25">
      <c r="A11" s="9" t="s">
        <v>67</v>
      </c>
      <c r="B11" s="18">
        <f>+B1</f>
        <v>43677</v>
      </c>
      <c r="C11" s="10"/>
      <c r="D11" s="10"/>
      <c r="E11" s="11">
        <f>SUM(E3:E10)</f>
        <v>1999329.53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43647</v>
      </c>
      <c r="C15" s="4"/>
      <c r="D15" s="4"/>
      <c r="E15" s="13">
        <v>1683038.63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2532539.86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-2216248.96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43677</v>
      </c>
      <c r="C24" s="10"/>
      <c r="D24" s="10"/>
      <c r="E24" s="15">
        <f>+E15+E18+E21</f>
        <v>1999329.5300000003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43677</v>
      </c>
      <c r="C29" s="4" t="s">
        <v>71</v>
      </c>
      <c r="D29" s="4"/>
      <c r="E29" s="13">
        <v>2099651</v>
      </c>
    </row>
    <row r="30" spans="1:5" x14ac:dyDescent="0.25">
      <c r="A30" s="7"/>
      <c r="B30" s="16">
        <f>+B29</f>
        <v>43677</v>
      </c>
      <c r="C30" t="s">
        <v>72</v>
      </c>
      <c r="E30" s="14">
        <v>7148.53</v>
      </c>
    </row>
    <row r="31" spans="1:5" x14ac:dyDescent="0.25">
      <c r="A31" s="7"/>
      <c r="E31" s="14"/>
    </row>
    <row r="32" spans="1:5" x14ac:dyDescent="0.25">
      <c r="A32" s="7"/>
      <c r="E32" s="14"/>
    </row>
    <row r="33" spans="1:5" x14ac:dyDescent="0.25">
      <c r="A33" s="7" t="s">
        <v>0</v>
      </c>
      <c r="B33" t="s">
        <v>23</v>
      </c>
      <c r="E33" s="14">
        <v>-4309.1099999999997</v>
      </c>
    </row>
    <row r="34" spans="1:5" x14ac:dyDescent="0.25">
      <c r="A34" s="7"/>
      <c r="B34" t="s">
        <v>24</v>
      </c>
      <c r="E34" s="14">
        <v>-103145.42</v>
      </c>
    </row>
    <row r="35" spans="1:5" x14ac:dyDescent="0.25">
      <c r="A35" s="7"/>
      <c r="E35" s="14"/>
    </row>
    <row r="36" spans="1:5" x14ac:dyDescent="0.25">
      <c r="A36" s="7" t="s">
        <v>66</v>
      </c>
      <c r="B36" s="16">
        <f>+B1</f>
        <v>43677</v>
      </c>
      <c r="E36" s="14">
        <f>SUM(E29:E35)</f>
        <v>1999345</v>
      </c>
    </row>
    <row r="37" spans="1:5" x14ac:dyDescent="0.25">
      <c r="A37" s="7"/>
      <c r="E37" s="14"/>
    </row>
    <row r="38" spans="1:5" x14ac:dyDescent="0.25">
      <c r="A38" s="7"/>
      <c r="E38" s="14"/>
    </row>
    <row r="39" spans="1:5" x14ac:dyDescent="0.25">
      <c r="A39" s="9" t="s">
        <v>15</v>
      </c>
      <c r="B39" s="10"/>
      <c r="C39" s="10"/>
      <c r="D39" s="10"/>
      <c r="E39" s="15">
        <f>+E11-E36</f>
        <v>-15.46999999997206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C59A-F59F-4872-BBC7-409AF6E8DC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43708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1228759.75</v>
      </c>
    </row>
    <row r="4" spans="1:5" x14ac:dyDescent="0.25">
      <c r="A4" s="7" t="s">
        <v>2</v>
      </c>
      <c r="E4" s="1">
        <v>61459.31</v>
      </c>
    </row>
    <row r="5" spans="1:5" x14ac:dyDescent="0.25">
      <c r="A5" s="7" t="s">
        <v>4</v>
      </c>
      <c r="E5" s="1">
        <v>17453.09</v>
      </c>
    </row>
    <row r="6" spans="1:5" x14ac:dyDescent="0.25">
      <c r="A6" s="7" t="s">
        <v>3</v>
      </c>
      <c r="E6" s="1">
        <v>69040</v>
      </c>
    </row>
    <row r="7" spans="1:5" x14ac:dyDescent="0.25">
      <c r="A7" s="7" t="s">
        <v>5</v>
      </c>
      <c r="E7" s="1">
        <v>-252150.8</v>
      </c>
    </row>
    <row r="8" spans="1:5" x14ac:dyDescent="0.25">
      <c r="A8" s="7" t="s">
        <v>6</v>
      </c>
      <c r="E8" s="1">
        <v>-117629.86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56947.15</v>
      </c>
    </row>
    <row r="11" spans="1:5" x14ac:dyDescent="0.25">
      <c r="A11" s="9" t="s">
        <v>67</v>
      </c>
      <c r="B11" s="18">
        <f>+B1</f>
        <v>43708</v>
      </c>
      <c r="C11" s="10"/>
      <c r="D11" s="10"/>
      <c r="E11" s="11">
        <f>SUM(E3:E10)</f>
        <v>1063878.6400000001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43678</v>
      </c>
      <c r="C15" s="4"/>
      <c r="D15" s="4"/>
      <c r="E15" s="13">
        <v>1999329.53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2769446.11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-3704897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43708</v>
      </c>
      <c r="C24" s="10"/>
      <c r="D24" s="10"/>
      <c r="E24" s="15">
        <f>+E15+E18+E21</f>
        <v>1063878.6399999997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43708</v>
      </c>
      <c r="C29" s="4" t="s">
        <v>71</v>
      </c>
      <c r="D29" s="4"/>
      <c r="E29" s="13">
        <v>1612919.03</v>
      </c>
    </row>
    <row r="30" spans="1:5" x14ac:dyDescent="0.25">
      <c r="A30" s="7"/>
      <c r="B30" s="16">
        <f>+B29</f>
        <v>43708</v>
      </c>
      <c r="C30" t="s">
        <v>72</v>
      </c>
      <c r="E30" s="14">
        <v>7162.19</v>
      </c>
    </row>
    <row r="31" spans="1:5" x14ac:dyDescent="0.25">
      <c r="A31" s="7"/>
      <c r="E31" s="14"/>
    </row>
    <row r="32" spans="1:5" x14ac:dyDescent="0.25">
      <c r="A32" s="7"/>
      <c r="E32" s="14"/>
    </row>
    <row r="33" spans="1:5" x14ac:dyDescent="0.25">
      <c r="A33" s="7" t="s">
        <v>0</v>
      </c>
      <c r="B33" t="s">
        <v>23</v>
      </c>
      <c r="E33" s="14">
        <v>-319537.24</v>
      </c>
    </row>
    <row r="34" spans="1:5" x14ac:dyDescent="0.25">
      <c r="A34" s="7"/>
      <c r="B34" t="s">
        <v>24</v>
      </c>
      <c r="E34" s="14">
        <v>-236665.34</v>
      </c>
    </row>
    <row r="35" spans="1:5" x14ac:dyDescent="0.25">
      <c r="A35" s="7"/>
      <c r="E35" s="14"/>
    </row>
    <row r="36" spans="1:5" x14ac:dyDescent="0.25">
      <c r="A36" s="7" t="s">
        <v>66</v>
      </c>
      <c r="B36" s="16">
        <f>+B1</f>
        <v>43708</v>
      </c>
      <c r="E36" s="14">
        <f>SUM(E29:E35)</f>
        <v>1063878.6399999999</v>
      </c>
    </row>
    <row r="37" spans="1:5" x14ac:dyDescent="0.25">
      <c r="A37" s="7"/>
      <c r="E37" s="14"/>
    </row>
    <row r="38" spans="1:5" x14ac:dyDescent="0.25">
      <c r="A38" s="7"/>
      <c r="E38" s="14"/>
    </row>
    <row r="39" spans="1:5" x14ac:dyDescent="0.25">
      <c r="A39" s="9" t="s">
        <v>15</v>
      </c>
      <c r="B39" s="10"/>
      <c r="C39" s="10"/>
      <c r="D39" s="10"/>
      <c r="E39" s="15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E3DD-6374-4182-A9E8-CE7128F0F06F}">
  <dimension ref="A1:E39"/>
  <sheetViews>
    <sheetView workbookViewId="0">
      <selection sqref="A1:G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5703125" bestFit="1" customWidth="1"/>
  </cols>
  <sheetData>
    <row r="1" spans="1:5" ht="18.75" x14ac:dyDescent="0.3">
      <c r="A1" s="2" t="s">
        <v>62</v>
      </c>
      <c r="B1" s="16">
        <v>43738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979294.54</v>
      </c>
    </row>
    <row r="4" spans="1:5" x14ac:dyDescent="0.25">
      <c r="A4" s="7" t="s">
        <v>2</v>
      </c>
      <c r="E4" s="1">
        <v>-77273.47</v>
      </c>
    </row>
    <row r="5" spans="1:5" x14ac:dyDescent="0.25">
      <c r="A5" s="7" t="s">
        <v>4</v>
      </c>
      <c r="E5" s="1">
        <v>21056.32</v>
      </c>
    </row>
    <row r="6" spans="1:5" x14ac:dyDescent="0.25">
      <c r="A6" s="7" t="s">
        <v>3</v>
      </c>
      <c r="E6" s="1">
        <v>69040</v>
      </c>
    </row>
    <row r="7" spans="1:5" x14ac:dyDescent="0.25">
      <c r="A7" s="7" t="s">
        <v>5</v>
      </c>
      <c r="E7" s="1">
        <v>-331379.28999999998</v>
      </c>
    </row>
    <row r="8" spans="1:5" x14ac:dyDescent="0.25">
      <c r="A8" s="7" t="s">
        <v>6</v>
      </c>
      <c r="E8" s="1">
        <v>-282257.75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41047.07</v>
      </c>
    </row>
    <row r="11" spans="1:5" x14ac:dyDescent="0.25">
      <c r="A11" s="9" t="s">
        <v>67</v>
      </c>
      <c r="B11" s="18">
        <f>+B1</f>
        <v>43738</v>
      </c>
      <c r="C11" s="10"/>
      <c r="D11" s="10"/>
      <c r="E11" s="11">
        <f>SUM(E3:E10)</f>
        <v>419527.4200000001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43709</v>
      </c>
      <c r="C15" s="4"/>
      <c r="D15" s="4"/>
      <c r="E15" s="13">
        <v>1066777.1399999999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2130276.71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-2777526.43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43738</v>
      </c>
      <c r="C24" s="10"/>
      <c r="D24" s="10"/>
      <c r="E24" s="15">
        <f>+E15+E18+E21</f>
        <v>419527.41999999946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43738</v>
      </c>
      <c r="C29" s="4" t="s">
        <v>71</v>
      </c>
      <c r="D29" s="4"/>
      <c r="E29" s="13">
        <v>678787.6</v>
      </c>
    </row>
    <row r="30" spans="1:5" x14ac:dyDescent="0.25">
      <c r="A30" s="7"/>
      <c r="B30" s="16">
        <f>+B29</f>
        <v>43738</v>
      </c>
      <c r="C30" t="s">
        <v>72</v>
      </c>
      <c r="E30" s="14">
        <v>7174.9</v>
      </c>
    </row>
    <row r="31" spans="1:5" x14ac:dyDescent="0.25">
      <c r="A31" s="7"/>
      <c r="E31" s="14">
        <v>-200</v>
      </c>
    </row>
    <row r="32" spans="1:5" x14ac:dyDescent="0.25">
      <c r="A32" s="7"/>
      <c r="E32" s="14"/>
    </row>
    <row r="33" spans="1:5" x14ac:dyDescent="0.25">
      <c r="A33" s="7" t="s">
        <v>0</v>
      </c>
      <c r="B33" t="s">
        <v>23</v>
      </c>
      <c r="E33" s="14">
        <v>-30772.12</v>
      </c>
    </row>
    <row r="34" spans="1:5" x14ac:dyDescent="0.25">
      <c r="A34" s="7"/>
      <c r="B34" t="s">
        <v>24</v>
      </c>
      <c r="E34" s="14">
        <v>-235462.96</v>
      </c>
    </row>
    <row r="35" spans="1:5" x14ac:dyDescent="0.25">
      <c r="A35" s="7"/>
      <c r="E35" s="14"/>
    </row>
    <row r="36" spans="1:5" x14ac:dyDescent="0.25">
      <c r="A36" s="7" t="s">
        <v>66</v>
      </c>
      <c r="B36" s="16">
        <f>+B1</f>
        <v>43738</v>
      </c>
      <c r="E36" s="14">
        <f>SUM(E29:E35)</f>
        <v>419527.42000000004</v>
      </c>
    </row>
    <row r="37" spans="1:5" x14ac:dyDescent="0.25">
      <c r="A37" s="7"/>
      <c r="E37" s="14"/>
    </row>
    <row r="38" spans="1:5" x14ac:dyDescent="0.25">
      <c r="A38" s="7"/>
      <c r="E38" s="14"/>
    </row>
    <row r="39" spans="1:5" x14ac:dyDescent="0.25">
      <c r="A39" s="9" t="s">
        <v>15</v>
      </c>
      <c r="B39" s="10"/>
      <c r="C39" s="10"/>
      <c r="D39" s="10"/>
      <c r="E39" s="15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0511-42CE-4BCF-9C5E-B089DEFFDAAF}">
  <dimension ref="A1:E41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43769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606640.9</v>
      </c>
    </row>
    <row r="4" spans="1:5" x14ac:dyDescent="0.25">
      <c r="A4" s="7" t="s">
        <v>2</v>
      </c>
      <c r="E4" s="1">
        <v>25901.66</v>
      </c>
    </row>
    <row r="5" spans="1:5" x14ac:dyDescent="0.25">
      <c r="A5" s="7" t="s">
        <v>4</v>
      </c>
      <c r="E5" s="1">
        <v>20645.259999999998</v>
      </c>
    </row>
    <row r="6" spans="1:5" x14ac:dyDescent="0.25">
      <c r="A6" s="7" t="s">
        <v>3</v>
      </c>
      <c r="E6" s="1">
        <v>69040</v>
      </c>
    </row>
    <row r="7" spans="1:5" x14ac:dyDescent="0.25">
      <c r="A7" s="7" t="s">
        <v>5</v>
      </c>
      <c r="E7" s="1">
        <v>-401818.25</v>
      </c>
    </row>
    <row r="8" spans="1:5" x14ac:dyDescent="0.25">
      <c r="A8" s="7" t="s">
        <v>6</v>
      </c>
      <c r="E8" s="1">
        <v>-427061.37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58713.36</v>
      </c>
    </row>
    <row r="11" spans="1:5" x14ac:dyDescent="0.25">
      <c r="A11" s="9" t="s">
        <v>67</v>
      </c>
      <c r="B11" s="18">
        <f>+B1</f>
        <v>43769</v>
      </c>
      <c r="C11" s="10"/>
      <c r="D11" s="10"/>
      <c r="E11" s="11">
        <f>SUM(E3:E10)</f>
        <v>-47938.43999999993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43739</v>
      </c>
      <c r="C15" s="4"/>
      <c r="D15" s="4"/>
      <c r="E15" s="13">
        <v>419527.42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1999149.37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-2466615.23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43769</v>
      </c>
      <c r="C24" s="10"/>
      <c r="D24" s="10"/>
      <c r="E24" s="15">
        <f>+E15+E18+E21</f>
        <v>-47938.439999999944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43769</v>
      </c>
      <c r="C29" s="4" t="s">
        <v>71</v>
      </c>
      <c r="D29" s="4"/>
      <c r="E29" s="13">
        <v>192105.44</v>
      </c>
    </row>
    <row r="30" spans="1:5" x14ac:dyDescent="0.25">
      <c r="A30" s="7"/>
      <c r="B30" s="16">
        <f>+B29</f>
        <v>43769</v>
      </c>
      <c r="C30" t="s">
        <v>72</v>
      </c>
      <c r="E30" s="14">
        <v>7187.09</v>
      </c>
    </row>
    <row r="31" spans="1:5" x14ac:dyDescent="0.25">
      <c r="A31" s="7"/>
      <c r="B31" t="s">
        <v>80</v>
      </c>
      <c r="E31" s="14">
        <v>-732.29</v>
      </c>
    </row>
    <row r="32" spans="1:5" x14ac:dyDescent="0.25">
      <c r="A32" s="7"/>
      <c r="B32" t="s">
        <v>81</v>
      </c>
      <c r="E32" s="14">
        <v>-175</v>
      </c>
    </row>
    <row r="33" spans="1:5" x14ac:dyDescent="0.25">
      <c r="A33" s="7"/>
      <c r="B33" t="s">
        <v>82</v>
      </c>
      <c r="E33" s="14"/>
    </row>
    <row r="34" spans="1:5" x14ac:dyDescent="0.25">
      <c r="A34" s="7"/>
      <c r="E34" s="14"/>
    </row>
    <row r="35" spans="1:5" x14ac:dyDescent="0.25">
      <c r="A35" s="7" t="s">
        <v>0</v>
      </c>
      <c r="B35" t="s">
        <v>23</v>
      </c>
      <c r="E35" s="14">
        <v>-9606.7800000000007</v>
      </c>
    </row>
    <row r="36" spans="1:5" x14ac:dyDescent="0.25">
      <c r="A36" s="7"/>
      <c r="B36" t="s">
        <v>24</v>
      </c>
      <c r="E36" s="14">
        <v>-236716.9</v>
      </c>
    </row>
    <row r="37" spans="1:5" x14ac:dyDescent="0.25">
      <c r="A37" s="7"/>
      <c r="E37" s="14"/>
    </row>
    <row r="38" spans="1:5" x14ac:dyDescent="0.25">
      <c r="A38" s="7" t="s">
        <v>66</v>
      </c>
      <c r="B38" s="16">
        <f>+B1</f>
        <v>43769</v>
      </c>
      <c r="E38" s="14">
        <f>SUM(E29:E37)</f>
        <v>-47938.44</v>
      </c>
    </row>
    <row r="39" spans="1:5" x14ac:dyDescent="0.25">
      <c r="A39" s="7"/>
      <c r="E39" s="14"/>
    </row>
    <row r="40" spans="1:5" x14ac:dyDescent="0.25">
      <c r="A40" s="7"/>
      <c r="E40" s="14"/>
    </row>
    <row r="41" spans="1:5" x14ac:dyDescent="0.25">
      <c r="A41" s="9" t="s">
        <v>15</v>
      </c>
      <c r="B41" s="10"/>
      <c r="C41" s="10"/>
      <c r="D41" s="10"/>
      <c r="E41" s="15">
        <f>+E11-E38</f>
        <v>7.2759576141834259E-11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6AD0-CB9E-4357-A0D2-C84468BFFEC2}">
  <dimension ref="A1:E41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6">
        <v>43799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2201657.62</v>
      </c>
    </row>
    <row r="4" spans="1:5" x14ac:dyDescent="0.25">
      <c r="A4" s="7" t="s">
        <v>2</v>
      </c>
      <c r="E4" s="1">
        <v>32296.17</v>
      </c>
    </row>
    <row r="5" spans="1:5" x14ac:dyDescent="0.25">
      <c r="A5" s="7" t="s">
        <v>4</v>
      </c>
      <c r="E5" s="1">
        <v>20366.39</v>
      </c>
    </row>
    <row r="6" spans="1:5" x14ac:dyDescent="0.25">
      <c r="A6" s="7" t="s">
        <v>3</v>
      </c>
      <c r="E6" s="1">
        <v>69040</v>
      </c>
    </row>
    <row r="7" spans="1:5" x14ac:dyDescent="0.25">
      <c r="A7" s="7" t="s">
        <v>5</v>
      </c>
      <c r="E7" s="1">
        <v>548837.85</v>
      </c>
    </row>
    <row r="8" spans="1:5" x14ac:dyDescent="0.25">
      <c r="A8" s="7" t="s">
        <v>6</v>
      </c>
      <c r="E8" s="1">
        <v>3488799.56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64932.959999999999</v>
      </c>
    </row>
    <row r="11" spans="1:5" x14ac:dyDescent="0.25">
      <c r="A11" s="9" t="s">
        <v>67</v>
      </c>
      <c r="B11" s="18">
        <f>+B1</f>
        <v>43799</v>
      </c>
      <c r="C11" s="10"/>
      <c r="D11" s="10"/>
      <c r="E11" s="11">
        <f>SUM(E3:E10)</f>
        <v>6425930.5499999998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43770</v>
      </c>
      <c r="C15" s="4"/>
      <c r="D15" s="4"/>
      <c r="E15" s="13">
        <v>-47938.44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12414853.5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-5940984.5099999998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43799</v>
      </c>
      <c r="C24" s="10"/>
      <c r="D24" s="10"/>
      <c r="E24" s="15">
        <f>+E15+E18+E21</f>
        <v>6425930.5500000007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43799</v>
      </c>
      <c r="C29" s="4" t="s">
        <v>71</v>
      </c>
      <c r="D29" s="4"/>
      <c r="E29" s="13">
        <v>3556772.26</v>
      </c>
    </row>
    <row r="30" spans="1:5" x14ac:dyDescent="0.25">
      <c r="A30" s="7"/>
      <c r="B30" s="16">
        <f>+B29</f>
        <v>43799</v>
      </c>
      <c r="C30" t="s">
        <v>72</v>
      </c>
      <c r="E30" s="14">
        <v>8.9600000000000009</v>
      </c>
    </row>
    <row r="31" spans="1:5" x14ac:dyDescent="0.25">
      <c r="A31" s="7"/>
      <c r="B31" s="16">
        <f>+B29</f>
        <v>43799</v>
      </c>
      <c r="C31" t="s">
        <v>83</v>
      </c>
      <c r="E31" s="14">
        <v>3180417.64</v>
      </c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/>
      <c r="E34" s="14"/>
    </row>
    <row r="35" spans="1:5" x14ac:dyDescent="0.25">
      <c r="A35" s="7" t="s">
        <v>0</v>
      </c>
      <c r="B35" t="s">
        <v>23</v>
      </c>
      <c r="E35" s="14">
        <v>-38440.69</v>
      </c>
    </row>
    <row r="36" spans="1:5" x14ac:dyDescent="0.25">
      <c r="A36" s="7"/>
      <c r="B36" t="s">
        <v>24</v>
      </c>
      <c r="E36" s="14">
        <v>-272827.62</v>
      </c>
    </row>
    <row r="37" spans="1:5" x14ac:dyDescent="0.25">
      <c r="A37" s="7"/>
      <c r="E37" s="14"/>
    </row>
    <row r="38" spans="1:5" x14ac:dyDescent="0.25">
      <c r="A38" s="7" t="s">
        <v>66</v>
      </c>
      <c r="B38" s="16">
        <f>+B1</f>
        <v>43799</v>
      </c>
      <c r="E38" s="14">
        <f>SUM(E29:E37)</f>
        <v>6425930.5499999989</v>
      </c>
    </row>
    <row r="39" spans="1:5" x14ac:dyDescent="0.25">
      <c r="A39" s="7"/>
      <c r="E39" s="14"/>
    </row>
    <row r="40" spans="1:5" x14ac:dyDescent="0.25">
      <c r="A40" s="7"/>
      <c r="E40" s="14"/>
    </row>
    <row r="41" spans="1:5" x14ac:dyDescent="0.25">
      <c r="A41" s="9" t="s">
        <v>15</v>
      </c>
      <c r="B41" s="10"/>
      <c r="C41" s="10"/>
      <c r="D41" s="10"/>
      <c r="E41" s="15">
        <f>+E11-E38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D47F-BDA4-46A4-A486-F4EABDF04E8B}">
  <dimension ref="A1:E41"/>
  <sheetViews>
    <sheetView workbookViewId="0">
      <selection sqref="A1:E42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6">
        <v>43830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2079646.82</v>
      </c>
    </row>
    <row r="4" spans="1:5" x14ac:dyDescent="0.25">
      <c r="A4" s="7" t="s">
        <v>2</v>
      </c>
      <c r="E4" s="1">
        <v>13795.27</v>
      </c>
    </row>
    <row r="5" spans="1:5" x14ac:dyDescent="0.25">
      <c r="A5" s="7" t="s">
        <v>4</v>
      </c>
      <c r="E5" s="1">
        <v>20695.16</v>
      </c>
    </row>
    <row r="6" spans="1:5" x14ac:dyDescent="0.25">
      <c r="A6" s="7" t="s">
        <v>3</v>
      </c>
      <c r="E6" s="1">
        <v>69040</v>
      </c>
    </row>
    <row r="7" spans="1:5" x14ac:dyDescent="0.25">
      <c r="A7" s="7" t="s">
        <v>5</v>
      </c>
      <c r="E7" s="1">
        <v>548837.85</v>
      </c>
    </row>
    <row r="8" spans="1:5" x14ac:dyDescent="0.25">
      <c r="A8" s="7" t="s">
        <v>6</v>
      </c>
      <c r="E8" s="1">
        <v>2739249.86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75361.59</v>
      </c>
    </row>
    <row r="11" spans="1:5" x14ac:dyDescent="0.25">
      <c r="A11" s="9" t="s">
        <v>67</v>
      </c>
      <c r="B11" s="18">
        <f>+B1</f>
        <v>43830</v>
      </c>
      <c r="C11" s="10"/>
      <c r="D11" s="10"/>
      <c r="E11" s="11">
        <f>SUM(E3:E10)</f>
        <v>5546626.5499999998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43800</v>
      </c>
      <c r="C15" s="4"/>
      <c r="D15" s="4"/>
      <c r="E15" s="13">
        <v>6425930.5499999998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3208836.08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-4088140.08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43830</v>
      </c>
      <c r="C24" s="10"/>
      <c r="D24" s="10"/>
      <c r="E24" s="15">
        <f>+E15+E18+E21</f>
        <v>5546626.5499999989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43830</v>
      </c>
      <c r="C29" s="4" t="s">
        <v>71</v>
      </c>
      <c r="D29" s="4"/>
      <c r="E29" s="13">
        <v>3173168.01</v>
      </c>
    </row>
    <row r="30" spans="1:5" x14ac:dyDescent="0.25">
      <c r="A30" s="7"/>
      <c r="B30" s="16">
        <f>+B29</f>
        <v>43830</v>
      </c>
      <c r="C30" t="s">
        <v>72</v>
      </c>
      <c r="E30" s="14">
        <v>0</v>
      </c>
    </row>
    <row r="31" spans="1:5" x14ac:dyDescent="0.25">
      <c r="A31" s="7"/>
      <c r="B31" s="16">
        <f>+B29</f>
        <v>43830</v>
      </c>
      <c r="C31" t="s">
        <v>83</v>
      </c>
      <c r="E31" s="14">
        <v>2730417.64</v>
      </c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/>
      <c r="E34" s="14"/>
    </row>
    <row r="35" spans="1:5" x14ac:dyDescent="0.25">
      <c r="A35" s="7" t="s">
        <v>0</v>
      </c>
      <c r="B35" t="s">
        <v>23</v>
      </c>
      <c r="E35" s="14">
        <v>-13690.28</v>
      </c>
    </row>
    <row r="36" spans="1:5" x14ac:dyDescent="0.25">
      <c r="A36" s="7"/>
      <c r="B36" t="s">
        <v>24</v>
      </c>
      <c r="E36" s="14">
        <v>-343268.82</v>
      </c>
    </row>
    <row r="37" spans="1:5" x14ac:dyDescent="0.25">
      <c r="A37" s="7"/>
      <c r="E37" s="14"/>
    </row>
    <row r="38" spans="1:5" x14ac:dyDescent="0.25">
      <c r="A38" s="7" t="s">
        <v>66</v>
      </c>
      <c r="B38" s="16">
        <f>+B1</f>
        <v>43830</v>
      </c>
      <c r="E38" s="14">
        <f>SUM(E29:E37)</f>
        <v>5546626.5499999998</v>
      </c>
    </row>
    <row r="39" spans="1:5" x14ac:dyDescent="0.25">
      <c r="A39" s="7"/>
      <c r="E39" s="14"/>
    </row>
    <row r="40" spans="1:5" x14ac:dyDescent="0.25">
      <c r="A40" s="7"/>
      <c r="E40" s="14"/>
    </row>
    <row r="41" spans="1:5" x14ac:dyDescent="0.25">
      <c r="A41" s="9" t="s">
        <v>15</v>
      </c>
      <c r="B41" s="10"/>
      <c r="C41" s="10"/>
      <c r="D41" s="10"/>
      <c r="E41" s="15">
        <f>+E11-E38</f>
        <v>0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FFE5-2C5F-413F-8C9E-E01E3E88C64B}">
  <dimension ref="A1:E40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43861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1873762.48</v>
      </c>
    </row>
    <row r="4" spans="1:5" x14ac:dyDescent="0.25">
      <c r="A4" s="7" t="s">
        <v>2</v>
      </c>
      <c r="E4" s="1">
        <v>-120179</v>
      </c>
    </row>
    <row r="5" spans="1:5" x14ac:dyDescent="0.25">
      <c r="A5" s="7" t="s">
        <v>4</v>
      </c>
      <c r="E5" s="1">
        <v>21038.52</v>
      </c>
    </row>
    <row r="6" spans="1:5" x14ac:dyDescent="0.25">
      <c r="A6" s="7" t="s">
        <v>3</v>
      </c>
      <c r="E6" s="1">
        <v>69040</v>
      </c>
    </row>
    <row r="7" spans="1:5" x14ac:dyDescent="0.25">
      <c r="A7" s="7" t="s">
        <v>5</v>
      </c>
      <c r="E7" s="1">
        <v>548837.85</v>
      </c>
    </row>
    <row r="8" spans="1:5" x14ac:dyDescent="0.25">
      <c r="A8" s="7" t="s">
        <v>6</v>
      </c>
      <c r="E8" s="1">
        <v>2293498.2400000002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26017.38</v>
      </c>
    </row>
    <row r="11" spans="1:5" x14ac:dyDescent="0.25">
      <c r="A11" s="9" t="s">
        <v>67</v>
      </c>
      <c r="B11" s="18">
        <f>+B1</f>
        <v>43861</v>
      </c>
      <c r="C11" s="10"/>
      <c r="D11" s="10"/>
      <c r="E11" s="11">
        <f>SUM(E3:E10)</f>
        <v>4712015.47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43831</v>
      </c>
      <c r="C15" s="4"/>
      <c r="D15" s="4"/>
      <c r="E15" s="13">
        <v>5546626.5499999998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2269469.58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-3104080.66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43861</v>
      </c>
      <c r="C24" s="10"/>
      <c r="D24" s="10"/>
      <c r="E24" s="15">
        <f>+E15+E18+E21</f>
        <v>4712015.47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43861</v>
      </c>
      <c r="C29" s="4" t="s">
        <v>71</v>
      </c>
      <c r="D29" s="4"/>
      <c r="E29" s="13">
        <v>2318364.7200000002</v>
      </c>
    </row>
    <row r="30" spans="1:5" x14ac:dyDescent="0.25">
      <c r="A30" s="7"/>
      <c r="B30" s="16">
        <f>+B29</f>
        <v>43861</v>
      </c>
      <c r="C30" t="s">
        <v>83</v>
      </c>
      <c r="E30" s="14">
        <v>2738956.76</v>
      </c>
    </row>
    <row r="31" spans="1:5" x14ac:dyDescent="0.25">
      <c r="A31" s="7"/>
      <c r="E31" s="14"/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0</v>
      </c>
      <c r="B34" t="s">
        <v>23</v>
      </c>
      <c r="E34" s="14">
        <v>-114717.44</v>
      </c>
    </row>
    <row r="35" spans="1:5" x14ac:dyDescent="0.25">
      <c r="A35" s="7"/>
      <c r="B35" t="s">
        <v>24</v>
      </c>
      <c r="E35" s="14">
        <v>-230588.57</v>
      </c>
    </row>
    <row r="36" spans="1:5" x14ac:dyDescent="0.25">
      <c r="A36" s="7"/>
      <c r="E36" s="14"/>
    </row>
    <row r="37" spans="1:5" x14ac:dyDescent="0.25">
      <c r="A37" s="7" t="s">
        <v>66</v>
      </c>
      <c r="B37" s="16">
        <f>+B1</f>
        <v>43861</v>
      </c>
      <c r="E37" s="14">
        <f>SUM(E29:E36)</f>
        <v>4712015.47</v>
      </c>
    </row>
    <row r="38" spans="1:5" x14ac:dyDescent="0.25">
      <c r="A38" s="7"/>
      <c r="E38" s="14"/>
    </row>
    <row r="39" spans="1:5" x14ac:dyDescent="0.25">
      <c r="A39" s="7"/>
      <c r="E39" s="14"/>
    </row>
    <row r="40" spans="1:5" x14ac:dyDescent="0.25">
      <c r="A40" s="9" t="s">
        <v>15</v>
      </c>
      <c r="B40" s="10"/>
      <c r="C40" s="10"/>
      <c r="D40" s="10"/>
      <c r="E40" s="15">
        <f>+E11-E37</f>
        <v>0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BA6-8E81-4562-8DA9-578AFCCC650C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43890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1870711.58</v>
      </c>
    </row>
    <row r="4" spans="1:5" x14ac:dyDescent="0.25">
      <c r="A4" s="7" t="s">
        <v>2</v>
      </c>
      <c r="E4" s="1">
        <v>-30335.57</v>
      </c>
    </row>
    <row r="5" spans="1:5" x14ac:dyDescent="0.25">
      <c r="A5" s="7" t="s">
        <v>4</v>
      </c>
      <c r="E5" s="1">
        <v>25723.58</v>
      </c>
    </row>
    <row r="6" spans="1:5" x14ac:dyDescent="0.25">
      <c r="A6" s="7" t="s">
        <v>3</v>
      </c>
      <c r="E6" s="1">
        <v>69040</v>
      </c>
    </row>
    <row r="7" spans="1:5" x14ac:dyDescent="0.25">
      <c r="A7" s="7" t="s">
        <v>5</v>
      </c>
      <c r="E7" s="1">
        <v>513781.53</v>
      </c>
    </row>
    <row r="8" spans="1:5" x14ac:dyDescent="0.25">
      <c r="A8" s="7" t="s">
        <v>6</v>
      </c>
      <c r="E8" s="1">
        <v>2010620.1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88219.4</v>
      </c>
    </row>
    <row r="11" spans="1:5" x14ac:dyDescent="0.25">
      <c r="A11" s="9" t="s">
        <v>67</v>
      </c>
      <c r="B11" s="18">
        <f>+B1</f>
        <v>43890</v>
      </c>
      <c r="C11" s="10"/>
      <c r="D11" s="10"/>
      <c r="E11" s="11">
        <f>SUM(E3:E10)</f>
        <v>4547760.620000001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43862</v>
      </c>
      <c r="C15" s="4"/>
      <c r="D15" s="4"/>
      <c r="E15" s="13">
        <v>4712015.47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2804542.83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-2968797.68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43890</v>
      </c>
      <c r="C24" s="10"/>
      <c r="D24" s="10"/>
      <c r="E24" s="15">
        <f>+E15+E18+E21</f>
        <v>4547760.6199999992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43890</v>
      </c>
      <c r="C29" s="4" t="s">
        <v>71</v>
      </c>
      <c r="D29" s="4"/>
      <c r="E29" s="13">
        <v>2525939.67</v>
      </c>
    </row>
    <row r="30" spans="1:5" x14ac:dyDescent="0.25">
      <c r="A30" s="7"/>
      <c r="B30" s="16">
        <f>+B29</f>
        <v>43890</v>
      </c>
      <c r="C30" t="s">
        <v>83</v>
      </c>
      <c r="E30" s="14">
        <v>2242167.86</v>
      </c>
    </row>
    <row r="31" spans="1:5" x14ac:dyDescent="0.25">
      <c r="A31" s="7"/>
      <c r="E31" s="14"/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0</v>
      </c>
      <c r="B34" t="s">
        <v>23</v>
      </c>
      <c r="E34" s="14">
        <v>-6600.81</v>
      </c>
    </row>
    <row r="35" spans="1:5" x14ac:dyDescent="0.25">
      <c r="A35" s="7"/>
      <c r="B35" t="s">
        <v>24</v>
      </c>
      <c r="E35" s="14">
        <v>-213746.1</v>
      </c>
    </row>
    <row r="36" spans="1:5" x14ac:dyDescent="0.25">
      <c r="A36" s="7"/>
      <c r="E36" s="14"/>
    </row>
    <row r="37" spans="1:5" x14ac:dyDescent="0.25">
      <c r="A37" s="7" t="s">
        <v>66</v>
      </c>
      <c r="B37" s="16">
        <f>+B1</f>
        <v>43890</v>
      </c>
      <c r="E37" s="14">
        <f>SUM(E29:E36)</f>
        <v>4547760.62</v>
      </c>
    </row>
    <row r="38" spans="1:5" x14ac:dyDescent="0.25">
      <c r="A38" s="7"/>
      <c r="E38" s="14"/>
    </row>
    <row r="39" spans="1:5" x14ac:dyDescent="0.25">
      <c r="A39" s="7"/>
      <c r="E39" s="14"/>
    </row>
    <row r="40" spans="1:5" x14ac:dyDescent="0.25">
      <c r="A40" s="9" t="s">
        <v>15</v>
      </c>
      <c r="B40" s="10"/>
      <c r="C40" s="10"/>
      <c r="D40" s="10"/>
      <c r="E40" s="15">
        <f>+E11-E37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H5" s="1">
        <v>31675.1</v>
      </c>
    </row>
    <row r="6" spans="1:8" x14ac:dyDescent="0.25">
      <c r="A6" s="7" t="s">
        <v>3</v>
      </c>
      <c r="H6" s="1">
        <v>0</v>
      </c>
    </row>
    <row r="7" spans="1:8" x14ac:dyDescent="0.25">
      <c r="A7" s="7" t="s">
        <v>4</v>
      </c>
      <c r="H7" s="1">
        <v>58113.5</v>
      </c>
    </row>
    <row r="8" spans="1:8" x14ac:dyDescent="0.25">
      <c r="A8" s="7" t="s">
        <v>5</v>
      </c>
      <c r="H8" s="1">
        <v>201476.83</v>
      </c>
    </row>
    <row r="9" spans="1:8" x14ac:dyDescent="0.25">
      <c r="A9" s="7" t="s">
        <v>6</v>
      </c>
      <c r="H9" s="1">
        <v>193177.45</v>
      </c>
    </row>
    <row r="10" spans="1:8" x14ac:dyDescent="0.25">
      <c r="A10" s="7" t="s">
        <v>7</v>
      </c>
      <c r="H10" s="1">
        <v>0</v>
      </c>
    </row>
    <row r="11" spans="1:8" x14ac:dyDescent="0.25">
      <c r="A11" s="7" t="s">
        <v>8</v>
      </c>
      <c r="H11" s="1">
        <v>131930.72</v>
      </c>
    </row>
    <row r="12" spans="1:8" x14ac:dyDescent="0.25">
      <c r="A12" s="9" t="s">
        <v>45</v>
      </c>
      <c r="B12" s="10"/>
      <c r="C12" s="10"/>
      <c r="D12" s="10"/>
      <c r="E12" s="10"/>
      <c r="F12" s="10"/>
      <c r="G12" s="10"/>
      <c r="H12" s="11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3">
        <v>3185330.57</v>
      </c>
    </row>
    <row r="17" spans="1:8" x14ac:dyDescent="0.25">
      <c r="A17" s="7"/>
      <c r="H17" s="14"/>
    </row>
    <row r="18" spans="1:8" x14ac:dyDescent="0.25">
      <c r="A18" s="7"/>
      <c r="H18" s="14"/>
    </row>
    <row r="19" spans="1:8" x14ac:dyDescent="0.25">
      <c r="A19" s="7" t="s">
        <v>19</v>
      </c>
      <c r="H19" s="14">
        <v>4085109.51</v>
      </c>
    </row>
    <row r="20" spans="1:8" x14ac:dyDescent="0.25">
      <c r="A20" s="7"/>
      <c r="H20" s="14"/>
    </row>
    <row r="21" spans="1:8" x14ac:dyDescent="0.25">
      <c r="A21" s="7"/>
      <c r="H21" s="14"/>
    </row>
    <row r="22" spans="1:8" x14ac:dyDescent="0.25">
      <c r="A22" s="7" t="s">
        <v>17</v>
      </c>
      <c r="H22" s="14">
        <v>-4536212.18</v>
      </c>
    </row>
    <row r="23" spans="1:8" x14ac:dyDescent="0.25">
      <c r="A23" s="7"/>
      <c r="H23" s="14"/>
    </row>
    <row r="24" spans="1:8" x14ac:dyDescent="0.25">
      <c r="A24" s="7"/>
      <c r="H24" s="14"/>
    </row>
    <row r="25" spans="1:8" x14ac:dyDescent="0.25">
      <c r="A25" s="9" t="s">
        <v>47</v>
      </c>
      <c r="B25" s="10"/>
      <c r="C25" s="10"/>
      <c r="D25" s="10"/>
      <c r="E25" s="10"/>
      <c r="F25" s="10"/>
      <c r="G25" s="10"/>
      <c r="H25" s="15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3">
        <v>2851393.27</v>
      </c>
    </row>
    <row r="30" spans="1:8" x14ac:dyDescent="0.25">
      <c r="A30" s="7"/>
      <c r="E30" t="s">
        <v>22</v>
      </c>
      <c r="H30" s="14">
        <v>189991.34</v>
      </c>
    </row>
    <row r="31" spans="1:8" x14ac:dyDescent="0.25">
      <c r="A31" s="7"/>
      <c r="H31" s="14"/>
    </row>
    <row r="32" spans="1:8" x14ac:dyDescent="0.25">
      <c r="A32" s="7"/>
      <c r="H32" s="14"/>
    </row>
    <row r="33" spans="1:8" x14ac:dyDescent="0.25">
      <c r="A33" s="7"/>
      <c r="H33" s="14"/>
    </row>
    <row r="34" spans="1:8" x14ac:dyDescent="0.25">
      <c r="A34" s="7"/>
      <c r="H34" s="14"/>
    </row>
    <row r="35" spans="1:8" x14ac:dyDescent="0.25">
      <c r="A35" s="7"/>
      <c r="H35" s="14"/>
    </row>
    <row r="36" spans="1:8" x14ac:dyDescent="0.25">
      <c r="A36" s="7"/>
      <c r="H36" s="14"/>
    </row>
    <row r="37" spans="1:8" x14ac:dyDescent="0.25">
      <c r="A37" s="7" t="s">
        <v>0</v>
      </c>
      <c r="D37" t="s">
        <v>23</v>
      </c>
      <c r="H37" s="14">
        <v>-56739.57</v>
      </c>
    </row>
    <row r="38" spans="1:8" x14ac:dyDescent="0.25">
      <c r="A38" s="7"/>
      <c r="D38" t="s">
        <v>24</v>
      </c>
      <c r="H38" s="14">
        <v>-250484.8</v>
      </c>
    </row>
    <row r="39" spans="1:8" x14ac:dyDescent="0.25">
      <c r="A39" s="7" t="s">
        <v>49</v>
      </c>
      <c r="H39" s="14">
        <f>SUM(H29:H38)</f>
        <v>2734160.24</v>
      </c>
    </row>
    <row r="40" spans="1:8" x14ac:dyDescent="0.25">
      <c r="A40" s="7"/>
      <c r="H40" s="14"/>
    </row>
    <row r="41" spans="1:8" x14ac:dyDescent="0.25">
      <c r="A41" s="7"/>
      <c r="H41" s="14"/>
    </row>
    <row r="42" spans="1:8" x14ac:dyDescent="0.25">
      <c r="A42" s="9" t="s">
        <v>15</v>
      </c>
      <c r="B42" s="10"/>
      <c r="C42" s="10"/>
      <c r="D42" s="10"/>
      <c r="E42" s="10"/>
      <c r="F42" s="10"/>
      <c r="G42" s="10"/>
      <c r="H42" s="15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9328-535A-4082-A2DB-9FF132167F4A}">
  <dimension ref="A1:E40"/>
  <sheetViews>
    <sheetView workbookViewId="0">
      <selection sqref="A1:F5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43921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1808870.97</v>
      </c>
    </row>
    <row r="4" spans="1:5" x14ac:dyDescent="0.25">
      <c r="A4" s="7" t="s">
        <v>2</v>
      </c>
      <c r="E4" s="1">
        <v>-150945.64000000001</v>
      </c>
    </row>
    <row r="5" spans="1:5" x14ac:dyDescent="0.25">
      <c r="A5" s="7" t="s">
        <v>4</v>
      </c>
      <c r="E5" s="1">
        <v>23218.73</v>
      </c>
    </row>
    <row r="6" spans="1:5" x14ac:dyDescent="0.25">
      <c r="A6" s="7" t="s">
        <v>3</v>
      </c>
      <c r="E6" s="1">
        <v>69040</v>
      </c>
    </row>
    <row r="7" spans="1:5" x14ac:dyDescent="0.25">
      <c r="A7" s="7" t="s">
        <v>5</v>
      </c>
      <c r="E7" s="1">
        <v>468917.84</v>
      </c>
    </row>
    <row r="8" spans="1:5" x14ac:dyDescent="0.25">
      <c r="A8" s="7" t="s">
        <v>6</v>
      </c>
      <c r="E8" s="1">
        <v>1513740.96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87316.11</v>
      </c>
    </row>
    <row r="11" spans="1:5" x14ac:dyDescent="0.25">
      <c r="A11" s="9" t="s">
        <v>67</v>
      </c>
      <c r="B11" s="18">
        <f>+B1</f>
        <v>43921</v>
      </c>
      <c r="C11" s="10"/>
      <c r="D11" s="10"/>
      <c r="E11" s="11">
        <f>SUM(E3:E10)</f>
        <v>3820158.9699999997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43891</v>
      </c>
      <c r="C15" s="4"/>
      <c r="D15" s="4"/>
      <c r="E15" s="13">
        <v>4547760.62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6233171.1799999997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-6960772.8300000001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43921</v>
      </c>
      <c r="C24" s="10"/>
      <c r="D24" s="10"/>
      <c r="E24" s="15">
        <f>+E15+E18+E21</f>
        <v>3820158.9700000007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43921</v>
      </c>
      <c r="C29" s="4" t="s">
        <v>71</v>
      </c>
      <c r="D29" s="4"/>
      <c r="E29" s="13">
        <v>2641056.04</v>
      </c>
    </row>
    <row r="30" spans="1:5" x14ac:dyDescent="0.25">
      <c r="A30" s="7"/>
      <c r="B30" s="16">
        <f>+B29</f>
        <v>43921</v>
      </c>
      <c r="C30" t="s">
        <v>83</v>
      </c>
      <c r="E30" s="14">
        <v>1443798.52</v>
      </c>
    </row>
    <row r="31" spans="1:5" x14ac:dyDescent="0.25">
      <c r="A31" s="7"/>
      <c r="E31" s="14"/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0</v>
      </c>
      <c r="B34" t="s">
        <v>23</v>
      </c>
      <c r="E34" s="14">
        <v>-6366.59</v>
      </c>
    </row>
    <row r="35" spans="1:5" x14ac:dyDescent="0.25">
      <c r="A35" s="7"/>
      <c r="B35" t="s">
        <v>24</v>
      </c>
      <c r="E35" s="14">
        <v>-258329</v>
      </c>
    </row>
    <row r="36" spans="1:5" x14ac:dyDescent="0.25">
      <c r="A36" s="7"/>
      <c r="E36" s="14"/>
    </row>
    <row r="37" spans="1:5" x14ac:dyDescent="0.25">
      <c r="A37" s="7" t="s">
        <v>66</v>
      </c>
      <c r="B37" s="16">
        <f>+B1</f>
        <v>43921</v>
      </c>
      <c r="E37" s="14">
        <f>SUM(E29:E36)</f>
        <v>3820158.97</v>
      </c>
    </row>
    <row r="38" spans="1:5" x14ac:dyDescent="0.25">
      <c r="A38" s="7"/>
      <c r="E38" s="14"/>
    </row>
    <row r="39" spans="1:5" x14ac:dyDescent="0.25">
      <c r="A39" s="7"/>
      <c r="E39" s="14"/>
    </row>
    <row r="40" spans="1:5" x14ac:dyDescent="0.25">
      <c r="A40" s="9" t="s">
        <v>15</v>
      </c>
      <c r="B40" s="10"/>
      <c r="C40" s="10"/>
      <c r="D40" s="10"/>
      <c r="E40" s="15">
        <f>+E11-E37</f>
        <v>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C09A7-7980-4B1E-8CEA-6135910E309F}">
  <dimension ref="A1:E40"/>
  <sheetViews>
    <sheetView workbookViewId="0">
      <selection sqref="A1:F41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43951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1670243.23</v>
      </c>
    </row>
    <row r="4" spans="1:5" x14ac:dyDescent="0.25">
      <c r="A4" s="7" t="s">
        <v>2</v>
      </c>
      <c r="E4" s="1">
        <v>60610.39</v>
      </c>
    </row>
    <row r="5" spans="1:5" x14ac:dyDescent="0.25">
      <c r="A5" s="7" t="s">
        <v>4</v>
      </c>
      <c r="E5" s="1">
        <v>23233.73</v>
      </c>
    </row>
    <row r="6" spans="1:5" x14ac:dyDescent="0.25">
      <c r="A6" s="7" t="s">
        <v>3</v>
      </c>
      <c r="E6" s="1">
        <v>69040</v>
      </c>
    </row>
    <row r="7" spans="1:5" x14ac:dyDescent="0.25">
      <c r="A7" s="7" t="s">
        <v>5</v>
      </c>
      <c r="E7" s="1">
        <v>-306333.96000000002</v>
      </c>
    </row>
    <row r="8" spans="1:5" x14ac:dyDescent="0.25">
      <c r="A8" s="7" t="s">
        <v>6</v>
      </c>
      <c r="E8" s="1">
        <v>1035977.03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98207.54</v>
      </c>
    </row>
    <row r="11" spans="1:5" x14ac:dyDescent="0.25">
      <c r="A11" s="9" t="s">
        <v>67</v>
      </c>
      <c r="B11" s="18">
        <f>+B1</f>
        <v>43951</v>
      </c>
      <c r="C11" s="10"/>
      <c r="D11" s="10"/>
      <c r="E11" s="11">
        <f>SUM(E3:E10)</f>
        <v>2650977.96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43922</v>
      </c>
      <c r="C15" s="4"/>
      <c r="D15" s="4"/>
      <c r="E15" s="13">
        <v>3820158.97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3878017.18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-5047188.74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43951</v>
      </c>
      <c r="C24" s="10"/>
      <c r="D24" s="10"/>
      <c r="E24" s="15">
        <f>+E15+E18+E21</f>
        <v>2650987.41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43951</v>
      </c>
      <c r="C29" s="4" t="s">
        <v>71</v>
      </c>
      <c r="D29" s="4"/>
      <c r="E29" s="13">
        <v>1558605.35</v>
      </c>
    </row>
    <row r="30" spans="1:5" x14ac:dyDescent="0.25">
      <c r="A30" s="7"/>
      <c r="B30" s="16">
        <f>+B29</f>
        <v>43951</v>
      </c>
      <c r="C30" t="s">
        <v>83</v>
      </c>
      <c r="E30" s="14">
        <v>1444095.17</v>
      </c>
    </row>
    <row r="31" spans="1:5" x14ac:dyDescent="0.25">
      <c r="A31" s="7"/>
      <c r="E31" s="14"/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0</v>
      </c>
      <c r="B34" t="s">
        <v>23</v>
      </c>
      <c r="E34" s="14">
        <v>-97851.07</v>
      </c>
    </row>
    <row r="35" spans="1:5" x14ac:dyDescent="0.25">
      <c r="A35" s="7"/>
      <c r="B35" t="s">
        <v>24</v>
      </c>
      <c r="E35" s="14">
        <v>-253862.04</v>
      </c>
    </row>
    <row r="36" spans="1:5" x14ac:dyDescent="0.25">
      <c r="A36" s="7"/>
      <c r="E36" s="14"/>
    </row>
    <row r="37" spans="1:5" x14ac:dyDescent="0.25">
      <c r="A37" s="7" t="s">
        <v>66</v>
      </c>
      <c r="B37" s="16">
        <f>+B1</f>
        <v>43951</v>
      </c>
      <c r="E37" s="14">
        <f>SUM(E29:E36)</f>
        <v>2650987.41</v>
      </c>
    </row>
    <row r="38" spans="1:5" x14ac:dyDescent="0.25">
      <c r="A38" s="7"/>
      <c r="E38" s="14"/>
    </row>
    <row r="39" spans="1:5" x14ac:dyDescent="0.25">
      <c r="A39" s="7"/>
      <c r="E39" s="14"/>
    </row>
    <row r="40" spans="1:5" x14ac:dyDescent="0.25">
      <c r="A40" s="9" t="s">
        <v>15</v>
      </c>
      <c r="B40" s="10"/>
      <c r="C40" s="10"/>
      <c r="D40" s="10"/>
      <c r="E40" s="15">
        <f>+E11-E37</f>
        <v>-9.4500000001862645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E9E3-5277-43DA-832A-13E30211CCB7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43982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1785341.98</v>
      </c>
    </row>
    <row r="4" spans="1:5" x14ac:dyDescent="0.25">
      <c r="A4" s="7" t="s">
        <v>2</v>
      </c>
      <c r="E4" s="1">
        <v>-32116.32</v>
      </c>
    </row>
    <row r="5" spans="1:5" x14ac:dyDescent="0.25">
      <c r="A5" s="7" t="s">
        <v>4</v>
      </c>
      <c r="E5" s="1">
        <v>23233.73</v>
      </c>
    </row>
    <row r="6" spans="1:5" x14ac:dyDescent="0.25">
      <c r="A6" s="7" t="s">
        <v>3</v>
      </c>
      <c r="E6" s="1">
        <v>134512</v>
      </c>
    </row>
    <row r="7" spans="1:5" x14ac:dyDescent="0.25">
      <c r="A7" s="7" t="s">
        <v>5</v>
      </c>
      <c r="E7" s="1">
        <v>-306333.96000000002</v>
      </c>
    </row>
    <row r="8" spans="1:5" x14ac:dyDescent="0.25">
      <c r="A8" s="7" t="s">
        <v>6</v>
      </c>
      <c r="E8" s="1">
        <v>696299.01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148811.96</v>
      </c>
    </row>
    <row r="11" spans="1:5" x14ac:dyDescent="0.25">
      <c r="A11" s="9" t="s">
        <v>67</v>
      </c>
      <c r="B11" s="18">
        <f>+B1</f>
        <v>43982</v>
      </c>
      <c r="C11" s="10"/>
      <c r="D11" s="10"/>
      <c r="E11" s="11">
        <f>SUM(E3:E10)</f>
        <v>2449748.4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43952</v>
      </c>
      <c r="C15" s="4"/>
      <c r="D15" s="4"/>
      <c r="E15" s="13">
        <v>2650987.41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3901000.42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-4102239.43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43982</v>
      </c>
      <c r="C24" s="10"/>
      <c r="D24" s="10"/>
      <c r="E24" s="15">
        <f>+E15+E18+E21</f>
        <v>2449748.4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43982</v>
      </c>
      <c r="C29" s="4" t="s">
        <v>71</v>
      </c>
      <c r="D29" s="4"/>
      <c r="E29" s="13">
        <v>2374409.52</v>
      </c>
    </row>
    <row r="30" spans="1:5" x14ac:dyDescent="0.25">
      <c r="A30" s="7"/>
      <c r="B30" s="16">
        <f>+B29</f>
        <v>43982</v>
      </c>
      <c r="C30" t="s">
        <v>83</v>
      </c>
      <c r="E30" s="14">
        <v>644264.80000000005</v>
      </c>
    </row>
    <row r="31" spans="1:5" x14ac:dyDescent="0.25">
      <c r="A31" s="7"/>
      <c r="E31" s="14"/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0</v>
      </c>
      <c r="B34" t="s">
        <v>23</v>
      </c>
      <c r="E34" s="14">
        <v>-352718.7</v>
      </c>
    </row>
    <row r="35" spans="1:5" x14ac:dyDescent="0.25">
      <c r="A35" s="7"/>
      <c r="B35" t="s">
        <v>24</v>
      </c>
      <c r="E35" s="14">
        <v>-216542.88</v>
      </c>
    </row>
    <row r="36" spans="1:5" x14ac:dyDescent="0.25">
      <c r="A36" s="7"/>
      <c r="E36" s="14"/>
    </row>
    <row r="37" spans="1:5" x14ac:dyDescent="0.25">
      <c r="A37" s="7" t="s">
        <v>66</v>
      </c>
      <c r="B37" s="16">
        <f>+B1</f>
        <v>43982</v>
      </c>
      <c r="E37" s="14">
        <f>SUM(E29:E36)</f>
        <v>2449412.7400000002</v>
      </c>
    </row>
    <row r="38" spans="1:5" x14ac:dyDescent="0.25">
      <c r="A38" s="7" t="s">
        <v>84</v>
      </c>
      <c r="E38" s="14">
        <v>335.66</v>
      </c>
    </row>
    <row r="39" spans="1:5" x14ac:dyDescent="0.25">
      <c r="A39" s="7"/>
      <c r="E39" s="14"/>
    </row>
    <row r="40" spans="1:5" x14ac:dyDescent="0.25">
      <c r="A40" s="9" t="s">
        <v>15</v>
      </c>
      <c r="B40" s="10"/>
      <c r="C40" s="10"/>
      <c r="D40" s="10"/>
      <c r="E40" s="15">
        <f>+E11-E37-E38</f>
        <v>-3.1667468647356145E-10</v>
      </c>
    </row>
  </sheetData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32232-B9E8-4353-94E4-E4BE0D569CAB}">
  <dimension ref="A1:E39"/>
  <sheetViews>
    <sheetView workbookViewId="0">
      <selection activeCell="E36" sqref="E3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44012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1146515.83</v>
      </c>
    </row>
    <row r="4" spans="1:5" x14ac:dyDescent="0.25">
      <c r="A4" s="7" t="s">
        <v>2</v>
      </c>
      <c r="E4" s="1">
        <v>-53086.400000000001</v>
      </c>
    </row>
    <row r="5" spans="1:5" x14ac:dyDescent="0.25">
      <c r="A5" s="7" t="s">
        <v>4</v>
      </c>
      <c r="E5" s="1">
        <v>23407.71</v>
      </c>
    </row>
    <row r="6" spans="1:5" x14ac:dyDescent="0.25">
      <c r="A6" s="7" t="s">
        <v>3</v>
      </c>
      <c r="E6" s="1">
        <v>0</v>
      </c>
    </row>
    <row r="7" spans="1:5" x14ac:dyDescent="0.25">
      <c r="A7" s="7" t="s">
        <v>5</v>
      </c>
      <c r="E7" s="1">
        <v>1504.04</v>
      </c>
    </row>
    <row r="8" spans="1:5" x14ac:dyDescent="0.25">
      <c r="A8" s="7" t="s">
        <v>6</v>
      </c>
      <c r="E8" s="1">
        <v>529999.11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114617.43</v>
      </c>
    </row>
    <row r="11" spans="1:5" x14ac:dyDescent="0.25">
      <c r="A11" s="9" t="s">
        <v>67</v>
      </c>
      <c r="B11" s="18">
        <f>+B1</f>
        <v>44012</v>
      </c>
      <c r="C11" s="10"/>
      <c r="D11" s="10"/>
      <c r="E11" s="11">
        <f>SUM(E3:E10)</f>
        <v>1762957.72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43983</v>
      </c>
      <c r="C15" s="4"/>
      <c r="D15" s="4"/>
      <c r="E15" s="13">
        <v>2449748.4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3034790.88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-3721581.56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44012</v>
      </c>
      <c r="C24" s="10"/>
      <c r="D24" s="10"/>
      <c r="E24" s="15">
        <f>+E15+E18+E21</f>
        <v>1762957.7199999993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44012</v>
      </c>
      <c r="C29" s="4" t="s">
        <v>71</v>
      </c>
      <c r="D29" s="4"/>
      <c r="E29" s="13">
        <v>1688223.66</v>
      </c>
    </row>
    <row r="30" spans="1:5" x14ac:dyDescent="0.25">
      <c r="A30" s="7"/>
      <c r="B30" s="16">
        <f>+B29</f>
        <v>44012</v>
      </c>
      <c r="C30" t="s">
        <v>83</v>
      </c>
      <c r="E30" s="14">
        <v>444376.63</v>
      </c>
    </row>
    <row r="31" spans="1:5" x14ac:dyDescent="0.25">
      <c r="A31" s="7"/>
      <c r="E31" s="14"/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0</v>
      </c>
      <c r="B34" t="s">
        <v>23</v>
      </c>
      <c r="E34" s="14">
        <v>-12409.71</v>
      </c>
    </row>
    <row r="35" spans="1:5" x14ac:dyDescent="0.25">
      <c r="A35" s="7"/>
      <c r="B35" t="s">
        <v>24</v>
      </c>
      <c r="E35" s="14">
        <v>-357232.86</v>
      </c>
    </row>
    <row r="36" spans="1:5" x14ac:dyDescent="0.25">
      <c r="A36" s="7"/>
      <c r="E36" s="14"/>
    </row>
    <row r="37" spans="1:5" x14ac:dyDescent="0.25">
      <c r="A37" s="7" t="s">
        <v>66</v>
      </c>
      <c r="B37" s="16">
        <f>+B1</f>
        <v>44012</v>
      </c>
      <c r="E37" s="14">
        <f>SUM(E29:E36)</f>
        <v>1762957.7200000002</v>
      </c>
    </row>
    <row r="38" spans="1:5" x14ac:dyDescent="0.25">
      <c r="A38" s="7"/>
      <c r="E38" s="14"/>
    </row>
    <row r="39" spans="1:5" x14ac:dyDescent="0.25">
      <c r="A39" s="9" t="s">
        <v>15</v>
      </c>
      <c r="B39" s="10"/>
      <c r="C39" s="10"/>
      <c r="D39" s="10"/>
      <c r="E39" s="15">
        <f>+E37-E11</f>
        <v>0</v>
      </c>
    </row>
  </sheetData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5687F-C21F-4B8B-8CA0-40544380D25D}">
  <dimension ref="A1:E39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44043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1035249.46</v>
      </c>
    </row>
    <row r="4" spans="1:5" x14ac:dyDescent="0.25">
      <c r="A4" s="7" t="s">
        <v>2</v>
      </c>
      <c r="E4" s="1">
        <v>122001.31</v>
      </c>
    </row>
    <row r="5" spans="1:5" x14ac:dyDescent="0.25">
      <c r="A5" s="7" t="s">
        <v>4</v>
      </c>
      <c r="E5" s="1">
        <v>23407.71</v>
      </c>
    </row>
    <row r="6" spans="1:5" x14ac:dyDescent="0.25">
      <c r="A6" s="7" t="s">
        <v>3</v>
      </c>
      <c r="E6" s="1">
        <v>67256</v>
      </c>
    </row>
    <row r="7" spans="1:5" x14ac:dyDescent="0.25">
      <c r="A7" s="7" t="s">
        <v>5</v>
      </c>
      <c r="E7" s="1">
        <v>383026.04</v>
      </c>
    </row>
    <row r="8" spans="1:5" x14ac:dyDescent="0.25">
      <c r="A8" s="7" t="s">
        <v>6</v>
      </c>
      <c r="E8" s="1">
        <v>416687.33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123050.57</v>
      </c>
    </row>
    <row r="11" spans="1:5" x14ac:dyDescent="0.25">
      <c r="A11" s="9" t="s">
        <v>67</v>
      </c>
      <c r="B11" s="18">
        <f>+B1</f>
        <v>44043</v>
      </c>
      <c r="C11" s="10"/>
      <c r="D11" s="10"/>
      <c r="E11" s="11">
        <f>SUM(E3:E10)</f>
        <v>2170678.42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44013</v>
      </c>
      <c r="C15" s="4"/>
      <c r="D15" s="4"/>
      <c r="E15" s="13">
        <v>1762957.72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1881911.18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-1474190.48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44043</v>
      </c>
      <c r="C24" s="10"/>
      <c r="D24" s="10"/>
      <c r="E24" s="15">
        <f>+E15+E18+E21</f>
        <v>2170678.42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44043</v>
      </c>
      <c r="C29" s="4" t="s">
        <v>71</v>
      </c>
      <c r="D29" s="4"/>
      <c r="E29" s="13">
        <v>2460304.1800000002</v>
      </c>
    </row>
    <row r="30" spans="1:5" x14ac:dyDescent="0.25">
      <c r="A30" s="7"/>
      <c r="B30" s="16">
        <f>+B29</f>
        <v>44043</v>
      </c>
      <c r="C30" t="s">
        <v>83</v>
      </c>
      <c r="E30" s="14">
        <v>194455.58</v>
      </c>
    </row>
    <row r="31" spans="1:5" x14ac:dyDescent="0.25">
      <c r="A31" s="7"/>
      <c r="E31" s="14"/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0</v>
      </c>
      <c r="B34" t="s">
        <v>23</v>
      </c>
      <c r="E34" s="14">
        <v>-292427.71000000002</v>
      </c>
    </row>
    <row r="35" spans="1:5" x14ac:dyDescent="0.25">
      <c r="A35" s="7"/>
      <c r="B35" t="s">
        <v>24</v>
      </c>
      <c r="E35" s="14">
        <v>-191653.02</v>
      </c>
    </row>
    <row r="36" spans="1:5" x14ac:dyDescent="0.25">
      <c r="A36" s="7"/>
      <c r="E36" s="14"/>
    </row>
    <row r="37" spans="1:5" x14ac:dyDescent="0.25">
      <c r="A37" s="7" t="s">
        <v>66</v>
      </c>
      <c r="B37" s="16">
        <f>+B1</f>
        <v>44043</v>
      </c>
      <c r="E37" s="14">
        <f>SUM(E29:E36)</f>
        <v>2170679.0300000003</v>
      </c>
    </row>
    <row r="38" spans="1:5" x14ac:dyDescent="0.25">
      <c r="A38" s="7"/>
      <c r="E38" s="14"/>
    </row>
    <row r="39" spans="1:5" x14ac:dyDescent="0.25">
      <c r="A39" s="9" t="s">
        <v>15</v>
      </c>
      <c r="B39" s="10"/>
      <c r="C39" s="10"/>
      <c r="D39" s="10"/>
      <c r="E39" s="15">
        <f>+E37-E11</f>
        <v>0.61000000033527613</v>
      </c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5C1D-B3E0-479B-B989-0F8185D2BA8E}">
  <dimension ref="A1:E39"/>
  <sheetViews>
    <sheetView workbookViewId="0">
      <selection sqref="A1:F43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44074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887261.2</v>
      </c>
    </row>
    <row r="4" spans="1:5" x14ac:dyDescent="0.25">
      <c r="A4" s="7" t="s">
        <v>2</v>
      </c>
      <c r="E4" s="1">
        <v>46295.68</v>
      </c>
    </row>
    <row r="5" spans="1:5" x14ac:dyDescent="0.25">
      <c r="A5" s="7" t="s">
        <v>4</v>
      </c>
      <c r="E5" s="1">
        <v>23452.71</v>
      </c>
    </row>
    <row r="6" spans="1:5" x14ac:dyDescent="0.25">
      <c r="A6" s="7" t="s">
        <v>3</v>
      </c>
      <c r="E6" s="1">
        <v>67256</v>
      </c>
    </row>
    <row r="7" spans="1:5" x14ac:dyDescent="0.25">
      <c r="A7" s="7" t="s">
        <v>5</v>
      </c>
      <c r="E7" s="1">
        <v>361140.73</v>
      </c>
    </row>
    <row r="8" spans="1:5" x14ac:dyDescent="0.25">
      <c r="A8" s="7" t="s">
        <v>6</v>
      </c>
      <c r="E8" s="1">
        <v>239761.38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95670.86</v>
      </c>
    </row>
    <row r="11" spans="1:5" x14ac:dyDescent="0.25">
      <c r="A11" s="9" t="s">
        <v>67</v>
      </c>
      <c r="B11" s="18">
        <f>+B1</f>
        <v>44074</v>
      </c>
      <c r="C11" s="10"/>
      <c r="D11" s="10"/>
      <c r="E11" s="11">
        <f>SUM(E3:E10)</f>
        <v>1720838.5599999998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44044</v>
      </c>
      <c r="C15" s="4"/>
      <c r="D15" s="4"/>
      <c r="E15" s="13">
        <v>2170678.42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1634946.12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-2084785.98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44074</v>
      </c>
      <c r="C24" s="10"/>
      <c r="D24" s="10"/>
      <c r="E24" s="15">
        <f>+E15+E18+E21</f>
        <v>1720838.56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44074</v>
      </c>
      <c r="C29" s="4" t="s">
        <v>71</v>
      </c>
      <c r="D29" s="4"/>
      <c r="E29" s="13">
        <v>1799470.55</v>
      </c>
    </row>
    <row r="30" spans="1:5" x14ac:dyDescent="0.25">
      <c r="A30" s="7"/>
      <c r="B30" s="16">
        <f>+B29</f>
        <v>44074</v>
      </c>
      <c r="C30" t="s">
        <v>83</v>
      </c>
      <c r="E30" s="14">
        <v>194455.58</v>
      </c>
    </row>
    <row r="31" spans="1:5" x14ac:dyDescent="0.25">
      <c r="A31" s="7"/>
      <c r="E31" s="14"/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0</v>
      </c>
      <c r="B34" t="s">
        <v>23</v>
      </c>
      <c r="E34" s="14">
        <v>-45441.19</v>
      </c>
    </row>
    <row r="35" spans="1:5" x14ac:dyDescent="0.25">
      <c r="A35" s="7"/>
      <c r="B35" t="s">
        <v>24</v>
      </c>
      <c r="E35" s="14">
        <v>-227645.78</v>
      </c>
    </row>
    <row r="36" spans="1:5" x14ac:dyDescent="0.25">
      <c r="A36" s="7"/>
      <c r="E36" s="14"/>
    </row>
    <row r="37" spans="1:5" x14ac:dyDescent="0.25">
      <c r="A37" s="7" t="s">
        <v>66</v>
      </c>
      <c r="B37" s="16">
        <f>+B1</f>
        <v>44074</v>
      </c>
      <c r="E37" s="14">
        <f>SUM(E29:E36)</f>
        <v>1720839.1600000001</v>
      </c>
    </row>
    <row r="38" spans="1:5" x14ac:dyDescent="0.25">
      <c r="A38" s="7"/>
      <c r="E38" s="14"/>
    </row>
    <row r="39" spans="1:5" x14ac:dyDescent="0.25">
      <c r="A39" s="9" t="s">
        <v>15</v>
      </c>
      <c r="B39" s="10"/>
      <c r="C39" s="10"/>
      <c r="D39" s="10"/>
      <c r="E39" s="15">
        <f>+E37-E11</f>
        <v>0.6000000003259629</v>
      </c>
    </row>
  </sheetData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BA743-9D31-4A69-9666-8A1B295DD9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44104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704195.28</v>
      </c>
    </row>
    <row r="4" spans="1:5" x14ac:dyDescent="0.25">
      <c r="A4" s="7" t="s">
        <v>2</v>
      </c>
      <c r="E4" s="1">
        <v>-402411.82</v>
      </c>
    </row>
    <row r="5" spans="1:5" x14ac:dyDescent="0.25">
      <c r="A5" s="7" t="s">
        <v>4</v>
      </c>
      <c r="E5" s="1">
        <v>23772.34</v>
      </c>
    </row>
    <row r="6" spans="1:5" x14ac:dyDescent="0.25">
      <c r="A6" s="7" t="s">
        <v>3</v>
      </c>
      <c r="E6" s="1">
        <v>67256</v>
      </c>
    </row>
    <row r="7" spans="1:5" x14ac:dyDescent="0.25">
      <c r="A7" s="7" t="s">
        <v>5</v>
      </c>
      <c r="E7" s="1">
        <v>-352196.15</v>
      </c>
    </row>
    <row r="8" spans="1:5" x14ac:dyDescent="0.25">
      <c r="A8" s="7" t="s">
        <v>6</v>
      </c>
      <c r="E8" s="1">
        <v>239842.62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1284.49</v>
      </c>
    </row>
    <row r="11" spans="1:5" x14ac:dyDescent="0.25">
      <c r="A11" s="9" t="s">
        <v>67</v>
      </c>
      <c r="B11" s="18">
        <f>+B1</f>
        <v>44104</v>
      </c>
      <c r="C11" s="10"/>
      <c r="D11" s="10"/>
      <c r="E11" s="11">
        <f>SUM(E3:E10)</f>
        <v>281742.76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44075</v>
      </c>
      <c r="C15" s="4"/>
      <c r="D15" s="4"/>
      <c r="E15" s="13">
        <v>1720838.56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3123384.02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-4562479.82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44104</v>
      </c>
      <c r="C24" s="10"/>
      <c r="D24" s="10"/>
      <c r="E24" s="15">
        <f>+E15+E18+E21</f>
        <v>281742.75999999978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44104</v>
      </c>
      <c r="C29" s="4" t="s">
        <v>71</v>
      </c>
      <c r="D29" s="4"/>
      <c r="E29" s="13">
        <v>328125.77</v>
      </c>
    </row>
    <row r="30" spans="1:5" x14ac:dyDescent="0.25">
      <c r="A30" s="7"/>
      <c r="B30" s="16">
        <f>+B29</f>
        <v>44104</v>
      </c>
      <c r="C30" t="s">
        <v>83</v>
      </c>
      <c r="E30" s="14">
        <v>194536.82</v>
      </c>
    </row>
    <row r="31" spans="1:5" x14ac:dyDescent="0.25">
      <c r="A31" s="7"/>
      <c r="E31" s="14"/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0</v>
      </c>
      <c r="B34" t="s">
        <v>23</v>
      </c>
      <c r="E34" s="14">
        <v>-7439.52</v>
      </c>
    </row>
    <row r="35" spans="1:5" x14ac:dyDescent="0.25">
      <c r="A35" s="7"/>
      <c r="B35" t="s">
        <v>24</v>
      </c>
      <c r="E35" s="14">
        <v>-233479.71</v>
      </c>
    </row>
    <row r="36" spans="1:5" x14ac:dyDescent="0.25">
      <c r="A36" s="7"/>
      <c r="E36" s="14"/>
    </row>
    <row r="37" spans="1:5" x14ac:dyDescent="0.25">
      <c r="A37" s="7" t="s">
        <v>66</v>
      </c>
      <c r="B37" s="16">
        <f>+B1</f>
        <v>44104</v>
      </c>
      <c r="E37" s="14">
        <f>SUM(E29:E36)</f>
        <v>281743.35999999999</v>
      </c>
    </row>
    <row r="38" spans="1:5" x14ac:dyDescent="0.25">
      <c r="A38" s="7"/>
      <c r="E38" s="14"/>
    </row>
    <row r="39" spans="1:5" x14ac:dyDescent="0.25">
      <c r="A39" s="9" t="s">
        <v>15</v>
      </c>
      <c r="B39" s="10"/>
      <c r="C39" s="10"/>
      <c r="D39" s="10"/>
      <c r="E39" s="15">
        <f>+E37-E11</f>
        <v>0.59999999997671694</v>
      </c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B92F-A8FA-4B93-9E86-4AD4A8FFD592}">
  <dimension ref="A1:E39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44135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489945.74</v>
      </c>
    </row>
    <row r="4" spans="1:5" x14ac:dyDescent="0.25">
      <c r="A4" s="7" t="s">
        <v>2</v>
      </c>
      <c r="E4" s="1">
        <v>-113161.29</v>
      </c>
    </row>
    <row r="5" spans="1:5" x14ac:dyDescent="0.25">
      <c r="A5" s="7" t="s">
        <v>4</v>
      </c>
      <c r="E5" s="1">
        <v>26546.21</v>
      </c>
    </row>
    <row r="6" spans="1:5" x14ac:dyDescent="0.25">
      <c r="A6" s="7" t="s">
        <v>3</v>
      </c>
      <c r="E6" s="1">
        <v>67256</v>
      </c>
    </row>
    <row r="7" spans="1:5" x14ac:dyDescent="0.25">
      <c r="A7" s="7" t="s">
        <v>5</v>
      </c>
      <c r="E7" s="1">
        <v>-495989.15</v>
      </c>
    </row>
    <row r="8" spans="1:5" x14ac:dyDescent="0.25">
      <c r="A8" s="7" t="s">
        <v>6</v>
      </c>
      <c r="E8" s="1">
        <v>148729.56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21522.04</v>
      </c>
    </row>
    <row r="11" spans="1:5" x14ac:dyDescent="0.25">
      <c r="A11" s="9" t="s">
        <v>67</v>
      </c>
      <c r="B11" s="18">
        <f>+B1</f>
        <v>44135</v>
      </c>
      <c r="C11" s="10"/>
      <c r="D11" s="10"/>
      <c r="E11" s="11">
        <f>SUM(E3:E10)</f>
        <v>144849.11000000002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44105</v>
      </c>
      <c r="C15" s="4"/>
      <c r="D15" s="4"/>
      <c r="E15" s="13">
        <v>281742.76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2590239.7400000002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-2727133.39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44135</v>
      </c>
      <c r="C24" s="10"/>
      <c r="D24" s="10"/>
      <c r="E24" s="15">
        <f>+E15+E18+E21</f>
        <v>144849.10999999987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44135</v>
      </c>
      <c r="C29" s="4" t="s">
        <v>71</v>
      </c>
      <c r="D29" s="4"/>
      <c r="E29" s="13">
        <v>599829.13</v>
      </c>
    </row>
    <row r="30" spans="1:5" x14ac:dyDescent="0.25">
      <c r="A30" s="7"/>
      <c r="B30" s="16">
        <f>+B29</f>
        <v>44135</v>
      </c>
      <c r="C30" t="s">
        <v>83</v>
      </c>
      <c r="E30" s="14">
        <v>0</v>
      </c>
    </row>
    <row r="31" spans="1:5" x14ac:dyDescent="0.25">
      <c r="A31" s="7"/>
      <c r="E31" s="14"/>
    </row>
    <row r="32" spans="1:5" x14ac:dyDescent="0.25">
      <c r="A32" s="7"/>
      <c r="E32" s="14"/>
    </row>
    <row r="33" spans="1:5" x14ac:dyDescent="0.25">
      <c r="A33" s="7" t="s">
        <v>85</v>
      </c>
      <c r="E33" s="14">
        <v>-140000</v>
      </c>
    </row>
    <row r="34" spans="1:5" x14ac:dyDescent="0.25">
      <c r="A34" s="7" t="s">
        <v>0</v>
      </c>
      <c r="B34" t="s">
        <v>23</v>
      </c>
      <c r="E34" s="14">
        <v>-77862.05</v>
      </c>
    </row>
    <row r="35" spans="1:5" x14ac:dyDescent="0.25">
      <c r="A35" s="7"/>
      <c r="B35" t="s">
        <v>24</v>
      </c>
      <c r="E35" s="14">
        <v>-237117.97</v>
      </c>
    </row>
    <row r="36" spans="1:5" x14ac:dyDescent="0.25">
      <c r="A36" s="7"/>
      <c r="E36" s="14"/>
    </row>
    <row r="37" spans="1:5" x14ac:dyDescent="0.25">
      <c r="A37" s="7" t="s">
        <v>66</v>
      </c>
      <c r="B37" s="16">
        <f>+B1</f>
        <v>44135</v>
      </c>
      <c r="E37" s="14">
        <f>SUM(E29:E36)</f>
        <v>144849.11000000002</v>
      </c>
    </row>
    <row r="38" spans="1:5" x14ac:dyDescent="0.25">
      <c r="A38" s="7"/>
      <c r="E38" s="14"/>
    </row>
    <row r="39" spans="1:5" x14ac:dyDescent="0.25">
      <c r="A39" s="9" t="s">
        <v>15</v>
      </c>
      <c r="B39" s="10"/>
      <c r="C39" s="10"/>
      <c r="D39" s="10"/>
      <c r="E39" s="15">
        <f>+E37-E11</f>
        <v>0</v>
      </c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C44E-89A7-4517-AE1A-8A46176B54D0}">
  <dimension ref="A1:E38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44165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1345639.11</v>
      </c>
    </row>
    <row r="4" spans="1:5" x14ac:dyDescent="0.25">
      <c r="A4" s="7" t="s">
        <v>2</v>
      </c>
      <c r="E4" s="1">
        <v>-312028.19</v>
      </c>
    </row>
    <row r="5" spans="1:5" x14ac:dyDescent="0.25">
      <c r="A5" s="7" t="s">
        <v>4</v>
      </c>
      <c r="E5" s="1">
        <v>24713</v>
      </c>
    </row>
    <row r="6" spans="1:5" x14ac:dyDescent="0.25">
      <c r="A6" s="7" t="s">
        <v>3</v>
      </c>
      <c r="E6" s="1">
        <v>67256</v>
      </c>
    </row>
    <row r="7" spans="1:5" x14ac:dyDescent="0.25">
      <c r="A7" s="7" t="s">
        <v>5</v>
      </c>
      <c r="E7" s="1">
        <v>534529.48</v>
      </c>
    </row>
    <row r="8" spans="1:5" x14ac:dyDescent="0.25">
      <c r="A8" s="7" t="s">
        <v>6</v>
      </c>
      <c r="E8" s="1">
        <v>148729.56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25369.72</v>
      </c>
    </row>
    <row r="11" spans="1:5" x14ac:dyDescent="0.25">
      <c r="A11" s="9" t="s">
        <v>67</v>
      </c>
      <c r="B11" s="18">
        <f>+B1</f>
        <v>44165</v>
      </c>
      <c r="C11" s="10"/>
      <c r="D11" s="10"/>
      <c r="E11" s="11">
        <f>SUM(E3:E10)</f>
        <v>1834208.6800000002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44136</v>
      </c>
      <c r="C15" s="4"/>
      <c r="D15" s="4"/>
      <c r="E15" s="13">
        <v>202951.86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5247383.04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-3616126.22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44165</v>
      </c>
      <c r="C24" s="10"/>
      <c r="D24" s="10"/>
      <c r="E24" s="15">
        <f>+E15+E18+E21</f>
        <v>1834208.6800000002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44165</v>
      </c>
      <c r="C29" s="4" t="s">
        <v>71</v>
      </c>
      <c r="D29" s="4"/>
      <c r="E29" s="13">
        <v>2352896.25</v>
      </c>
    </row>
    <row r="30" spans="1:5" x14ac:dyDescent="0.25">
      <c r="A30" s="7"/>
      <c r="B30" s="16">
        <f>+B29</f>
        <v>44165</v>
      </c>
      <c r="C30" t="s">
        <v>83</v>
      </c>
      <c r="E30" s="14">
        <v>0</v>
      </c>
    </row>
    <row r="31" spans="1:5" x14ac:dyDescent="0.25">
      <c r="A31" s="7"/>
      <c r="E31" s="14"/>
    </row>
    <row r="32" spans="1:5" x14ac:dyDescent="0.25">
      <c r="A32" s="7"/>
      <c r="B32" t="s">
        <v>86</v>
      </c>
      <c r="E32" s="14">
        <v>-487</v>
      </c>
    </row>
    <row r="33" spans="1:5" x14ac:dyDescent="0.25">
      <c r="A33" s="7" t="s">
        <v>0</v>
      </c>
      <c r="B33" t="s">
        <v>23</v>
      </c>
      <c r="E33" s="14">
        <v>-254114.04</v>
      </c>
    </row>
    <row r="34" spans="1:5" x14ac:dyDescent="0.25">
      <c r="A34" s="7"/>
      <c r="B34" t="s">
        <v>24</v>
      </c>
      <c r="E34" s="14">
        <v>-264086.53000000003</v>
      </c>
    </row>
    <row r="35" spans="1:5" x14ac:dyDescent="0.25">
      <c r="A35" s="7"/>
      <c r="E35" s="14"/>
    </row>
    <row r="36" spans="1:5" x14ac:dyDescent="0.25">
      <c r="A36" s="7" t="s">
        <v>66</v>
      </c>
      <c r="B36" s="16">
        <v>44165</v>
      </c>
      <c r="E36" s="14">
        <f>SUM(E29:E35)</f>
        <v>1834208.68</v>
      </c>
    </row>
    <row r="37" spans="1:5" x14ac:dyDescent="0.25">
      <c r="A37" s="7"/>
      <c r="E37" s="14"/>
    </row>
    <row r="38" spans="1:5" x14ac:dyDescent="0.25">
      <c r="A38" s="9" t="s">
        <v>15</v>
      </c>
      <c r="B38" s="10"/>
      <c r="C38" s="10"/>
      <c r="D38" s="10"/>
      <c r="E38" s="15">
        <f>+E36-E11</f>
        <v>0</v>
      </c>
    </row>
  </sheetData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8774A-9999-4DF7-AA8C-71E1838CC10F}">
  <dimension ref="A1:E38"/>
  <sheetViews>
    <sheetView workbookViewId="0">
      <selection sqref="A1:E38"/>
    </sheetView>
  </sheetViews>
  <sheetFormatPr defaultRowHeight="15" x14ac:dyDescent="0.25"/>
  <cols>
    <col min="1" max="1" width="30.7109375" customWidth="1"/>
    <col min="2" max="2" width="28.140625" bestFit="1" customWidth="1"/>
    <col min="4" max="4" width="11.85546875" customWidth="1"/>
    <col min="5" max="5" width="13.5703125" bestFit="1" customWidth="1"/>
  </cols>
  <sheetData>
    <row r="1" spans="1:5" ht="18.75" x14ac:dyDescent="0.3">
      <c r="A1" s="2" t="s">
        <v>62</v>
      </c>
      <c r="B1" s="16">
        <v>44196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1978290.22</v>
      </c>
    </row>
    <row r="4" spans="1:5" x14ac:dyDescent="0.25">
      <c r="A4" s="7" t="s">
        <v>2</v>
      </c>
      <c r="E4" s="1">
        <v>-350529.88</v>
      </c>
    </row>
    <row r="5" spans="1:5" x14ac:dyDescent="0.25">
      <c r="A5" s="7" t="s">
        <v>4</v>
      </c>
      <c r="E5" s="1">
        <v>24893.86</v>
      </c>
    </row>
    <row r="6" spans="1:5" x14ac:dyDescent="0.25">
      <c r="A6" s="7" t="s">
        <v>3</v>
      </c>
      <c r="E6" s="1">
        <v>67256</v>
      </c>
    </row>
    <row r="7" spans="1:5" x14ac:dyDescent="0.25">
      <c r="A7" s="7" t="s">
        <v>5</v>
      </c>
      <c r="E7" s="1">
        <v>534529.48</v>
      </c>
    </row>
    <row r="8" spans="1:5" x14ac:dyDescent="0.25">
      <c r="A8" s="7" t="s">
        <v>6</v>
      </c>
      <c r="E8" s="1">
        <v>9280.26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10646.76</v>
      </c>
    </row>
    <row r="11" spans="1:5" x14ac:dyDescent="0.25">
      <c r="A11" s="9" t="s">
        <v>67</v>
      </c>
      <c r="B11" s="18">
        <f>+B1</f>
        <v>44196</v>
      </c>
      <c r="C11" s="10"/>
      <c r="D11" s="10"/>
      <c r="E11" s="11">
        <f>SUM(E3:E10)</f>
        <v>2274366.6999999993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44166</v>
      </c>
      <c r="C15" s="4"/>
      <c r="D15" s="4"/>
      <c r="E15" s="13">
        <v>1834208.68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2816718.54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-2376560.52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44196</v>
      </c>
      <c r="C24" s="10"/>
      <c r="D24" s="10"/>
      <c r="E24" s="15">
        <f>+E15+E18+E21</f>
        <v>2274366.6999999997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44196</v>
      </c>
      <c r="C29" s="4" t="s">
        <v>71</v>
      </c>
      <c r="D29" s="4"/>
      <c r="E29" s="13">
        <v>2643510.7400000002</v>
      </c>
    </row>
    <row r="30" spans="1:5" x14ac:dyDescent="0.25">
      <c r="A30" s="7"/>
      <c r="B30" s="16">
        <f>+B29</f>
        <v>44196</v>
      </c>
      <c r="C30" t="s">
        <v>83</v>
      </c>
      <c r="E30" s="14">
        <v>0</v>
      </c>
    </row>
    <row r="31" spans="1:5" x14ac:dyDescent="0.25">
      <c r="A31" s="7"/>
      <c r="E31" s="14"/>
    </row>
    <row r="32" spans="1:5" x14ac:dyDescent="0.25">
      <c r="A32" s="7"/>
      <c r="B32" t="s">
        <v>87</v>
      </c>
      <c r="E32" s="14">
        <v>-3591.25</v>
      </c>
    </row>
    <row r="33" spans="1:5" x14ac:dyDescent="0.25">
      <c r="A33" s="7" t="s">
        <v>0</v>
      </c>
      <c r="B33" t="s">
        <v>23</v>
      </c>
      <c r="E33" s="14">
        <v>-64430.720000000001</v>
      </c>
    </row>
    <row r="34" spans="1:5" x14ac:dyDescent="0.25">
      <c r="A34" s="7"/>
      <c r="B34" t="s">
        <v>24</v>
      </c>
      <c r="E34" s="14">
        <v>-301122.07</v>
      </c>
    </row>
    <row r="35" spans="1:5" x14ac:dyDescent="0.25">
      <c r="A35" s="7"/>
      <c r="E35" s="14"/>
    </row>
    <row r="36" spans="1:5" x14ac:dyDescent="0.25">
      <c r="A36" s="7" t="s">
        <v>66</v>
      </c>
      <c r="B36" s="16">
        <v>44196</v>
      </c>
      <c r="E36" s="14">
        <f>SUM(E29:E35)</f>
        <v>2274366.7000000002</v>
      </c>
    </row>
    <row r="37" spans="1:5" x14ac:dyDescent="0.25">
      <c r="A37" s="7"/>
      <c r="E37" s="14"/>
    </row>
    <row r="38" spans="1:5" x14ac:dyDescent="0.25">
      <c r="A38" s="9" t="s">
        <v>15</v>
      </c>
      <c r="B38" s="10"/>
      <c r="C38" s="10"/>
      <c r="D38" s="10"/>
      <c r="E38" s="15">
        <f>+E36-E11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H5" s="1">
        <v>163885.94</v>
      </c>
    </row>
    <row r="6" spans="1:8" x14ac:dyDescent="0.25">
      <c r="A6" s="7" t="s">
        <v>3</v>
      </c>
      <c r="H6" s="1">
        <v>75650</v>
      </c>
    </row>
    <row r="7" spans="1:8" x14ac:dyDescent="0.25">
      <c r="A7" s="7" t="s">
        <v>4</v>
      </c>
      <c r="H7" s="1">
        <v>19536.939999999999</v>
      </c>
    </row>
    <row r="8" spans="1:8" x14ac:dyDescent="0.25">
      <c r="A8" s="7" t="s">
        <v>5</v>
      </c>
      <c r="H8" s="1">
        <v>600554.82999999996</v>
      </c>
    </row>
    <row r="9" spans="1:8" x14ac:dyDescent="0.25">
      <c r="A9" s="7" t="s">
        <v>6</v>
      </c>
      <c r="H9" s="1">
        <v>173869.22</v>
      </c>
    </row>
    <row r="10" spans="1:8" x14ac:dyDescent="0.25">
      <c r="A10" s="7" t="s">
        <v>7</v>
      </c>
      <c r="H10" s="1">
        <v>-16529.189999999999</v>
      </c>
    </row>
    <row r="11" spans="1:8" x14ac:dyDescent="0.25">
      <c r="A11" s="7" t="s">
        <v>8</v>
      </c>
      <c r="H11" s="1">
        <v>115882.62</v>
      </c>
    </row>
    <row r="12" spans="1:8" x14ac:dyDescent="0.25">
      <c r="A12" s="9" t="s">
        <v>53</v>
      </c>
      <c r="B12" s="10"/>
      <c r="C12" s="10"/>
      <c r="D12" s="10"/>
      <c r="E12" s="10"/>
      <c r="F12" s="10"/>
      <c r="G12" s="10"/>
      <c r="H12" s="11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3">
        <v>2734227.9</v>
      </c>
    </row>
    <row r="17" spans="1:8" x14ac:dyDescent="0.25">
      <c r="A17" s="7"/>
      <c r="H17" s="14"/>
    </row>
    <row r="18" spans="1:8" x14ac:dyDescent="0.25">
      <c r="A18" s="7"/>
      <c r="H18" s="14"/>
    </row>
    <row r="19" spans="1:8" x14ac:dyDescent="0.25">
      <c r="A19" s="7" t="s">
        <v>19</v>
      </c>
      <c r="H19" s="14">
        <v>1556495.89</v>
      </c>
    </row>
    <row r="20" spans="1:8" x14ac:dyDescent="0.25">
      <c r="A20" s="7"/>
      <c r="H20" s="14"/>
    </row>
    <row r="21" spans="1:8" x14ac:dyDescent="0.25">
      <c r="A21" s="7"/>
      <c r="H21" s="14"/>
    </row>
    <row r="22" spans="1:8" x14ac:dyDescent="0.25">
      <c r="A22" s="7" t="s">
        <v>17</v>
      </c>
      <c r="H22" s="14">
        <f>-928689.77-29075.62-38576.56-19308.23-16529.19-17100.6</f>
        <v>-1049279.97</v>
      </c>
    </row>
    <row r="23" spans="1:8" x14ac:dyDescent="0.25">
      <c r="A23" s="7"/>
      <c r="H23" s="14"/>
    </row>
    <row r="24" spans="1:8" x14ac:dyDescent="0.25">
      <c r="A24" s="7"/>
      <c r="H24" s="14"/>
    </row>
    <row r="25" spans="1:8" x14ac:dyDescent="0.25">
      <c r="A25" s="9" t="s">
        <v>52</v>
      </c>
      <c r="B25" s="10"/>
      <c r="C25" s="10"/>
      <c r="D25" s="10"/>
      <c r="E25" s="10"/>
      <c r="F25" s="10"/>
      <c r="G25" s="10"/>
      <c r="H25" s="15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3">
        <v>3382338.45</v>
      </c>
    </row>
    <row r="30" spans="1:8" x14ac:dyDescent="0.25">
      <c r="A30" s="7"/>
      <c r="E30" t="s">
        <v>22</v>
      </c>
      <c r="H30" s="14">
        <v>189991.34</v>
      </c>
    </row>
    <row r="31" spans="1:8" x14ac:dyDescent="0.25">
      <c r="A31" s="7"/>
      <c r="H31" s="14"/>
    </row>
    <row r="32" spans="1:8" x14ac:dyDescent="0.25">
      <c r="A32" s="7"/>
      <c r="H32" s="14"/>
    </row>
    <row r="33" spans="1:8" x14ac:dyDescent="0.25">
      <c r="A33" s="7"/>
      <c r="H33" s="14"/>
    </row>
    <row r="34" spans="1:8" x14ac:dyDescent="0.25">
      <c r="A34" s="7"/>
      <c r="H34" s="14"/>
    </row>
    <row r="35" spans="1:8" x14ac:dyDescent="0.25">
      <c r="A35" s="7"/>
      <c r="H35" s="14"/>
    </row>
    <row r="36" spans="1:8" x14ac:dyDescent="0.25">
      <c r="A36" s="7"/>
      <c r="H36" s="14"/>
    </row>
    <row r="37" spans="1:8" x14ac:dyDescent="0.25">
      <c r="A37" s="7" t="s">
        <v>0</v>
      </c>
      <c r="D37" t="s">
        <v>23</v>
      </c>
      <c r="H37" s="14">
        <v>-242889.71</v>
      </c>
    </row>
    <row r="38" spans="1:8" x14ac:dyDescent="0.25">
      <c r="A38" s="7"/>
      <c r="D38" t="s">
        <v>24</v>
      </c>
      <c r="H38" s="14">
        <v>-88063.92</v>
      </c>
    </row>
    <row r="39" spans="1:8" x14ac:dyDescent="0.25">
      <c r="A39" s="7" t="s">
        <v>55</v>
      </c>
      <c r="H39" s="14">
        <f>SUM(H29:H38)</f>
        <v>3241376.16</v>
      </c>
    </row>
    <row r="40" spans="1:8" x14ac:dyDescent="0.25">
      <c r="A40" s="7"/>
      <c r="H40" s="14"/>
    </row>
    <row r="41" spans="1:8" x14ac:dyDescent="0.25">
      <c r="A41" s="7"/>
      <c r="H41" s="14"/>
    </row>
    <row r="42" spans="1:8" x14ac:dyDescent="0.25">
      <c r="A42" s="9" t="s">
        <v>15</v>
      </c>
      <c r="B42" s="10"/>
      <c r="C42" s="10"/>
      <c r="D42" s="10"/>
      <c r="E42" s="10"/>
      <c r="F42" s="10"/>
      <c r="G42" s="10"/>
      <c r="H42" s="15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6669-C8CB-4324-8735-2B183550DF83}">
  <dimension ref="A1:E38"/>
  <sheetViews>
    <sheetView workbookViewId="0">
      <selection sqref="A1:E38"/>
    </sheetView>
  </sheetViews>
  <sheetFormatPr defaultRowHeight="15" x14ac:dyDescent="0.25"/>
  <cols>
    <col min="1" max="1" width="34.140625" bestFit="1" customWidth="1"/>
    <col min="2" max="2" width="21.7109375" customWidth="1"/>
    <col min="5" max="5" width="13.5703125" bestFit="1" customWidth="1"/>
  </cols>
  <sheetData>
    <row r="1" spans="1:5" ht="18.75" x14ac:dyDescent="0.3">
      <c r="A1" s="2" t="s">
        <v>62</v>
      </c>
      <c r="B1" s="16">
        <v>44227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2355080.67</v>
      </c>
    </row>
    <row r="4" spans="1:5" x14ac:dyDescent="0.25">
      <c r="A4" s="7" t="s">
        <v>2</v>
      </c>
      <c r="E4" s="1">
        <v>-407935.86</v>
      </c>
    </row>
    <row r="5" spans="1:5" x14ac:dyDescent="0.25">
      <c r="A5" s="7" t="s">
        <v>4</v>
      </c>
      <c r="E5" s="1">
        <v>24777.360000000001</v>
      </c>
    </row>
    <row r="6" spans="1:5" x14ac:dyDescent="0.25">
      <c r="A6" s="7" t="s">
        <v>3</v>
      </c>
      <c r="E6" s="1">
        <v>67256</v>
      </c>
    </row>
    <row r="7" spans="1:5" x14ac:dyDescent="0.25">
      <c r="A7" s="7" t="s">
        <v>5</v>
      </c>
      <c r="E7" s="1">
        <v>534529.48</v>
      </c>
    </row>
    <row r="8" spans="1:5" x14ac:dyDescent="0.25">
      <c r="A8" s="7" t="s">
        <v>6</v>
      </c>
      <c r="E8" s="1">
        <v>9280.26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6484.09</v>
      </c>
    </row>
    <row r="11" spans="1:5" x14ac:dyDescent="0.25">
      <c r="A11" s="9" t="s">
        <v>67</v>
      </c>
      <c r="B11" s="18">
        <f>+B1</f>
        <v>44227</v>
      </c>
      <c r="C11" s="10"/>
      <c r="D11" s="10"/>
      <c r="E11" s="11">
        <f>SUM(E3:E10)</f>
        <v>2589472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44227</v>
      </c>
      <c r="C15" s="4"/>
      <c r="D15" s="4"/>
      <c r="E15" s="13">
        <v>2274366.7000000002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2367188.5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-2052083.2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44227</v>
      </c>
      <c r="C24" s="10"/>
      <c r="D24" s="10"/>
      <c r="E24" s="15">
        <f>+E15+E18+E21</f>
        <v>2589472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44227</v>
      </c>
      <c r="C29" s="4" t="s">
        <v>71</v>
      </c>
      <c r="D29" s="4"/>
      <c r="E29" s="13">
        <v>2904405.73</v>
      </c>
    </row>
    <row r="30" spans="1:5" x14ac:dyDescent="0.25">
      <c r="A30" s="7"/>
      <c r="B30" s="16">
        <f>+B29</f>
        <v>44227</v>
      </c>
      <c r="C30" t="s">
        <v>83</v>
      </c>
      <c r="E30" s="14">
        <v>0</v>
      </c>
    </row>
    <row r="31" spans="1:5" x14ac:dyDescent="0.25">
      <c r="A31" s="7"/>
      <c r="E31" s="14"/>
    </row>
    <row r="32" spans="1:5" x14ac:dyDescent="0.25">
      <c r="A32" s="7"/>
      <c r="B32" t="s">
        <v>88</v>
      </c>
      <c r="E32" s="14">
        <v>3881.36</v>
      </c>
    </row>
    <row r="33" spans="1:5" x14ac:dyDescent="0.25">
      <c r="A33" s="7" t="s">
        <v>0</v>
      </c>
      <c r="B33" t="s">
        <v>23</v>
      </c>
      <c r="E33" s="14">
        <v>-99544.62</v>
      </c>
    </row>
    <row r="34" spans="1:5" x14ac:dyDescent="0.25">
      <c r="A34" s="7"/>
      <c r="B34" t="s">
        <v>24</v>
      </c>
      <c r="E34" s="14">
        <v>-219270.47</v>
      </c>
    </row>
    <row r="35" spans="1:5" x14ac:dyDescent="0.25">
      <c r="A35" s="7"/>
      <c r="E35" s="14"/>
    </row>
    <row r="36" spans="1:5" x14ac:dyDescent="0.25">
      <c r="A36" s="7" t="s">
        <v>66</v>
      </c>
      <c r="B36" s="16">
        <v>44227</v>
      </c>
      <c r="E36" s="14">
        <f>SUM(E29:E35)</f>
        <v>2589471.9999999995</v>
      </c>
    </row>
    <row r="37" spans="1:5" x14ac:dyDescent="0.25">
      <c r="A37" s="7"/>
      <c r="E37" s="14"/>
    </row>
    <row r="38" spans="1:5" x14ac:dyDescent="0.25">
      <c r="A38" s="9" t="s">
        <v>15</v>
      </c>
      <c r="B38" s="10"/>
      <c r="C38" s="10"/>
      <c r="D38" s="10"/>
      <c r="E38" s="15">
        <f>+E36-E11</f>
        <v>0</v>
      </c>
    </row>
  </sheetData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FBBFC-4B3E-462C-BF6C-99DB8464DB35}">
  <dimension ref="A1:E38"/>
  <sheetViews>
    <sheetView topLeftCell="A16" workbookViewId="0">
      <selection activeCell="E34" sqref="E34"/>
    </sheetView>
  </sheetViews>
  <sheetFormatPr defaultRowHeight="15" x14ac:dyDescent="0.25"/>
  <cols>
    <col min="1" max="1" width="34.140625" bestFit="1" customWidth="1"/>
    <col min="2" max="2" width="23.14062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44255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2488254.85</v>
      </c>
    </row>
    <row r="4" spans="1:5" x14ac:dyDescent="0.25">
      <c r="A4" s="7" t="s">
        <v>2</v>
      </c>
      <c r="E4" s="1">
        <v>112658.81</v>
      </c>
    </row>
    <row r="5" spans="1:5" x14ac:dyDescent="0.25">
      <c r="A5" s="7" t="s">
        <v>4</v>
      </c>
      <c r="E5" s="1">
        <v>27009.93</v>
      </c>
    </row>
    <row r="6" spans="1:5" x14ac:dyDescent="0.25">
      <c r="A6" s="7" t="s">
        <v>3</v>
      </c>
      <c r="E6" s="1">
        <v>67256</v>
      </c>
    </row>
    <row r="7" spans="1:5" x14ac:dyDescent="0.25">
      <c r="A7" s="7" t="s">
        <v>5</v>
      </c>
      <c r="E7" s="1">
        <v>507053.86</v>
      </c>
    </row>
    <row r="8" spans="1:5" x14ac:dyDescent="0.25">
      <c r="A8" s="7" t="s">
        <v>6</v>
      </c>
      <c r="E8" s="1">
        <v>7113.29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-4189.74</v>
      </c>
    </row>
    <row r="11" spans="1:5" x14ac:dyDescent="0.25">
      <c r="A11" s="9" t="s">
        <v>67</v>
      </c>
      <c r="B11" s="18">
        <f>+B1</f>
        <v>44255</v>
      </c>
      <c r="C11" s="10"/>
      <c r="D11" s="10"/>
      <c r="E11" s="11">
        <f>SUM(E3:E10)</f>
        <v>3205157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44228</v>
      </c>
      <c r="C15" s="4"/>
      <c r="D15" s="4"/>
      <c r="E15" s="13">
        <v>2589472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2466705.0099999998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-1851020.01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44255</v>
      </c>
      <c r="C24" s="10"/>
      <c r="D24" s="10"/>
      <c r="E24" s="15">
        <f>+E15+E18+E21</f>
        <v>3205157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44255</v>
      </c>
      <c r="C29" s="4" t="s">
        <v>71</v>
      </c>
      <c r="D29" s="4"/>
      <c r="E29" s="13">
        <v>3507410.35</v>
      </c>
    </row>
    <row r="30" spans="1:5" x14ac:dyDescent="0.25">
      <c r="A30" s="7"/>
      <c r="B30" s="16">
        <f>+B29</f>
        <v>44255</v>
      </c>
      <c r="C30" t="s">
        <v>83</v>
      </c>
      <c r="E30" s="14">
        <v>0</v>
      </c>
    </row>
    <row r="31" spans="1:5" x14ac:dyDescent="0.25">
      <c r="A31" s="7"/>
      <c r="E31" s="14"/>
    </row>
    <row r="32" spans="1:5" x14ac:dyDescent="0.25">
      <c r="A32" s="7"/>
      <c r="B32" t="s">
        <v>89</v>
      </c>
      <c r="E32" s="14">
        <v>231.49</v>
      </c>
    </row>
    <row r="33" spans="1:5" x14ac:dyDescent="0.25">
      <c r="A33" s="7" t="s">
        <v>0</v>
      </c>
      <c r="B33" t="s">
        <v>23</v>
      </c>
      <c r="E33" s="14">
        <v>-17518.759999999998</v>
      </c>
    </row>
    <row r="34" spans="1:5" x14ac:dyDescent="0.25">
      <c r="A34" s="7"/>
      <c r="B34" t="s">
        <v>24</v>
      </c>
      <c r="E34" s="14">
        <v>-284966.08</v>
      </c>
    </row>
    <row r="35" spans="1:5" x14ac:dyDescent="0.25">
      <c r="A35" s="7"/>
      <c r="E35" s="14"/>
    </row>
    <row r="36" spans="1:5" x14ac:dyDescent="0.25">
      <c r="A36" s="7" t="s">
        <v>66</v>
      </c>
      <c r="B36" s="16">
        <v>44227</v>
      </c>
      <c r="E36" s="14">
        <f>SUM(E29:E35)</f>
        <v>3205157.0000000005</v>
      </c>
    </row>
    <row r="37" spans="1:5" x14ac:dyDescent="0.25">
      <c r="A37" s="7"/>
      <c r="E37" s="14"/>
    </row>
    <row r="38" spans="1:5" x14ac:dyDescent="0.25">
      <c r="A38" s="9" t="s">
        <v>15</v>
      </c>
      <c r="B38" s="10"/>
      <c r="C38" s="10"/>
      <c r="D38" s="10"/>
      <c r="E38" s="15">
        <f>+E36-E11</f>
        <v>0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164A3-07E2-463A-B478-7BC4A73E2F22}">
  <dimension ref="A1:E38"/>
  <sheetViews>
    <sheetView workbookViewId="0">
      <selection sqref="A1:E38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44286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2158772.2799999998</v>
      </c>
    </row>
    <row r="4" spans="1:5" x14ac:dyDescent="0.25">
      <c r="A4" s="7" t="s">
        <v>2</v>
      </c>
      <c r="E4" s="1">
        <v>29535.63</v>
      </c>
    </row>
    <row r="5" spans="1:5" x14ac:dyDescent="0.25">
      <c r="A5" s="7" t="s">
        <v>4</v>
      </c>
      <c r="E5" s="1">
        <v>27136.53</v>
      </c>
    </row>
    <row r="6" spans="1:5" x14ac:dyDescent="0.25">
      <c r="A6" s="7" t="s">
        <v>3</v>
      </c>
      <c r="E6" s="1">
        <v>67256</v>
      </c>
    </row>
    <row r="7" spans="1:5" x14ac:dyDescent="0.25">
      <c r="A7" s="7" t="s">
        <v>5</v>
      </c>
      <c r="E7" s="1">
        <v>449056.98</v>
      </c>
    </row>
    <row r="8" spans="1:5" x14ac:dyDescent="0.25">
      <c r="A8" s="7" t="s">
        <v>6</v>
      </c>
      <c r="E8" s="1">
        <v>7113.29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-19543.84</v>
      </c>
    </row>
    <row r="11" spans="1:5" x14ac:dyDescent="0.25">
      <c r="A11" s="9" t="s">
        <v>67</v>
      </c>
      <c r="B11" s="18">
        <f>+B1</f>
        <v>44286</v>
      </c>
      <c r="C11" s="10"/>
      <c r="D11" s="10"/>
      <c r="E11" s="11">
        <f>SUM(E3:E10)</f>
        <v>2719326.8699999996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44256</v>
      </c>
      <c r="C15" s="4"/>
      <c r="D15" s="4"/>
      <c r="E15" s="13">
        <v>3205157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1766961.31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-2252791.44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44286</v>
      </c>
      <c r="C24" s="10"/>
      <c r="D24" s="10"/>
      <c r="E24" s="15">
        <f>+E15+E18+E21</f>
        <v>2719326.8700000006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44286</v>
      </c>
      <c r="C29" s="4" t="s">
        <v>71</v>
      </c>
      <c r="D29" s="4"/>
      <c r="E29" s="13">
        <v>2981575.36</v>
      </c>
    </row>
    <row r="30" spans="1:5" x14ac:dyDescent="0.25">
      <c r="A30" s="7"/>
      <c r="B30" s="16">
        <f>+B29</f>
        <v>44286</v>
      </c>
      <c r="C30" t="s">
        <v>83</v>
      </c>
      <c r="E30" s="14">
        <v>0</v>
      </c>
    </row>
    <row r="31" spans="1:5" x14ac:dyDescent="0.25">
      <c r="A31" s="7"/>
      <c r="E31" s="14"/>
    </row>
    <row r="32" spans="1:5" x14ac:dyDescent="0.25">
      <c r="A32" s="7"/>
      <c r="B32" t="s">
        <v>90</v>
      </c>
      <c r="E32" s="14">
        <v>149.37</v>
      </c>
    </row>
    <row r="33" spans="1:5" x14ac:dyDescent="0.25">
      <c r="A33" s="7" t="s">
        <v>0</v>
      </c>
      <c r="B33" t="s">
        <v>23</v>
      </c>
      <c r="E33" s="14">
        <v>-10572.3</v>
      </c>
    </row>
    <row r="34" spans="1:5" x14ac:dyDescent="0.25">
      <c r="A34" s="7"/>
      <c r="B34" t="s">
        <v>24</v>
      </c>
      <c r="E34" s="14">
        <v>-251825.56</v>
      </c>
    </row>
    <row r="35" spans="1:5" x14ac:dyDescent="0.25">
      <c r="A35" s="7"/>
      <c r="E35" s="14"/>
    </row>
    <row r="36" spans="1:5" x14ac:dyDescent="0.25">
      <c r="A36" s="7" t="s">
        <v>66</v>
      </c>
      <c r="B36" s="16">
        <v>44286</v>
      </c>
      <c r="E36" s="14">
        <f>SUM(E29:E35)</f>
        <v>2719326.87</v>
      </c>
    </row>
    <row r="37" spans="1:5" x14ac:dyDescent="0.25">
      <c r="A37" s="7"/>
      <c r="E37" s="14"/>
    </row>
    <row r="38" spans="1:5" x14ac:dyDescent="0.25">
      <c r="A38" s="9" t="s">
        <v>15</v>
      </c>
      <c r="B38" s="10"/>
      <c r="C38" s="10"/>
      <c r="D38" s="10"/>
      <c r="E38" s="15">
        <f>+E36-E11</f>
        <v>0</v>
      </c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B2FBB-1062-49E4-A907-C9411B8A3CD4}">
  <sheetPr>
    <pageSetUpPr fitToPage="1"/>
  </sheetPr>
  <dimension ref="A1:E37"/>
  <sheetViews>
    <sheetView workbookViewId="0">
      <selection sqref="A1:E37"/>
    </sheetView>
  </sheetViews>
  <sheetFormatPr defaultRowHeight="15" x14ac:dyDescent="0.25"/>
  <cols>
    <col min="1" max="1" width="34.140625" bestFit="1" customWidth="1"/>
    <col min="2" max="2" width="26.28515625" bestFit="1" customWidth="1"/>
    <col min="5" max="5" width="14.85546875" bestFit="1" customWidth="1"/>
  </cols>
  <sheetData>
    <row r="1" spans="1:5" ht="18.75" x14ac:dyDescent="0.3">
      <c r="A1" s="2" t="s">
        <v>62</v>
      </c>
      <c r="B1" s="16">
        <v>44316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1980904.23</v>
      </c>
    </row>
    <row r="4" spans="1:5" x14ac:dyDescent="0.25">
      <c r="A4" s="7" t="s">
        <v>2</v>
      </c>
      <c r="E4" s="1">
        <v>-55840.42</v>
      </c>
    </row>
    <row r="5" spans="1:5" x14ac:dyDescent="0.25">
      <c r="A5" s="7" t="s">
        <v>4</v>
      </c>
      <c r="E5" s="1">
        <v>32957.79</v>
      </c>
    </row>
    <row r="6" spans="1:5" x14ac:dyDescent="0.25">
      <c r="A6" s="7" t="s">
        <v>3</v>
      </c>
      <c r="E6" s="1">
        <v>67256</v>
      </c>
    </row>
    <row r="7" spans="1:5" x14ac:dyDescent="0.25">
      <c r="A7" s="7" t="s">
        <v>5</v>
      </c>
      <c r="E7" s="1">
        <v>-324500.89</v>
      </c>
    </row>
    <row r="8" spans="1:5" x14ac:dyDescent="0.25">
      <c r="A8" s="7" t="s">
        <v>6</v>
      </c>
      <c r="E8" s="1">
        <v>7113.29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6142.7</v>
      </c>
    </row>
    <row r="11" spans="1:5" x14ac:dyDescent="0.25">
      <c r="A11" s="9" t="s">
        <v>67</v>
      </c>
      <c r="B11" s="18">
        <f>+B1</f>
        <v>44316</v>
      </c>
      <c r="C11" s="10"/>
      <c r="D11" s="10"/>
      <c r="E11" s="11">
        <f>SUM(E3:E10)</f>
        <v>1714032.7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44287</v>
      </c>
      <c r="C15" s="4"/>
      <c r="D15" s="4"/>
      <c r="E15" s="13">
        <v>2719326.87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3184920.03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-4190214.2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44316</v>
      </c>
      <c r="C24" s="10"/>
      <c r="D24" s="10"/>
      <c r="E24" s="15">
        <f>+E15+E18+E21</f>
        <v>1714032.7000000002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44316</v>
      </c>
      <c r="C29" s="4" t="s">
        <v>71</v>
      </c>
      <c r="D29" s="4"/>
      <c r="E29" s="13">
        <v>2246460.36</v>
      </c>
    </row>
    <row r="30" spans="1:5" x14ac:dyDescent="0.25">
      <c r="A30" s="7"/>
      <c r="E30" s="14"/>
    </row>
    <row r="31" spans="1:5" x14ac:dyDescent="0.25">
      <c r="A31" s="7"/>
      <c r="E31" s="14"/>
    </row>
    <row r="32" spans="1:5" x14ac:dyDescent="0.25">
      <c r="A32" s="7" t="s">
        <v>0</v>
      </c>
      <c r="B32" t="s">
        <v>23</v>
      </c>
      <c r="E32" s="14">
        <v>-305287.27</v>
      </c>
    </row>
    <row r="33" spans="1:5" x14ac:dyDescent="0.25">
      <c r="A33" s="7"/>
      <c r="B33" t="s">
        <v>24</v>
      </c>
      <c r="E33" s="14">
        <v>-227101.72</v>
      </c>
    </row>
    <row r="34" spans="1:5" x14ac:dyDescent="0.25">
      <c r="A34" s="7"/>
      <c r="E34" s="14"/>
    </row>
    <row r="35" spans="1:5" x14ac:dyDescent="0.25">
      <c r="A35" s="7" t="s">
        <v>66</v>
      </c>
      <c r="B35" s="16">
        <v>44316</v>
      </c>
      <c r="E35" s="14">
        <f>SUM(E29:E34)</f>
        <v>1714071.3699999999</v>
      </c>
    </row>
    <row r="36" spans="1:5" x14ac:dyDescent="0.25">
      <c r="A36" s="7"/>
      <c r="E36" s="14"/>
    </row>
    <row r="37" spans="1:5" x14ac:dyDescent="0.25">
      <c r="A37" s="9" t="s">
        <v>15</v>
      </c>
      <c r="B37" s="10"/>
      <c r="C37" s="10"/>
      <c r="D37" s="10"/>
      <c r="E37" s="15">
        <f>+E35-E11</f>
        <v>38.669999999925494</v>
      </c>
    </row>
  </sheetData>
  <pageMargins left="0.7" right="0.7" top="0.75" bottom="0.75" header="0.3" footer="0.3"/>
  <pageSetup scale="96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8A33B-2745-4D9D-963C-0CD0B04E8B71}">
  <dimension ref="A1:E37"/>
  <sheetViews>
    <sheetView workbookViewId="0">
      <selection sqref="A1:E38"/>
    </sheetView>
  </sheetViews>
  <sheetFormatPr defaultRowHeight="15" x14ac:dyDescent="0.25"/>
  <cols>
    <col min="1" max="1" width="34.140625" bestFit="1" customWidth="1"/>
    <col min="2" max="2" width="9.7109375" bestFit="1" customWidth="1"/>
    <col min="4" max="4" width="10" customWidth="1"/>
    <col min="5" max="5" width="13.5703125" bestFit="1" customWidth="1"/>
  </cols>
  <sheetData>
    <row r="1" spans="1:5" ht="18.75" x14ac:dyDescent="0.3">
      <c r="A1" s="2" t="s">
        <v>62</v>
      </c>
      <c r="B1" s="16">
        <v>44347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1936358.7</v>
      </c>
    </row>
    <row r="4" spans="1:5" x14ac:dyDescent="0.25">
      <c r="A4" s="7" t="s">
        <v>2</v>
      </c>
      <c r="E4" s="1">
        <v>112998.09</v>
      </c>
    </row>
    <row r="5" spans="1:5" x14ac:dyDescent="0.25">
      <c r="A5" s="7" t="s">
        <v>4</v>
      </c>
      <c r="E5" s="1">
        <v>29414.55</v>
      </c>
    </row>
    <row r="6" spans="1:5" x14ac:dyDescent="0.25">
      <c r="A6" s="7" t="s">
        <v>3</v>
      </c>
      <c r="E6" s="1">
        <v>134512</v>
      </c>
    </row>
    <row r="7" spans="1:5" x14ac:dyDescent="0.25">
      <c r="A7" s="7" t="s">
        <v>5</v>
      </c>
      <c r="E7" s="1">
        <v>-324500.89</v>
      </c>
    </row>
    <row r="8" spans="1:5" x14ac:dyDescent="0.25">
      <c r="A8" s="7" t="s">
        <v>6</v>
      </c>
      <c r="E8" s="1">
        <v>7113.29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26.29</v>
      </c>
    </row>
    <row r="11" spans="1:5" x14ac:dyDescent="0.25">
      <c r="A11" s="9" t="s">
        <v>67</v>
      </c>
      <c r="B11" s="18">
        <f>+B1</f>
        <v>44347</v>
      </c>
      <c r="C11" s="10"/>
      <c r="D11" s="10"/>
      <c r="E11" s="11">
        <f>SUM(E3:E10)</f>
        <v>1895922.0299999998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44317</v>
      </c>
      <c r="C15" s="4"/>
      <c r="D15" s="4"/>
      <c r="E15" s="13">
        <v>1714032.7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2096715.74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-1914826.41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44347</v>
      </c>
      <c r="C24" s="10"/>
      <c r="D24" s="10"/>
      <c r="E24" s="15">
        <f>+E15+E18+E21</f>
        <v>1895922.03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44347</v>
      </c>
      <c r="C29" s="4" t="s">
        <v>71</v>
      </c>
      <c r="D29" s="4"/>
      <c r="E29" s="13">
        <v>2168395.0499999998</v>
      </c>
    </row>
    <row r="30" spans="1:5" x14ac:dyDescent="0.25">
      <c r="A30" s="7"/>
      <c r="E30" s="14"/>
    </row>
    <row r="31" spans="1:5" x14ac:dyDescent="0.25">
      <c r="A31" s="7"/>
      <c r="B31" t="s">
        <v>91</v>
      </c>
      <c r="E31" s="14">
        <v>39.630000000000003</v>
      </c>
    </row>
    <row r="32" spans="1:5" x14ac:dyDescent="0.25">
      <c r="A32" s="7" t="s">
        <v>0</v>
      </c>
      <c r="B32" t="s">
        <v>23</v>
      </c>
      <c r="E32" s="14">
        <v>-40524.39</v>
      </c>
    </row>
    <row r="33" spans="1:5" x14ac:dyDescent="0.25">
      <c r="A33" s="7"/>
      <c r="B33" t="s">
        <v>24</v>
      </c>
      <c r="E33" s="14">
        <v>-232049.59</v>
      </c>
    </row>
    <row r="34" spans="1:5" x14ac:dyDescent="0.25">
      <c r="A34" s="7"/>
      <c r="E34" s="14"/>
    </row>
    <row r="35" spans="1:5" x14ac:dyDescent="0.25">
      <c r="A35" s="7" t="s">
        <v>66</v>
      </c>
      <c r="B35" s="16">
        <v>44347</v>
      </c>
      <c r="E35" s="14">
        <f>SUM(E29:E34)</f>
        <v>1895860.6999999995</v>
      </c>
    </row>
    <row r="36" spans="1:5" x14ac:dyDescent="0.25">
      <c r="A36" s="7"/>
      <c r="E36" s="14"/>
    </row>
    <row r="37" spans="1:5" x14ac:dyDescent="0.25">
      <c r="A37" s="9" t="s">
        <v>15</v>
      </c>
      <c r="B37" s="10"/>
      <c r="C37" s="10"/>
      <c r="D37" s="10"/>
      <c r="E37" s="15">
        <f>+E35-E11</f>
        <v>-61.330000000307336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E3555-D867-402A-BB37-94EEA54FA4E2}">
  <dimension ref="A1:E37"/>
  <sheetViews>
    <sheetView workbookViewId="0">
      <selection sqref="A1:E38"/>
    </sheetView>
  </sheetViews>
  <sheetFormatPr defaultRowHeight="15" x14ac:dyDescent="0.25"/>
  <cols>
    <col min="1" max="1" width="33.140625" customWidth="1"/>
    <col min="2" max="2" width="23.85546875" customWidth="1"/>
    <col min="5" max="5" width="13.5703125" bestFit="1" customWidth="1"/>
  </cols>
  <sheetData>
    <row r="1" spans="1:5" ht="18.75" x14ac:dyDescent="0.3">
      <c r="A1" s="2" t="s">
        <v>62</v>
      </c>
      <c r="B1" s="16">
        <v>44377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1235038.32</v>
      </c>
    </row>
    <row r="4" spans="1:5" x14ac:dyDescent="0.25">
      <c r="A4" s="7" t="s">
        <v>2</v>
      </c>
      <c r="E4" s="1">
        <v>-503495.79</v>
      </c>
    </row>
    <row r="5" spans="1:5" x14ac:dyDescent="0.25">
      <c r="A5" s="7" t="s">
        <v>4</v>
      </c>
      <c r="E5" s="1">
        <v>29691.03</v>
      </c>
    </row>
    <row r="6" spans="1:5" x14ac:dyDescent="0.25">
      <c r="A6" s="7" t="s">
        <v>3</v>
      </c>
      <c r="E6" s="1">
        <v>0</v>
      </c>
    </row>
    <row r="7" spans="1:5" x14ac:dyDescent="0.25">
      <c r="A7" s="7" t="s">
        <v>5</v>
      </c>
      <c r="E7" s="1">
        <v>1503.11</v>
      </c>
    </row>
    <row r="8" spans="1:5" x14ac:dyDescent="0.25">
      <c r="A8" s="7" t="s">
        <v>6</v>
      </c>
      <c r="E8" s="1">
        <v>7113.29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0</v>
      </c>
    </row>
    <row r="11" spans="1:5" x14ac:dyDescent="0.25">
      <c r="A11" s="9" t="s">
        <v>67</v>
      </c>
      <c r="B11" s="18">
        <f>+B1</f>
        <v>44377</v>
      </c>
      <c r="C11" s="10"/>
      <c r="D11" s="10"/>
      <c r="E11" s="11">
        <f>SUM(E3:E10)</f>
        <v>769849.96000000008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44348</v>
      </c>
      <c r="C15" s="4"/>
      <c r="D15" s="4"/>
      <c r="E15" s="13">
        <v>1895922.03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3122070.61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-4248142.68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44377</v>
      </c>
      <c r="C24" s="10"/>
      <c r="D24" s="10"/>
      <c r="E24" s="15">
        <f>+E15+E18+E21</f>
        <v>769849.96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44377</v>
      </c>
      <c r="C29" s="4" t="s">
        <v>71</v>
      </c>
      <c r="D29" s="4"/>
      <c r="E29" s="13">
        <v>1329168.3999999999</v>
      </c>
    </row>
    <row r="30" spans="1:5" x14ac:dyDescent="0.25">
      <c r="A30" s="7"/>
      <c r="E30" s="14"/>
    </row>
    <row r="31" spans="1:5" x14ac:dyDescent="0.25">
      <c r="A31" s="7"/>
      <c r="E31" s="14"/>
    </row>
    <row r="32" spans="1:5" x14ac:dyDescent="0.25">
      <c r="A32" s="7" t="s">
        <v>0</v>
      </c>
      <c r="B32" t="s">
        <v>23</v>
      </c>
      <c r="E32" s="14">
        <v>-77924.399999999994</v>
      </c>
    </row>
    <row r="33" spans="1:5" x14ac:dyDescent="0.25">
      <c r="A33" s="7"/>
      <c r="B33" t="s">
        <v>24</v>
      </c>
      <c r="E33" s="14">
        <v>-482000.44</v>
      </c>
    </row>
    <row r="34" spans="1:5" x14ac:dyDescent="0.25">
      <c r="A34" s="7"/>
      <c r="E34" s="14"/>
    </row>
    <row r="35" spans="1:5" x14ac:dyDescent="0.25">
      <c r="A35" s="7" t="s">
        <v>66</v>
      </c>
      <c r="B35" s="16">
        <v>44377</v>
      </c>
      <c r="E35" s="14">
        <f>SUM(E29:E34)</f>
        <v>769243.56</v>
      </c>
    </row>
    <row r="36" spans="1:5" x14ac:dyDescent="0.25">
      <c r="A36" s="7"/>
      <c r="E36" s="14"/>
    </row>
    <row r="37" spans="1:5" x14ac:dyDescent="0.25">
      <c r="A37" s="9" t="s">
        <v>15</v>
      </c>
      <c r="B37" s="10"/>
      <c r="C37" s="10"/>
      <c r="D37" s="10"/>
      <c r="E37" s="15">
        <f>+E35-E11</f>
        <v>-606.40000000002328</v>
      </c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3200C-EF71-4B64-A62E-6BD9F878D2CA}">
  <dimension ref="A1:E37"/>
  <sheetViews>
    <sheetView workbookViewId="0">
      <selection activeCell="E16" sqref="E1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5703125" bestFit="1" customWidth="1"/>
  </cols>
  <sheetData>
    <row r="1" spans="1:5" ht="18.75" x14ac:dyDescent="0.3">
      <c r="A1" s="2" t="s">
        <v>62</v>
      </c>
      <c r="B1" s="16">
        <v>44408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1115515.7</v>
      </c>
    </row>
    <row r="4" spans="1:5" x14ac:dyDescent="0.25">
      <c r="A4" s="7" t="s">
        <v>2</v>
      </c>
      <c r="E4" s="1">
        <v>-443126.2</v>
      </c>
    </row>
    <row r="5" spans="1:5" x14ac:dyDescent="0.25">
      <c r="A5" s="7" t="s">
        <v>4</v>
      </c>
      <c r="E5" s="1">
        <v>29691.03</v>
      </c>
    </row>
    <row r="6" spans="1:5" x14ac:dyDescent="0.25">
      <c r="A6" s="7" t="s">
        <v>3</v>
      </c>
      <c r="E6" s="1">
        <v>69859</v>
      </c>
    </row>
    <row r="7" spans="1:5" x14ac:dyDescent="0.25">
      <c r="A7" s="7" t="s">
        <v>5</v>
      </c>
      <c r="E7" s="1">
        <v>376005.11</v>
      </c>
    </row>
    <row r="8" spans="1:5" x14ac:dyDescent="0.25">
      <c r="A8" s="7" t="s">
        <v>6</v>
      </c>
      <c r="E8" s="1">
        <v>0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11760.24</v>
      </c>
    </row>
    <row r="11" spans="1:5" x14ac:dyDescent="0.25">
      <c r="A11" s="9" t="s">
        <v>67</v>
      </c>
      <c r="B11" s="18">
        <f>+B1</f>
        <v>44408</v>
      </c>
      <c r="C11" s="10"/>
      <c r="D11" s="10"/>
      <c r="E11" s="11">
        <f>SUM(E3:E10)</f>
        <v>1159704.8800000001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44378</v>
      </c>
      <c r="C15" s="4"/>
      <c r="D15" s="4"/>
      <c r="E15" s="13">
        <v>769849.96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1452346.13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-1062491.21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44408</v>
      </c>
      <c r="C24" s="10"/>
      <c r="D24" s="10"/>
      <c r="E24" s="15">
        <f>+E15+E18+E21</f>
        <v>1159704.8799999999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44408</v>
      </c>
      <c r="C29" s="4" t="s">
        <v>71</v>
      </c>
      <c r="D29" s="4"/>
      <c r="E29" s="13">
        <v>1357922.21</v>
      </c>
    </row>
    <row r="30" spans="1:5" x14ac:dyDescent="0.25">
      <c r="A30" s="7"/>
      <c r="E30" s="14"/>
    </row>
    <row r="31" spans="1:5" x14ac:dyDescent="0.25">
      <c r="A31" s="7"/>
      <c r="E31" s="14"/>
    </row>
    <row r="32" spans="1:5" x14ac:dyDescent="0.25">
      <c r="A32" s="7" t="s">
        <v>0</v>
      </c>
      <c r="B32" t="s">
        <v>23</v>
      </c>
      <c r="E32" s="14">
        <v>-11389.58</v>
      </c>
    </row>
    <row r="33" spans="1:5" x14ac:dyDescent="0.25">
      <c r="A33" s="7"/>
      <c r="B33" t="s">
        <v>24</v>
      </c>
      <c r="E33" s="14">
        <v>-186884.14</v>
      </c>
    </row>
    <row r="34" spans="1:5" x14ac:dyDescent="0.25">
      <c r="A34" s="7"/>
      <c r="E34" s="14"/>
    </row>
    <row r="35" spans="1:5" x14ac:dyDescent="0.25">
      <c r="A35" s="7" t="s">
        <v>66</v>
      </c>
      <c r="B35" s="16">
        <v>44408</v>
      </c>
      <c r="E35" s="14">
        <f>SUM(E29:E34)</f>
        <v>1159648.4899999998</v>
      </c>
    </row>
    <row r="36" spans="1:5" x14ac:dyDescent="0.25">
      <c r="A36" s="7"/>
      <c r="E36" s="14"/>
    </row>
    <row r="37" spans="1:5" x14ac:dyDescent="0.25">
      <c r="A37" s="9" t="s">
        <v>15</v>
      </c>
      <c r="B37" s="10"/>
      <c r="C37" s="10"/>
      <c r="D37" s="10"/>
      <c r="E37" s="15">
        <f>+E35-E11</f>
        <v>-56.390000000363216</v>
      </c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C1583-A5F3-48B4-810F-5A28FC7B93F3}">
  <dimension ref="A1:E37"/>
  <sheetViews>
    <sheetView topLeftCell="A13" workbookViewId="0">
      <selection sqref="A1:E37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44439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993553.23</v>
      </c>
    </row>
    <row r="4" spans="1:5" x14ac:dyDescent="0.25">
      <c r="A4" s="7" t="s">
        <v>2</v>
      </c>
      <c r="E4" s="1">
        <v>-42886.27</v>
      </c>
    </row>
    <row r="5" spans="1:5" x14ac:dyDescent="0.25">
      <c r="A5" s="7" t="s">
        <v>4</v>
      </c>
      <c r="E5" s="1">
        <v>29797.279999999999</v>
      </c>
    </row>
    <row r="6" spans="1:5" x14ac:dyDescent="0.25">
      <c r="A6" s="7" t="s">
        <v>3</v>
      </c>
      <c r="E6" s="1">
        <v>69859</v>
      </c>
    </row>
    <row r="7" spans="1:5" x14ac:dyDescent="0.25">
      <c r="A7" s="7" t="s">
        <v>5</v>
      </c>
      <c r="E7" s="1">
        <v>287115.61</v>
      </c>
    </row>
    <row r="8" spans="1:5" x14ac:dyDescent="0.25">
      <c r="A8" s="7" t="s">
        <v>6</v>
      </c>
      <c r="E8" s="1">
        <v>0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-39228.49</v>
      </c>
    </row>
    <row r="11" spans="1:5" x14ac:dyDescent="0.25">
      <c r="A11" s="9" t="s">
        <v>67</v>
      </c>
      <c r="B11" s="18">
        <f>+B1</f>
        <v>44439</v>
      </c>
      <c r="C11" s="10"/>
      <c r="D11" s="10"/>
      <c r="E11" s="11">
        <f>SUM(E3:E10)</f>
        <v>1298210.3600000001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44409</v>
      </c>
      <c r="C15" s="4"/>
      <c r="D15" s="4"/>
      <c r="E15" s="13">
        <v>1159704.8799999999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2139225.92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-2000720.44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44439</v>
      </c>
      <c r="C24" s="10"/>
      <c r="D24" s="10"/>
      <c r="E24" s="15">
        <f>+E15+E18+E21</f>
        <v>1298210.3599999999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44439</v>
      </c>
      <c r="C29" s="4" t="s">
        <v>71</v>
      </c>
      <c r="D29" s="4"/>
      <c r="E29" s="13">
        <v>1551020.05</v>
      </c>
    </row>
    <row r="30" spans="1:5" x14ac:dyDescent="0.25">
      <c r="A30" s="7"/>
      <c r="E30" s="14"/>
    </row>
    <row r="31" spans="1:5" x14ac:dyDescent="0.25">
      <c r="A31" s="7"/>
      <c r="E31" s="14"/>
    </row>
    <row r="32" spans="1:5" x14ac:dyDescent="0.25">
      <c r="A32" s="7" t="s">
        <v>0</v>
      </c>
      <c r="B32" t="s">
        <v>23</v>
      </c>
      <c r="E32" s="14">
        <v>-42515.43</v>
      </c>
    </row>
    <row r="33" spans="1:5" x14ac:dyDescent="0.25">
      <c r="A33" s="7"/>
      <c r="B33" t="s">
        <v>24</v>
      </c>
      <c r="E33" s="14">
        <v>-210900.66</v>
      </c>
    </row>
    <row r="34" spans="1:5" x14ac:dyDescent="0.25">
      <c r="A34" s="7"/>
      <c r="E34" s="14"/>
    </row>
    <row r="35" spans="1:5" x14ac:dyDescent="0.25">
      <c r="A35" s="7" t="s">
        <v>66</v>
      </c>
      <c r="B35" s="16">
        <v>44439</v>
      </c>
      <c r="E35" s="14">
        <f>SUM(E29:E34)</f>
        <v>1297603.9600000002</v>
      </c>
    </row>
    <row r="36" spans="1:5" x14ac:dyDescent="0.25">
      <c r="A36" s="7"/>
      <c r="E36" s="14"/>
    </row>
    <row r="37" spans="1:5" x14ac:dyDescent="0.25">
      <c r="A37" s="9" t="s">
        <v>15</v>
      </c>
      <c r="B37" s="10"/>
      <c r="C37" s="10"/>
      <c r="D37" s="10"/>
      <c r="E37" s="15">
        <f>+E35-E11</f>
        <v>-606.39999999990687</v>
      </c>
    </row>
  </sheetData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5E0B1-9F37-44A1-9DDC-9241E26154D4}">
  <dimension ref="A1:E37"/>
  <sheetViews>
    <sheetView workbookViewId="0">
      <selection activeCell="E11" sqref="E11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44469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739505.11</v>
      </c>
    </row>
    <row r="4" spans="1:5" x14ac:dyDescent="0.25">
      <c r="A4" s="7" t="s">
        <v>2</v>
      </c>
      <c r="E4" s="1">
        <v>-479697</v>
      </c>
    </row>
    <row r="5" spans="1:5" x14ac:dyDescent="0.25">
      <c r="A5" s="7" t="s">
        <v>4</v>
      </c>
      <c r="E5" s="1">
        <v>34167.050000000003</v>
      </c>
    </row>
    <row r="6" spans="1:5" x14ac:dyDescent="0.25">
      <c r="A6" s="7" t="s">
        <v>3</v>
      </c>
      <c r="E6" s="1">
        <v>69859</v>
      </c>
    </row>
    <row r="7" spans="1:5" x14ac:dyDescent="0.25">
      <c r="A7" s="7" t="s">
        <v>5</v>
      </c>
      <c r="E7" s="1">
        <v>-360564.39</v>
      </c>
    </row>
    <row r="8" spans="1:5" x14ac:dyDescent="0.25">
      <c r="A8" s="7" t="s">
        <v>6</v>
      </c>
      <c r="E8" s="1">
        <v>0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-76011.58</v>
      </c>
    </row>
    <row r="11" spans="1:5" x14ac:dyDescent="0.25">
      <c r="A11" s="9" t="s">
        <v>67</v>
      </c>
      <c r="B11" s="18">
        <f>+B1</f>
        <v>44469</v>
      </c>
      <c r="C11" s="10"/>
      <c r="D11" s="10"/>
      <c r="E11" s="11">
        <f>SUM(E3:E10)</f>
        <v>-72741.810000000041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44409</v>
      </c>
      <c r="C15" s="4"/>
      <c r="D15" s="4"/>
      <c r="E15" s="13">
        <v>1298210.3600000001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3013726.68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-4384678.8499999996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44469</v>
      </c>
      <c r="C24" s="10"/>
      <c r="D24" s="10"/>
      <c r="E24" s="15">
        <f>+E15+E18+E21</f>
        <v>-72741.80999999959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44469</v>
      </c>
      <c r="C29" s="4" t="s">
        <v>71</v>
      </c>
      <c r="D29" s="4"/>
      <c r="E29" s="13">
        <v>208953.53</v>
      </c>
    </row>
    <row r="30" spans="1:5" x14ac:dyDescent="0.25">
      <c r="A30" s="7"/>
      <c r="E30" s="14"/>
    </row>
    <row r="31" spans="1:5" x14ac:dyDescent="0.25">
      <c r="A31" s="7"/>
      <c r="E31" s="14"/>
    </row>
    <row r="32" spans="1:5" x14ac:dyDescent="0.25">
      <c r="A32" s="7" t="s">
        <v>0</v>
      </c>
      <c r="B32" t="s">
        <v>23</v>
      </c>
      <c r="E32" s="14">
        <v>-41702.120000000003</v>
      </c>
    </row>
    <row r="33" spans="1:5" x14ac:dyDescent="0.25">
      <c r="A33" s="7"/>
      <c r="B33" t="s">
        <v>24</v>
      </c>
      <c r="E33" s="14">
        <v>-240599.62</v>
      </c>
    </row>
    <row r="34" spans="1:5" x14ac:dyDescent="0.25">
      <c r="A34" s="7"/>
      <c r="E34" s="14"/>
    </row>
    <row r="35" spans="1:5" x14ac:dyDescent="0.25">
      <c r="A35" s="7" t="s">
        <v>66</v>
      </c>
      <c r="B35" s="16">
        <f>+B24</f>
        <v>44469</v>
      </c>
      <c r="E35" s="14">
        <f>SUM(E29:E34)</f>
        <v>-73348.209999999992</v>
      </c>
    </row>
    <row r="36" spans="1:5" x14ac:dyDescent="0.25">
      <c r="A36" s="7"/>
      <c r="E36" s="14"/>
    </row>
    <row r="37" spans="1:5" x14ac:dyDescent="0.25">
      <c r="A37" s="9" t="s">
        <v>15</v>
      </c>
      <c r="B37" s="10"/>
      <c r="C37" s="10"/>
      <c r="D37" s="10"/>
      <c r="E37" s="15">
        <f>+E35-E11</f>
        <v>-606.39999999995052</v>
      </c>
    </row>
  </sheetData>
  <pageMargins left="0.7" right="0.7" top="0.75" bottom="0.75" header="0.3" footer="0.3"/>
  <pageSetup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C3C0C-3683-40D2-A482-F64D5D3D1247}">
  <dimension ref="A1:E37"/>
  <sheetViews>
    <sheetView workbookViewId="0">
      <selection sqref="A1:E37"/>
    </sheetView>
  </sheetViews>
  <sheetFormatPr defaultRowHeight="15" x14ac:dyDescent="0.25"/>
  <cols>
    <col min="1" max="1" width="34.140625" bestFit="1" customWidth="1"/>
    <col min="2" max="2" width="27.14062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44500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500398.71</v>
      </c>
    </row>
    <row r="4" spans="1:5" x14ac:dyDescent="0.25">
      <c r="A4" s="7" t="s">
        <v>2</v>
      </c>
      <c r="E4" s="1">
        <v>8141.93</v>
      </c>
    </row>
    <row r="5" spans="1:5" x14ac:dyDescent="0.25">
      <c r="A5" s="7" t="s">
        <v>4</v>
      </c>
      <c r="E5" s="1">
        <v>36442.699999999997</v>
      </c>
    </row>
    <row r="6" spans="1:5" x14ac:dyDescent="0.25">
      <c r="A6" s="7" t="s">
        <v>92</v>
      </c>
      <c r="E6" s="1">
        <v>137715.01</v>
      </c>
    </row>
    <row r="7" spans="1:5" x14ac:dyDescent="0.25">
      <c r="A7" s="7" t="s">
        <v>3</v>
      </c>
      <c r="E7" s="1">
        <v>69859</v>
      </c>
    </row>
    <row r="8" spans="1:5" x14ac:dyDescent="0.25">
      <c r="A8" s="7" t="s">
        <v>5</v>
      </c>
      <c r="E8" s="1">
        <v>-498439.42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-52287.87</v>
      </c>
    </row>
    <row r="11" spans="1:5" x14ac:dyDescent="0.25">
      <c r="A11" s="9" t="s">
        <v>67</v>
      </c>
      <c r="B11" s="18">
        <f>+B1</f>
        <v>44500</v>
      </c>
      <c r="C11" s="10"/>
      <c r="D11" s="10"/>
      <c r="E11" s="11">
        <f>SUM(E3:E10)</f>
        <v>201830.06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44470</v>
      </c>
      <c r="C15" s="4"/>
      <c r="D15" s="4"/>
      <c r="E15" s="13">
        <v>64973.2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2625321.15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-2488464.29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44500</v>
      </c>
      <c r="C24" s="10"/>
      <c r="D24" s="10"/>
      <c r="E24" s="15">
        <f>+E15+E18+E21</f>
        <v>201830.06000000006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44500</v>
      </c>
      <c r="C29" s="4" t="s">
        <v>71</v>
      </c>
      <c r="D29" s="4"/>
      <c r="E29" s="13">
        <v>496659.33</v>
      </c>
    </row>
    <row r="30" spans="1:5" x14ac:dyDescent="0.25">
      <c r="A30" s="7"/>
      <c r="B30" t="s">
        <v>93</v>
      </c>
      <c r="E30" s="14">
        <v>137715.01</v>
      </c>
    </row>
    <row r="31" spans="1:5" x14ac:dyDescent="0.25">
      <c r="A31" s="7"/>
      <c r="E31" s="14"/>
    </row>
    <row r="32" spans="1:5" x14ac:dyDescent="0.25">
      <c r="A32" s="7" t="s">
        <v>0</v>
      </c>
      <c r="B32" t="s">
        <v>23</v>
      </c>
      <c r="E32" s="14">
        <v>-181706.44</v>
      </c>
    </row>
    <row r="33" spans="1:5" x14ac:dyDescent="0.25">
      <c r="A33" s="7"/>
      <c r="B33" t="s">
        <v>24</v>
      </c>
      <c r="E33" s="14">
        <v>-251295.16</v>
      </c>
    </row>
    <row r="34" spans="1:5" x14ac:dyDescent="0.25">
      <c r="A34" s="7"/>
      <c r="E34" s="14"/>
    </row>
    <row r="35" spans="1:5" x14ac:dyDescent="0.25">
      <c r="A35" s="7" t="s">
        <v>66</v>
      </c>
      <c r="B35" s="16">
        <v>44500</v>
      </c>
      <c r="E35" s="14">
        <f>SUM(E29:E34)</f>
        <v>201372.74000000008</v>
      </c>
    </row>
    <row r="36" spans="1:5" x14ac:dyDescent="0.25">
      <c r="A36" s="7"/>
      <c r="E36" s="14"/>
    </row>
    <row r="37" spans="1:5" x14ac:dyDescent="0.25">
      <c r="A37" s="9" t="s">
        <v>15</v>
      </c>
      <c r="B37" s="10"/>
      <c r="C37" s="10"/>
      <c r="D37" s="10"/>
      <c r="E37" s="15">
        <f>+E35-E11</f>
        <v>-457.31999999991967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H5" s="1">
        <v>93293.88</v>
      </c>
    </row>
    <row r="6" spans="1:8" x14ac:dyDescent="0.25">
      <c r="A6" s="7" t="s">
        <v>3</v>
      </c>
      <c r="H6" s="1">
        <v>75650</v>
      </c>
    </row>
    <row r="7" spans="1:8" x14ac:dyDescent="0.25">
      <c r="A7" s="7" t="s">
        <v>4</v>
      </c>
      <c r="H7" s="1">
        <v>12715.44</v>
      </c>
    </row>
    <row r="8" spans="1:8" x14ac:dyDescent="0.25">
      <c r="A8" s="7" t="s">
        <v>5</v>
      </c>
      <c r="H8" s="1">
        <v>383128.14</v>
      </c>
    </row>
    <row r="9" spans="1:8" x14ac:dyDescent="0.25">
      <c r="A9" s="7" t="s">
        <v>6</v>
      </c>
      <c r="H9" s="1">
        <v>158417.15</v>
      </c>
    </row>
    <row r="10" spans="1:8" x14ac:dyDescent="0.25">
      <c r="A10" s="7" t="s">
        <v>7</v>
      </c>
      <c r="H10" s="1">
        <v>0</v>
      </c>
    </row>
    <row r="11" spans="1:8" x14ac:dyDescent="0.25">
      <c r="A11" s="7" t="s">
        <v>8</v>
      </c>
      <c r="H11" s="1">
        <v>75640.429999999993</v>
      </c>
    </row>
    <row r="12" spans="1:8" x14ac:dyDescent="0.25">
      <c r="A12" s="9" t="s">
        <v>60</v>
      </c>
      <c r="B12" s="10"/>
      <c r="C12" s="10"/>
      <c r="D12" s="10"/>
      <c r="E12" s="10"/>
      <c r="F12" s="10"/>
      <c r="G12" s="10"/>
      <c r="H12" s="11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3">
        <v>3241443.82</v>
      </c>
    </row>
    <row r="17" spans="1:8" x14ac:dyDescent="0.25">
      <c r="A17" s="7"/>
      <c r="H17" s="14"/>
    </row>
    <row r="18" spans="1:8" x14ac:dyDescent="0.25">
      <c r="A18" s="7"/>
      <c r="H18" s="14"/>
    </row>
    <row r="19" spans="1:8" x14ac:dyDescent="0.25">
      <c r="A19" s="7" t="s">
        <v>19</v>
      </c>
      <c r="H19" s="14">
        <v>1860942.05</v>
      </c>
    </row>
    <row r="20" spans="1:8" x14ac:dyDescent="0.25">
      <c r="A20" s="7"/>
      <c r="H20" s="14"/>
    </row>
    <row r="21" spans="1:8" x14ac:dyDescent="0.25">
      <c r="A21" s="7"/>
      <c r="H21" s="14"/>
    </row>
    <row r="22" spans="1:8" x14ac:dyDescent="0.25">
      <c r="A22" s="7" t="s">
        <v>17</v>
      </c>
      <c r="H22" s="14">
        <v>-2250949.39</v>
      </c>
    </row>
    <row r="23" spans="1:8" x14ac:dyDescent="0.25">
      <c r="A23" s="7"/>
      <c r="H23" s="14"/>
    </row>
    <row r="24" spans="1:8" x14ac:dyDescent="0.25">
      <c r="A24" s="7"/>
      <c r="H24" s="14"/>
    </row>
    <row r="25" spans="1:8" x14ac:dyDescent="0.25">
      <c r="A25" s="9" t="s">
        <v>59</v>
      </c>
      <c r="B25" s="10"/>
      <c r="C25" s="10"/>
      <c r="D25" s="10"/>
      <c r="E25" s="10"/>
      <c r="F25" s="10"/>
      <c r="G25" s="10"/>
      <c r="H25" s="15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3">
        <v>2927076.35</v>
      </c>
    </row>
    <row r="30" spans="1:8" x14ac:dyDescent="0.25">
      <c r="A30" s="7"/>
      <c r="E30" t="s">
        <v>22</v>
      </c>
      <c r="H30" s="14">
        <v>189992.31</v>
      </c>
    </row>
    <row r="31" spans="1:8" x14ac:dyDescent="0.25">
      <c r="A31" s="7"/>
      <c r="H31" s="14"/>
    </row>
    <row r="32" spans="1:8" x14ac:dyDescent="0.25">
      <c r="A32" s="7"/>
      <c r="H32" s="14"/>
    </row>
    <row r="33" spans="1:8" x14ac:dyDescent="0.25">
      <c r="A33" s="7"/>
      <c r="H33" s="14"/>
    </row>
    <row r="34" spans="1:8" x14ac:dyDescent="0.25">
      <c r="A34" s="7"/>
      <c r="H34" s="14"/>
    </row>
    <row r="35" spans="1:8" x14ac:dyDescent="0.25">
      <c r="A35" s="7"/>
      <c r="H35" s="14"/>
    </row>
    <row r="36" spans="1:8" x14ac:dyDescent="0.25">
      <c r="A36" s="7"/>
      <c r="H36" s="14"/>
    </row>
    <row r="37" spans="1:8" x14ac:dyDescent="0.25">
      <c r="A37" s="7" t="s">
        <v>0</v>
      </c>
      <c r="D37" t="s">
        <v>23</v>
      </c>
      <c r="H37" s="14">
        <v>-117504.07</v>
      </c>
    </row>
    <row r="38" spans="1:8" x14ac:dyDescent="0.25">
      <c r="A38" s="7"/>
      <c r="D38" t="s">
        <v>24</v>
      </c>
      <c r="H38" s="14">
        <v>-148195.76999999999</v>
      </c>
    </row>
    <row r="39" spans="1:8" x14ac:dyDescent="0.25">
      <c r="A39" s="7" t="s">
        <v>58</v>
      </c>
      <c r="H39" s="14">
        <f>SUM(H29:H38)</f>
        <v>2851368.8200000003</v>
      </c>
    </row>
    <row r="40" spans="1:8" x14ac:dyDescent="0.25">
      <c r="A40" s="7"/>
      <c r="H40" s="14"/>
    </row>
    <row r="41" spans="1:8" x14ac:dyDescent="0.25">
      <c r="A41" s="7"/>
      <c r="H41" s="14"/>
    </row>
    <row r="42" spans="1:8" x14ac:dyDescent="0.25">
      <c r="A42" s="9" t="s">
        <v>15</v>
      </c>
      <c r="B42" s="10"/>
      <c r="C42" s="10"/>
      <c r="D42" s="10"/>
      <c r="E42" s="10"/>
      <c r="F42" s="10"/>
      <c r="G42" s="10"/>
      <c r="H42" s="15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C180-B6CD-4A9C-B6C3-20B9C9DB02E5}">
  <dimension ref="A1:E37"/>
  <sheetViews>
    <sheetView topLeftCell="A7" workbookViewId="0">
      <selection sqref="A1:E37"/>
    </sheetView>
  </sheetViews>
  <sheetFormatPr defaultRowHeight="15" x14ac:dyDescent="0.25"/>
  <cols>
    <col min="1" max="1" width="34.140625" bestFit="1" customWidth="1"/>
    <col min="2" max="2" width="27.14062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44530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2366150.29</v>
      </c>
    </row>
    <row r="4" spans="1:5" x14ac:dyDescent="0.25">
      <c r="A4" s="7" t="s">
        <v>2</v>
      </c>
      <c r="E4" s="1">
        <v>141055.54999999999</v>
      </c>
    </row>
    <row r="5" spans="1:5" x14ac:dyDescent="0.25">
      <c r="A5" s="7" t="s">
        <v>4</v>
      </c>
      <c r="E5" s="1">
        <v>33360.46</v>
      </c>
    </row>
    <row r="6" spans="1:5" x14ac:dyDescent="0.25">
      <c r="A6" s="7" t="s">
        <v>92</v>
      </c>
      <c r="E6" s="1">
        <v>137715.01</v>
      </c>
    </row>
    <row r="7" spans="1:5" x14ac:dyDescent="0.25">
      <c r="A7" s="7" t="s">
        <v>3</v>
      </c>
      <c r="E7" s="1">
        <v>69859</v>
      </c>
    </row>
    <row r="8" spans="1:5" x14ac:dyDescent="0.25">
      <c r="A8" s="7" t="s">
        <v>5</v>
      </c>
      <c r="E8" s="1">
        <v>444513.31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-53815.22</v>
      </c>
    </row>
    <row r="11" spans="1:5" x14ac:dyDescent="0.25">
      <c r="A11" s="9" t="s">
        <v>67</v>
      </c>
      <c r="B11" s="18">
        <f>+B1</f>
        <v>44530</v>
      </c>
      <c r="C11" s="10"/>
      <c r="D11" s="10"/>
      <c r="E11" s="11">
        <f>SUM(E3:E10)</f>
        <v>3138838.3999999994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44501</v>
      </c>
      <c r="C15" s="4"/>
      <c r="D15" s="4"/>
      <c r="E15" s="13">
        <v>201830.06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7057137.7699999996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-4120129.43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44530</v>
      </c>
      <c r="C24" s="10"/>
      <c r="D24" s="10"/>
      <c r="E24" s="15">
        <f>+E15+E18+E21</f>
        <v>3138838.399999999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44530</v>
      </c>
      <c r="C29" s="4" t="s">
        <v>71</v>
      </c>
      <c r="D29" s="4"/>
      <c r="E29" s="13">
        <v>3409071.41</v>
      </c>
    </row>
    <row r="30" spans="1:5" x14ac:dyDescent="0.25">
      <c r="A30" s="7"/>
      <c r="B30" t="s">
        <v>93</v>
      </c>
      <c r="E30" s="14">
        <v>137715.01</v>
      </c>
    </row>
    <row r="31" spans="1:5" x14ac:dyDescent="0.25">
      <c r="A31" s="7"/>
      <c r="E31" s="14"/>
    </row>
    <row r="32" spans="1:5" x14ac:dyDescent="0.25">
      <c r="A32" s="7" t="s">
        <v>0</v>
      </c>
      <c r="B32" t="s">
        <v>23</v>
      </c>
      <c r="E32" s="14">
        <v>-189244.76</v>
      </c>
    </row>
    <row r="33" spans="1:5" x14ac:dyDescent="0.25">
      <c r="A33" s="7"/>
      <c r="B33" t="s">
        <v>24</v>
      </c>
      <c r="E33" s="14">
        <v>-219015.58</v>
      </c>
    </row>
    <row r="34" spans="1:5" x14ac:dyDescent="0.25">
      <c r="A34" s="7"/>
      <c r="E34" s="14"/>
    </row>
    <row r="35" spans="1:5" x14ac:dyDescent="0.25">
      <c r="A35" s="7" t="s">
        <v>66</v>
      </c>
      <c r="B35" s="16">
        <f>+B1</f>
        <v>44530</v>
      </c>
      <c r="E35" s="14">
        <f>SUM(E29:E34)</f>
        <v>3138526.08</v>
      </c>
    </row>
    <row r="36" spans="1:5" x14ac:dyDescent="0.25">
      <c r="A36" s="7"/>
      <c r="E36" s="14"/>
    </row>
    <row r="37" spans="1:5" x14ac:dyDescent="0.25">
      <c r="A37" s="9" t="s">
        <v>15</v>
      </c>
      <c r="B37" s="10"/>
      <c r="C37" s="10"/>
      <c r="D37" s="10"/>
      <c r="E37" s="15">
        <f>+E35-E11</f>
        <v>-312.3199999993667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5382C-E989-45C8-AD9C-F78AA6F1AD99}">
  <sheetPr>
    <pageSetUpPr fitToPage="1"/>
  </sheetPr>
  <dimension ref="A1:E37"/>
  <sheetViews>
    <sheetView topLeftCell="A7" workbookViewId="0">
      <selection activeCell="E33" sqref="E33"/>
    </sheetView>
  </sheetViews>
  <sheetFormatPr defaultRowHeight="15" x14ac:dyDescent="0.25"/>
  <cols>
    <col min="1" max="1" width="34.140625" bestFit="1" customWidth="1"/>
    <col min="2" max="2" width="27.14062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44561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2356492.4900000002</v>
      </c>
    </row>
    <row r="4" spans="1:5" x14ac:dyDescent="0.25">
      <c r="A4" s="7" t="s">
        <v>2</v>
      </c>
      <c r="E4" s="1">
        <v>-37735.89</v>
      </c>
    </row>
    <row r="5" spans="1:5" x14ac:dyDescent="0.25">
      <c r="A5" s="7" t="s">
        <v>4</v>
      </c>
      <c r="E5" s="1">
        <v>33502.120000000003</v>
      </c>
    </row>
    <row r="6" spans="1:5" x14ac:dyDescent="0.25">
      <c r="A6" s="7" t="s">
        <v>92</v>
      </c>
      <c r="E6" s="1">
        <v>137715.01</v>
      </c>
    </row>
    <row r="7" spans="1:5" x14ac:dyDescent="0.25">
      <c r="A7" s="7" t="s">
        <v>3</v>
      </c>
      <c r="E7" s="1">
        <v>69859</v>
      </c>
    </row>
    <row r="8" spans="1:5" x14ac:dyDescent="0.25">
      <c r="A8" s="7" t="s">
        <v>5</v>
      </c>
      <c r="E8" s="1">
        <v>444513.31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-37637.919999999998</v>
      </c>
    </row>
    <row r="11" spans="1:5" x14ac:dyDescent="0.25">
      <c r="A11" s="9" t="s">
        <v>67</v>
      </c>
      <c r="B11" s="18">
        <f>+B1</f>
        <v>44561</v>
      </c>
      <c r="C11" s="10"/>
      <c r="D11" s="10"/>
      <c r="E11" s="11">
        <f>SUM(E3:E10)</f>
        <v>2966708.1200000006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44531</v>
      </c>
      <c r="C15" s="4"/>
      <c r="D15" s="4"/>
      <c r="E15" s="13">
        <v>3138838.4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1945445.62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-2117575.9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44561</v>
      </c>
      <c r="C24" s="10"/>
      <c r="D24" s="10"/>
      <c r="E24" s="15">
        <f>+E15+E18+E21</f>
        <v>2966708.1199999996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44561</v>
      </c>
      <c r="C29" s="4" t="s">
        <v>71</v>
      </c>
      <c r="D29" s="4"/>
      <c r="E29" s="13">
        <v>3106386.65</v>
      </c>
    </row>
    <row r="30" spans="1:5" x14ac:dyDescent="0.25">
      <c r="A30" s="7"/>
      <c r="B30" t="s">
        <v>93</v>
      </c>
      <c r="E30" s="14">
        <v>137715.01</v>
      </c>
    </row>
    <row r="31" spans="1:5" x14ac:dyDescent="0.25">
      <c r="A31" s="7"/>
      <c r="E31" s="14"/>
    </row>
    <row r="32" spans="1:5" x14ac:dyDescent="0.25">
      <c r="A32" s="7" t="s">
        <v>0</v>
      </c>
      <c r="B32" t="s">
        <v>23</v>
      </c>
      <c r="E32" s="14">
        <v>-20249.78</v>
      </c>
    </row>
    <row r="33" spans="1:5" x14ac:dyDescent="0.25">
      <c r="A33" s="7"/>
      <c r="B33" t="s">
        <v>24</v>
      </c>
      <c r="E33" s="14">
        <v>-257447.4</v>
      </c>
    </row>
    <row r="34" spans="1:5" x14ac:dyDescent="0.25">
      <c r="A34" s="7"/>
      <c r="E34" s="14"/>
    </row>
    <row r="35" spans="1:5" x14ac:dyDescent="0.25">
      <c r="A35" s="7" t="s">
        <v>66</v>
      </c>
      <c r="B35" s="16">
        <f>+B1</f>
        <v>44561</v>
      </c>
      <c r="E35" s="14">
        <f>SUM(E29:E34)</f>
        <v>2966404.4800000004</v>
      </c>
    </row>
    <row r="36" spans="1:5" x14ac:dyDescent="0.25">
      <c r="A36" s="7"/>
      <c r="E36" s="14"/>
    </row>
    <row r="37" spans="1:5" x14ac:dyDescent="0.25">
      <c r="A37" s="9" t="s">
        <v>15</v>
      </c>
      <c r="B37" s="10"/>
      <c r="C37" s="10"/>
      <c r="D37" s="10"/>
      <c r="E37" s="15">
        <f>+E35-E11</f>
        <v>-303.64000000013039</v>
      </c>
    </row>
  </sheetData>
  <pageMargins left="0.7" right="0.7" top="0.75" bottom="0.75" header="0.3" footer="0.3"/>
  <pageSetup scale="97" fitToHeight="0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02908-A90B-499E-83FD-5DF65C3F73FC}">
  <dimension ref="A1:E37"/>
  <sheetViews>
    <sheetView topLeftCell="A13" workbookViewId="0">
      <selection activeCell="N30" sqref="N30"/>
    </sheetView>
  </sheetViews>
  <sheetFormatPr defaultRowHeight="15" x14ac:dyDescent="0.25"/>
  <cols>
    <col min="1" max="1" width="28.7109375" customWidth="1"/>
    <col min="2" max="2" width="27.14062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44592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2503459.5299999998</v>
      </c>
    </row>
    <row r="4" spans="1:5" x14ac:dyDescent="0.25">
      <c r="A4" s="7" t="s">
        <v>2</v>
      </c>
      <c r="E4" s="1">
        <v>-109137.42</v>
      </c>
    </row>
    <row r="5" spans="1:5" x14ac:dyDescent="0.25">
      <c r="A5" s="7" t="s">
        <v>4</v>
      </c>
      <c r="E5" s="1">
        <v>33557.370000000003</v>
      </c>
    </row>
    <row r="6" spans="1:5" x14ac:dyDescent="0.25">
      <c r="A6" s="7" t="s">
        <v>92</v>
      </c>
      <c r="E6" s="1">
        <v>137715.01</v>
      </c>
    </row>
    <row r="7" spans="1:5" x14ac:dyDescent="0.25">
      <c r="A7" s="7" t="s">
        <v>3</v>
      </c>
      <c r="E7" s="1">
        <v>69859</v>
      </c>
    </row>
    <row r="8" spans="1:5" x14ac:dyDescent="0.25">
      <c r="A8" s="7" t="s">
        <v>5</v>
      </c>
      <c r="E8" s="1">
        <v>444513.31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-47630.86</v>
      </c>
    </row>
    <row r="11" spans="1:5" x14ac:dyDescent="0.25">
      <c r="A11" s="9" t="s">
        <v>67</v>
      </c>
      <c r="B11" s="18">
        <f>+B1</f>
        <v>44592</v>
      </c>
      <c r="C11" s="10"/>
      <c r="D11" s="10"/>
      <c r="E11" s="11">
        <f>SUM(E3:E10)</f>
        <v>3032335.9400000004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44562</v>
      </c>
      <c r="C15" s="4"/>
      <c r="D15" s="4"/>
      <c r="E15" s="13">
        <v>2966708.12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2034534.41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-1968906.59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44592</v>
      </c>
      <c r="C24" s="10"/>
      <c r="D24" s="10"/>
      <c r="E24" s="15">
        <f>+E15+E18+E21</f>
        <v>3032335.9400000004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44592</v>
      </c>
      <c r="C29" s="4" t="s">
        <v>71</v>
      </c>
      <c r="D29" s="4"/>
      <c r="E29" s="13">
        <v>3268503.15</v>
      </c>
    </row>
    <row r="30" spans="1:5" x14ac:dyDescent="0.25">
      <c r="A30" s="7"/>
      <c r="B30" t="s">
        <v>93</v>
      </c>
      <c r="E30" s="14">
        <v>137715.01</v>
      </c>
    </row>
    <row r="31" spans="1:5" x14ac:dyDescent="0.25">
      <c r="A31" s="7"/>
      <c r="E31" s="14"/>
    </row>
    <row r="32" spans="1:5" x14ac:dyDescent="0.25">
      <c r="A32" s="7" t="s">
        <v>0</v>
      </c>
      <c r="B32" t="s">
        <v>23</v>
      </c>
      <c r="E32" s="14">
        <v>-88516.85</v>
      </c>
    </row>
    <row r="33" spans="1:5" x14ac:dyDescent="0.25">
      <c r="A33" s="7"/>
      <c r="B33" t="s">
        <v>24</v>
      </c>
      <c r="E33" s="14">
        <v>-285674.93</v>
      </c>
    </row>
    <row r="34" spans="1:5" x14ac:dyDescent="0.25">
      <c r="A34" s="7"/>
      <c r="E34" s="14"/>
    </row>
    <row r="35" spans="1:5" x14ac:dyDescent="0.25">
      <c r="A35" s="7" t="s">
        <v>66</v>
      </c>
      <c r="B35" s="16">
        <f>+B1</f>
        <v>44592</v>
      </c>
      <c r="E35" s="14">
        <f>SUM(E29:E34)</f>
        <v>3032026.38</v>
      </c>
    </row>
    <row r="36" spans="1:5" x14ac:dyDescent="0.25">
      <c r="A36" s="7"/>
      <c r="E36" s="14"/>
    </row>
    <row r="37" spans="1:5" x14ac:dyDescent="0.25">
      <c r="A37" s="9" t="s">
        <v>15</v>
      </c>
      <c r="B37" s="10"/>
      <c r="C37" s="10"/>
      <c r="D37" s="10"/>
      <c r="E37" s="15">
        <f>+E35-E11</f>
        <v>-309.56000000052154</v>
      </c>
    </row>
  </sheetData>
  <pageMargins left="0.7" right="0.7" top="0.75" bottom="0.75" header="0.3" footer="0.3"/>
  <pageSetup fitToHeight="0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962A9-433C-460A-8EE1-A5BDCCE15C52}">
  <dimension ref="A1:E37"/>
  <sheetViews>
    <sheetView workbookViewId="0">
      <selection activeCell="B30" sqref="B30:E30"/>
    </sheetView>
  </sheetViews>
  <sheetFormatPr defaultRowHeight="15" x14ac:dyDescent="0.25"/>
  <cols>
    <col min="1" max="1" width="34.140625" bestFit="1" customWidth="1"/>
    <col min="2" max="2" width="27.14062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44620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2274887.64</v>
      </c>
    </row>
    <row r="4" spans="1:5" x14ac:dyDescent="0.25">
      <c r="A4" s="7" t="s">
        <v>2</v>
      </c>
      <c r="E4" s="1">
        <v>-25779.05</v>
      </c>
    </row>
    <row r="5" spans="1:5" x14ac:dyDescent="0.25">
      <c r="A5" s="7" t="s">
        <v>4</v>
      </c>
      <c r="E5" s="1">
        <v>36056.120000000003</v>
      </c>
    </row>
    <row r="6" spans="1:5" x14ac:dyDescent="0.25">
      <c r="A6" s="7" t="s">
        <v>92</v>
      </c>
      <c r="E6" s="1">
        <v>137715.01</v>
      </c>
    </row>
    <row r="7" spans="1:5" x14ac:dyDescent="0.25">
      <c r="A7" s="7" t="s">
        <v>3</v>
      </c>
      <c r="E7" s="1">
        <v>69859</v>
      </c>
    </row>
    <row r="8" spans="1:5" x14ac:dyDescent="0.25">
      <c r="A8" s="7" t="s">
        <v>5</v>
      </c>
      <c r="E8" s="1">
        <v>366831.78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-75912.570000000007</v>
      </c>
    </row>
    <row r="11" spans="1:5" x14ac:dyDescent="0.25">
      <c r="A11" s="9" t="s">
        <v>67</v>
      </c>
      <c r="B11" s="18">
        <f>+B1</f>
        <v>44620</v>
      </c>
      <c r="C11" s="10"/>
      <c r="D11" s="10"/>
      <c r="E11" s="11">
        <f>SUM(E3:E10)</f>
        <v>2783657.9300000011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44593</v>
      </c>
      <c r="C15" s="4"/>
      <c r="D15" s="4"/>
      <c r="E15" s="13">
        <v>3032335.94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2126480.7400000002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-2375158.75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44620</v>
      </c>
      <c r="C24" s="10"/>
      <c r="D24" s="10"/>
      <c r="E24" s="15">
        <f>+E15+E18+E21</f>
        <v>2783657.9299999997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44620</v>
      </c>
      <c r="C29" s="4" t="s">
        <v>71</v>
      </c>
      <c r="D29" s="4"/>
      <c r="E29" s="13">
        <v>2883547.69</v>
      </c>
    </row>
    <row r="30" spans="1:5" x14ac:dyDescent="0.25">
      <c r="A30" s="7"/>
      <c r="B30" t="s">
        <v>93</v>
      </c>
      <c r="E30" s="14">
        <v>137715.01</v>
      </c>
    </row>
    <row r="31" spans="1:5" x14ac:dyDescent="0.25">
      <c r="A31" s="7"/>
      <c r="E31" s="14"/>
    </row>
    <row r="32" spans="1:5" x14ac:dyDescent="0.25">
      <c r="A32" s="7" t="s">
        <v>0</v>
      </c>
      <c r="B32" t="s">
        <v>23</v>
      </c>
      <c r="E32" s="14">
        <v>-22191.09</v>
      </c>
    </row>
    <row r="33" spans="1:5" x14ac:dyDescent="0.25">
      <c r="A33" s="7"/>
      <c r="B33" t="s">
        <v>24</v>
      </c>
      <c r="E33" s="14">
        <v>-215081.82</v>
      </c>
    </row>
    <row r="34" spans="1:5" x14ac:dyDescent="0.25">
      <c r="A34" s="7"/>
      <c r="B34" t="s">
        <v>94</v>
      </c>
      <c r="E34" s="14">
        <v>-644.51</v>
      </c>
    </row>
    <row r="35" spans="1:5" x14ac:dyDescent="0.25">
      <c r="A35" s="7" t="s">
        <v>66</v>
      </c>
      <c r="B35" s="16">
        <f>+B1</f>
        <v>44620</v>
      </c>
      <c r="E35" s="14">
        <f>SUM(E29:E34)</f>
        <v>2783345.2800000007</v>
      </c>
    </row>
    <row r="36" spans="1:5" x14ac:dyDescent="0.25">
      <c r="A36" s="7"/>
      <c r="E36" s="14"/>
    </row>
    <row r="37" spans="1:5" x14ac:dyDescent="0.25">
      <c r="A37" s="9" t="s">
        <v>15</v>
      </c>
      <c r="B37" s="10"/>
      <c r="C37" s="10"/>
      <c r="D37" s="10"/>
      <c r="E37" s="15">
        <f>+E35-E11</f>
        <v>-312.65000000037253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A9D6A-9E7C-4504-A1DF-42C3559E9742}">
  <dimension ref="A1:E38"/>
  <sheetViews>
    <sheetView workbookViewId="0">
      <selection sqref="A1:E38"/>
    </sheetView>
  </sheetViews>
  <sheetFormatPr defaultRowHeight="15" x14ac:dyDescent="0.25"/>
  <cols>
    <col min="1" max="1" width="34.140625" bestFit="1" customWidth="1"/>
    <col min="2" max="2" width="22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44651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2003260.09</v>
      </c>
    </row>
    <row r="4" spans="1:5" x14ac:dyDescent="0.25">
      <c r="A4" s="7" t="s">
        <v>2</v>
      </c>
      <c r="E4" s="1">
        <v>-141912.44</v>
      </c>
    </row>
    <row r="5" spans="1:5" x14ac:dyDescent="0.25">
      <c r="A5" s="7" t="s">
        <v>4</v>
      </c>
      <c r="E5" s="1">
        <v>36346.839999999997</v>
      </c>
    </row>
    <row r="6" spans="1:5" x14ac:dyDescent="0.25">
      <c r="A6" s="7" t="s">
        <v>92</v>
      </c>
      <c r="E6" s="1">
        <v>137715.01</v>
      </c>
    </row>
    <row r="7" spans="1:5" x14ac:dyDescent="0.25">
      <c r="A7" s="7" t="s">
        <v>3</v>
      </c>
      <c r="E7" s="1">
        <v>69859</v>
      </c>
    </row>
    <row r="8" spans="1:5" x14ac:dyDescent="0.25">
      <c r="A8" s="7" t="s">
        <v>5</v>
      </c>
      <c r="E8" s="1">
        <v>366831.78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-59326.92</v>
      </c>
    </row>
    <row r="11" spans="1:5" x14ac:dyDescent="0.25">
      <c r="A11" s="9" t="s">
        <v>67</v>
      </c>
      <c r="B11" s="18">
        <f>+B1</f>
        <v>44651</v>
      </c>
      <c r="C11" s="10"/>
      <c r="D11" s="10"/>
      <c r="E11" s="11">
        <f>SUM(E3:E10)</f>
        <v>2412773.3600000003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44621</v>
      </c>
      <c r="C15" s="4"/>
      <c r="D15" s="4"/>
      <c r="E15" s="13">
        <v>2783657.93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1847631.83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-2218516.4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44651</v>
      </c>
      <c r="C24" s="10"/>
      <c r="D24" s="10"/>
      <c r="E24" s="15">
        <f>+E15+E18+E21</f>
        <v>2412773.36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44651</v>
      </c>
      <c r="C29" s="4" t="s">
        <v>71</v>
      </c>
      <c r="D29" s="4"/>
      <c r="E29" s="13">
        <v>2557262.39</v>
      </c>
    </row>
    <row r="30" spans="1:5" x14ac:dyDescent="0.25">
      <c r="A30" s="7"/>
      <c r="B30" t="s">
        <v>93</v>
      </c>
      <c r="E30" s="14">
        <v>137715.01</v>
      </c>
    </row>
    <row r="31" spans="1:5" x14ac:dyDescent="0.25">
      <c r="A31" s="7"/>
      <c r="E31" s="14"/>
    </row>
    <row r="32" spans="1:5" x14ac:dyDescent="0.25">
      <c r="A32" s="7"/>
      <c r="B32" t="s">
        <v>95</v>
      </c>
      <c r="E32" s="14">
        <v>-641.41</v>
      </c>
    </row>
    <row r="33" spans="1:5" x14ac:dyDescent="0.25">
      <c r="A33" s="7" t="s">
        <v>0</v>
      </c>
      <c r="B33" t="s">
        <v>23</v>
      </c>
      <c r="E33" s="14">
        <v>-6001.2</v>
      </c>
    </row>
    <row r="34" spans="1:5" x14ac:dyDescent="0.25">
      <c r="A34" s="7"/>
      <c r="B34" t="s">
        <v>24</v>
      </c>
      <c r="E34" s="14">
        <v>-275756.40999999997</v>
      </c>
    </row>
    <row r="35" spans="1:5" x14ac:dyDescent="0.25">
      <c r="A35" s="7"/>
      <c r="E35" s="14"/>
    </row>
    <row r="36" spans="1:5" x14ac:dyDescent="0.25">
      <c r="A36" s="7" t="s">
        <v>66</v>
      </c>
      <c r="B36" s="16">
        <v>44651</v>
      </c>
      <c r="E36" s="14">
        <f>SUM(E29:E35)</f>
        <v>2412578.38</v>
      </c>
    </row>
    <row r="37" spans="1:5" x14ac:dyDescent="0.25">
      <c r="A37" s="7"/>
      <c r="E37" s="14"/>
    </row>
    <row r="38" spans="1:5" x14ac:dyDescent="0.25">
      <c r="A38" s="9" t="s">
        <v>15</v>
      </c>
      <c r="B38" s="10"/>
      <c r="C38" s="10"/>
      <c r="D38" s="10"/>
      <c r="E38" s="15">
        <f>+E36-E11</f>
        <v>-194.98000000044703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D0B49-FA8A-46AD-A547-18086CC45F80}">
  <dimension ref="A1:E38"/>
  <sheetViews>
    <sheetView topLeftCell="A16" workbookViewId="0">
      <selection sqref="A1:E38"/>
    </sheetView>
  </sheetViews>
  <sheetFormatPr defaultRowHeight="15" x14ac:dyDescent="0.25"/>
  <cols>
    <col min="1" max="1" width="34.140625" bestFit="1" customWidth="1"/>
    <col min="2" max="2" width="27.14062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44681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1978401.75</v>
      </c>
    </row>
    <row r="4" spans="1:5" x14ac:dyDescent="0.25">
      <c r="A4" s="7" t="s">
        <v>2</v>
      </c>
      <c r="E4" s="1">
        <v>-309111.36</v>
      </c>
    </row>
    <row r="5" spans="1:5" x14ac:dyDescent="0.25">
      <c r="A5" s="7" t="s">
        <v>4</v>
      </c>
      <c r="E5" s="1">
        <v>38735.47</v>
      </c>
    </row>
    <row r="6" spans="1:5" x14ac:dyDescent="0.25">
      <c r="A6" s="7" t="s">
        <v>92</v>
      </c>
      <c r="E6" s="1">
        <v>137715.01</v>
      </c>
    </row>
    <row r="7" spans="1:5" x14ac:dyDescent="0.25">
      <c r="A7" s="7" t="s">
        <v>3</v>
      </c>
      <c r="E7" s="1">
        <v>69859</v>
      </c>
    </row>
    <row r="8" spans="1:5" x14ac:dyDescent="0.25">
      <c r="A8" s="7" t="s">
        <v>5</v>
      </c>
      <c r="E8" s="1">
        <v>-386973.27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-14215.29</v>
      </c>
    </row>
    <row r="11" spans="1:5" x14ac:dyDescent="0.25">
      <c r="A11" s="9" t="s">
        <v>67</v>
      </c>
      <c r="B11" s="18">
        <f>+B1</f>
        <v>44681</v>
      </c>
      <c r="C11" s="10"/>
      <c r="D11" s="10"/>
      <c r="E11" s="11">
        <f>SUM(E3:E10)</f>
        <v>1514411.31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44652</v>
      </c>
      <c r="C15" s="4"/>
      <c r="D15" s="4"/>
      <c r="E15" s="13">
        <v>2412773.36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3416158.69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-4314520.74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44681</v>
      </c>
      <c r="C24" s="10"/>
      <c r="D24" s="10"/>
      <c r="E24" s="15">
        <f>+E15+E18+E21</f>
        <v>1514411.3099999996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44681</v>
      </c>
      <c r="C29" s="4" t="s">
        <v>71</v>
      </c>
      <c r="D29" s="4"/>
      <c r="E29" s="13">
        <v>1736693.54</v>
      </c>
    </row>
    <row r="30" spans="1:5" x14ac:dyDescent="0.25">
      <c r="A30" s="7"/>
      <c r="B30" t="s">
        <v>93</v>
      </c>
      <c r="E30" s="14">
        <v>137715.01</v>
      </c>
    </row>
    <row r="31" spans="1:5" x14ac:dyDescent="0.25">
      <c r="A31" s="7"/>
      <c r="E31" s="14"/>
    </row>
    <row r="32" spans="1:5" x14ac:dyDescent="0.25">
      <c r="A32" s="7"/>
      <c r="E32" s="14"/>
    </row>
    <row r="33" spans="1:5" x14ac:dyDescent="0.25">
      <c r="A33" s="7" t="s">
        <v>0</v>
      </c>
      <c r="B33" t="s">
        <v>23</v>
      </c>
      <c r="E33" s="14">
        <v>-87939.6</v>
      </c>
    </row>
    <row r="34" spans="1:5" x14ac:dyDescent="0.25">
      <c r="A34" s="7"/>
      <c r="B34" t="s">
        <v>24</v>
      </c>
      <c r="E34" s="14">
        <v>-272280.71999999997</v>
      </c>
    </row>
    <row r="35" spans="1:5" x14ac:dyDescent="0.25">
      <c r="A35" s="7"/>
      <c r="E35" s="14"/>
    </row>
    <row r="36" spans="1:5" x14ac:dyDescent="0.25">
      <c r="A36" s="7" t="s">
        <v>66</v>
      </c>
      <c r="B36" s="16">
        <v>44681</v>
      </c>
      <c r="E36" s="14">
        <f>SUM(E29:E35)</f>
        <v>1514188.23</v>
      </c>
    </row>
    <row r="37" spans="1:5" x14ac:dyDescent="0.25">
      <c r="A37" s="7"/>
      <c r="E37" s="14"/>
    </row>
    <row r="38" spans="1:5" x14ac:dyDescent="0.25">
      <c r="A38" s="9" t="s">
        <v>15</v>
      </c>
      <c r="B38" s="10"/>
      <c r="C38" s="10"/>
      <c r="D38" s="10"/>
      <c r="E38" s="15">
        <f>+E36-E11</f>
        <v>-223.08000000007451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1258A-B8CB-417D-82B6-686B5F56631B}">
  <sheetPr>
    <pageSetUpPr fitToPage="1"/>
  </sheetPr>
  <dimension ref="A1:E38"/>
  <sheetViews>
    <sheetView topLeftCell="A16" workbookViewId="0">
      <selection sqref="A1:E38"/>
    </sheetView>
  </sheetViews>
  <sheetFormatPr defaultRowHeight="15" x14ac:dyDescent="0.25"/>
  <cols>
    <col min="1" max="1" width="34.140625" bestFit="1" customWidth="1"/>
    <col min="2" max="2" width="27.14062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44712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1895479.71</v>
      </c>
    </row>
    <row r="4" spans="1:5" x14ac:dyDescent="0.25">
      <c r="A4" s="7" t="s">
        <v>2</v>
      </c>
      <c r="E4" s="1">
        <v>-23528.89</v>
      </c>
    </row>
    <row r="5" spans="1:5" x14ac:dyDescent="0.25">
      <c r="A5" s="7" t="s">
        <v>4</v>
      </c>
      <c r="E5" s="1">
        <v>37373.17</v>
      </c>
    </row>
    <row r="6" spans="1:5" x14ac:dyDescent="0.25">
      <c r="A6" s="7" t="s">
        <v>92</v>
      </c>
      <c r="E6" s="1">
        <v>137715.01</v>
      </c>
    </row>
    <row r="7" spans="1:5" x14ac:dyDescent="0.25">
      <c r="A7" s="7" t="s">
        <v>3</v>
      </c>
      <c r="E7" s="1">
        <v>139717</v>
      </c>
    </row>
    <row r="8" spans="1:5" x14ac:dyDescent="0.25">
      <c r="A8" s="7" t="s">
        <v>5</v>
      </c>
      <c r="E8" s="1">
        <v>-450207.65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54644.46</v>
      </c>
    </row>
    <row r="11" spans="1:5" x14ac:dyDescent="0.25">
      <c r="A11" s="9" t="s">
        <v>67</v>
      </c>
      <c r="B11" s="18">
        <f>+B1</f>
        <v>44712</v>
      </c>
      <c r="C11" s="10"/>
      <c r="D11" s="10"/>
      <c r="E11" s="11">
        <f>SUM(E3:E10)</f>
        <v>1791192.81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44682</v>
      </c>
      <c r="C15" s="4"/>
      <c r="D15" s="4"/>
      <c r="E15" s="13">
        <v>1514411.31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2492634.0699999998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-2215912.5699999998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44712</v>
      </c>
      <c r="C24" s="10"/>
      <c r="D24" s="10"/>
      <c r="E24" s="15">
        <f>+E15+E18+E21</f>
        <v>1791132.81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44712</v>
      </c>
      <c r="C29" s="4" t="s">
        <v>71</v>
      </c>
      <c r="D29" s="4"/>
      <c r="E29" s="13">
        <v>1876898.01</v>
      </c>
    </row>
    <row r="30" spans="1:5" x14ac:dyDescent="0.25">
      <c r="A30" s="7"/>
      <c r="B30" t="s">
        <v>93</v>
      </c>
      <c r="E30" s="14">
        <v>137715.01</v>
      </c>
    </row>
    <row r="31" spans="1:5" x14ac:dyDescent="0.25">
      <c r="A31" s="7"/>
      <c r="E31" s="14"/>
    </row>
    <row r="32" spans="1:5" x14ac:dyDescent="0.25">
      <c r="A32" s="7"/>
      <c r="E32" s="14"/>
    </row>
    <row r="33" spans="1:5" x14ac:dyDescent="0.25">
      <c r="A33" s="7" t="s">
        <v>0</v>
      </c>
      <c r="B33" t="s">
        <v>23</v>
      </c>
      <c r="E33" s="14">
        <v>-61472.76</v>
      </c>
    </row>
    <row r="34" spans="1:5" x14ac:dyDescent="0.25">
      <c r="A34" s="7"/>
      <c r="B34" t="s">
        <v>24</v>
      </c>
      <c r="E34" s="14">
        <v>-162420.56</v>
      </c>
    </row>
    <row r="35" spans="1:5" x14ac:dyDescent="0.25">
      <c r="A35" s="7"/>
      <c r="E35" s="14"/>
    </row>
    <row r="36" spans="1:5" x14ac:dyDescent="0.25">
      <c r="A36" s="7" t="s">
        <v>66</v>
      </c>
      <c r="B36" s="16">
        <v>44712</v>
      </c>
      <c r="E36" s="14">
        <f>SUM(E29:E35)</f>
        <v>1790719.7</v>
      </c>
    </row>
    <row r="37" spans="1:5" x14ac:dyDescent="0.25">
      <c r="A37" s="7"/>
      <c r="E37" s="14"/>
    </row>
    <row r="38" spans="1:5" x14ac:dyDescent="0.25">
      <c r="A38" s="9" t="s">
        <v>15</v>
      </c>
      <c r="B38" s="10"/>
      <c r="C38" s="10"/>
      <c r="D38" s="10"/>
      <c r="E38" s="15">
        <f>+E36-E11</f>
        <v>-473.11000000010245</v>
      </c>
    </row>
  </sheetData>
  <pageMargins left="0.7" right="0.7" top="0.75" bottom="0.75" header="0.3" footer="0.3"/>
  <pageSetup scale="97" fitToHeight="0" orientation="portrait" horizontalDpi="4294967295" verticalDpi="4294967295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7B04E-B306-4AE0-9366-672C02D9E30A}">
  <dimension ref="A1:E38"/>
  <sheetViews>
    <sheetView topLeftCell="A34" workbookViewId="0">
      <selection activeCell="A37" sqref="A37:E38"/>
    </sheetView>
  </sheetViews>
  <sheetFormatPr defaultRowHeight="15" x14ac:dyDescent="0.25"/>
  <cols>
    <col min="1" max="1" width="34.140625" bestFit="1" customWidth="1"/>
    <col min="2" max="2" width="27.140625" bestFit="1" customWidth="1"/>
    <col min="4" max="4" width="4.5703125" customWidth="1"/>
    <col min="5" max="5" width="13.5703125" bestFit="1" customWidth="1"/>
  </cols>
  <sheetData>
    <row r="1" spans="1:5" ht="18.75" x14ac:dyDescent="0.3">
      <c r="A1" s="2" t="s">
        <v>62</v>
      </c>
      <c r="B1" s="16">
        <v>44742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1213658.72</v>
      </c>
    </row>
    <row r="4" spans="1:5" x14ac:dyDescent="0.25">
      <c r="A4" s="7" t="s">
        <v>2</v>
      </c>
      <c r="E4" s="1">
        <v>-532627.93999999994</v>
      </c>
    </row>
    <row r="5" spans="1:5" x14ac:dyDescent="0.25">
      <c r="A5" s="7" t="s">
        <v>4</v>
      </c>
      <c r="E5" s="1">
        <v>37641.760000000002</v>
      </c>
    </row>
    <row r="6" spans="1:5" x14ac:dyDescent="0.25">
      <c r="A6" s="7" t="s">
        <v>92</v>
      </c>
      <c r="E6" s="1">
        <v>137715.01</v>
      </c>
    </row>
    <row r="7" spans="1:5" x14ac:dyDescent="0.25">
      <c r="A7" s="7" t="s">
        <v>3</v>
      </c>
      <c r="E7" s="1">
        <v>0</v>
      </c>
    </row>
    <row r="8" spans="1:5" x14ac:dyDescent="0.25">
      <c r="A8" s="7" t="s">
        <v>5</v>
      </c>
      <c r="E8" s="1">
        <v>0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26319.24</v>
      </c>
    </row>
    <row r="11" spans="1:5" x14ac:dyDescent="0.25">
      <c r="A11" s="9" t="s">
        <v>67</v>
      </c>
      <c r="B11" s="18">
        <f>+B1</f>
        <v>44742</v>
      </c>
      <c r="C11" s="10"/>
      <c r="D11" s="10"/>
      <c r="E11" s="11">
        <f>SUM(E3:E10)</f>
        <v>882706.79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7">
        <v>44713</v>
      </c>
      <c r="C15" s="4"/>
      <c r="D15" s="4"/>
      <c r="E15" s="13">
        <v>1791132.81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19</v>
      </c>
      <c r="E18" s="14">
        <v>3183865.21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17</v>
      </c>
      <c r="E21" s="14">
        <v>-4092291.23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9" t="s">
        <v>63</v>
      </c>
      <c r="B24" s="18">
        <f>+B1</f>
        <v>44742</v>
      </c>
      <c r="C24" s="10"/>
      <c r="D24" s="10"/>
      <c r="E24" s="15">
        <f>+E15+E18+E21</f>
        <v>882706.78999999957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7">
        <f>+B1</f>
        <v>44742</v>
      </c>
      <c r="C29" s="4" t="s">
        <v>71</v>
      </c>
      <c r="D29" s="4"/>
      <c r="E29" s="13">
        <v>1461509.62</v>
      </c>
    </row>
    <row r="30" spans="1:5" x14ac:dyDescent="0.25">
      <c r="A30" s="7"/>
      <c r="B30" t="s">
        <v>93</v>
      </c>
      <c r="E30" s="14">
        <v>137715.01</v>
      </c>
    </row>
    <row r="31" spans="1:5" x14ac:dyDescent="0.25">
      <c r="A31" s="7"/>
      <c r="E31" s="14"/>
    </row>
    <row r="32" spans="1:5" x14ac:dyDescent="0.25">
      <c r="A32" s="7"/>
      <c r="E32" s="14"/>
    </row>
    <row r="33" spans="1:5" x14ac:dyDescent="0.25">
      <c r="A33" s="7" t="s">
        <v>0</v>
      </c>
      <c r="B33" t="s">
        <v>23</v>
      </c>
      <c r="E33" s="14">
        <v>-194992.83</v>
      </c>
    </row>
    <row r="34" spans="1:5" x14ac:dyDescent="0.25">
      <c r="A34" s="7"/>
      <c r="B34" t="s">
        <v>24</v>
      </c>
      <c r="E34" s="14">
        <v>-521974.14</v>
      </c>
    </row>
    <row r="35" spans="1:5" x14ac:dyDescent="0.25">
      <c r="A35" s="7"/>
      <c r="E35" s="14"/>
    </row>
    <row r="36" spans="1:5" x14ac:dyDescent="0.25">
      <c r="A36" s="7" t="s">
        <v>66</v>
      </c>
      <c r="B36" s="16">
        <v>44742</v>
      </c>
      <c r="E36" s="14">
        <f>SUM(E29:E35)</f>
        <v>882257.66</v>
      </c>
    </row>
    <row r="37" spans="1:5" x14ac:dyDescent="0.25">
      <c r="A37" s="7"/>
      <c r="E37" s="14"/>
    </row>
    <row r="38" spans="1:5" x14ac:dyDescent="0.25">
      <c r="A38" s="9" t="s">
        <v>15</v>
      </c>
      <c r="B38" s="10"/>
      <c r="C38" s="10"/>
      <c r="D38" s="10"/>
      <c r="E38" s="15">
        <f>+E36-E11</f>
        <v>-449.13000000000466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349A3-29DA-4AB1-9A07-DBBF534F8B55}">
  <dimension ref="A1:E39"/>
  <sheetViews>
    <sheetView topLeftCell="A10" workbookViewId="0">
      <selection sqref="A1:E39"/>
    </sheetView>
  </sheetViews>
  <sheetFormatPr defaultRowHeight="15" x14ac:dyDescent="0.25"/>
  <cols>
    <col min="1" max="1" width="34.140625" bestFit="1" customWidth="1"/>
    <col min="2" max="2" width="27.14062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44773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1696246.45</v>
      </c>
    </row>
    <row r="4" spans="1:5" x14ac:dyDescent="0.25">
      <c r="A4" s="7" t="s">
        <v>2</v>
      </c>
      <c r="E4" s="1">
        <v>1774611.91</v>
      </c>
    </row>
    <row r="5" spans="1:5" x14ac:dyDescent="0.25">
      <c r="A5" s="7" t="s">
        <v>4</v>
      </c>
      <c r="E5" s="1">
        <v>37656.76</v>
      </c>
    </row>
    <row r="6" spans="1:5" x14ac:dyDescent="0.25">
      <c r="A6" s="7" t="s">
        <v>92</v>
      </c>
      <c r="E6" s="1">
        <v>158336.31</v>
      </c>
    </row>
    <row r="7" spans="1:5" x14ac:dyDescent="0.25">
      <c r="A7" s="7" t="s">
        <v>3</v>
      </c>
      <c r="E7" s="1">
        <v>69859</v>
      </c>
    </row>
    <row r="8" spans="1:5" x14ac:dyDescent="0.25">
      <c r="A8" s="7" t="s">
        <v>5</v>
      </c>
      <c r="E8" s="1">
        <v>446467.35</v>
      </c>
    </row>
    <row r="9" spans="1:5" x14ac:dyDescent="0.25">
      <c r="A9" s="7" t="s">
        <v>6</v>
      </c>
      <c r="E9" s="1">
        <v>1583735.98</v>
      </c>
    </row>
    <row r="10" spans="1:5" x14ac:dyDescent="0.25">
      <c r="A10" s="7" t="s">
        <v>7</v>
      </c>
      <c r="E10" s="1">
        <v>0</v>
      </c>
    </row>
    <row r="11" spans="1:5" x14ac:dyDescent="0.25">
      <c r="A11" s="7" t="s">
        <v>8</v>
      </c>
      <c r="E11" s="1">
        <v>24216.59</v>
      </c>
    </row>
    <row r="12" spans="1:5" x14ac:dyDescent="0.25">
      <c r="A12" s="9" t="s">
        <v>67</v>
      </c>
      <c r="B12" s="18">
        <f>+B1</f>
        <v>44773</v>
      </c>
      <c r="C12" s="10"/>
      <c r="D12" s="10"/>
      <c r="E12" s="11">
        <f>SUM(E3:E11)</f>
        <v>5791130.3499999996</v>
      </c>
    </row>
    <row r="13" spans="1:5" x14ac:dyDescent="0.25">
      <c r="E13" s="1"/>
    </row>
    <row r="14" spans="1:5" ht="18.75" x14ac:dyDescent="0.3">
      <c r="A14" s="2" t="s">
        <v>77</v>
      </c>
      <c r="E14" s="1"/>
    </row>
    <row r="15" spans="1:5" x14ac:dyDescent="0.25">
      <c r="E15" s="1"/>
    </row>
    <row r="16" spans="1:5" x14ac:dyDescent="0.25">
      <c r="A16" s="3" t="s">
        <v>68</v>
      </c>
      <c r="B16" s="17">
        <v>44743</v>
      </c>
      <c r="C16" s="4"/>
      <c r="D16" s="4"/>
      <c r="E16" s="13">
        <v>1791132.81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19</v>
      </c>
      <c r="E19" s="14">
        <v>3183865.21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17</v>
      </c>
      <c r="E22" s="14">
        <v>-4092291.23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9" t="s">
        <v>63</v>
      </c>
      <c r="B25" s="18">
        <f>+B1</f>
        <v>44773</v>
      </c>
      <c r="C25" s="10"/>
      <c r="D25" s="10"/>
      <c r="E25" s="15">
        <f>+E16+E19+E22</f>
        <v>882706.78999999957</v>
      </c>
    </row>
    <row r="26" spans="1:5" x14ac:dyDescent="0.25">
      <c r="E26" s="1"/>
    </row>
    <row r="27" spans="1:5" ht="18.75" x14ac:dyDescent="0.3">
      <c r="A27" s="2" t="s">
        <v>14</v>
      </c>
      <c r="E27" s="1"/>
    </row>
    <row r="28" spans="1:5" x14ac:dyDescent="0.25">
      <c r="E28" s="1"/>
    </row>
    <row r="30" spans="1:5" x14ac:dyDescent="0.25">
      <c r="A30" s="3" t="s">
        <v>65</v>
      </c>
      <c r="B30" s="17">
        <f>+B1</f>
        <v>44773</v>
      </c>
      <c r="C30" s="4" t="s">
        <v>71</v>
      </c>
      <c r="D30" s="4"/>
      <c r="E30" s="13">
        <v>5924030.0599999996</v>
      </c>
    </row>
    <row r="31" spans="1:5" x14ac:dyDescent="0.25">
      <c r="A31" s="7"/>
      <c r="B31" t="s">
        <v>93</v>
      </c>
      <c r="E31" s="14">
        <v>158336.31</v>
      </c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0</v>
      </c>
      <c r="B34" t="s">
        <v>23</v>
      </c>
      <c r="E34" s="14">
        <v>-111605.26</v>
      </c>
    </row>
    <row r="35" spans="1:5" x14ac:dyDescent="0.25">
      <c r="A35" s="7"/>
      <c r="B35" t="s">
        <v>24</v>
      </c>
      <c r="E35" s="14">
        <v>-184309.89</v>
      </c>
    </row>
    <row r="36" spans="1:5" x14ac:dyDescent="0.25">
      <c r="A36" s="7"/>
      <c r="E36" s="14"/>
    </row>
    <row r="37" spans="1:5" x14ac:dyDescent="0.25">
      <c r="A37" s="7" t="s">
        <v>66</v>
      </c>
      <c r="B37" s="16">
        <f>+B30</f>
        <v>44773</v>
      </c>
      <c r="E37" s="14">
        <f>SUM(E30:E36)</f>
        <v>5786451.2199999997</v>
      </c>
    </row>
    <row r="38" spans="1:5" x14ac:dyDescent="0.25">
      <c r="A38" s="7"/>
      <c r="E38" s="14"/>
    </row>
    <row r="39" spans="1:5" x14ac:dyDescent="0.25">
      <c r="A39" s="9" t="s">
        <v>15</v>
      </c>
      <c r="B39" s="10"/>
      <c r="C39" s="10"/>
      <c r="D39" s="10"/>
      <c r="E39" s="15">
        <f>+E37-E12</f>
        <v>-4679.1299999998882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7F8DB-DD42-4216-A77A-FC399E6DB562}">
  <dimension ref="A1:AQ39"/>
  <sheetViews>
    <sheetView workbookViewId="0">
      <selection sqref="A1:E39"/>
    </sheetView>
  </sheetViews>
  <sheetFormatPr defaultRowHeight="15" x14ac:dyDescent="0.25"/>
  <cols>
    <col min="1" max="1" width="31.28515625" customWidth="1"/>
    <col min="2" max="2" width="27.14062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44804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1427587.06</v>
      </c>
    </row>
    <row r="4" spans="1:5" x14ac:dyDescent="0.25">
      <c r="A4" s="7" t="s">
        <v>2</v>
      </c>
      <c r="E4" s="1">
        <v>1410497.77</v>
      </c>
    </row>
    <row r="5" spans="1:5" x14ac:dyDescent="0.25">
      <c r="A5" s="7" t="s">
        <v>4</v>
      </c>
      <c r="E5" s="1">
        <v>37798.629999999997</v>
      </c>
    </row>
    <row r="6" spans="1:5" x14ac:dyDescent="0.25">
      <c r="A6" s="7" t="s">
        <v>92</v>
      </c>
      <c r="E6" s="1">
        <v>158336.31</v>
      </c>
    </row>
    <row r="7" spans="1:5" x14ac:dyDescent="0.25">
      <c r="A7" s="7" t="s">
        <v>3</v>
      </c>
      <c r="E7" s="1">
        <v>69859</v>
      </c>
    </row>
    <row r="8" spans="1:5" x14ac:dyDescent="0.25">
      <c r="A8" s="7" t="s">
        <v>5</v>
      </c>
      <c r="E8" s="1">
        <v>446467.35</v>
      </c>
    </row>
    <row r="9" spans="1:5" x14ac:dyDescent="0.25">
      <c r="A9" s="7" t="s">
        <v>6</v>
      </c>
      <c r="E9" s="1">
        <v>1583735.98</v>
      </c>
    </row>
    <row r="10" spans="1:5" x14ac:dyDescent="0.25">
      <c r="A10" s="7" t="s">
        <v>7</v>
      </c>
      <c r="E10" s="1">
        <v>0</v>
      </c>
    </row>
    <row r="11" spans="1:5" x14ac:dyDescent="0.25">
      <c r="A11" s="7" t="s">
        <v>8</v>
      </c>
      <c r="E11" s="1">
        <v>-26890.15</v>
      </c>
    </row>
    <row r="12" spans="1:5" x14ac:dyDescent="0.25">
      <c r="A12" s="9" t="s">
        <v>67</v>
      </c>
      <c r="B12" s="18">
        <f>+B1</f>
        <v>44804</v>
      </c>
      <c r="C12" s="10"/>
      <c r="D12" s="10"/>
      <c r="E12" s="11">
        <f>SUM(E3:E11)</f>
        <v>5107391.9499999993</v>
      </c>
    </row>
    <row r="13" spans="1:5" x14ac:dyDescent="0.25">
      <c r="E13" s="1"/>
    </row>
    <row r="14" spans="1:5" ht="18.75" x14ac:dyDescent="0.3">
      <c r="A14" s="2" t="s">
        <v>77</v>
      </c>
      <c r="E14" s="1"/>
    </row>
    <row r="15" spans="1:5" x14ac:dyDescent="0.25">
      <c r="E15" s="1"/>
    </row>
    <row r="16" spans="1:5" x14ac:dyDescent="0.25">
      <c r="A16" s="3" t="s">
        <v>68</v>
      </c>
      <c r="B16" s="17">
        <v>44774</v>
      </c>
      <c r="C16" s="4"/>
      <c r="D16" s="4"/>
      <c r="E16" s="13">
        <v>5791130.3499999996</v>
      </c>
    </row>
    <row r="17" spans="1:43" x14ac:dyDescent="0.25">
      <c r="A17" s="7"/>
      <c r="E17" s="14"/>
    </row>
    <row r="18" spans="1:43" x14ac:dyDescent="0.25">
      <c r="A18" s="7"/>
      <c r="E18" s="14"/>
    </row>
    <row r="19" spans="1:43" x14ac:dyDescent="0.25">
      <c r="A19" s="7" t="s">
        <v>19</v>
      </c>
      <c r="E19" s="14">
        <v>2206105.46</v>
      </c>
    </row>
    <row r="20" spans="1:43" x14ac:dyDescent="0.25">
      <c r="A20" s="7"/>
      <c r="E20" s="14"/>
    </row>
    <row r="21" spans="1:43" x14ac:dyDescent="0.25">
      <c r="A21" s="7"/>
      <c r="E21" s="14"/>
    </row>
    <row r="22" spans="1:43" x14ac:dyDescent="0.25">
      <c r="A22" s="7" t="s">
        <v>17</v>
      </c>
      <c r="E22" s="14">
        <v>-2889843.86</v>
      </c>
    </row>
    <row r="23" spans="1:43" x14ac:dyDescent="0.25">
      <c r="A23" s="7"/>
      <c r="E23" s="14"/>
    </row>
    <row r="24" spans="1:43" x14ac:dyDescent="0.25">
      <c r="A24" s="7"/>
      <c r="E24" s="14"/>
    </row>
    <row r="25" spans="1:43" x14ac:dyDescent="0.25">
      <c r="A25" s="9" t="s">
        <v>63</v>
      </c>
      <c r="B25" s="18">
        <f>+B1</f>
        <v>44804</v>
      </c>
      <c r="C25" s="10"/>
      <c r="D25" s="10"/>
      <c r="E25" s="15">
        <f>+E16+E19+E22</f>
        <v>5107391.9499999993</v>
      </c>
    </row>
    <row r="26" spans="1:43" x14ac:dyDescent="0.25">
      <c r="E26" s="1"/>
    </row>
    <row r="27" spans="1:43" ht="18.75" x14ac:dyDescent="0.3">
      <c r="A27" s="2" t="s">
        <v>14</v>
      </c>
      <c r="E27" s="1"/>
      <c r="AQ27" t="s">
        <v>96</v>
      </c>
    </row>
    <row r="28" spans="1:43" x14ac:dyDescent="0.25">
      <c r="E28" s="1"/>
    </row>
    <row r="30" spans="1:43" x14ac:dyDescent="0.25">
      <c r="A30" s="3" t="s">
        <v>65</v>
      </c>
      <c r="B30" s="17">
        <f>+B1</f>
        <v>44804</v>
      </c>
      <c r="C30" s="4" t="s">
        <v>71</v>
      </c>
      <c r="D30" s="4"/>
      <c r="E30" s="13">
        <v>5231041.62</v>
      </c>
    </row>
    <row r="31" spans="1:43" x14ac:dyDescent="0.25">
      <c r="A31" s="7"/>
      <c r="E31" s="14">
        <v>158336.31</v>
      </c>
    </row>
    <row r="32" spans="1:43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0</v>
      </c>
      <c r="B34" t="s">
        <v>23</v>
      </c>
      <c r="E34" s="14">
        <v>-92013.96</v>
      </c>
    </row>
    <row r="35" spans="1:5" x14ac:dyDescent="0.25">
      <c r="A35" s="7"/>
      <c r="B35" t="s">
        <v>24</v>
      </c>
      <c r="E35" s="14">
        <v>-190421.15</v>
      </c>
    </row>
    <row r="36" spans="1:5" x14ac:dyDescent="0.25">
      <c r="A36" s="7"/>
      <c r="E36" s="14"/>
    </row>
    <row r="37" spans="1:5" x14ac:dyDescent="0.25">
      <c r="A37" s="7" t="s">
        <v>66</v>
      </c>
      <c r="B37" s="16">
        <f>+B30</f>
        <v>44804</v>
      </c>
      <c r="E37" s="14">
        <f>SUM(E30:E36)</f>
        <v>5106942.8199999994</v>
      </c>
    </row>
    <row r="38" spans="1:5" x14ac:dyDescent="0.25">
      <c r="A38" s="7"/>
      <c r="E38" s="14"/>
    </row>
    <row r="39" spans="1:5" x14ac:dyDescent="0.25">
      <c r="A39" s="9" t="s">
        <v>15</v>
      </c>
      <c r="B39" s="10"/>
      <c r="C39" s="10"/>
      <c r="D39" s="10"/>
      <c r="E39" s="15">
        <f>+E37-E12</f>
        <v>-449.12999999988824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6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H5" s="1">
        <v>126177.63</v>
      </c>
    </row>
    <row r="6" spans="1:8" x14ac:dyDescent="0.25">
      <c r="A6" s="7" t="s">
        <v>3</v>
      </c>
      <c r="H6" s="1">
        <v>75650</v>
      </c>
    </row>
    <row r="7" spans="1:8" x14ac:dyDescent="0.25">
      <c r="A7" s="7" t="s">
        <v>4</v>
      </c>
      <c r="H7" s="1">
        <v>16589.18</v>
      </c>
    </row>
    <row r="8" spans="1:8" x14ac:dyDescent="0.25">
      <c r="A8" s="7" t="s">
        <v>5</v>
      </c>
      <c r="H8" s="1">
        <v>383128.14</v>
      </c>
    </row>
    <row r="9" spans="1:8" x14ac:dyDescent="0.25">
      <c r="A9" s="7" t="s">
        <v>6</v>
      </c>
      <c r="H9" s="1">
        <v>138931.69</v>
      </c>
    </row>
    <row r="10" spans="1:8" x14ac:dyDescent="0.25">
      <c r="A10" s="7" t="s">
        <v>7</v>
      </c>
      <c r="H10" s="1">
        <v>0</v>
      </c>
    </row>
    <row r="11" spans="1:8" x14ac:dyDescent="0.25">
      <c r="A11" s="7" t="s">
        <v>8</v>
      </c>
      <c r="H11" s="1">
        <v>41637.9</v>
      </c>
    </row>
    <row r="12" spans="1:8" x14ac:dyDescent="0.25">
      <c r="A12" s="9" t="s">
        <v>67</v>
      </c>
      <c r="B12" s="10"/>
      <c r="C12" s="18">
        <f>+D2</f>
        <v>42277</v>
      </c>
      <c r="D12" s="10"/>
      <c r="E12" s="10"/>
      <c r="F12" s="10"/>
      <c r="G12" s="10"/>
      <c r="H12" s="11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3">
        <v>3241443.82</v>
      </c>
    </row>
    <row r="17" spans="1:8" x14ac:dyDescent="0.25">
      <c r="A17" s="7"/>
      <c r="H17" s="14"/>
    </row>
    <row r="18" spans="1:8" x14ac:dyDescent="0.25">
      <c r="A18" s="7"/>
      <c r="H18" s="14"/>
    </row>
    <row r="19" spans="1:8" x14ac:dyDescent="0.25">
      <c r="A19" s="7" t="s">
        <v>19</v>
      </c>
      <c r="H19" s="14">
        <v>1860942.05</v>
      </c>
    </row>
    <row r="20" spans="1:8" x14ac:dyDescent="0.25">
      <c r="A20" s="7"/>
      <c r="H20" s="14"/>
    </row>
    <row r="21" spans="1:8" x14ac:dyDescent="0.25">
      <c r="A21" s="7"/>
      <c r="H21" s="14"/>
    </row>
    <row r="22" spans="1:8" x14ac:dyDescent="0.25">
      <c r="A22" s="7" t="s">
        <v>17</v>
      </c>
      <c r="H22" s="14">
        <v>-2250949.39</v>
      </c>
    </row>
    <row r="23" spans="1:8" x14ac:dyDescent="0.25">
      <c r="A23" s="7"/>
      <c r="H23" s="14"/>
    </row>
    <row r="24" spans="1:8" x14ac:dyDescent="0.25">
      <c r="A24" s="7"/>
      <c r="H24" s="14"/>
    </row>
    <row r="25" spans="1:8" x14ac:dyDescent="0.25">
      <c r="A25" s="9" t="s">
        <v>63</v>
      </c>
      <c r="B25" s="10"/>
      <c r="C25" s="18">
        <v>42277</v>
      </c>
      <c r="D25" s="10"/>
      <c r="E25" s="10"/>
      <c r="F25" s="10"/>
      <c r="G25" s="10"/>
      <c r="H25" s="15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7">
        <f>+D2</f>
        <v>42277</v>
      </c>
      <c r="E29" s="4" t="s">
        <v>21</v>
      </c>
      <c r="F29" s="4"/>
      <c r="G29" s="4"/>
      <c r="H29" s="13">
        <v>2548369.9</v>
      </c>
    </row>
    <row r="30" spans="1:8" x14ac:dyDescent="0.25">
      <c r="A30" s="7"/>
      <c r="E30" t="s">
        <v>22</v>
      </c>
      <c r="H30" s="14">
        <v>189993.28</v>
      </c>
    </row>
    <row r="31" spans="1:8" x14ac:dyDescent="0.25">
      <c r="A31" s="7"/>
      <c r="H31" s="14"/>
    </row>
    <row r="32" spans="1:8" x14ac:dyDescent="0.25">
      <c r="A32" s="7"/>
      <c r="H32" s="14"/>
    </row>
    <row r="33" spans="1:8" x14ac:dyDescent="0.25">
      <c r="A33" s="7"/>
      <c r="H33" s="14"/>
    </row>
    <row r="34" spans="1:8" x14ac:dyDescent="0.25">
      <c r="A34" s="7"/>
      <c r="H34" s="14"/>
    </row>
    <row r="35" spans="1:8" x14ac:dyDescent="0.25">
      <c r="A35" s="7"/>
      <c r="H35" s="14"/>
    </row>
    <row r="36" spans="1:8" x14ac:dyDescent="0.25">
      <c r="A36" s="7"/>
      <c r="H36" s="14"/>
    </row>
    <row r="37" spans="1:8" x14ac:dyDescent="0.25">
      <c r="A37" s="7" t="s">
        <v>0</v>
      </c>
      <c r="D37" t="s">
        <v>23</v>
      </c>
      <c r="H37" s="14">
        <v>-24900.33</v>
      </c>
    </row>
    <row r="38" spans="1:8" x14ac:dyDescent="0.25">
      <c r="A38" s="7"/>
      <c r="D38" t="s">
        <v>24</v>
      </c>
      <c r="H38" s="14">
        <v>-134286.06</v>
      </c>
    </row>
    <row r="39" spans="1:8" x14ac:dyDescent="0.25">
      <c r="A39" s="7" t="s">
        <v>66</v>
      </c>
      <c r="C39" s="16">
        <f>+D2</f>
        <v>42277</v>
      </c>
      <c r="H39" s="14">
        <f>SUM(H29:H38)</f>
        <v>2579176.7899999996</v>
      </c>
    </row>
    <row r="40" spans="1:8" x14ac:dyDescent="0.25">
      <c r="A40" s="7"/>
      <c r="H40" s="14"/>
    </row>
    <row r="41" spans="1:8" x14ac:dyDescent="0.25">
      <c r="A41" s="7"/>
      <c r="H41" s="14"/>
    </row>
    <row r="42" spans="1:8" x14ac:dyDescent="0.25">
      <c r="A42" s="9" t="s">
        <v>15</v>
      </c>
      <c r="B42" s="10"/>
      <c r="C42" s="10"/>
      <c r="D42" s="10"/>
      <c r="E42" s="10"/>
      <c r="F42" s="10"/>
      <c r="G42" s="10"/>
      <c r="H42" s="15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D4962-7241-4180-ABEE-59B9E1BEC87B}">
  <dimension ref="A1:E39"/>
  <sheetViews>
    <sheetView tabSelected="1" workbookViewId="0">
      <selection activeCell="E23" sqref="E23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6">
        <v>44834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1076887.01</v>
      </c>
    </row>
    <row r="4" spans="1:5" x14ac:dyDescent="0.25">
      <c r="A4" s="7" t="s">
        <v>2</v>
      </c>
      <c r="E4" s="1">
        <v>1402963.43</v>
      </c>
    </row>
    <row r="5" spans="1:5" x14ac:dyDescent="0.25">
      <c r="A5" s="7" t="s">
        <v>4</v>
      </c>
      <c r="E5" s="1">
        <v>38132.01</v>
      </c>
    </row>
    <row r="6" spans="1:5" x14ac:dyDescent="0.25">
      <c r="A6" s="7" t="s">
        <v>92</v>
      </c>
      <c r="E6" s="1">
        <v>158336.31</v>
      </c>
    </row>
    <row r="7" spans="1:5" x14ac:dyDescent="0.25">
      <c r="A7" s="7" t="s">
        <v>3</v>
      </c>
      <c r="E7" s="1">
        <v>69859</v>
      </c>
    </row>
    <row r="8" spans="1:5" x14ac:dyDescent="0.25">
      <c r="A8" s="7" t="s">
        <v>5</v>
      </c>
      <c r="E8" s="1">
        <v>383570.47</v>
      </c>
    </row>
    <row r="9" spans="1:5" x14ac:dyDescent="0.25">
      <c r="A9" s="7" t="s">
        <v>6</v>
      </c>
      <c r="E9" s="1">
        <v>1583735.98</v>
      </c>
    </row>
    <row r="10" spans="1:5" x14ac:dyDescent="0.25">
      <c r="A10" s="7" t="s">
        <v>7</v>
      </c>
      <c r="E10" s="1">
        <v>0</v>
      </c>
    </row>
    <row r="11" spans="1:5" x14ac:dyDescent="0.25">
      <c r="A11" s="7" t="s">
        <v>8</v>
      </c>
      <c r="E11" s="1">
        <v>-31020.080000000002</v>
      </c>
    </row>
    <row r="12" spans="1:5" x14ac:dyDescent="0.25">
      <c r="A12" s="9" t="s">
        <v>67</v>
      </c>
      <c r="B12" s="18">
        <f>+B1</f>
        <v>44834</v>
      </c>
      <c r="C12" s="10"/>
      <c r="D12" s="10"/>
      <c r="E12" s="11">
        <f>SUM(E3:E11)</f>
        <v>4682464.129999999</v>
      </c>
    </row>
    <row r="13" spans="1:5" x14ac:dyDescent="0.25">
      <c r="E13" s="1"/>
    </row>
    <row r="14" spans="1:5" ht="18.75" x14ac:dyDescent="0.3">
      <c r="A14" s="2" t="s">
        <v>77</v>
      </c>
      <c r="E14" s="1"/>
    </row>
    <row r="15" spans="1:5" x14ac:dyDescent="0.25">
      <c r="E15" s="1"/>
    </row>
    <row r="16" spans="1:5" x14ac:dyDescent="0.25">
      <c r="A16" s="3" t="s">
        <v>68</v>
      </c>
      <c r="B16" s="17">
        <v>44805</v>
      </c>
      <c r="C16" s="4"/>
      <c r="D16" s="4"/>
      <c r="E16" s="13">
        <v>5107391.95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19</v>
      </c>
      <c r="E19" s="14">
        <v>1888064.79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17</v>
      </c>
      <c r="E22" s="14">
        <v>-2312992.61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9" t="s">
        <v>63</v>
      </c>
      <c r="B25" s="18">
        <f>+B1</f>
        <v>44834</v>
      </c>
      <c r="C25" s="10"/>
      <c r="D25" s="10"/>
      <c r="E25" s="15">
        <f>+E16+E19+E22</f>
        <v>4682464.1300000008</v>
      </c>
    </row>
    <row r="26" spans="1:5" x14ac:dyDescent="0.25">
      <c r="E26" s="1"/>
    </row>
    <row r="27" spans="1:5" ht="18.75" x14ac:dyDescent="0.3">
      <c r="A27" s="2" t="s">
        <v>14</v>
      </c>
      <c r="E27" s="1"/>
    </row>
    <row r="28" spans="1:5" x14ac:dyDescent="0.25">
      <c r="E28" s="1"/>
    </row>
    <row r="30" spans="1:5" x14ac:dyDescent="0.25">
      <c r="A30" s="3" t="s">
        <v>65</v>
      </c>
      <c r="B30" s="17">
        <f>+B1</f>
        <v>44834</v>
      </c>
      <c r="C30" s="4" t="s">
        <v>71</v>
      </c>
      <c r="D30" s="4"/>
      <c r="E30" s="13">
        <v>4813242.6900000004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0</v>
      </c>
      <c r="B34" t="s">
        <v>23</v>
      </c>
      <c r="E34" s="14">
        <v>-44433.66</v>
      </c>
    </row>
    <row r="35" spans="1:5" x14ac:dyDescent="0.25">
      <c r="A35" s="7"/>
      <c r="B35" t="s">
        <v>24</v>
      </c>
      <c r="E35" s="14">
        <v>-244964.04</v>
      </c>
    </row>
    <row r="36" spans="1:5" x14ac:dyDescent="0.25">
      <c r="A36" s="7"/>
      <c r="E36" s="14"/>
    </row>
    <row r="37" spans="1:5" x14ac:dyDescent="0.25">
      <c r="A37" s="7" t="s">
        <v>66</v>
      </c>
      <c r="B37" s="16">
        <f>+B30</f>
        <v>44834</v>
      </c>
      <c r="E37" s="14">
        <f>SUM(E30:E36)</f>
        <v>4682181.3</v>
      </c>
    </row>
    <row r="38" spans="1:5" x14ac:dyDescent="0.25">
      <c r="A38" s="7"/>
      <c r="E38" s="14"/>
    </row>
    <row r="39" spans="1:5" x14ac:dyDescent="0.25">
      <c r="A39" s="9" t="s">
        <v>15</v>
      </c>
      <c r="B39" s="10"/>
      <c r="C39" s="10"/>
      <c r="D39" s="10"/>
      <c r="E39" s="15">
        <f>+E37-E12</f>
        <v>-282.82999999914318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90</vt:i4>
      </vt:variant>
    </vt:vector>
  </HeadingPairs>
  <TitlesOfParts>
    <vt:vector size="90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  <vt:lpstr>April 19</vt:lpstr>
      <vt:lpstr>May 19</vt:lpstr>
      <vt:lpstr>June 19</vt:lpstr>
      <vt:lpstr>July 19</vt:lpstr>
      <vt:lpstr>August 19</vt:lpstr>
      <vt:lpstr>Sept 19</vt:lpstr>
      <vt:lpstr>Oct 2019</vt:lpstr>
      <vt:lpstr>Nov 2019</vt:lpstr>
      <vt:lpstr>Dec 2019</vt:lpstr>
      <vt:lpstr>JAN 2020</vt:lpstr>
      <vt:lpstr>February 2020</vt:lpstr>
      <vt:lpstr>MARCH 2020</vt:lpstr>
      <vt:lpstr>April 2020</vt:lpstr>
      <vt:lpstr>May 20</vt:lpstr>
      <vt:lpstr>jUNE 20</vt:lpstr>
      <vt:lpstr>jULY 20</vt:lpstr>
      <vt:lpstr>August 20</vt:lpstr>
      <vt:lpstr>Sept 20</vt:lpstr>
      <vt:lpstr>Oct 20</vt:lpstr>
      <vt:lpstr>Nov 20</vt:lpstr>
      <vt:lpstr>Dec 20</vt:lpstr>
      <vt:lpstr>Jan 21</vt:lpstr>
      <vt:lpstr>Feb 21</vt:lpstr>
      <vt:lpstr>March 21</vt:lpstr>
      <vt:lpstr>APRIL 21</vt:lpstr>
      <vt:lpstr>May 21</vt:lpstr>
      <vt:lpstr>jUNE 21</vt:lpstr>
      <vt:lpstr>July 21</vt:lpstr>
      <vt:lpstr>August 21</vt:lpstr>
      <vt:lpstr>SEPTEMBER 21</vt:lpstr>
      <vt:lpstr>OCTOBER 21</vt:lpstr>
      <vt:lpstr>NOVEMBER 21</vt:lpstr>
      <vt:lpstr>DECEMBER 21</vt:lpstr>
      <vt:lpstr>JAN 22</vt:lpstr>
      <vt:lpstr>Feb 22</vt:lpstr>
      <vt:lpstr>MARCH 22</vt:lpstr>
      <vt:lpstr>April 22</vt:lpstr>
      <vt:lpstr>May 22</vt:lpstr>
      <vt:lpstr>June 22</vt:lpstr>
      <vt:lpstr>JULY 22</vt:lpstr>
      <vt:lpstr>AUGUST 22</vt:lpstr>
      <vt:lpstr>September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2022-10-10T18:00:31Z</cp:lastPrinted>
  <dcterms:created xsi:type="dcterms:W3CDTF">2015-01-09T14:42:12Z</dcterms:created>
  <dcterms:modified xsi:type="dcterms:W3CDTF">2022-10-10T18:00:48Z</dcterms:modified>
</cp:coreProperties>
</file>