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exander\Documents\"/>
    </mc:Choice>
  </mc:AlternateContent>
  <bookViews>
    <workbookView xWindow="3330" yWindow="3330" windowWidth="18000" windowHeight="9360" firstSheet="80" activeTab="85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4" r:id="rId33"/>
    <sheet name="Oct 2017" sheetId="33" r:id="rId34"/>
    <sheet name="NOV 2017" sheetId="35" r:id="rId35"/>
    <sheet name="March 2018" sheetId="36" r:id="rId36"/>
    <sheet name="APRIL 2018" sheetId="37" r:id="rId37"/>
    <sheet name="MAY 2018" sheetId="38" r:id="rId38"/>
    <sheet name="June 2018" sheetId="39" r:id="rId39"/>
    <sheet name="July 2018" sheetId="40" r:id="rId40"/>
    <sheet name="August 2018" sheetId="41" r:id="rId41"/>
    <sheet name="SEP 2018" sheetId="42" r:id="rId42"/>
    <sheet name="Oct 2018" sheetId="43" r:id="rId43"/>
    <sheet name="Nov 2018" sheetId="44" r:id="rId44"/>
    <sheet name="Dec 2018" sheetId="45" r:id="rId45"/>
    <sheet name="Jan 2019" sheetId="46" r:id="rId46"/>
    <sheet name="February 2019" sheetId="47" r:id="rId47"/>
    <sheet name="March 2019" sheetId="48" r:id="rId48"/>
    <sheet name="April 19" sheetId="49" r:id="rId49"/>
    <sheet name="May 19" sheetId="50" r:id="rId50"/>
    <sheet name="June 19" sheetId="51" r:id="rId51"/>
    <sheet name="July 19" sheetId="52" r:id="rId52"/>
    <sheet name="August 19" sheetId="53" r:id="rId53"/>
    <sheet name="Sept 19" sheetId="54" r:id="rId54"/>
    <sheet name="Oct 2019" sheetId="55" r:id="rId55"/>
    <sheet name="Nov 2019" sheetId="56" r:id="rId56"/>
    <sheet name="Dec 2019" sheetId="57" r:id="rId57"/>
    <sheet name="JAN 2020" sheetId="58" r:id="rId58"/>
    <sheet name="February 2020" sheetId="59" r:id="rId59"/>
    <sheet name="MARCH 2020" sheetId="60" r:id="rId60"/>
    <sheet name="April 2020" sheetId="61" r:id="rId61"/>
    <sheet name="May 20" sheetId="62" r:id="rId62"/>
    <sheet name="jUNE 20" sheetId="63" r:id="rId63"/>
    <sheet name="jULY 20" sheetId="64" r:id="rId64"/>
    <sheet name="August 20" sheetId="67" r:id="rId65"/>
    <sheet name="Sept 20" sheetId="68" r:id="rId66"/>
    <sheet name="Oct 20" sheetId="65" r:id="rId67"/>
    <sheet name="Nov 20" sheetId="66" r:id="rId68"/>
    <sheet name="Dec 20" sheetId="69" r:id="rId69"/>
    <sheet name="Jan 21" sheetId="70" r:id="rId70"/>
    <sheet name="Feb 21" sheetId="71" r:id="rId71"/>
    <sheet name="March 21" sheetId="72" r:id="rId72"/>
    <sheet name="APRIL 21" sheetId="73" r:id="rId73"/>
    <sheet name="May 21" sheetId="74" r:id="rId74"/>
    <sheet name="jUNE 21" sheetId="75" r:id="rId75"/>
    <sheet name="July 21" sheetId="76" r:id="rId76"/>
    <sheet name="August 21" sheetId="77" r:id="rId77"/>
    <sheet name="SEPTEMBER 21" sheetId="78" r:id="rId78"/>
    <sheet name="OCTOBER 21" sheetId="79" r:id="rId79"/>
    <sheet name="NOVEMBER 21" sheetId="80" r:id="rId80"/>
    <sheet name="DECEMBER 21" sheetId="81" r:id="rId81"/>
    <sheet name="JAN 22" sheetId="82" r:id="rId82"/>
    <sheet name="Feb 22" sheetId="83" r:id="rId83"/>
    <sheet name="MARCH 22" sheetId="84" r:id="rId84"/>
    <sheet name="April 22" sheetId="85" r:id="rId85"/>
    <sheet name="May 22" sheetId="86" r:id="rId8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85" l="1"/>
  <c r="B29" i="85"/>
  <c r="E24" i="85"/>
  <c r="B24" i="85"/>
  <c r="E11" i="85"/>
  <c r="E38" i="85" s="1"/>
  <c r="B11" i="85"/>
  <c r="E38" i="86"/>
  <c r="E36" i="86"/>
  <c r="B29" i="86"/>
  <c r="E24" i="86"/>
  <c r="B24" i="86"/>
  <c r="E11" i="86"/>
  <c r="B11" i="86"/>
  <c r="E36" i="84"/>
  <c r="B29" i="84"/>
  <c r="E24" i="84"/>
  <c r="B24" i="84"/>
  <c r="E11" i="84"/>
  <c r="B11" i="84"/>
  <c r="E35" i="83"/>
  <c r="B35" i="83"/>
  <c r="B29" i="83"/>
  <c r="E24" i="83"/>
  <c r="B24" i="83"/>
  <c r="E11" i="83"/>
  <c r="B11" i="83"/>
  <c r="E38" i="84" l="1"/>
  <c r="E37" i="83"/>
  <c r="E35" i="82"/>
  <c r="E37" i="82" s="1"/>
  <c r="B35" i="82"/>
  <c r="B29" i="82"/>
  <c r="E24" i="82"/>
  <c r="B24" i="82"/>
  <c r="E11" i="82"/>
  <c r="B11" i="82"/>
  <c r="E35" i="81" l="1"/>
  <c r="B35" i="81"/>
  <c r="B29" i="81"/>
  <c r="E24" i="81"/>
  <c r="B24" i="81"/>
  <c r="E11" i="81"/>
  <c r="B11" i="81"/>
  <c r="E37" i="81" l="1"/>
  <c r="E35" i="79"/>
  <c r="E37" i="79" s="1"/>
  <c r="B29" i="79"/>
  <c r="E24" i="79"/>
  <c r="B24" i="79"/>
  <c r="E11" i="79"/>
  <c r="B11" i="79"/>
  <c r="E35" i="80"/>
  <c r="E37" i="80" s="1"/>
  <c r="B35" i="80"/>
  <c r="B29" i="80"/>
  <c r="E24" i="80"/>
  <c r="B24" i="80"/>
  <c r="E11" i="80"/>
  <c r="B11" i="80"/>
  <c r="B35" i="78" l="1"/>
  <c r="E35" i="78"/>
  <c r="B29" i="78"/>
  <c r="E24" i="78"/>
  <c r="B24" i="78"/>
  <c r="E11" i="78"/>
  <c r="B11" i="78"/>
  <c r="E37" i="78" l="1"/>
  <c r="E35" i="77"/>
  <c r="B29" i="77"/>
  <c r="E24" i="77"/>
  <c r="B24" i="77"/>
  <c r="E11" i="77"/>
  <c r="B11" i="77"/>
  <c r="E37" i="77" l="1"/>
  <c r="E35" i="76"/>
  <c r="B29" i="76"/>
  <c r="E24" i="76"/>
  <c r="B24" i="76"/>
  <c r="E11" i="76"/>
  <c r="B11" i="76"/>
  <c r="E37" i="76" l="1"/>
  <c r="E11" i="75"/>
  <c r="E35" i="75"/>
  <c r="B29" i="75"/>
  <c r="E24" i="75"/>
  <c r="B24" i="75"/>
  <c r="B11" i="75"/>
  <c r="E37" i="75" l="1"/>
  <c r="E35" i="74"/>
  <c r="B29" i="74"/>
  <c r="E24" i="74"/>
  <c r="B24" i="74"/>
  <c r="E11" i="74"/>
  <c r="B11" i="74"/>
  <c r="E35" i="73"/>
  <c r="B29" i="73"/>
  <c r="E24" i="73"/>
  <c r="B24" i="73"/>
  <c r="E11" i="73"/>
  <c r="B11" i="73"/>
  <c r="E37" i="74" l="1"/>
  <c r="E37" i="73"/>
  <c r="E36" i="71"/>
  <c r="E38" i="71" s="1"/>
  <c r="B30" i="71"/>
  <c r="B29" i="71"/>
  <c r="E24" i="71"/>
  <c r="B24" i="71"/>
  <c r="E11" i="71"/>
  <c r="B11" i="71"/>
  <c r="E36" i="72" l="1"/>
  <c r="B29" i="72"/>
  <c r="B30" i="72" s="1"/>
  <c r="E24" i="72"/>
  <c r="B24" i="72"/>
  <c r="E11" i="72"/>
  <c r="B11" i="72"/>
  <c r="E38" i="72" l="1"/>
  <c r="E36" i="70" l="1"/>
  <c r="B29" i="70"/>
  <c r="B30" i="70" s="1"/>
  <c r="E24" i="70"/>
  <c r="B24" i="70"/>
  <c r="E11" i="70"/>
  <c r="B11" i="70"/>
  <c r="E38" i="70" l="1"/>
  <c r="E36" i="69"/>
  <c r="B29" i="69"/>
  <c r="B30" i="69" s="1"/>
  <c r="E24" i="69"/>
  <c r="B24" i="69"/>
  <c r="E11" i="69"/>
  <c r="B11" i="69"/>
  <c r="E38" i="69" l="1"/>
  <c r="E36" i="66"/>
  <c r="B29" i="66"/>
  <c r="B30" i="66" s="1"/>
  <c r="E24" i="66"/>
  <c r="B24" i="66"/>
  <c r="E11" i="66"/>
  <c r="B11" i="66"/>
  <c r="E38" i="66" l="1"/>
  <c r="E37" i="65"/>
  <c r="B37" i="65"/>
  <c r="B29" i="65"/>
  <c r="B30" i="65" s="1"/>
  <c r="E24" i="65"/>
  <c r="B24" i="65"/>
  <c r="E11" i="65"/>
  <c r="B11" i="65"/>
  <c r="E39" i="65" l="1"/>
  <c r="E37" i="68"/>
  <c r="B37" i="68"/>
  <c r="B29" i="68"/>
  <c r="B30" i="68" s="1"/>
  <c r="E24" i="68"/>
  <c r="B24" i="68"/>
  <c r="E11" i="68"/>
  <c r="B11" i="68"/>
  <c r="E39" i="68" l="1"/>
  <c r="E37" i="67"/>
  <c r="B37" i="67"/>
  <c r="B29" i="67"/>
  <c r="B30" i="67" s="1"/>
  <c r="E24" i="67"/>
  <c r="B24" i="67"/>
  <c r="E11" i="67"/>
  <c r="B11" i="67"/>
  <c r="E39" i="67" l="1"/>
  <c r="E37" i="64"/>
  <c r="B37" i="64"/>
  <c r="B29" i="64"/>
  <c r="B30" i="64" s="1"/>
  <c r="E24" i="64"/>
  <c r="B24" i="64"/>
  <c r="E11" i="64"/>
  <c r="B11" i="64"/>
  <c r="E39" i="64" l="1"/>
  <c r="E37" i="63"/>
  <c r="B37" i="63"/>
  <c r="B29" i="63"/>
  <c r="B30" i="63" s="1"/>
  <c r="E24" i="63"/>
  <c r="B24" i="63"/>
  <c r="E11" i="63"/>
  <c r="B11" i="63"/>
  <c r="E39" i="63" l="1"/>
  <c r="E37" i="62"/>
  <c r="B37" i="62"/>
  <c r="B29" i="62"/>
  <c r="B30" i="62" s="1"/>
  <c r="E24" i="62"/>
  <c r="B24" i="62"/>
  <c r="E11" i="62"/>
  <c r="B11" i="62"/>
  <c r="E40" i="62" l="1"/>
  <c r="E37" i="61"/>
  <c r="B37" i="61"/>
  <c r="B29" i="61"/>
  <c r="B30" i="61" s="1"/>
  <c r="E24" i="61"/>
  <c r="B24" i="61"/>
  <c r="E11" i="61"/>
  <c r="B11" i="61"/>
  <c r="E40" i="61" l="1"/>
  <c r="E37" i="60"/>
  <c r="B37" i="60"/>
  <c r="B29" i="60"/>
  <c r="B30" i="60" s="1"/>
  <c r="E24" i="60"/>
  <c r="B24" i="60"/>
  <c r="E11" i="60"/>
  <c r="B11" i="60"/>
  <c r="E40" i="60" l="1"/>
  <c r="E37" i="59"/>
  <c r="B37" i="59"/>
  <c r="B29" i="59"/>
  <c r="B30" i="59" s="1"/>
  <c r="E24" i="59"/>
  <c r="B24" i="59"/>
  <c r="E11" i="59"/>
  <c r="B11" i="59"/>
  <c r="E40" i="59" l="1"/>
  <c r="E37" i="58"/>
  <c r="B37" i="58"/>
  <c r="B29" i="58"/>
  <c r="E24" i="58"/>
  <c r="B24" i="58"/>
  <c r="E11" i="58"/>
  <c r="B11" i="58"/>
  <c r="E40" i="58" l="1"/>
  <c r="B30" i="58"/>
  <c r="E38" i="57"/>
  <c r="B38" i="57"/>
  <c r="B29" i="57"/>
  <c r="B31" i="57" s="1"/>
  <c r="E24" i="57"/>
  <c r="B24" i="57"/>
  <c r="E11" i="57"/>
  <c r="B11" i="57"/>
  <c r="E41" i="57" l="1"/>
  <c r="B30" i="57"/>
  <c r="E38" i="56"/>
  <c r="B38" i="56"/>
  <c r="B29" i="56"/>
  <c r="B30" i="56" s="1"/>
  <c r="E24" i="56"/>
  <c r="B24" i="56"/>
  <c r="E11" i="56"/>
  <c r="B11" i="56"/>
  <c r="B31" i="56" l="1"/>
  <c r="E41" i="56"/>
  <c r="E38" i="55"/>
  <c r="B38" i="55"/>
  <c r="B29" i="55"/>
  <c r="B30" i="55" s="1"/>
  <c r="E24" i="55"/>
  <c r="B24" i="55"/>
  <c r="E11" i="55"/>
  <c r="B11" i="55"/>
  <c r="E41" i="55" l="1"/>
  <c r="E36" i="54"/>
  <c r="B36" i="54"/>
  <c r="B29" i="54"/>
  <c r="B30" i="54" s="1"/>
  <c r="E24" i="54"/>
  <c r="B24" i="54"/>
  <c r="E11" i="54"/>
  <c r="B11" i="54"/>
  <c r="E39" i="54" l="1"/>
  <c r="E36" i="53"/>
  <c r="B36" i="53"/>
  <c r="B29" i="53"/>
  <c r="B30" i="53" s="1"/>
  <c r="E24" i="53"/>
  <c r="B24" i="53"/>
  <c r="E11" i="53"/>
  <c r="B11" i="53"/>
  <c r="E39" i="53" l="1"/>
  <c r="E36" i="52"/>
  <c r="B36" i="52"/>
  <c r="B29" i="52"/>
  <c r="B30" i="52" s="1"/>
  <c r="E24" i="52"/>
  <c r="B24" i="52"/>
  <c r="E11" i="52"/>
  <c r="B11" i="52"/>
  <c r="E39" i="52" l="1"/>
  <c r="E36" i="51"/>
  <c r="B36" i="51"/>
  <c r="B29" i="51"/>
  <c r="B30" i="51" s="1"/>
  <c r="E24" i="51"/>
  <c r="B24" i="51"/>
  <c r="E11" i="51"/>
  <c r="B11" i="51"/>
  <c r="E39" i="51" l="1"/>
  <c r="E36" i="50"/>
  <c r="B36" i="50"/>
  <c r="B29" i="50"/>
  <c r="B30" i="50" s="1"/>
  <c r="E24" i="50"/>
  <c r="B24" i="50"/>
  <c r="E11" i="50"/>
  <c r="B11" i="50"/>
  <c r="E39" i="50" l="1"/>
  <c r="E36" i="49"/>
  <c r="B36" i="49"/>
  <c r="B29" i="49"/>
  <c r="B30" i="49" s="1"/>
  <c r="E24" i="49"/>
  <c r="B24" i="49"/>
  <c r="E11" i="49"/>
  <c r="B11" i="49"/>
  <c r="E39" i="49" l="1"/>
  <c r="H11" i="48"/>
  <c r="F36" i="48"/>
  <c r="B36" i="48"/>
  <c r="B29" i="48"/>
  <c r="B30" i="48" s="1"/>
  <c r="F24" i="48"/>
  <c r="B24" i="48"/>
  <c r="F11" i="48"/>
  <c r="B11" i="48"/>
  <c r="F39" i="48" l="1"/>
  <c r="F36" i="47"/>
  <c r="B36" i="47"/>
  <c r="B29" i="47"/>
  <c r="B30" i="47" s="1"/>
  <c r="F24" i="47"/>
  <c r="B24" i="47"/>
  <c r="F11" i="47"/>
  <c r="B11" i="47"/>
  <c r="F39" i="47" l="1"/>
  <c r="F36" i="46"/>
  <c r="B36" i="46"/>
  <c r="B29" i="46"/>
  <c r="B30" i="46" s="1"/>
  <c r="F24" i="46"/>
  <c r="B24" i="46"/>
  <c r="F11" i="46"/>
  <c r="B11" i="46"/>
  <c r="F39" i="46" l="1"/>
  <c r="F36" i="45"/>
  <c r="B36" i="45"/>
  <c r="B29" i="45"/>
  <c r="B30" i="45" s="1"/>
  <c r="F24" i="45"/>
  <c r="B24" i="45"/>
  <c r="F11" i="45"/>
  <c r="B11" i="45"/>
  <c r="F39" i="45" l="1"/>
  <c r="F37" i="44"/>
  <c r="B37" i="44"/>
  <c r="B29" i="44"/>
  <c r="B30" i="44" s="1"/>
  <c r="F24" i="44"/>
  <c r="B24" i="44"/>
  <c r="F11" i="44"/>
  <c r="B11" i="44"/>
  <c r="F40" i="44" l="1"/>
  <c r="F37" i="43"/>
  <c r="B37" i="43"/>
  <c r="B29" i="43"/>
  <c r="B30" i="43" s="1"/>
  <c r="F24" i="43"/>
  <c r="B24" i="43"/>
  <c r="F11" i="43"/>
  <c r="B11" i="43"/>
  <c r="F40" i="43" l="1"/>
  <c r="F37" i="42"/>
  <c r="B37" i="42"/>
  <c r="B29" i="42"/>
  <c r="B30" i="42" s="1"/>
  <c r="F24" i="42"/>
  <c r="B24" i="42"/>
  <c r="F11" i="42"/>
  <c r="B11" i="42"/>
  <c r="F40" i="42" l="1"/>
  <c r="F37" i="41"/>
  <c r="B37" i="41"/>
  <c r="B29" i="41"/>
  <c r="B30" i="41" s="1"/>
  <c r="F24" i="41"/>
  <c r="B24" i="41"/>
  <c r="F11" i="41"/>
  <c r="B11" i="41"/>
  <c r="F40" i="41" l="1"/>
  <c r="B36" i="40"/>
  <c r="F36" i="40"/>
  <c r="B29" i="40"/>
  <c r="B30" i="40" s="1"/>
  <c r="F24" i="40"/>
  <c r="B24" i="40"/>
  <c r="F11" i="40"/>
  <c r="F39" i="40" s="1"/>
  <c r="B11" i="40"/>
  <c r="F32" i="39" l="1"/>
  <c r="F38" i="39" l="1"/>
  <c r="B38" i="39"/>
  <c r="B30" i="39"/>
  <c r="B31" i="39" s="1"/>
  <c r="F25" i="39"/>
  <c r="B25" i="39"/>
  <c r="F12" i="39"/>
  <c r="B12" i="39"/>
  <c r="F41" i="39" l="1"/>
  <c r="F39" i="38"/>
  <c r="B39" i="38"/>
  <c r="B31" i="38"/>
  <c r="B32" i="38" s="1"/>
  <c r="F26" i="38"/>
  <c r="B26" i="38"/>
  <c r="F13" i="38"/>
  <c r="B13" i="38"/>
  <c r="F42" i="38" l="1"/>
  <c r="F39" i="37"/>
  <c r="B39" i="37"/>
  <c r="B31" i="37"/>
  <c r="B32" i="37" s="1"/>
  <c r="F26" i="37"/>
  <c r="B26" i="37"/>
  <c r="F13" i="37"/>
  <c r="B13" i="37"/>
  <c r="F42" i="37" l="1"/>
  <c r="F39" i="36"/>
  <c r="B39" i="36" l="1"/>
  <c r="B31" i="36"/>
  <c r="B32" i="36" s="1"/>
  <c r="F26" i="36"/>
  <c r="B26" i="36"/>
  <c r="F13" i="36"/>
  <c r="B13" i="36"/>
  <c r="F42" i="36" l="1"/>
  <c r="F39" i="35"/>
  <c r="B39" i="35"/>
  <c r="B31" i="35"/>
  <c r="B32" i="35" s="1"/>
  <c r="F26" i="35"/>
  <c r="B26" i="35"/>
  <c r="F13" i="35"/>
  <c r="B13" i="35"/>
  <c r="F42" i="35" l="1"/>
  <c r="F39" i="34"/>
  <c r="B39" i="34"/>
  <c r="B31" i="34"/>
  <c r="B32" i="34" s="1"/>
  <c r="F26" i="34"/>
  <c r="B26" i="34"/>
  <c r="F13" i="34"/>
  <c r="F42" i="34" s="1"/>
  <c r="B13" i="34"/>
  <c r="F39" i="33" l="1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B13" i="29"/>
  <c r="F43" i="29" l="1"/>
  <c r="F40" i="28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F40" i="21"/>
  <c r="B40" i="21"/>
  <c r="B31" i="21"/>
  <c r="B32" i="21" s="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B12" i="13"/>
  <c r="F42" i="13" l="1"/>
  <c r="F39" i="12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25" i="7" s="1"/>
  <c r="H39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<sst xmlns="http://schemas.openxmlformats.org/spreadsheetml/2006/main" count="2113" uniqueCount="96">
  <si>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</si>
  <si>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</si>
  <si>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</si>
  <si>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</si>
  <si>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</si>
  <si>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</si>
  <si>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</si>
  <si>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</si>
  <si>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</si>
  <si>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</si>
  <si>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</si>
  <si>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</si>
  <si>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</si>
  <si>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</si>
  <si>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</si>
  <si>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</si>
  <si>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</si>
  <si>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</si>
  <si>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</si>
  <si>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</si>
  <si>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</si>
  <si>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</si>
  <si>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</si>
  <si>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</si>
  <si>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</si>
  <si>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</si>
  <si>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</si>
  <si>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</si>
  <si>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</si>
  <si>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</si>
  <si>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</si>
  <si>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</si>
  <si>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</si>
  <si>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</si>
  <si>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</si>
  <si>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</si>
  <si>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</si>
  <si>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</si>
  <si>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</si>
  <si>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</si>
  <si>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</si>
  <si>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</si>
  <si>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</si>
  <si>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</si>
  <si>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</si>
  <si>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</si>
  <si>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</si>
  <si>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</si>
  <si>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</si>
  <si>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</si>
  <si>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</si>
  <si>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</si>
  <si>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</si>
  <si>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</si>
  <si>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</si>
  <si>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</si>
  <si>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</si>
  <si>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</si>
  <si>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</si>
  <si>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</si>
  <si>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</si>
  <si>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</si>
  <si>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</si>
  <si>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</si>
  <si>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</si>
  <si>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</si>
  <si>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</si>
  <si>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</si>
  <si>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</si>
  <si>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</si>
  <si>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</si>
  <si>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</si>
  <si>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</si>
  <si>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</si>
  <si>
    <t>Due from Bank Direct Deposit File</t>
  </si>
  <si>
    <t>Plus Returned Direct Deposit</t>
  </si>
  <si>
    <t>Check # 452982 Voided 12/5/18</t>
  </si>
  <si>
    <t>MUNIS TRIAL BALANCE CASH</t>
  </si>
  <si>
    <t>Plus Receivable for Advanced Employee Benefit</t>
  </si>
  <si>
    <t>JUNE 2019 NET PAYROLL NOT TRANSFERRED TILL 7/5/19</t>
  </si>
  <si>
    <t>ACH PR Return</t>
  </si>
  <si>
    <t>Steel Technologies Grant Payable</t>
  </si>
  <si>
    <t>to Activity Fund</t>
  </si>
  <si>
    <t>New  Construction</t>
  </si>
  <si>
    <t>EMPLOYEE BENEFITS OWED</t>
  </si>
  <si>
    <t>Loan from Activity Fund</t>
  </si>
  <si>
    <t>Deposit owed to Activity Fund</t>
  </si>
  <si>
    <t>Check #455392(voided before O/S Check Register run)</t>
  </si>
  <si>
    <t>Ferguson Check # 455500</t>
  </si>
  <si>
    <t>Advances for Employee Health</t>
  </si>
  <si>
    <t>Employee Benefits Advance</t>
  </si>
  <si>
    <t>Employee Benefit Contributions</t>
  </si>
  <si>
    <t>Annual Activity Funds</t>
  </si>
  <si>
    <t>Annual Activity Fund Balance</t>
  </si>
  <si>
    <t>Activity Fund Deposit</t>
  </si>
  <si>
    <t>Payable to Activity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</si>
</sst>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calcChain" Target="calcChain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G29" sqref="G29"/>
    </sheetView>
  </sheetViews>
  <sheetFormatPr defaultRowHeight="14.5" x14ac:dyDescent="0.35"/>
  <cols>
    <col min="8" max="8" width="13.54296875" style="1" bestFit="1" customWidth="1"/>
    <col min="11" max="11" width="11" bestFit="1" customWidth="1"/>
  </cols>
  <sheetData>
    <row r="1" spans="1:9" ht="18.5" x14ac:dyDescent="0.45">
      <c r="A1" s="2" t="s">
        <v>13</v>
      </c>
    </row>
    <row r="3" spans="1:9" ht="18.5" x14ac:dyDescent="0.45">
      <c r="A3" s="2" t="s">
        <v>12</v>
      </c>
      <c r="B3" s="2"/>
    </row>
    <row r="5" spans="1:9" ht="18.5" x14ac:dyDescent="0.45">
      <c r="A5" s="2" t="s">
        <v>25</v>
      </c>
      <c r="B5" s="2"/>
      <c r="C5" s="2"/>
      <c r="D5" s="2"/>
    </row>
    <row r="7" spans="1:9" x14ac:dyDescent="0.3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35">
      <c r="A8" s="7" t="s">
        <v>2</v>
      </c>
      <c r="B8" s="8"/>
      <c r="C8" s="8"/>
      <c r="D8" s="8"/>
      <c r="E8" s="8"/>
      <c r="F8" s="8"/>
      <c r="G8" s="8"/>
      <c r="H8" s="9">
        <v>-62538.54</v>
      </c>
      <c r="I8" s="10"/>
    </row>
    <row r="9" spans="1:9" x14ac:dyDescent="0.3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35">
      <c r="A10" s="7" t="s">
        <v>4</v>
      </c>
      <c r="B10" s="8"/>
      <c r="C10" s="8"/>
      <c r="D10" s="8"/>
      <c r="E10" s="8"/>
      <c r="F10" s="8"/>
      <c r="G10" s="8"/>
      <c r="H10" s="9">
        <v>59641.27</v>
      </c>
      <c r="I10" s="10"/>
    </row>
    <row r="11" spans="1:9" x14ac:dyDescent="0.35">
      <c r="A11" s="7" t="s">
        <v>5</v>
      </c>
      <c r="B11" s="8"/>
      <c r="C11" s="8"/>
      <c r="D11" s="8"/>
      <c r="E11" s="8"/>
      <c r="F11" s="8"/>
      <c r="G11" s="8"/>
      <c r="H11" s="9">
        <v>538627.18999999994</v>
      </c>
      <c r="I11" s="10"/>
    </row>
    <row r="12" spans="1:9" x14ac:dyDescent="0.35">
      <c r="A12" s="7" t="s">
        <v>6</v>
      </c>
      <c r="B12" s="8"/>
      <c r="C12" s="8"/>
      <c r="D12" s="8"/>
      <c r="E12" s="8"/>
      <c r="F12" s="8"/>
      <c r="G12" s="8"/>
      <c r="H12" s="9">
        <v>272050.37</v>
      </c>
      <c r="I12" s="10"/>
    </row>
    <row r="13" spans="1:9" x14ac:dyDescent="0.3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35">
      <c r="A14" s="7" t="s">
        <v>8</v>
      </c>
      <c r="B14" s="8"/>
      <c r="C14" s="8"/>
      <c r="D14" s="8"/>
      <c r="E14" s="8"/>
      <c r="F14" s="8"/>
      <c r="G14" s="8"/>
      <c r="H14" s="9">
        <v>69039.08</v>
      </c>
      <c r="I14" s="10"/>
    </row>
    <row r="15" spans="1:9" x14ac:dyDescent="0.3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3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3393025.46</v>
      </c>
      <c r="I16" s="14"/>
    </row>
    <row r="18" spans="1:8" ht="18.5" x14ac:dyDescent="0.45">
      <c r="A18" s="2" t="s">
        <v>20</v>
      </c>
    </row>
    <row r="20" spans="1:8" x14ac:dyDescent="0.35">
      <c r="A20" s="3" t="s">
        <v>16</v>
      </c>
      <c r="B20" s="4"/>
      <c r="C20" s="4"/>
      <c r="D20" s="4"/>
      <c r="E20" s="4"/>
      <c r="F20" s="4"/>
      <c r="G20" s="4"/>
      <c r="H20" s="15">
        <v>3473165.15</v>
      </c>
    </row>
    <row r="21" spans="1:8" x14ac:dyDescent="0.35">
      <c r="A21" s="7"/>
      <c r="B21" s="8"/>
      <c r="C21" s="8"/>
      <c r="D21" s="8"/>
      <c r="E21" s="8"/>
      <c r="F21" s="8"/>
      <c r="G21" s="8"/>
      <c r="H21" s="16"/>
    </row>
    <row r="22" spans="1:8" x14ac:dyDescent="0.35">
      <c r="A22" s="7"/>
      <c r="B22" s="8"/>
      <c r="C22" s="8"/>
      <c r="D22" s="8"/>
      <c r="E22" s="8"/>
      <c r="F22" s="8"/>
      <c r="G22" s="8"/>
      <c r="H22" s="16"/>
    </row>
    <row r="23" spans="1:8" x14ac:dyDescent="0.35">
      <c r="A23" s="7" t="s">
        <v>19</v>
      </c>
      <c r="B23" s="8"/>
      <c r="C23" s="8"/>
      <c r="D23" s="8"/>
      <c r="E23" s="8"/>
      <c r="F23" s="8"/>
      <c r="G23" s="8"/>
      <c r="H23" s="16">
        <f>1902216.53-25</f>
        <v>1902191.53</v>
      </c>
    </row>
    <row r="24" spans="1:8" x14ac:dyDescent="0.35">
      <c r="A24" s="7"/>
      <c r="B24" s="8"/>
      <c r="C24" s="8"/>
      <c r="D24" s="8"/>
      <c r="E24" s="8"/>
      <c r="F24" s="8"/>
      <c r="G24" s="8"/>
      <c r="H24" s="16"/>
    </row>
    <row r="25" spans="1:8" x14ac:dyDescent="0.35">
      <c r="A25" s="7"/>
      <c r="B25" s="8"/>
      <c r="C25" s="8"/>
      <c r="D25" s="8"/>
      <c r="E25" s="8"/>
      <c r="F25" s="8"/>
      <c r="G25" s="8"/>
      <c r="H25" s="16"/>
    </row>
    <row r="26" spans="1:8" x14ac:dyDescent="0.35">
      <c r="A26" s="7" t="s">
        <v>17</v>
      </c>
      <c r="B26" s="8"/>
      <c r="C26" s="8"/>
      <c r="D26" s="8"/>
      <c r="E26" s="8"/>
      <c r="F26" s="8"/>
      <c r="G26" s="8"/>
      <c r="H26" s="16">
        <v>-1982331.22</v>
      </c>
    </row>
    <row r="27" spans="1:8" x14ac:dyDescent="0.35">
      <c r="A27" s="7"/>
      <c r="B27" s="8"/>
      <c r="C27" s="8"/>
      <c r="D27" s="8"/>
      <c r="E27" s="8"/>
      <c r="F27" s="8"/>
      <c r="G27" s="8"/>
      <c r="H27" s="16"/>
    </row>
    <row r="28" spans="1:8" x14ac:dyDescent="0.35">
      <c r="A28" s="7"/>
      <c r="B28" s="8"/>
      <c r="C28" s="8"/>
      <c r="D28" s="8"/>
      <c r="E28" s="8"/>
      <c r="F28" s="8"/>
      <c r="G28" s="8"/>
      <c r="H28" s="16"/>
    </row>
    <row r="29" spans="1:8" x14ac:dyDescent="0.3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3393025.46</v>
      </c>
    </row>
    <row r="31" spans="1:8" ht="18.5" x14ac:dyDescent="0.45">
      <c r="A31" s="2" t="s">
        <v>14</v>
      </c>
    </row>
    <row r="33" spans="1:8" x14ac:dyDescent="0.35">
      <c r="A33" s="3" t="s">
        <v>9</v>
      </c>
      <c r="B33" s="4"/>
      <c r="C33" s="4"/>
      <c r="D33" s="4"/>
      <c r="E33" s="4" t="s">
        <v>21</v>
      </c>
      <c r="F33" s="4"/>
      <c r="G33" s="4"/>
      <c r="H33" s="15">
        <v>3704697.66</v>
      </c>
    </row>
    <row r="34" spans="1:8" x14ac:dyDescent="0.35">
      <c r="A34" s="7"/>
      <c r="B34" s="8"/>
      <c r="C34" s="8"/>
      <c r="D34" s="8"/>
      <c r="E34" s="8" t="s">
        <v>22</v>
      </c>
      <c r="F34" s="8"/>
      <c r="G34" s="8"/>
      <c r="H34" s="16">
        <v>189985.67</v>
      </c>
    </row>
    <row r="35" spans="1:8" x14ac:dyDescent="0.35">
      <c r="A35" s="7"/>
      <c r="B35" s="8"/>
      <c r="C35" s="8"/>
      <c r="D35" s="8"/>
      <c r="E35" s="8"/>
      <c r="F35" s="8"/>
      <c r="G35" s="8"/>
      <c r="H35" s="16"/>
    </row>
    <row r="36" spans="1:8" x14ac:dyDescent="0.3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-277568.93</v>
      </c>
    </row>
    <row r="37" spans="1:8" x14ac:dyDescent="0.35">
      <c r="A37" s="7"/>
      <c r="B37" s="8"/>
      <c r="C37" s="8"/>
      <c r="D37" s="8" t="s">
        <v>24</v>
      </c>
      <c r="E37" s="8"/>
      <c r="F37" s="8"/>
      <c r="G37" s="8"/>
      <c r="H37" s="16">
        <v>-224146.71</v>
      </c>
    </row>
    <row r="38" spans="1:8" x14ac:dyDescent="0.35">
      <c r="A38" s="7"/>
      <c r="B38" s="8"/>
      <c r="C38" s="8"/>
      <c r="D38" s="8"/>
      <c r="E38" s="8"/>
      <c r="F38" s="8"/>
      <c r="G38" s="8"/>
      <c r="H38" s="16"/>
    </row>
    <row r="39" spans="1:8" x14ac:dyDescent="0.35">
      <c r="A39" s="7" t="s">
        <v>10</v>
      </c>
      <c r="B39" s="8"/>
      <c r="C39" s="8"/>
      <c r="D39" s="8"/>
      <c r="E39" s="8"/>
      <c r="F39" s="8"/>
      <c r="G39" s="8"/>
      <c r="H39" s="16">
        <f>SUM(H33:H38)</f>
        <v>3392967.69</v>
      </c>
    </row>
    <row r="40" spans="1:8" x14ac:dyDescent="0.35">
      <c r="A40" s="7"/>
      <c r="B40" s="8"/>
      <c r="C40" s="8"/>
      <c r="D40" s="8"/>
      <c r="E40" s="8"/>
      <c r="F40" s="8"/>
      <c r="G40" s="8"/>
      <c r="H40" s="16"/>
    </row>
    <row r="41" spans="1:8" x14ac:dyDescent="0.35">
      <c r="A41" s="7"/>
      <c r="B41" s="8"/>
      <c r="C41" s="8"/>
      <c r="D41" s="8"/>
      <c r="E41" s="8"/>
      <c r="F41" s="8"/>
      <c r="G41" s="8"/>
      <c r="H41" s="16"/>
    </row>
    <row r="42" spans="1:8" x14ac:dyDescent="0.3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4" workbookViewId="0">
      <selection sqref="A1:F42"/>
    </sheetView>
  </sheetViews>
  <sheetFormatPr defaultRowHeight="14.5" x14ac:dyDescent="0.35"/>
  <cols>
    <col min="1" max="1" width="33.7265625" bestFit="1" customWidth="1"/>
    <col min="2" max="2" width="10.7265625" bestFit="1" customWidth="1"/>
    <col min="6" max="6" width="13.54296875" bestFit="1" customWidth="1"/>
  </cols>
  <sheetData>
    <row r="1" spans="1:6" x14ac:dyDescent="0.35">
      <c r="F1" s="1"/>
    </row>
    <row r="2" spans="1:6" ht="18.5" x14ac:dyDescent="0.45">
      <c r="A2" s="2" t="s">
        <v>62</v>
      </c>
      <c r="B2" s="18">
        <v>42308</v>
      </c>
      <c r="F2" s="1"/>
    </row>
    <row r="3" spans="1:6" x14ac:dyDescent="0.35">
      <c r="F3" s="1"/>
    </row>
    <row r="4" spans="1:6" x14ac:dyDescent="0.35">
      <c r="A4" s="3" t="s">
        <v>1</v>
      </c>
      <c r="B4" s="4"/>
      <c r="C4" s="4"/>
      <c r="D4" s="4"/>
      <c r="E4" s="4"/>
      <c r="F4" s="5">
        <v>1566826.07</v>
      </c>
    </row>
    <row r="5" spans="1:6" x14ac:dyDescent="0.35">
      <c r="A5" s="7" t="s">
        <v>2</v>
      </c>
      <c r="B5" s="8"/>
      <c r="C5" s="8"/>
      <c r="D5" s="8"/>
      <c r="E5" s="8"/>
      <c r="F5" s="9">
        <v>149443.63</v>
      </c>
    </row>
    <row r="6" spans="1:6" x14ac:dyDescent="0.35">
      <c r="A6" s="7" t="s">
        <v>3</v>
      </c>
      <c r="B6" s="8"/>
      <c r="C6" s="8"/>
      <c r="D6" s="8"/>
      <c r="E6" s="8"/>
      <c r="F6" s="9">
        <v>75650</v>
      </c>
    </row>
    <row r="7" spans="1:6" x14ac:dyDescent="0.35">
      <c r="A7" s="7" t="s">
        <v>4</v>
      </c>
      <c r="B7" s="8"/>
      <c r="C7" s="8"/>
      <c r="D7" s="8"/>
      <c r="E7" s="8"/>
      <c r="F7" s="9">
        <v>14265.23</v>
      </c>
    </row>
    <row r="8" spans="1:6" x14ac:dyDescent="0.35">
      <c r="A8" s="7" t="s">
        <v>5</v>
      </c>
      <c r="B8" s="8"/>
      <c r="C8" s="8"/>
      <c r="D8" s="8"/>
      <c r="E8" s="8"/>
      <c r="F8" s="9">
        <v>215346.14</v>
      </c>
    </row>
    <row r="9" spans="1:6" x14ac:dyDescent="0.35">
      <c r="A9" s="7" t="s">
        <v>6</v>
      </c>
      <c r="B9" s="8"/>
      <c r="C9" s="8"/>
      <c r="D9" s="8"/>
      <c r="E9" s="8"/>
      <c r="F9" s="9">
        <v>137840.25</v>
      </c>
    </row>
    <row r="10" spans="1:6" x14ac:dyDescent="0.35">
      <c r="A10" s="7" t="s">
        <v>7</v>
      </c>
      <c r="B10" s="8"/>
      <c r="C10" s="8"/>
      <c r="D10" s="8"/>
      <c r="E10" s="8"/>
      <c r="F10" s="9">
        <v>0</v>
      </c>
    </row>
    <row r="11" spans="1:6" x14ac:dyDescent="0.35">
      <c r="A11" s="7" t="s">
        <v>8</v>
      </c>
      <c r="B11" s="8"/>
      <c r="C11" s="8"/>
      <c r="D11" s="8"/>
      <c r="E11" s="8"/>
      <c r="F11" s="9">
        <v>61907.85</v>
      </c>
    </row>
    <row r="12" spans="1:6" x14ac:dyDescent="0.35">
      <c r="A12" s="11" t="s">
        <v>67</v>
      </c>
      <c r="B12" s="21">
        <f>+B2</f>
        <v>42308</v>
      </c>
      <c r="C12" s="12"/>
      <c r="D12" s="12"/>
      <c r="E12" s="12"/>
      <c r="F12" s="13">
        <f>SUM(F4:F11)</f>
        <v>2221279.1700000004</v>
      </c>
    </row>
    <row r="13" spans="1:6" x14ac:dyDescent="0.35">
      <c r="F13" s="1"/>
    </row>
    <row r="14" spans="1:6" ht="18.5" x14ac:dyDescent="0.45">
      <c r="A14" s="2" t="s">
        <v>20</v>
      </c>
      <c r="F14" s="1"/>
    </row>
    <row r="15" spans="1:6" x14ac:dyDescent="0.35">
      <c r="F15" s="1"/>
    </row>
    <row r="16" spans="1:6" x14ac:dyDescent="0.35">
      <c r="A16" s="3" t="s">
        <v>68</v>
      </c>
      <c r="B16" s="19">
        <v>42278</v>
      </c>
      <c r="C16" s="4"/>
      <c r="D16" s="4"/>
      <c r="E16" s="4"/>
      <c r="F16" s="15">
        <v>2579244.4500000002</v>
      </c>
    </row>
    <row r="17" spans="1:6" x14ac:dyDescent="0.35">
      <c r="A17" s="7"/>
      <c r="B17" s="8"/>
      <c r="C17" s="8"/>
      <c r="D17" s="8"/>
      <c r="E17" s="8"/>
      <c r="F17" s="16"/>
    </row>
    <row r="18" spans="1:6" x14ac:dyDescent="0.35">
      <c r="A18" s="7"/>
      <c r="B18" s="8"/>
      <c r="C18" s="8"/>
      <c r="D18" s="8"/>
      <c r="E18" s="8"/>
      <c r="F18" s="16"/>
    </row>
    <row r="19" spans="1:6" x14ac:dyDescent="0.35">
      <c r="A19" s="7" t="s">
        <v>19</v>
      </c>
      <c r="B19" s="8"/>
      <c r="C19" s="8"/>
      <c r="D19" s="8"/>
      <c r="E19" s="8"/>
      <c r="F19" s="16">
        <v>1978892.68</v>
      </c>
    </row>
    <row r="20" spans="1:6" x14ac:dyDescent="0.35">
      <c r="A20" s="7"/>
      <c r="B20" s="8"/>
      <c r="C20" s="8"/>
      <c r="D20" s="8"/>
      <c r="E20" s="8"/>
      <c r="F20" s="16"/>
    </row>
    <row r="21" spans="1:6" x14ac:dyDescent="0.35">
      <c r="A21" s="7"/>
      <c r="B21" s="8"/>
      <c r="C21" s="8"/>
      <c r="D21" s="8"/>
      <c r="E21" s="8"/>
      <c r="F21" s="16"/>
    </row>
    <row r="22" spans="1:6" x14ac:dyDescent="0.35">
      <c r="A22" s="7" t="s">
        <v>17</v>
      </c>
      <c r="B22" s="8"/>
      <c r="C22" s="8"/>
      <c r="D22" s="8"/>
      <c r="E22" s="8"/>
      <c r="F22" s="16">
        <v>-2336857.96</v>
      </c>
    </row>
    <row r="23" spans="1:6" x14ac:dyDescent="0.35">
      <c r="A23" s="7"/>
      <c r="B23" s="8"/>
      <c r="C23" s="8"/>
      <c r="D23" s="8"/>
      <c r="E23" s="8"/>
      <c r="F23" s="16"/>
    </row>
    <row r="24" spans="1:6" x14ac:dyDescent="0.35">
      <c r="A24" s="7"/>
      <c r="B24" s="8"/>
      <c r="C24" s="8"/>
      <c r="D24" s="8"/>
      <c r="E24" s="8"/>
      <c r="F24" s="16"/>
    </row>
    <row r="25" spans="1:6" x14ac:dyDescent="0.35">
      <c r="A25" s="11" t="s">
        <v>63</v>
      </c>
      <c r="B25" s="21">
        <f>+B2</f>
        <v>42308</v>
      </c>
      <c r="C25" s="12"/>
      <c r="D25" s="12"/>
      <c r="E25" s="12"/>
      <c r="F25" s="17">
        <f>+F16+F19+F22</f>
        <v>2221279.17</v>
      </c>
    </row>
    <row r="26" spans="1:6" x14ac:dyDescent="0.35">
      <c r="F26" s="1"/>
    </row>
    <row r="27" spans="1:6" ht="18.5" x14ac:dyDescent="0.45">
      <c r="A27" s="2" t="s">
        <v>14</v>
      </c>
      <c r="F27" s="1"/>
    </row>
    <row r="28" spans="1:6" x14ac:dyDescent="0.35">
      <c r="F28" s="1"/>
    </row>
    <row r="29" spans="1:6" x14ac:dyDescent="0.35">
      <c r="A29" s="3" t="s">
        <v>65</v>
      </c>
      <c r="B29" s="19">
        <f>+B2</f>
        <v>42308</v>
      </c>
      <c r="C29" s="4" t="s">
        <v>21</v>
      </c>
      <c r="D29" s="4"/>
      <c r="E29" s="4"/>
      <c r="F29" s="15">
        <v>2413588.4500000002</v>
      </c>
    </row>
    <row r="30" spans="1:6" x14ac:dyDescent="0.35">
      <c r="A30" s="7"/>
      <c r="B30" s="8"/>
      <c r="C30" s="8" t="s">
        <v>22</v>
      </c>
      <c r="D30" s="8"/>
      <c r="E30" s="8"/>
      <c r="F30" s="16">
        <v>189994.22</v>
      </c>
    </row>
    <row r="31" spans="1:6" x14ac:dyDescent="0.35">
      <c r="A31" s="7"/>
      <c r="B31" s="8"/>
      <c r="C31" s="8"/>
      <c r="D31" s="8"/>
      <c r="E31" s="8"/>
      <c r="F31" s="16"/>
    </row>
    <row r="32" spans="1:6" x14ac:dyDescent="0.35">
      <c r="A32" s="7"/>
      <c r="B32" s="8"/>
      <c r="C32" s="8"/>
      <c r="D32" s="8"/>
      <c r="E32" s="8"/>
      <c r="F32" s="16"/>
    </row>
    <row r="33" spans="1:6" x14ac:dyDescent="0.35">
      <c r="A33" s="7"/>
      <c r="B33" s="8"/>
      <c r="C33" s="8"/>
      <c r="D33" s="8"/>
      <c r="E33" s="8"/>
      <c r="F33" s="16"/>
    </row>
    <row r="34" spans="1:6" x14ac:dyDescent="0.35">
      <c r="A34" s="7"/>
      <c r="B34" s="8"/>
      <c r="C34" s="8"/>
      <c r="D34" s="8"/>
      <c r="E34" s="8"/>
      <c r="F34" s="16"/>
    </row>
    <row r="35" spans="1:6" x14ac:dyDescent="0.35">
      <c r="A35" s="7"/>
      <c r="B35" s="8"/>
      <c r="C35" s="8"/>
      <c r="D35" s="8"/>
      <c r="E35" s="8"/>
      <c r="F35" s="16"/>
    </row>
    <row r="36" spans="1:6" x14ac:dyDescent="0.35">
      <c r="A36" s="7"/>
      <c r="B36" s="8"/>
      <c r="C36" s="8"/>
      <c r="D36" s="8"/>
      <c r="E36" s="8"/>
      <c r="F36" s="16"/>
    </row>
    <row r="37" spans="1:6" x14ac:dyDescent="0.35">
      <c r="A37" s="7" t="s">
        <v>0</v>
      </c>
      <c r="B37" s="8"/>
      <c r="C37" s="8"/>
      <c r="D37" s="8"/>
      <c r="E37" s="8"/>
      <c r="F37" s="16">
        <v>-285573.96999999997</v>
      </c>
    </row>
    <row r="38" spans="1:6" x14ac:dyDescent="0.35">
      <c r="A38" s="7"/>
      <c r="B38" s="8"/>
      <c r="C38" s="8"/>
      <c r="D38" s="8"/>
      <c r="E38" s="8"/>
      <c r="F38" s="16">
        <v>-96729.53</v>
      </c>
    </row>
    <row r="39" spans="1:6" x14ac:dyDescent="0.35">
      <c r="A39" s="7" t="s">
        <v>66</v>
      </c>
      <c r="B39" s="20">
        <f>+B2</f>
        <v>42308</v>
      </c>
      <c r="C39" s="8"/>
      <c r="D39" s="8"/>
      <c r="E39" s="8"/>
      <c r="F39" s="16">
        <f>SUM(F29:F38)</f>
        <v>2221279.1700000004</v>
      </c>
    </row>
    <row r="40" spans="1:6" x14ac:dyDescent="0.35">
      <c r="A40" s="7"/>
      <c r="B40" s="8"/>
      <c r="C40" s="8"/>
      <c r="D40" s="8"/>
      <c r="E40" s="8"/>
      <c r="F40" s="16"/>
    </row>
    <row r="41" spans="1:6" x14ac:dyDescent="0.35">
      <c r="A41" s="7"/>
      <c r="B41" s="8"/>
      <c r="C41" s="8"/>
      <c r="D41" s="8"/>
      <c r="E41" s="8"/>
      <c r="F41" s="16"/>
    </row>
    <row r="42" spans="1:6" x14ac:dyDescent="0.3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17" sqref="E17"/>
    </sheetView>
  </sheetViews>
  <sheetFormatPr defaultRowHeight="14.5" x14ac:dyDescent="0.35"/>
  <cols>
    <col min="1" max="1" width="33.7265625" bestFit="1" customWidth="1"/>
    <col min="2" max="2" width="10.7265625" bestFit="1" customWidth="1"/>
    <col min="6" max="6" width="13.54296875" bestFit="1" customWidth="1"/>
  </cols>
  <sheetData>
    <row r="1" spans="1:6" x14ac:dyDescent="0.35">
      <c r="F1" s="1"/>
    </row>
    <row r="2" spans="1:6" ht="18.5" x14ac:dyDescent="0.45">
      <c r="A2" s="2" t="s">
        <v>62</v>
      </c>
      <c r="B2" s="18">
        <v>42338</v>
      </c>
      <c r="F2" s="1"/>
    </row>
    <row r="3" spans="1:6" x14ac:dyDescent="0.35">
      <c r="F3" s="1"/>
    </row>
    <row r="4" spans="1:6" x14ac:dyDescent="0.35">
      <c r="A4" s="3" t="s">
        <v>1</v>
      </c>
      <c r="B4" s="4"/>
      <c r="C4" s="4"/>
      <c r="D4" s="4"/>
      <c r="E4" s="4"/>
      <c r="F4" s="5">
        <v>2854604.03</v>
      </c>
    </row>
    <row r="5" spans="1:6" x14ac:dyDescent="0.35">
      <c r="A5" s="7" t="s">
        <v>2</v>
      </c>
      <c r="B5" s="8"/>
      <c r="C5" s="8"/>
      <c r="D5" s="8"/>
      <c r="E5" s="8"/>
      <c r="F5" s="9">
        <v>68098.11</v>
      </c>
    </row>
    <row r="6" spans="1:6" x14ac:dyDescent="0.35">
      <c r="A6" s="7" t="s">
        <v>3</v>
      </c>
      <c r="B6" s="8"/>
      <c r="C6" s="8"/>
      <c r="D6" s="8"/>
      <c r="E6" s="8"/>
      <c r="F6" s="9">
        <v>75650</v>
      </c>
    </row>
    <row r="7" spans="1:6" x14ac:dyDescent="0.35">
      <c r="A7" s="7" t="s">
        <v>4</v>
      </c>
      <c r="B7" s="8"/>
      <c r="C7" s="8"/>
      <c r="D7" s="8"/>
      <c r="E7" s="8"/>
      <c r="F7" s="9">
        <v>11670.34</v>
      </c>
    </row>
    <row r="8" spans="1:6" x14ac:dyDescent="0.35">
      <c r="A8" s="7" t="s">
        <v>5</v>
      </c>
      <c r="B8" s="8"/>
      <c r="C8" s="8"/>
      <c r="D8" s="8"/>
      <c r="E8" s="8"/>
      <c r="F8" s="9">
        <v>683399.09</v>
      </c>
    </row>
    <row r="9" spans="1:6" x14ac:dyDescent="0.35">
      <c r="A9" s="7" t="s">
        <v>6</v>
      </c>
      <c r="B9" s="8"/>
      <c r="C9" s="8"/>
      <c r="D9" s="8"/>
      <c r="E9" s="8"/>
      <c r="F9" s="9">
        <v>137840.25</v>
      </c>
    </row>
    <row r="10" spans="1:6" x14ac:dyDescent="0.35">
      <c r="A10" s="7" t="s">
        <v>7</v>
      </c>
      <c r="B10" s="8"/>
      <c r="C10" s="8"/>
      <c r="D10" s="8"/>
      <c r="E10" s="8"/>
      <c r="F10" s="9">
        <v>0</v>
      </c>
    </row>
    <row r="11" spans="1:6" x14ac:dyDescent="0.35">
      <c r="A11" s="7" t="s">
        <v>8</v>
      </c>
      <c r="B11" s="8"/>
      <c r="C11" s="8"/>
      <c r="D11" s="8"/>
      <c r="E11" s="8"/>
      <c r="F11" s="9">
        <v>74869.17</v>
      </c>
    </row>
    <row r="12" spans="1:6" x14ac:dyDescent="0.35">
      <c r="A12" s="11" t="s">
        <v>67</v>
      </c>
      <c r="B12" s="21">
        <f>+B2</f>
        <v>42338</v>
      </c>
      <c r="C12" s="12"/>
      <c r="D12" s="12"/>
      <c r="E12" s="12"/>
      <c r="F12" s="13">
        <f>SUM(F4:F11)</f>
        <v>3906130.9899999993</v>
      </c>
    </row>
    <row r="13" spans="1:6" x14ac:dyDescent="0.35">
      <c r="F13" s="1"/>
    </row>
    <row r="14" spans="1:6" ht="18.5" x14ac:dyDescent="0.45">
      <c r="A14" s="2" t="s">
        <v>20</v>
      </c>
      <c r="F14" s="1"/>
    </row>
    <row r="15" spans="1:6" x14ac:dyDescent="0.35">
      <c r="F15" s="1"/>
    </row>
    <row r="16" spans="1:6" x14ac:dyDescent="0.35">
      <c r="A16" s="3" t="s">
        <v>68</v>
      </c>
      <c r="B16" s="19">
        <v>42309</v>
      </c>
      <c r="C16" s="4"/>
      <c r="D16" s="4"/>
      <c r="E16" s="4"/>
      <c r="F16" s="15">
        <v>2221279.17</v>
      </c>
    </row>
    <row r="17" spans="1:6" x14ac:dyDescent="0.35">
      <c r="A17" s="7"/>
      <c r="B17" s="8"/>
      <c r="C17" s="8"/>
      <c r="D17" s="8"/>
      <c r="E17" s="8"/>
      <c r="F17" s="16"/>
    </row>
    <row r="18" spans="1:6" x14ac:dyDescent="0.35">
      <c r="A18" s="7"/>
      <c r="B18" s="8"/>
      <c r="C18" s="8"/>
      <c r="D18" s="8"/>
      <c r="E18" s="8"/>
      <c r="F18" s="16"/>
    </row>
    <row r="19" spans="1:6" x14ac:dyDescent="0.3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35">
      <c r="A20" s="7"/>
      <c r="B20" s="8"/>
      <c r="C20" s="8"/>
      <c r="D20" s="8"/>
      <c r="E20" s="8"/>
      <c r="F20" s="16"/>
    </row>
    <row r="21" spans="1:6" x14ac:dyDescent="0.35">
      <c r="A21" s="7"/>
      <c r="B21" s="8"/>
      <c r="C21" s="8"/>
      <c r="D21" s="8"/>
      <c r="E21" s="8"/>
      <c r="F21" s="16"/>
    </row>
    <row r="22" spans="1:6" x14ac:dyDescent="0.3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35">
      <c r="A23" s="7"/>
      <c r="B23" s="8"/>
      <c r="C23" s="8"/>
      <c r="D23" s="8"/>
      <c r="E23" s="8"/>
      <c r="F23" s="16"/>
    </row>
    <row r="24" spans="1:6" x14ac:dyDescent="0.35">
      <c r="A24" s="7"/>
      <c r="B24" s="8"/>
      <c r="C24" s="8"/>
      <c r="D24" s="8"/>
      <c r="E24" s="8"/>
      <c r="F24" s="16"/>
    </row>
    <row r="25" spans="1:6" x14ac:dyDescent="0.35">
      <c r="A25" s="11" t="s">
        <v>63</v>
      </c>
      <c r="B25" s="21">
        <f>+B2</f>
        <v>42338</v>
      </c>
      <c r="C25" s="12"/>
      <c r="D25" s="12"/>
      <c r="E25" s="12"/>
      <c r="F25" s="17">
        <f>+F16+F19+F22</f>
        <v>3906130.99</v>
      </c>
    </row>
    <row r="26" spans="1:6" x14ac:dyDescent="0.35">
      <c r="F26" s="1"/>
    </row>
    <row r="27" spans="1:6" ht="18.5" x14ac:dyDescent="0.45">
      <c r="A27" s="2" t="s">
        <v>14</v>
      </c>
      <c r="F27" s="1"/>
    </row>
    <row r="28" spans="1:6" x14ac:dyDescent="0.35">
      <c r="F28" s="1"/>
    </row>
    <row r="29" spans="1:6" x14ac:dyDescent="0.35">
      <c r="A29" s="3" t="s">
        <v>65</v>
      </c>
      <c r="B29" s="19">
        <f>+B2</f>
        <v>42338</v>
      </c>
      <c r="C29" s="4" t="s">
        <v>21</v>
      </c>
      <c r="D29" s="4"/>
      <c r="E29" s="4"/>
      <c r="F29" s="15">
        <v>4646949.7699999996</v>
      </c>
    </row>
    <row r="30" spans="1:6" x14ac:dyDescent="0.35">
      <c r="A30" s="7"/>
      <c r="B30" s="8"/>
      <c r="C30" s="8" t="s">
        <v>22</v>
      </c>
      <c r="D30" s="8"/>
      <c r="E30" s="8"/>
      <c r="F30" s="16">
        <v>0</v>
      </c>
    </row>
    <row r="31" spans="1:6" x14ac:dyDescent="0.35">
      <c r="A31" s="7"/>
      <c r="B31" s="8"/>
      <c r="C31" s="8"/>
      <c r="D31" s="8"/>
      <c r="E31" s="8"/>
      <c r="F31" s="16"/>
    </row>
    <row r="32" spans="1:6" x14ac:dyDescent="0.35">
      <c r="A32" s="7"/>
      <c r="B32" s="8"/>
      <c r="C32" s="8"/>
      <c r="D32" s="8"/>
      <c r="E32" s="8"/>
      <c r="F32" s="16"/>
    </row>
    <row r="33" spans="1:6" x14ac:dyDescent="0.35">
      <c r="A33" s="7"/>
      <c r="B33" s="8"/>
      <c r="C33" s="8"/>
      <c r="D33" s="8"/>
      <c r="E33" s="8"/>
      <c r="F33" s="16"/>
    </row>
    <row r="34" spans="1:6" x14ac:dyDescent="0.35">
      <c r="A34" s="7"/>
      <c r="B34" s="8"/>
      <c r="C34" s="8"/>
      <c r="D34" s="8"/>
      <c r="E34" s="8"/>
      <c r="F34" s="16"/>
    </row>
    <row r="35" spans="1:6" x14ac:dyDescent="0.35">
      <c r="A35" s="7"/>
      <c r="B35" s="8"/>
      <c r="C35" s="8"/>
      <c r="D35" s="8"/>
      <c r="E35" s="8"/>
      <c r="F35" s="16"/>
    </row>
    <row r="36" spans="1:6" x14ac:dyDescent="0.35">
      <c r="A36" s="7"/>
      <c r="B36" s="8"/>
      <c r="C36" s="8"/>
      <c r="D36" s="8"/>
      <c r="E36" s="8"/>
      <c r="F36" s="16"/>
    </row>
    <row r="37" spans="1:6" x14ac:dyDescent="0.35">
      <c r="A37" s="7" t="s">
        <v>0</v>
      </c>
      <c r="B37" s="8" t="s">
        <v>23</v>
      </c>
      <c r="C37" s="8"/>
      <c r="D37" s="8"/>
      <c r="E37" s="8"/>
      <c r="F37" s="16">
        <v>-601251.78</v>
      </c>
    </row>
    <row r="38" spans="1:6" x14ac:dyDescent="0.35">
      <c r="A38" s="7"/>
      <c r="B38" s="8" t="s">
        <v>24</v>
      </c>
      <c r="C38" s="8"/>
      <c r="D38" s="8"/>
      <c r="E38" s="8"/>
      <c r="F38" s="16">
        <v>-139567</v>
      </c>
    </row>
    <row r="39" spans="1:6" x14ac:dyDescent="0.35">
      <c r="A39" s="7" t="s">
        <v>66</v>
      </c>
      <c r="B39" s="20">
        <f>+B2</f>
        <v>42338</v>
      </c>
      <c r="C39" s="8"/>
      <c r="D39" s="8"/>
      <c r="E39" s="8"/>
      <c r="F39" s="16">
        <f>SUM(F29:F38)</f>
        <v>3906130.9899999993</v>
      </c>
    </row>
    <row r="40" spans="1:6" x14ac:dyDescent="0.35">
      <c r="A40" s="7"/>
      <c r="B40" s="8"/>
      <c r="C40" s="8"/>
      <c r="D40" s="8"/>
      <c r="E40" s="8"/>
      <c r="F40" s="16"/>
    </row>
    <row r="41" spans="1:6" x14ac:dyDescent="0.35">
      <c r="A41" s="7"/>
      <c r="B41" s="8"/>
      <c r="C41" s="8"/>
      <c r="D41" s="8"/>
      <c r="E41" s="8"/>
      <c r="F41" s="16"/>
    </row>
    <row r="42" spans="1:6" x14ac:dyDescent="0.3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20" sqref="F20"/>
    </sheetView>
  </sheetViews>
  <sheetFormatPr defaultRowHeight="14.5" x14ac:dyDescent="0.35"/>
  <cols>
    <col min="1" max="1" width="33.7265625" bestFit="1" customWidth="1"/>
    <col min="2" max="2" width="10.7265625" bestFit="1" customWidth="1"/>
    <col min="6" max="6" width="13.54296875" bestFit="1" customWidth="1"/>
  </cols>
  <sheetData>
    <row r="1" spans="1:6" x14ac:dyDescent="0.35">
      <c r="F1" s="1"/>
    </row>
    <row r="2" spans="1:6" ht="18.5" x14ac:dyDescent="0.45">
      <c r="A2" s="2" t="s">
        <v>62</v>
      </c>
      <c r="B2" s="18">
        <v>42369</v>
      </c>
      <c r="F2" s="1"/>
    </row>
    <row r="3" spans="1:6" x14ac:dyDescent="0.35">
      <c r="F3" s="1"/>
    </row>
    <row r="4" spans="1:6" x14ac:dyDescent="0.3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35">
      <c r="A5" s="7" t="s">
        <v>2</v>
      </c>
      <c r="B5" s="8"/>
      <c r="C5" s="8"/>
      <c r="D5" s="8"/>
      <c r="E5" s="8"/>
      <c r="F5" s="9">
        <v>129487.64</v>
      </c>
    </row>
    <row r="6" spans="1:6" x14ac:dyDescent="0.35">
      <c r="A6" s="7" t="s">
        <v>3</v>
      </c>
      <c r="B6" s="8"/>
      <c r="C6" s="8"/>
      <c r="D6" s="8"/>
      <c r="E6" s="8"/>
      <c r="F6" s="9">
        <v>75650</v>
      </c>
    </row>
    <row r="7" spans="1:6" x14ac:dyDescent="0.35">
      <c r="A7" s="7" t="s">
        <v>4</v>
      </c>
      <c r="B7" s="8"/>
      <c r="C7" s="8"/>
      <c r="D7" s="8"/>
      <c r="E7" s="8"/>
      <c r="F7" s="9">
        <v>13147.52</v>
      </c>
    </row>
    <row r="8" spans="1:6" x14ac:dyDescent="0.35">
      <c r="A8" s="7" t="s">
        <v>5</v>
      </c>
      <c r="B8" s="8"/>
      <c r="C8" s="8"/>
      <c r="D8" s="8"/>
      <c r="E8" s="8"/>
      <c r="F8" s="9">
        <v>683399.09</v>
      </c>
    </row>
    <row r="9" spans="1:6" x14ac:dyDescent="0.35">
      <c r="A9" s="7" t="s">
        <v>6</v>
      </c>
      <c r="B9" s="8"/>
      <c r="C9" s="8"/>
      <c r="D9" s="8"/>
      <c r="E9" s="8"/>
      <c r="F9" s="9">
        <v>137840.25</v>
      </c>
    </row>
    <row r="10" spans="1:6" x14ac:dyDescent="0.35">
      <c r="A10" s="7" t="s">
        <v>7</v>
      </c>
      <c r="B10" s="8"/>
      <c r="C10" s="8"/>
      <c r="D10" s="8"/>
      <c r="E10" s="8"/>
      <c r="F10" s="9">
        <v>0</v>
      </c>
    </row>
    <row r="11" spans="1:6" x14ac:dyDescent="0.35">
      <c r="A11" s="7" t="s">
        <v>8</v>
      </c>
      <c r="B11" s="8"/>
      <c r="C11" s="8"/>
      <c r="D11" s="8"/>
      <c r="E11" s="8"/>
      <c r="F11" s="9">
        <v>20720.5</v>
      </c>
    </row>
    <row r="12" spans="1:6" x14ac:dyDescent="0.35">
      <c r="A12" s="11" t="s">
        <v>67</v>
      </c>
      <c r="B12" s="21">
        <f>+B2</f>
        <v>42369</v>
      </c>
      <c r="C12" s="12"/>
      <c r="D12" s="12"/>
      <c r="E12" s="12"/>
      <c r="F12" s="13">
        <f>SUM(F4:F11)</f>
        <v>3555628.3</v>
      </c>
    </row>
    <row r="13" spans="1:6" x14ac:dyDescent="0.35">
      <c r="F13" s="1"/>
    </row>
    <row r="14" spans="1:6" ht="18.5" x14ac:dyDescent="0.45">
      <c r="A14" s="2" t="s">
        <v>20</v>
      </c>
      <c r="F14" s="1"/>
    </row>
    <row r="15" spans="1:6" x14ac:dyDescent="0.35">
      <c r="F15" s="1"/>
    </row>
    <row r="16" spans="1:6" x14ac:dyDescent="0.35">
      <c r="A16" s="3" t="s">
        <v>68</v>
      </c>
      <c r="B16" s="19">
        <v>42339</v>
      </c>
      <c r="C16" s="4"/>
      <c r="D16" s="4"/>
      <c r="E16" s="4"/>
      <c r="F16" s="15">
        <v>2221279.17</v>
      </c>
    </row>
    <row r="17" spans="1:6" x14ac:dyDescent="0.35">
      <c r="A17" s="7"/>
      <c r="B17" s="8"/>
      <c r="C17" s="8"/>
      <c r="D17" s="8"/>
      <c r="E17" s="8"/>
      <c r="F17" s="16"/>
    </row>
    <row r="18" spans="1:6" x14ac:dyDescent="0.35">
      <c r="A18" s="7"/>
      <c r="B18" s="8"/>
      <c r="C18" s="8"/>
      <c r="D18" s="8"/>
      <c r="E18" s="8"/>
      <c r="F18" s="16"/>
    </row>
    <row r="19" spans="1:6" x14ac:dyDescent="0.3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35">
      <c r="A20" s="7"/>
      <c r="B20" s="8"/>
      <c r="C20" s="8"/>
      <c r="D20" s="8"/>
      <c r="E20" s="8"/>
      <c r="F20" s="16"/>
    </row>
    <row r="21" spans="1:6" x14ac:dyDescent="0.35">
      <c r="A21" s="7"/>
      <c r="B21" s="8"/>
      <c r="C21" s="8"/>
      <c r="D21" s="8"/>
      <c r="E21" s="8"/>
      <c r="F21" s="16"/>
    </row>
    <row r="22" spans="1:6" x14ac:dyDescent="0.3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35">
      <c r="A23" s="7"/>
      <c r="B23" s="8"/>
      <c r="C23" s="8"/>
      <c r="D23" s="8"/>
      <c r="E23" s="8"/>
      <c r="F23" s="16"/>
    </row>
    <row r="24" spans="1:6" x14ac:dyDescent="0.35">
      <c r="A24" s="7"/>
      <c r="B24" s="8"/>
      <c r="C24" s="8"/>
      <c r="D24" s="8"/>
      <c r="E24" s="8"/>
      <c r="F24" s="16"/>
    </row>
    <row r="25" spans="1:6" x14ac:dyDescent="0.35">
      <c r="A25" s="11" t="s">
        <v>63</v>
      </c>
      <c r="B25" s="21">
        <f>+B2</f>
        <v>42369</v>
      </c>
      <c r="C25" s="12"/>
      <c r="D25" s="12"/>
      <c r="E25" s="12"/>
      <c r="F25" s="17">
        <f>+F16+F19+F22</f>
        <v>3906130.99</v>
      </c>
    </row>
    <row r="26" spans="1:6" x14ac:dyDescent="0.35">
      <c r="F26" s="1"/>
    </row>
    <row r="27" spans="1:6" ht="18.5" x14ac:dyDescent="0.45">
      <c r="A27" s="2" t="s">
        <v>14</v>
      </c>
      <c r="F27" s="1"/>
    </row>
    <row r="28" spans="1:6" x14ac:dyDescent="0.35">
      <c r="F28" s="1"/>
    </row>
    <row r="29" spans="1:6" x14ac:dyDescent="0.35">
      <c r="A29" s="3" t="s">
        <v>65</v>
      </c>
      <c r="B29" s="19">
        <f>+B2</f>
        <v>42369</v>
      </c>
      <c r="C29" s="4" t="s">
        <v>21</v>
      </c>
      <c r="D29" s="4"/>
      <c r="E29" s="4"/>
      <c r="F29" s="15">
        <v>3833467.11</v>
      </c>
    </row>
    <row r="30" spans="1:6" x14ac:dyDescent="0.35">
      <c r="A30" s="7"/>
      <c r="B30" s="8"/>
      <c r="C30" s="8" t="s">
        <v>22</v>
      </c>
      <c r="D30" s="8"/>
      <c r="E30" s="8"/>
      <c r="F30" s="16">
        <v>0</v>
      </c>
    </row>
    <row r="31" spans="1:6" x14ac:dyDescent="0.35">
      <c r="A31" s="7"/>
      <c r="B31" s="8"/>
      <c r="C31" s="8"/>
      <c r="D31" s="8"/>
      <c r="E31" s="8"/>
      <c r="F31" s="16"/>
    </row>
    <row r="32" spans="1:6" x14ac:dyDescent="0.35">
      <c r="A32" s="7"/>
      <c r="B32" s="8"/>
      <c r="C32" s="8"/>
      <c r="D32" s="8"/>
      <c r="E32" s="8"/>
      <c r="F32" s="16"/>
    </row>
    <row r="33" spans="1:6" x14ac:dyDescent="0.35">
      <c r="A33" s="7"/>
      <c r="B33" s="8"/>
      <c r="C33" s="8"/>
      <c r="D33" s="8"/>
      <c r="E33" s="8"/>
      <c r="F33" s="16"/>
    </row>
    <row r="34" spans="1:6" x14ac:dyDescent="0.35">
      <c r="A34" s="7"/>
      <c r="B34" s="8"/>
      <c r="C34" s="8"/>
      <c r="D34" s="8"/>
      <c r="E34" s="8"/>
      <c r="F34" s="16"/>
    </row>
    <row r="35" spans="1:6" x14ac:dyDescent="0.35">
      <c r="A35" s="7"/>
      <c r="B35" s="8"/>
      <c r="C35" s="8"/>
      <c r="D35" s="8"/>
      <c r="E35" s="8"/>
      <c r="F35" s="16"/>
    </row>
    <row r="36" spans="1:6" x14ac:dyDescent="0.35">
      <c r="A36" s="7"/>
      <c r="B36" s="8"/>
      <c r="C36" s="8"/>
      <c r="D36" s="8"/>
      <c r="E36" s="8"/>
      <c r="F36" s="16"/>
    </row>
    <row r="37" spans="1:6" x14ac:dyDescent="0.35">
      <c r="A37" s="7" t="s">
        <v>0</v>
      </c>
      <c r="B37" s="8" t="s">
        <v>23</v>
      </c>
      <c r="C37" s="8"/>
      <c r="D37" s="8"/>
      <c r="E37" s="8"/>
      <c r="F37" s="16">
        <v>-94218.97</v>
      </c>
    </row>
    <row r="38" spans="1:6" x14ac:dyDescent="0.35">
      <c r="A38" s="7"/>
      <c r="B38" s="8" t="s">
        <v>24</v>
      </c>
      <c r="C38" s="8"/>
      <c r="D38" s="8"/>
      <c r="E38" s="8"/>
      <c r="F38" s="16">
        <v>-183619.8</v>
      </c>
    </row>
    <row r="39" spans="1:6" x14ac:dyDescent="0.35">
      <c r="A39" s="7" t="s">
        <v>66</v>
      </c>
      <c r="B39" s="20">
        <f>+B2</f>
        <v>42369</v>
      </c>
      <c r="C39" s="8"/>
      <c r="D39" s="8"/>
      <c r="E39" s="8"/>
      <c r="F39" s="16">
        <f>SUM(F29:F38)</f>
        <v>3555628.34</v>
      </c>
    </row>
    <row r="40" spans="1:6" x14ac:dyDescent="0.35">
      <c r="A40" s="7"/>
      <c r="B40" s="8"/>
      <c r="C40" s="8"/>
      <c r="D40" s="8"/>
      <c r="E40" s="8"/>
      <c r="F40" s="16"/>
    </row>
    <row r="41" spans="1:6" x14ac:dyDescent="0.35">
      <c r="A41" s="7"/>
      <c r="B41" s="8"/>
      <c r="C41" s="8"/>
      <c r="D41" s="8"/>
      <c r="E41" s="8"/>
      <c r="F41" s="16"/>
    </row>
    <row r="42" spans="1:6" x14ac:dyDescent="0.35">
      <c r="A42" s="11" t="s">
        <v>15</v>
      </c>
      <c r="B42" s="12"/>
      <c r="C42" s="12"/>
      <c r="D42" s="12"/>
      <c r="E42" s="12"/>
      <c r="F42" s="17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25" sqref="F25"/>
    </sheetView>
  </sheetViews>
  <sheetFormatPr defaultRowHeight="14.5" x14ac:dyDescent="0.35"/>
  <cols>
    <col min="1" max="1" width="33.7265625" bestFit="1" customWidth="1"/>
    <col min="2" max="2" width="10.7265625" bestFit="1" customWidth="1"/>
    <col min="6" max="6" width="13.54296875" bestFit="1" customWidth="1"/>
  </cols>
  <sheetData>
    <row r="1" spans="1:6" x14ac:dyDescent="0.35">
      <c r="F1" s="1"/>
    </row>
    <row r="2" spans="1:6" ht="18.5" x14ac:dyDescent="0.45">
      <c r="A2" s="2" t="s">
        <v>62</v>
      </c>
      <c r="B2" s="18">
        <v>42400</v>
      </c>
      <c r="F2" s="1"/>
    </row>
    <row r="3" spans="1:6" x14ac:dyDescent="0.35">
      <c r="F3" s="1"/>
    </row>
    <row r="4" spans="1:6" x14ac:dyDescent="0.35">
      <c r="A4" s="3" t="s">
        <v>1</v>
      </c>
      <c r="B4" s="4"/>
      <c r="C4" s="4"/>
      <c r="D4" s="4"/>
      <c r="E4" s="4"/>
      <c r="F4" s="5">
        <v>2936367.56</v>
      </c>
    </row>
    <row r="5" spans="1:6" x14ac:dyDescent="0.35">
      <c r="A5" s="7" t="s">
        <v>2</v>
      </c>
      <c r="B5" s="8"/>
      <c r="C5" s="8"/>
      <c r="D5" s="8"/>
      <c r="E5" s="8"/>
      <c r="F5" s="9">
        <v>52134.67</v>
      </c>
    </row>
    <row r="6" spans="1:6" x14ac:dyDescent="0.35">
      <c r="A6" s="7" t="s">
        <v>3</v>
      </c>
      <c r="B6" s="8"/>
      <c r="C6" s="8"/>
      <c r="D6" s="8"/>
      <c r="E6" s="8"/>
      <c r="F6" s="9">
        <v>75650</v>
      </c>
    </row>
    <row r="7" spans="1:6" x14ac:dyDescent="0.35">
      <c r="A7" s="7" t="s">
        <v>4</v>
      </c>
      <c r="B7" s="8"/>
      <c r="C7" s="8"/>
      <c r="D7" s="8"/>
      <c r="E7" s="8"/>
      <c r="F7" s="9">
        <v>13605.52</v>
      </c>
    </row>
    <row r="8" spans="1:6" x14ac:dyDescent="0.35">
      <c r="A8" s="7" t="s">
        <v>5</v>
      </c>
      <c r="B8" s="8"/>
      <c r="C8" s="8"/>
      <c r="D8" s="8"/>
      <c r="E8" s="8"/>
      <c r="F8" s="9">
        <v>671244.67</v>
      </c>
    </row>
    <row r="9" spans="1:6" x14ac:dyDescent="0.35">
      <c r="A9" s="7" t="s">
        <v>6</v>
      </c>
      <c r="B9" s="8"/>
      <c r="C9" s="8"/>
      <c r="D9" s="8"/>
      <c r="E9" s="8"/>
      <c r="F9" s="9">
        <v>133368.07</v>
      </c>
    </row>
    <row r="10" spans="1:6" x14ac:dyDescent="0.35">
      <c r="A10" s="7" t="s">
        <v>7</v>
      </c>
      <c r="B10" s="8"/>
      <c r="C10" s="8"/>
      <c r="D10" s="8"/>
      <c r="E10" s="8"/>
      <c r="F10" s="9">
        <v>0</v>
      </c>
    </row>
    <row r="11" spans="1:6" x14ac:dyDescent="0.35">
      <c r="A11" s="7" t="s">
        <v>8</v>
      </c>
      <c r="B11" s="8"/>
      <c r="C11" s="8"/>
      <c r="D11" s="8"/>
      <c r="E11" s="8"/>
      <c r="F11" s="9">
        <v>68949.649999999994</v>
      </c>
    </row>
    <row r="12" spans="1:6" x14ac:dyDescent="0.35">
      <c r="A12" s="11" t="s">
        <v>67</v>
      </c>
      <c r="B12" s="21">
        <f>+B2</f>
        <v>42400</v>
      </c>
      <c r="C12" s="12"/>
      <c r="D12" s="12"/>
      <c r="E12" s="12"/>
      <c r="F12" s="13">
        <f>SUM(F4:F11)</f>
        <v>3951320.1399999997</v>
      </c>
    </row>
    <row r="13" spans="1:6" x14ac:dyDescent="0.35">
      <c r="F13" s="1"/>
    </row>
    <row r="14" spans="1:6" ht="18.5" x14ac:dyDescent="0.45">
      <c r="A14" s="2" t="s">
        <v>20</v>
      </c>
      <c r="F14" s="1"/>
    </row>
    <row r="15" spans="1:6" x14ac:dyDescent="0.35">
      <c r="F15" s="1"/>
    </row>
    <row r="16" spans="1:6" x14ac:dyDescent="0.35">
      <c r="A16" s="3" t="s">
        <v>68</v>
      </c>
      <c r="B16" s="19">
        <v>42370</v>
      </c>
      <c r="C16" s="4"/>
      <c r="D16" s="4"/>
      <c r="E16" s="4"/>
      <c r="F16" s="15">
        <v>2221279.17</v>
      </c>
    </row>
    <row r="17" spans="1:6" x14ac:dyDescent="0.35">
      <c r="A17" s="7"/>
      <c r="B17" s="8"/>
      <c r="C17" s="8"/>
      <c r="D17" s="8"/>
      <c r="E17" s="8"/>
      <c r="F17" s="16"/>
    </row>
    <row r="18" spans="1:6" x14ac:dyDescent="0.35">
      <c r="A18" s="7"/>
      <c r="B18" s="8"/>
      <c r="C18" s="8"/>
      <c r="D18" s="8"/>
      <c r="E18" s="8"/>
      <c r="F18" s="16"/>
    </row>
    <row r="19" spans="1:6" x14ac:dyDescent="0.3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35">
      <c r="A20" s="7"/>
      <c r="B20" s="8"/>
      <c r="C20" s="8"/>
      <c r="D20" s="8"/>
      <c r="E20" s="8"/>
      <c r="F20" s="16"/>
    </row>
    <row r="21" spans="1:6" x14ac:dyDescent="0.35">
      <c r="A21" s="7"/>
      <c r="B21" s="8"/>
      <c r="C21" s="8"/>
      <c r="D21" s="8"/>
      <c r="E21" s="8"/>
      <c r="F21" s="16"/>
    </row>
    <row r="22" spans="1:6" x14ac:dyDescent="0.3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35">
      <c r="A23" s="7"/>
      <c r="B23" s="8"/>
      <c r="C23" s="8"/>
      <c r="D23" s="8"/>
      <c r="E23" s="8"/>
      <c r="F23" s="16"/>
    </row>
    <row r="24" spans="1:6" x14ac:dyDescent="0.35">
      <c r="A24" s="7"/>
      <c r="B24" s="8"/>
      <c r="C24" s="8"/>
      <c r="D24" s="8"/>
      <c r="E24" s="8"/>
      <c r="F24" s="16"/>
    </row>
    <row r="25" spans="1:6" x14ac:dyDescent="0.35">
      <c r="A25" s="11" t="s">
        <v>63</v>
      </c>
      <c r="B25" s="21">
        <f>+B2</f>
        <v>42400</v>
      </c>
      <c r="C25" s="12"/>
      <c r="D25" s="12"/>
      <c r="E25" s="12"/>
      <c r="F25" s="17">
        <f>+F16+F19+F22</f>
        <v>3906130.99</v>
      </c>
    </row>
    <row r="26" spans="1:6" x14ac:dyDescent="0.35">
      <c r="F26" s="1"/>
    </row>
    <row r="27" spans="1:6" ht="18.5" x14ac:dyDescent="0.45">
      <c r="A27" s="2" t="s">
        <v>14</v>
      </c>
      <c r="F27" s="1"/>
    </row>
    <row r="28" spans="1:6" x14ac:dyDescent="0.35">
      <c r="F28" s="1"/>
    </row>
    <row r="29" spans="1:6" x14ac:dyDescent="0.35">
      <c r="A29" s="3" t="s">
        <v>65</v>
      </c>
      <c r="B29" s="19">
        <f>+B2</f>
        <v>42400</v>
      </c>
      <c r="C29" s="4" t="s">
        <v>21</v>
      </c>
      <c r="D29" s="4"/>
      <c r="E29" s="4"/>
      <c r="F29" s="15">
        <v>4175396.43</v>
      </c>
    </row>
    <row r="30" spans="1:6" x14ac:dyDescent="0.35">
      <c r="A30" s="7"/>
      <c r="B30" s="8"/>
      <c r="C30" s="8" t="s">
        <v>22</v>
      </c>
      <c r="D30" s="8"/>
      <c r="E30" s="8"/>
      <c r="F30" s="16">
        <v>0</v>
      </c>
    </row>
    <row r="31" spans="1:6" x14ac:dyDescent="0.35">
      <c r="A31" s="7"/>
      <c r="B31" s="8"/>
      <c r="C31" s="8"/>
      <c r="D31" s="8"/>
      <c r="E31" s="8"/>
      <c r="F31" s="16"/>
    </row>
    <row r="32" spans="1:6" x14ac:dyDescent="0.35">
      <c r="A32" s="7"/>
      <c r="B32" s="8"/>
      <c r="C32" s="8"/>
      <c r="D32" s="8"/>
      <c r="E32" s="8"/>
      <c r="F32" s="16"/>
    </row>
    <row r="33" spans="1:6" x14ac:dyDescent="0.35">
      <c r="A33" s="7"/>
      <c r="B33" s="8"/>
      <c r="C33" s="8"/>
      <c r="D33" s="8"/>
      <c r="E33" s="8"/>
      <c r="F33" s="16"/>
    </row>
    <row r="34" spans="1:6" x14ac:dyDescent="0.35">
      <c r="A34" s="7"/>
      <c r="B34" s="8"/>
      <c r="C34" s="8"/>
      <c r="D34" s="8"/>
      <c r="E34" s="8"/>
      <c r="F34" s="16"/>
    </row>
    <row r="35" spans="1:6" x14ac:dyDescent="0.35">
      <c r="A35" s="7"/>
      <c r="B35" s="8"/>
      <c r="C35" s="8"/>
      <c r="D35" s="8"/>
      <c r="E35" s="8"/>
      <c r="F35" s="16"/>
    </row>
    <row r="36" spans="1:6" x14ac:dyDescent="0.35">
      <c r="A36" s="7"/>
      <c r="B36" s="8"/>
      <c r="C36" s="8"/>
      <c r="D36" s="8"/>
      <c r="E36" s="8"/>
      <c r="F36" s="16"/>
    </row>
    <row r="37" spans="1:6" x14ac:dyDescent="0.35">
      <c r="A37" s="7" t="s">
        <v>0</v>
      </c>
      <c r="B37" s="8" t="s">
        <v>23</v>
      </c>
      <c r="C37" s="8"/>
      <c r="D37" s="8"/>
      <c r="E37" s="8"/>
      <c r="F37" s="16">
        <v>-129193.09</v>
      </c>
    </row>
    <row r="38" spans="1:6" x14ac:dyDescent="0.35">
      <c r="A38" s="7"/>
      <c r="B38" s="8" t="s">
        <v>24</v>
      </c>
      <c r="C38" s="8"/>
      <c r="D38" s="8"/>
      <c r="E38" s="8"/>
      <c r="F38" s="16">
        <v>-94883.16</v>
      </c>
    </row>
    <row r="39" spans="1:6" x14ac:dyDescent="0.35">
      <c r="A39" s="7" t="s">
        <v>66</v>
      </c>
      <c r="B39" s="20">
        <f>+B2</f>
        <v>42400</v>
      </c>
      <c r="C39" s="8"/>
      <c r="D39" s="8"/>
      <c r="E39" s="8"/>
      <c r="F39" s="16">
        <f>SUM(F29:F38)</f>
        <v>3951320.18</v>
      </c>
    </row>
    <row r="40" spans="1:6" x14ac:dyDescent="0.35">
      <c r="A40" s="7"/>
      <c r="B40" s="8"/>
      <c r="C40" s="8"/>
      <c r="D40" s="8"/>
      <c r="E40" s="8"/>
      <c r="F40" s="16"/>
    </row>
    <row r="41" spans="1:6" x14ac:dyDescent="0.35">
      <c r="A41" s="7"/>
      <c r="B41" s="8"/>
      <c r="C41" s="8"/>
      <c r="D41" s="8"/>
      <c r="E41" s="8"/>
      <c r="F41" s="16"/>
    </row>
    <row r="42" spans="1:6" x14ac:dyDescent="0.35">
      <c r="A42" s="11" t="s">
        <v>15</v>
      </c>
      <c r="B42" s="12"/>
      <c r="C42" s="12"/>
      <c r="D42" s="12"/>
      <c r="E42" s="12"/>
      <c r="F42" s="17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3"/>
    </sheetView>
  </sheetViews>
  <sheetFormatPr defaultRowHeight="14.5" x14ac:dyDescent="0.35"/>
  <cols>
    <col min="1" max="1" width="33.7265625" bestFit="1" customWidth="1"/>
    <col min="2" max="2" width="9.7265625" bestFit="1" customWidth="1"/>
    <col min="6" max="6" width="13.54296875" bestFit="1" customWidth="1"/>
  </cols>
  <sheetData>
    <row r="1" spans="1:6" x14ac:dyDescent="0.35">
      <c r="F1" s="1"/>
    </row>
    <row r="2" spans="1:6" ht="18.5" x14ac:dyDescent="0.45">
      <c r="A2" s="2" t="s">
        <v>62</v>
      </c>
      <c r="B2" s="18">
        <v>42429</v>
      </c>
      <c r="F2" s="1"/>
    </row>
    <row r="3" spans="1:6" x14ac:dyDescent="0.35">
      <c r="F3" s="1"/>
    </row>
    <row r="4" spans="1:6" x14ac:dyDescent="0.35">
      <c r="A4" s="3" t="s">
        <v>1</v>
      </c>
      <c r="B4" s="4"/>
      <c r="C4" s="4"/>
      <c r="D4" s="4"/>
      <c r="E4" s="4"/>
      <c r="F4" s="5">
        <v>2726154.74</v>
      </c>
    </row>
    <row r="5" spans="1:6" x14ac:dyDescent="0.35">
      <c r="A5" s="7" t="s">
        <v>2</v>
      </c>
      <c r="B5" s="8"/>
      <c r="C5" s="8"/>
      <c r="D5" s="8"/>
      <c r="E5" s="8"/>
      <c r="F5" s="9">
        <v>-81949.84</v>
      </c>
    </row>
    <row r="6" spans="1:6" x14ac:dyDescent="0.35">
      <c r="A6" s="7" t="s">
        <v>3</v>
      </c>
      <c r="B6" s="8"/>
      <c r="C6" s="8"/>
      <c r="D6" s="8"/>
      <c r="E6" s="8"/>
      <c r="F6" s="9">
        <v>75650</v>
      </c>
    </row>
    <row r="7" spans="1:6" x14ac:dyDescent="0.35">
      <c r="A7" s="7" t="s">
        <v>4</v>
      </c>
      <c r="B7" s="8"/>
      <c r="C7" s="8"/>
      <c r="D7" s="8"/>
      <c r="E7" s="8"/>
      <c r="F7" s="9">
        <v>17622.41</v>
      </c>
    </row>
    <row r="8" spans="1:6" x14ac:dyDescent="0.3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35">
      <c r="A9" s="7" t="s">
        <v>6</v>
      </c>
      <c r="B9" s="8"/>
      <c r="C9" s="8"/>
      <c r="D9" s="8"/>
      <c r="E9" s="8"/>
      <c r="F9" s="9">
        <v>133368.07</v>
      </c>
    </row>
    <row r="10" spans="1:6" x14ac:dyDescent="0.35">
      <c r="A10" s="7" t="s">
        <v>7</v>
      </c>
      <c r="B10" s="8"/>
      <c r="C10" s="8"/>
      <c r="D10" s="8"/>
      <c r="E10" s="8"/>
      <c r="F10" s="9">
        <v>0</v>
      </c>
    </row>
    <row r="11" spans="1:6" x14ac:dyDescent="0.35">
      <c r="A11" s="7" t="s">
        <v>8</v>
      </c>
      <c r="B11" s="8"/>
      <c r="C11" s="8"/>
      <c r="D11" s="8"/>
      <c r="E11" s="8"/>
      <c r="F11" s="9">
        <v>67070.16</v>
      </c>
    </row>
    <row r="12" spans="1:6" x14ac:dyDescent="0.35">
      <c r="A12" s="11" t="s">
        <v>67</v>
      </c>
      <c r="B12" s="21">
        <f>+B2</f>
        <v>42429</v>
      </c>
      <c r="C12" s="12"/>
      <c r="D12" s="12"/>
      <c r="E12" s="12"/>
      <c r="F12" s="13">
        <f>SUM(F4:F11)</f>
        <v>3584575.2100000004</v>
      </c>
    </row>
    <row r="13" spans="1:6" x14ac:dyDescent="0.35">
      <c r="F13" s="1"/>
    </row>
    <row r="14" spans="1:6" ht="18.5" x14ac:dyDescent="0.45">
      <c r="A14" s="2" t="s">
        <v>20</v>
      </c>
      <c r="F14" s="1"/>
    </row>
    <row r="15" spans="1:6" x14ac:dyDescent="0.35">
      <c r="F15" s="1"/>
    </row>
    <row r="16" spans="1:6" x14ac:dyDescent="0.35">
      <c r="A16" s="3" t="s">
        <v>68</v>
      </c>
      <c r="B16" s="19">
        <v>42401</v>
      </c>
      <c r="C16" s="4"/>
      <c r="D16" s="4"/>
      <c r="E16" s="4"/>
      <c r="F16" s="15">
        <v>3951320.14</v>
      </c>
    </row>
    <row r="17" spans="1:6" x14ac:dyDescent="0.35">
      <c r="A17" s="7"/>
      <c r="B17" s="8"/>
      <c r="C17" s="8"/>
      <c r="D17" s="8"/>
      <c r="E17" s="8"/>
      <c r="F17" s="16"/>
    </row>
    <row r="18" spans="1:6" x14ac:dyDescent="0.35">
      <c r="A18" s="7"/>
      <c r="B18" s="8"/>
      <c r="C18" s="8"/>
      <c r="D18" s="8"/>
      <c r="E18" s="8"/>
      <c r="F18" s="16"/>
    </row>
    <row r="19" spans="1:6" x14ac:dyDescent="0.35">
      <c r="A19" s="7" t="s">
        <v>19</v>
      </c>
      <c r="B19" s="8"/>
      <c r="C19" s="8"/>
      <c r="D19" s="8"/>
      <c r="E19" s="8"/>
      <c r="F19" s="16">
        <v>1588315.98</v>
      </c>
    </row>
    <row r="20" spans="1:6" x14ac:dyDescent="0.35">
      <c r="A20" s="7"/>
      <c r="B20" s="8"/>
      <c r="C20" s="8"/>
      <c r="D20" s="8"/>
      <c r="E20" s="8"/>
      <c r="F20" s="16"/>
    </row>
    <row r="21" spans="1:6" x14ac:dyDescent="0.35">
      <c r="A21" s="7"/>
      <c r="B21" s="8"/>
      <c r="C21" s="8"/>
      <c r="D21" s="8"/>
      <c r="E21" s="8"/>
      <c r="F21" s="16"/>
    </row>
    <row r="22" spans="1:6" x14ac:dyDescent="0.35">
      <c r="A22" s="7" t="s">
        <v>17</v>
      </c>
      <c r="B22" s="8"/>
      <c r="C22" s="8"/>
      <c r="D22" s="8"/>
      <c r="E22" s="8"/>
      <c r="F22" s="16">
        <v>-1955060.91</v>
      </c>
    </row>
    <row r="23" spans="1:6" x14ac:dyDescent="0.35">
      <c r="A23" s="7"/>
      <c r="B23" s="8"/>
      <c r="C23" s="8"/>
      <c r="D23" s="8"/>
      <c r="E23" s="8"/>
      <c r="F23" s="16"/>
    </row>
    <row r="24" spans="1:6" x14ac:dyDescent="0.35">
      <c r="A24" s="7"/>
      <c r="B24" s="8"/>
      <c r="C24" s="8"/>
      <c r="D24" s="8"/>
      <c r="E24" s="8"/>
      <c r="F24" s="16"/>
    </row>
    <row r="25" spans="1:6" x14ac:dyDescent="0.35">
      <c r="A25" s="11" t="s">
        <v>63</v>
      </c>
      <c r="B25" s="21">
        <f>+B2</f>
        <v>42429</v>
      </c>
      <c r="C25" s="12"/>
      <c r="D25" s="12"/>
      <c r="E25" s="12"/>
      <c r="F25" s="17">
        <f>+F16+F19+F22</f>
        <v>3584575.21</v>
      </c>
    </row>
    <row r="26" spans="1:6" x14ac:dyDescent="0.35">
      <c r="F26" s="1"/>
    </row>
    <row r="27" spans="1:6" ht="18.5" x14ac:dyDescent="0.45">
      <c r="A27" s="2" t="s">
        <v>14</v>
      </c>
      <c r="F27" s="1"/>
    </row>
    <row r="28" spans="1:6" x14ac:dyDescent="0.35">
      <c r="F28" s="1"/>
    </row>
    <row r="29" spans="1:6" x14ac:dyDescent="0.35">
      <c r="A29" s="3" t="s">
        <v>65</v>
      </c>
      <c r="B29" s="19">
        <f>+B2</f>
        <v>42429</v>
      </c>
      <c r="C29" s="4" t="s">
        <v>21</v>
      </c>
      <c r="D29" s="4"/>
      <c r="E29" s="4"/>
      <c r="F29" s="15">
        <v>3665022.38</v>
      </c>
    </row>
    <row r="30" spans="1:6" x14ac:dyDescent="0.35">
      <c r="A30" s="7"/>
      <c r="B30" s="8"/>
      <c r="C30" s="8" t="s">
        <v>22</v>
      </c>
      <c r="D30" s="8"/>
      <c r="E30" s="8"/>
      <c r="F30" s="16">
        <v>0</v>
      </c>
    </row>
    <row r="31" spans="1:6" x14ac:dyDescent="0.35">
      <c r="A31" s="7"/>
      <c r="B31" s="8"/>
      <c r="C31" s="8"/>
      <c r="D31" s="8"/>
      <c r="E31" s="8"/>
      <c r="F31" s="16"/>
    </row>
    <row r="32" spans="1:6" x14ac:dyDescent="0.35">
      <c r="A32" s="7"/>
      <c r="B32" s="8"/>
      <c r="C32" s="8"/>
      <c r="D32" s="8"/>
      <c r="E32" s="8"/>
      <c r="F32" s="16"/>
    </row>
    <row r="33" spans="1:6" x14ac:dyDescent="0.35">
      <c r="A33" s="7"/>
      <c r="B33" s="8"/>
      <c r="C33" s="8"/>
      <c r="D33" s="8"/>
      <c r="E33" s="8"/>
      <c r="F33" s="16"/>
    </row>
    <row r="34" spans="1:6" x14ac:dyDescent="0.35">
      <c r="A34" s="7"/>
      <c r="B34" s="8"/>
      <c r="C34" s="8"/>
      <c r="D34" s="8"/>
      <c r="E34" s="8"/>
      <c r="F34" s="16"/>
    </row>
    <row r="35" spans="1:6" x14ac:dyDescent="0.35">
      <c r="A35" s="7"/>
      <c r="B35" s="8"/>
      <c r="C35" s="8"/>
      <c r="D35" s="8"/>
      <c r="E35" s="8"/>
      <c r="F35" s="16"/>
    </row>
    <row r="36" spans="1:6" x14ac:dyDescent="0.35">
      <c r="A36" s="7"/>
      <c r="B36" s="8"/>
      <c r="C36" s="8"/>
      <c r="D36" s="8"/>
      <c r="E36" s="8"/>
      <c r="F36" s="16"/>
    </row>
    <row r="37" spans="1:6" x14ac:dyDescent="0.35">
      <c r="A37" s="7" t="s">
        <v>0</v>
      </c>
      <c r="B37" s="8" t="s">
        <v>23</v>
      </c>
      <c r="C37" s="8"/>
      <c r="D37" s="8"/>
      <c r="E37" s="8"/>
      <c r="F37" s="16">
        <v>-18859.55</v>
      </c>
    </row>
    <row r="38" spans="1:6" x14ac:dyDescent="0.35">
      <c r="A38" s="7"/>
      <c r="B38" s="8" t="s">
        <v>24</v>
      </c>
      <c r="C38" s="8"/>
      <c r="D38" s="8"/>
      <c r="E38" s="8"/>
      <c r="F38" s="16">
        <v>-61587.78</v>
      </c>
    </row>
    <row r="39" spans="1:6" x14ac:dyDescent="0.35">
      <c r="A39" s="7" t="s">
        <v>66</v>
      </c>
      <c r="B39" s="20">
        <f>+B2</f>
        <v>42429</v>
      </c>
      <c r="C39" s="8"/>
      <c r="D39" s="8"/>
      <c r="E39" s="8"/>
      <c r="F39" s="16">
        <f>SUM(F29:F38)</f>
        <v>3584575.0500000003</v>
      </c>
    </row>
    <row r="40" spans="1:6" x14ac:dyDescent="0.35">
      <c r="A40" s="7"/>
      <c r="B40" s="8"/>
      <c r="C40" s="8"/>
      <c r="D40" s="8"/>
      <c r="E40" s="8"/>
      <c r="F40" s="16"/>
    </row>
    <row r="41" spans="1:6" x14ac:dyDescent="0.35">
      <c r="A41" s="7"/>
      <c r="B41" s="8"/>
      <c r="C41" s="8"/>
      <c r="D41" s="8"/>
      <c r="E41" s="8"/>
      <c r="F41" s="16"/>
    </row>
    <row r="42" spans="1:6" x14ac:dyDescent="0.3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G43"/>
    </sheetView>
  </sheetViews>
  <sheetFormatPr defaultRowHeight="14.5" x14ac:dyDescent="0.35"/>
  <cols>
    <col min="1" max="1" width="33.7265625" bestFit="1" customWidth="1"/>
    <col min="2" max="2" width="12.26953125" customWidth="1"/>
    <col min="6" max="6" width="13.54296875" bestFit="1" customWidth="1"/>
  </cols>
  <sheetData>
    <row r="1" spans="1:6" x14ac:dyDescent="0.35">
      <c r="F1" s="1"/>
    </row>
    <row r="2" spans="1:6" ht="18.5" x14ac:dyDescent="0.45">
      <c r="A2" s="2" t="s">
        <v>62</v>
      </c>
      <c r="B2" s="18">
        <v>42460</v>
      </c>
      <c r="F2" s="1"/>
    </row>
    <row r="3" spans="1:6" x14ac:dyDescent="0.35">
      <c r="F3" s="1"/>
    </row>
    <row r="4" spans="1:6" x14ac:dyDescent="0.3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35">
      <c r="A5" s="7" t="s">
        <v>2</v>
      </c>
      <c r="B5" s="8"/>
      <c r="C5" s="8"/>
      <c r="D5" s="8"/>
      <c r="E5" s="8"/>
      <c r="F5" s="9">
        <v>59320.67</v>
      </c>
    </row>
    <row r="6" spans="1:6" x14ac:dyDescent="0.35">
      <c r="A6" s="7" t="s">
        <v>3</v>
      </c>
      <c r="B6" s="8"/>
      <c r="C6" s="8"/>
      <c r="D6" s="8"/>
      <c r="E6" s="8"/>
      <c r="F6" s="9">
        <v>75650</v>
      </c>
    </row>
    <row r="7" spans="1:6" x14ac:dyDescent="0.35">
      <c r="A7" s="7" t="s">
        <v>4</v>
      </c>
      <c r="B7" s="8"/>
      <c r="C7" s="8"/>
      <c r="D7" s="8"/>
      <c r="E7" s="8"/>
      <c r="F7" s="9">
        <v>13490.17</v>
      </c>
    </row>
    <row r="8" spans="1:6" x14ac:dyDescent="0.3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35">
      <c r="A9" s="7" t="s">
        <v>6</v>
      </c>
      <c r="B9" s="8"/>
      <c r="C9" s="8"/>
      <c r="D9" s="8"/>
      <c r="E9" s="8"/>
      <c r="F9" s="9">
        <v>101129.22</v>
      </c>
    </row>
    <row r="10" spans="1:6" x14ac:dyDescent="0.35">
      <c r="A10" s="7" t="s">
        <v>7</v>
      </c>
      <c r="B10" s="8"/>
      <c r="C10" s="8"/>
      <c r="D10" s="8"/>
      <c r="E10" s="8"/>
      <c r="F10" s="9">
        <v>0</v>
      </c>
    </row>
    <row r="11" spans="1:6" x14ac:dyDescent="0.35">
      <c r="A11" s="7" t="s">
        <v>8</v>
      </c>
      <c r="B11" s="8"/>
      <c r="C11" s="8"/>
      <c r="D11" s="8"/>
      <c r="E11" s="8"/>
      <c r="F11" s="9">
        <v>73026.880000000005</v>
      </c>
    </row>
    <row r="12" spans="1:6" x14ac:dyDescent="0.35">
      <c r="A12" s="11" t="s">
        <v>67</v>
      </c>
      <c r="B12" s="21">
        <f>+B2</f>
        <v>42460</v>
      </c>
      <c r="C12" s="12"/>
      <c r="D12" s="12"/>
      <c r="E12" s="12"/>
      <c r="F12" s="13">
        <f>SUM(F4:F11)</f>
        <v>3545738.04</v>
      </c>
    </row>
    <row r="13" spans="1:6" x14ac:dyDescent="0.35">
      <c r="F13" s="1"/>
    </row>
    <row r="14" spans="1:6" ht="18.5" x14ac:dyDescent="0.45">
      <c r="A14" s="2" t="s">
        <v>20</v>
      </c>
      <c r="F14" s="1"/>
    </row>
    <row r="15" spans="1:6" x14ac:dyDescent="0.35">
      <c r="F15" s="1"/>
    </row>
    <row r="16" spans="1:6" x14ac:dyDescent="0.35">
      <c r="A16" s="3" t="s">
        <v>68</v>
      </c>
      <c r="B16" s="19">
        <v>42430</v>
      </c>
      <c r="C16" s="4"/>
      <c r="D16" s="4"/>
      <c r="E16" s="4"/>
      <c r="F16" s="15">
        <v>3584575.21</v>
      </c>
    </row>
    <row r="17" spans="1:6" x14ac:dyDescent="0.35">
      <c r="A17" s="7"/>
      <c r="B17" s="8"/>
      <c r="C17" s="8"/>
      <c r="D17" s="8"/>
      <c r="E17" s="8"/>
      <c r="F17" s="16"/>
    </row>
    <row r="18" spans="1:6" x14ac:dyDescent="0.35">
      <c r="A18" s="7"/>
      <c r="B18" s="8"/>
      <c r="C18" s="8"/>
      <c r="D18" s="8"/>
      <c r="E18" s="8"/>
      <c r="F18" s="16"/>
    </row>
    <row r="19" spans="1:6" x14ac:dyDescent="0.35">
      <c r="A19" s="7" t="s">
        <v>19</v>
      </c>
      <c r="B19" s="8"/>
      <c r="C19" s="8"/>
      <c r="D19" s="8"/>
      <c r="E19" s="8"/>
      <c r="F19" s="16">
        <v>1746734.31</v>
      </c>
    </row>
    <row r="20" spans="1:6" x14ac:dyDescent="0.35">
      <c r="A20" s="7"/>
      <c r="B20" s="8"/>
      <c r="C20" s="8"/>
      <c r="D20" s="8"/>
      <c r="E20" s="8"/>
      <c r="F20" s="16"/>
    </row>
    <row r="21" spans="1:6" x14ac:dyDescent="0.35">
      <c r="A21" s="7"/>
      <c r="B21" s="8"/>
      <c r="C21" s="8"/>
      <c r="D21" s="8"/>
      <c r="E21" s="8"/>
      <c r="F21" s="16"/>
    </row>
    <row r="22" spans="1:6" x14ac:dyDescent="0.35">
      <c r="A22" s="7" t="s">
        <v>17</v>
      </c>
      <c r="B22" s="8"/>
      <c r="C22" s="8"/>
      <c r="D22" s="8"/>
      <c r="E22" s="8"/>
      <c r="F22" s="16">
        <v>-1785571.48</v>
      </c>
    </row>
    <row r="23" spans="1:6" x14ac:dyDescent="0.35">
      <c r="A23" s="7"/>
      <c r="B23" s="8"/>
      <c r="C23" s="8"/>
      <c r="D23" s="8"/>
      <c r="E23" s="8"/>
      <c r="F23" s="16"/>
    </row>
    <row r="24" spans="1:6" x14ac:dyDescent="0.35">
      <c r="A24" s="7"/>
      <c r="B24" s="8"/>
      <c r="C24" s="8"/>
      <c r="D24" s="8"/>
      <c r="E24" s="8"/>
      <c r="F24" s="16"/>
    </row>
    <row r="25" spans="1:6" x14ac:dyDescent="0.35">
      <c r="A25" s="11" t="s">
        <v>63</v>
      </c>
      <c r="B25" s="21">
        <f>+B2</f>
        <v>42460</v>
      </c>
      <c r="C25" s="12"/>
      <c r="D25" s="12"/>
      <c r="E25" s="12"/>
      <c r="F25" s="17">
        <f>+F16+F19+F22</f>
        <v>3545738.0399999996</v>
      </c>
    </row>
    <row r="26" spans="1:6" x14ac:dyDescent="0.35">
      <c r="F26" s="1"/>
    </row>
    <row r="27" spans="1:6" ht="18.5" x14ac:dyDescent="0.45">
      <c r="A27" s="2" t="s">
        <v>14</v>
      </c>
      <c r="F27" s="1"/>
    </row>
    <row r="28" spans="1:6" x14ac:dyDescent="0.35">
      <c r="F28" s="1"/>
    </row>
    <row r="29" spans="1:6" x14ac:dyDescent="0.35">
      <c r="A29" s="3" t="s">
        <v>65</v>
      </c>
      <c r="B29" s="19">
        <f>+B2</f>
        <v>42460</v>
      </c>
      <c r="C29" s="4" t="s">
        <v>21</v>
      </c>
      <c r="D29" s="4"/>
      <c r="E29" s="4"/>
      <c r="F29" s="15">
        <v>3672004.26</v>
      </c>
    </row>
    <row r="30" spans="1:6" x14ac:dyDescent="0.35">
      <c r="A30" s="7"/>
      <c r="B30" s="8"/>
      <c r="C30" s="8" t="s">
        <v>22</v>
      </c>
      <c r="D30" s="8"/>
      <c r="E30" s="8"/>
      <c r="F30" s="16">
        <v>0</v>
      </c>
    </row>
    <row r="31" spans="1:6" x14ac:dyDescent="0.35">
      <c r="A31" s="7"/>
      <c r="B31" s="8"/>
      <c r="C31" s="8"/>
      <c r="D31" s="8"/>
      <c r="E31" s="8"/>
      <c r="F31" s="16"/>
    </row>
    <row r="32" spans="1:6" x14ac:dyDescent="0.35">
      <c r="A32" s="7"/>
      <c r="B32" s="8"/>
      <c r="C32" s="8"/>
      <c r="D32" s="8"/>
      <c r="E32" s="8"/>
      <c r="F32" s="16"/>
    </row>
    <row r="33" spans="1:6" x14ac:dyDescent="0.35">
      <c r="A33" s="7"/>
      <c r="B33" s="8"/>
      <c r="C33" s="8"/>
      <c r="D33" s="8"/>
      <c r="E33" s="8"/>
      <c r="F33" s="16"/>
    </row>
    <row r="34" spans="1:6" x14ac:dyDescent="0.35">
      <c r="A34" s="7"/>
      <c r="B34" s="8"/>
      <c r="C34" s="8"/>
      <c r="D34" s="8"/>
      <c r="E34" s="8"/>
      <c r="F34" s="16"/>
    </row>
    <row r="35" spans="1:6" x14ac:dyDescent="0.35">
      <c r="A35" s="7"/>
      <c r="B35" s="8"/>
      <c r="C35" s="8"/>
      <c r="D35" s="8"/>
      <c r="E35" s="8"/>
      <c r="F35" s="16"/>
    </row>
    <row r="36" spans="1:6" x14ac:dyDescent="0.35">
      <c r="A36" s="7"/>
      <c r="B36" s="8"/>
      <c r="C36" s="8"/>
      <c r="D36" s="8"/>
      <c r="E36" s="8"/>
      <c r="F36" s="16"/>
    </row>
    <row r="37" spans="1:6" x14ac:dyDescent="0.35">
      <c r="A37" s="7" t="s">
        <v>0</v>
      </c>
      <c r="B37" s="8" t="s">
        <v>23</v>
      </c>
      <c r="C37" s="8"/>
      <c r="D37" s="8"/>
      <c r="E37" s="8"/>
      <c r="F37" s="16">
        <v>-7279.28</v>
      </c>
    </row>
    <row r="38" spans="1:6" x14ac:dyDescent="0.35">
      <c r="A38" s="7"/>
      <c r="B38" s="8" t="s">
        <v>24</v>
      </c>
      <c r="C38" s="8"/>
      <c r="D38" s="8"/>
      <c r="E38" s="8"/>
      <c r="F38" s="16">
        <v>-118987.1</v>
      </c>
    </row>
    <row r="39" spans="1:6" x14ac:dyDescent="0.35">
      <c r="A39" s="7" t="s">
        <v>66</v>
      </c>
      <c r="B39" s="20">
        <f>+B2</f>
        <v>42460</v>
      </c>
      <c r="C39" s="8"/>
      <c r="D39" s="8"/>
      <c r="E39" s="8"/>
      <c r="F39" s="16">
        <f>SUM(F29:F38)</f>
        <v>3545737.88</v>
      </c>
    </row>
    <row r="40" spans="1:6" x14ac:dyDescent="0.35">
      <c r="A40" s="7"/>
      <c r="B40" s="8"/>
      <c r="C40" s="8"/>
      <c r="D40" s="8"/>
      <c r="E40" s="8"/>
      <c r="F40" s="16"/>
    </row>
    <row r="41" spans="1:6" x14ac:dyDescent="0.35">
      <c r="A41" s="7"/>
      <c r="B41" s="8"/>
      <c r="C41" s="8"/>
      <c r="D41" s="8"/>
      <c r="E41" s="8"/>
      <c r="F41" s="16"/>
    </row>
    <row r="42" spans="1:6" x14ac:dyDescent="0.3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3"/>
    </sheetView>
  </sheetViews>
  <sheetFormatPr defaultRowHeight="14.5" x14ac:dyDescent="0.35"/>
  <cols>
    <col min="1" max="1" width="33.7265625" bestFit="1" customWidth="1"/>
    <col min="2" max="2" width="9.7265625" bestFit="1" customWidth="1"/>
    <col min="6" max="6" width="13.54296875" bestFit="1" customWidth="1"/>
  </cols>
  <sheetData>
    <row r="1" spans="1:6" x14ac:dyDescent="0.35">
      <c r="F1" s="1"/>
    </row>
    <row r="2" spans="1:6" ht="18.5" x14ac:dyDescent="0.45">
      <c r="A2" s="2" t="s">
        <v>62</v>
      </c>
      <c r="B2" s="18">
        <v>42490</v>
      </c>
      <c r="F2" s="1"/>
    </row>
    <row r="3" spans="1:6" x14ac:dyDescent="0.35">
      <c r="F3" s="1"/>
    </row>
    <row r="4" spans="1:6" x14ac:dyDescent="0.35">
      <c r="A4" s="3" t="s">
        <v>1</v>
      </c>
      <c r="B4" s="4"/>
      <c r="C4" s="4"/>
      <c r="D4" s="4"/>
      <c r="E4" s="4"/>
      <c r="F4" s="5">
        <v>2544699.48</v>
      </c>
    </row>
    <row r="5" spans="1:6" x14ac:dyDescent="0.35">
      <c r="A5" s="7" t="s">
        <v>2</v>
      </c>
      <c r="B5" s="8"/>
      <c r="C5" s="8"/>
      <c r="D5" s="8"/>
      <c r="E5" s="8"/>
      <c r="F5" s="9">
        <v>-2571.06</v>
      </c>
    </row>
    <row r="6" spans="1:6" x14ac:dyDescent="0.35">
      <c r="A6" s="7" t="s">
        <v>3</v>
      </c>
      <c r="B6" s="8"/>
      <c r="C6" s="8"/>
      <c r="D6" s="8"/>
      <c r="E6" s="8"/>
      <c r="F6" s="9">
        <v>75650</v>
      </c>
    </row>
    <row r="7" spans="1:6" x14ac:dyDescent="0.35">
      <c r="A7" s="7" t="s">
        <v>4</v>
      </c>
      <c r="B7" s="8"/>
      <c r="C7" s="8"/>
      <c r="D7" s="8"/>
      <c r="E7" s="8"/>
      <c r="F7" s="9">
        <v>14994.78</v>
      </c>
    </row>
    <row r="8" spans="1:6" x14ac:dyDescent="0.35">
      <c r="A8" s="7" t="s">
        <v>5</v>
      </c>
      <c r="B8" s="8"/>
      <c r="C8" s="8"/>
      <c r="D8" s="8"/>
      <c r="E8" s="8"/>
      <c r="F8" s="9">
        <v>-63161.75</v>
      </c>
    </row>
    <row r="9" spans="1:6" x14ac:dyDescent="0.35">
      <c r="A9" s="7" t="s">
        <v>6</v>
      </c>
      <c r="B9" s="8"/>
      <c r="C9" s="8"/>
      <c r="D9" s="8"/>
      <c r="E9" s="8"/>
      <c r="F9" s="9">
        <v>101129.22</v>
      </c>
    </row>
    <row r="10" spans="1:6" x14ac:dyDescent="0.35">
      <c r="A10" s="7" t="s">
        <v>7</v>
      </c>
      <c r="B10" s="8"/>
      <c r="C10" s="8"/>
      <c r="D10" s="8"/>
      <c r="E10" s="8"/>
      <c r="F10" s="9">
        <v>0</v>
      </c>
    </row>
    <row r="11" spans="1:6" x14ac:dyDescent="0.35">
      <c r="A11" s="7" t="s">
        <v>8</v>
      </c>
      <c r="B11" s="8"/>
      <c r="C11" s="8"/>
      <c r="D11" s="8"/>
      <c r="E11" s="8"/>
      <c r="F11" s="9">
        <v>95291.95</v>
      </c>
    </row>
    <row r="12" spans="1:6" x14ac:dyDescent="0.35">
      <c r="A12" s="11" t="s">
        <v>67</v>
      </c>
      <c r="B12" s="21">
        <f>+B2</f>
        <v>42490</v>
      </c>
      <c r="C12" s="12"/>
      <c r="D12" s="12"/>
      <c r="E12" s="12"/>
      <c r="F12" s="13">
        <f>SUM(F4:F11)</f>
        <v>2766032.62</v>
      </c>
    </row>
    <row r="13" spans="1:6" x14ac:dyDescent="0.35">
      <c r="F13" s="1"/>
    </row>
    <row r="14" spans="1:6" ht="18.5" x14ac:dyDescent="0.45">
      <c r="A14" s="2" t="s">
        <v>20</v>
      </c>
      <c r="F14" s="1"/>
    </row>
    <row r="15" spans="1:6" x14ac:dyDescent="0.35">
      <c r="F15" s="1"/>
    </row>
    <row r="16" spans="1:6" x14ac:dyDescent="0.35">
      <c r="A16" s="3" t="s">
        <v>68</v>
      </c>
      <c r="B16" s="19">
        <v>42461</v>
      </c>
      <c r="C16" s="4"/>
      <c r="D16" s="4"/>
      <c r="E16" s="4"/>
      <c r="F16" s="15">
        <v>3547738.04</v>
      </c>
    </row>
    <row r="17" spans="1:6" x14ac:dyDescent="0.35">
      <c r="A17" s="7"/>
      <c r="B17" s="8"/>
      <c r="C17" s="8"/>
      <c r="D17" s="8"/>
      <c r="E17" s="8"/>
      <c r="F17" s="16"/>
    </row>
    <row r="18" spans="1:6" x14ac:dyDescent="0.35">
      <c r="A18" s="7"/>
      <c r="B18" s="8"/>
      <c r="C18" s="8"/>
      <c r="D18" s="8"/>
      <c r="E18" s="8"/>
      <c r="F18" s="16"/>
    </row>
    <row r="19" spans="1:6" x14ac:dyDescent="0.35">
      <c r="A19" s="7" t="s">
        <v>19</v>
      </c>
      <c r="B19" s="8"/>
      <c r="C19" s="8"/>
      <c r="D19" s="8"/>
      <c r="E19" s="8"/>
      <c r="F19" s="16">
        <v>3466041.39</v>
      </c>
    </row>
    <row r="20" spans="1:6" x14ac:dyDescent="0.35">
      <c r="A20" s="7"/>
      <c r="B20" s="8"/>
      <c r="C20" s="8"/>
      <c r="D20" s="8"/>
      <c r="E20" s="8"/>
      <c r="F20" s="16"/>
    </row>
    <row r="21" spans="1:6" x14ac:dyDescent="0.35">
      <c r="A21" s="7"/>
      <c r="B21" s="8"/>
      <c r="C21" s="8"/>
      <c r="D21" s="8"/>
      <c r="E21" s="8"/>
      <c r="F21" s="16"/>
    </row>
    <row r="22" spans="1:6" x14ac:dyDescent="0.35">
      <c r="A22" s="7" t="s">
        <v>17</v>
      </c>
      <c r="B22" s="8"/>
      <c r="C22" s="8"/>
      <c r="D22" s="8"/>
      <c r="E22" s="8"/>
      <c r="F22" s="16">
        <v>-4247746.8099999996</v>
      </c>
    </row>
    <row r="23" spans="1:6" x14ac:dyDescent="0.35">
      <c r="A23" s="7"/>
      <c r="B23" s="8"/>
      <c r="C23" s="8"/>
      <c r="D23" s="8"/>
      <c r="E23" s="8"/>
      <c r="F23" s="16"/>
    </row>
    <row r="24" spans="1:6" x14ac:dyDescent="0.35">
      <c r="A24" s="7"/>
      <c r="B24" s="8"/>
      <c r="C24" s="8"/>
      <c r="D24" s="8"/>
      <c r="E24" s="8"/>
      <c r="F24" s="16"/>
    </row>
    <row r="25" spans="1:6" x14ac:dyDescent="0.35">
      <c r="A25" s="11" t="s">
        <v>63</v>
      </c>
      <c r="B25" s="21">
        <f>+B2</f>
        <v>42490</v>
      </c>
      <c r="C25" s="12"/>
      <c r="D25" s="12"/>
      <c r="E25" s="12"/>
      <c r="F25" s="17">
        <f>+F16+F19+F22</f>
        <v>2766032.62</v>
      </c>
    </row>
    <row r="26" spans="1:6" x14ac:dyDescent="0.35">
      <c r="F26" s="1"/>
    </row>
    <row r="27" spans="1:6" ht="18.5" x14ac:dyDescent="0.45">
      <c r="A27" s="2" t="s">
        <v>14</v>
      </c>
      <c r="F27" s="1"/>
    </row>
    <row r="28" spans="1:6" x14ac:dyDescent="0.35">
      <c r="F28" s="1"/>
    </row>
    <row r="29" spans="1:6" x14ac:dyDescent="0.35">
      <c r="A29" s="3" t="s">
        <v>65</v>
      </c>
      <c r="B29" s="19">
        <f>+B2</f>
        <v>42490</v>
      </c>
      <c r="C29" s="4" t="s">
        <v>21</v>
      </c>
      <c r="D29" s="4"/>
      <c r="E29" s="4"/>
      <c r="F29" s="15">
        <v>2887858.33</v>
      </c>
    </row>
    <row r="30" spans="1:6" x14ac:dyDescent="0.35">
      <c r="A30" s="7"/>
      <c r="B30" s="8"/>
      <c r="C30" s="8" t="s">
        <v>22</v>
      </c>
      <c r="D30" s="8"/>
      <c r="E30" s="8"/>
      <c r="F30" s="16">
        <v>0</v>
      </c>
    </row>
    <row r="31" spans="1:6" x14ac:dyDescent="0.35">
      <c r="A31" s="7"/>
      <c r="B31" s="8"/>
      <c r="C31" s="8"/>
      <c r="D31" s="8"/>
      <c r="E31" s="8"/>
      <c r="F31" s="16"/>
    </row>
    <row r="32" spans="1:6" x14ac:dyDescent="0.35">
      <c r="A32" s="7"/>
      <c r="B32" s="8"/>
      <c r="C32" s="8"/>
      <c r="D32" s="8"/>
      <c r="E32" s="8"/>
      <c r="F32" s="16"/>
    </row>
    <row r="33" spans="1:6" x14ac:dyDescent="0.35">
      <c r="A33" s="7"/>
      <c r="B33" s="8"/>
      <c r="C33" s="8"/>
      <c r="D33" s="8"/>
      <c r="E33" s="8"/>
      <c r="F33" s="16"/>
    </row>
    <row r="34" spans="1:6" x14ac:dyDescent="0.35">
      <c r="A34" s="7"/>
      <c r="B34" s="8"/>
      <c r="C34" s="8"/>
      <c r="D34" s="8"/>
      <c r="E34" s="8"/>
      <c r="F34" s="16"/>
    </row>
    <row r="35" spans="1:6" x14ac:dyDescent="0.35">
      <c r="A35" s="7"/>
      <c r="B35" s="8"/>
      <c r="C35" s="8"/>
      <c r="D35" s="8"/>
      <c r="E35" s="8"/>
      <c r="F35" s="16"/>
    </row>
    <row r="36" spans="1:6" x14ac:dyDescent="0.35">
      <c r="A36" s="7"/>
      <c r="B36" s="8"/>
      <c r="C36" s="8"/>
      <c r="D36" s="8"/>
      <c r="E36" s="8"/>
      <c r="F36" s="16"/>
    </row>
    <row r="37" spans="1:6" x14ac:dyDescent="0.35">
      <c r="A37" s="7" t="s">
        <v>0</v>
      </c>
      <c r="B37" s="8" t="s">
        <v>23</v>
      </c>
      <c r="C37" s="8"/>
      <c r="D37" s="8"/>
      <c r="E37" s="8"/>
      <c r="F37" s="16">
        <v>-19806.13</v>
      </c>
    </row>
    <row r="38" spans="1:6" x14ac:dyDescent="0.35">
      <c r="A38" s="7"/>
      <c r="B38" s="8" t="s">
        <v>24</v>
      </c>
      <c r="C38" s="8"/>
      <c r="D38" s="8"/>
      <c r="E38" s="8"/>
      <c r="F38" s="16">
        <v>-102019.25</v>
      </c>
    </row>
    <row r="39" spans="1:6" x14ac:dyDescent="0.35">
      <c r="A39" s="7" t="s">
        <v>66</v>
      </c>
      <c r="B39" s="20">
        <f>+B2</f>
        <v>42490</v>
      </c>
      <c r="C39" s="8"/>
      <c r="D39" s="8"/>
      <c r="E39" s="8"/>
      <c r="F39" s="16">
        <f>SUM(F29:F38)</f>
        <v>2766032.95</v>
      </c>
    </row>
    <row r="40" spans="1:6" x14ac:dyDescent="0.35">
      <c r="A40" s="7"/>
      <c r="B40" s="8"/>
      <c r="C40" s="8"/>
      <c r="D40" s="8"/>
      <c r="E40" s="8"/>
      <c r="F40" s="16"/>
    </row>
    <row r="41" spans="1:6" x14ac:dyDescent="0.35">
      <c r="A41" s="7" t="s">
        <v>69</v>
      </c>
      <c r="B41" s="8"/>
      <c r="C41" s="8"/>
      <c r="D41" s="8"/>
      <c r="E41" s="8"/>
      <c r="F41" s="16"/>
    </row>
    <row r="42" spans="1:6" x14ac:dyDescent="0.35">
      <c r="A42" s="11" t="s">
        <v>15</v>
      </c>
      <c r="B42" s="12"/>
      <c r="C42" s="12"/>
      <c r="D42" s="12"/>
      <c r="E42" s="12"/>
      <c r="F42" s="17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XFD1048576"/>
    </sheetView>
  </sheetViews>
  <sheetFormatPr defaultRowHeight="14.5" x14ac:dyDescent="0.35"/>
  <cols>
    <col min="1" max="1" width="33.7265625" bestFit="1" customWidth="1"/>
    <col min="2" max="2" width="9.7265625" bestFit="1" customWidth="1"/>
    <col min="6" max="6" width="13.54296875" bestFit="1" customWidth="1"/>
  </cols>
  <sheetData>
    <row r="1" spans="1:6" x14ac:dyDescent="0.35">
      <c r="F1" s="1"/>
    </row>
    <row r="2" spans="1:6" ht="18.5" x14ac:dyDescent="0.45">
      <c r="A2" s="2" t="s">
        <v>62</v>
      </c>
      <c r="B2" s="18">
        <v>42521</v>
      </c>
      <c r="F2" s="1"/>
    </row>
    <row r="3" spans="1:6" x14ac:dyDescent="0.35">
      <c r="F3" s="1"/>
    </row>
    <row r="4" spans="1:6" x14ac:dyDescent="0.3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35">
      <c r="A5" s="7" t="s">
        <v>2</v>
      </c>
      <c r="B5" s="8"/>
      <c r="C5" s="8"/>
      <c r="D5" s="8"/>
      <c r="E5" s="8"/>
      <c r="F5" s="9">
        <v>6666.93</v>
      </c>
    </row>
    <row r="6" spans="1:6" x14ac:dyDescent="0.35">
      <c r="A6" s="7" t="s">
        <v>3</v>
      </c>
      <c r="B6" s="8"/>
      <c r="C6" s="8"/>
      <c r="D6" s="8"/>
      <c r="E6" s="8"/>
      <c r="F6" s="9">
        <v>148648</v>
      </c>
    </row>
    <row r="7" spans="1:6" x14ac:dyDescent="0.35">
      <c r="A7" s="7" t="s">
        <v>4</v>
      </c>
      <c r="B7" s="8"/>
      <c r="C7" s="8"/>
      <c r="D7" s="8"/>
      <c r="E7" s="8"/>
      <c r="F7" s="9">
        <v>13620.3</v>
      </c>
    </row>
    <row r="8" spans="1:6" x14ac:dyDescent="0.35">
      <c r="A8" s="7" t="s">
        <v>5</v>
      </c>
      <c r="B8" s="8"/>
      <c r="C8" s="8"/>
      <c r="D8" s="8"/>
      <c r="E8" s="8"/>
      <c r="F8" s="9">
        <v>-63161.75</v>
      </c>
    </row>
    <row r="9" spans="1:6" x14ac:dyDescent="0.35">
      <c r="A9" s="7" t="s">
        <v>6</v>
      </c>
      <c r="B9" s="8"/>
      <c r="C9" s="8"/>
      <c r="D9" s="8"/>
      <c r="E9" s="8"/>
      <c r="F9" s="9">
        <v>101129.22</v>
      </c>
    </row>
    <row r="10" spans="1:6" x14ac:dyDescent="0.35">
      <c r="A10" s="7" t="s">
        <v>7</v>
      </c>
      <c r="B10" s="8"/>
      <c r="C10" s="8"/>
      <c r="D10" s="8"/>
      <c r="E10" s="8"/>
      <c r="F10" s="9">
        <v>-53903.89</v>
      </c>
    </row>
    <row r="11" spans="1:6" x14ac:dyDescent="0.35">
      <c r="A11" s="7" t="s">
        <v>8</v>
      </c>
      <c r="B11" s="8"/>
      <c r="C11" s="8"/>
      <c r="D11" s="8"/>
      <c r="E11" s="8"/>
      <c r="F11" s="9">
        <v>107771.3</v>
      </c>
    </row>
    <row r="12" spans="1:6" x14ac:dyDescent="0.35">
      <c r="A12" s="11" t="s">
        <v>67</v>
      </c>
      <c r="B12" s="21">
        <f>+B2</f>
        <v>42521</v>
      </c>
      <c r="C12" s="12"/>
      <c r="D12" s="12"/>
      <c r="E12" s="12"/>
      <c r="F12" s="13">
        <f>SUM(F4:F11)</f>
        <v>2777235.1199999996</v>
      </c>
    </row>
    <row r="13" spans="1:6" x14ac:dyDescent="0.35">
      <c r="F13" s="1"/>
    </row>
    <row r="14" spans="1:6" ht="18.5" x14ac:dyDescent="0.45">
      <c r="A14" s="2" t="s">
        <v>20</v>
      </c>
      <c r="F14" s="1"/>
    </row>
    <row r="15" spans="1:6" x14ac:dyDescent="0.35">
      <c r="F15" s="1"/>
    </row>
    <row r="16" spans="1:6" x14ac:dyDescent="0.35">
      <c r="A16" s="3" t="s">
        <v>68</v>
      </c>
      <c r="B16" s="19">
        <v>42491</v>
      </c>
      <c r="C16" s="4"/>
      <c r="D16" s="4"/>
      <c r="E16" s="4"/>
      <c r="F16" s="15">
        <v>2766032.62</v>
      </c>
    </row>
    <row r="17" spans="1:6" x14ac:dyDescent="0.35">
      <c r="A17" s="7"/>
      <c r="B17" s="8"/>
      <c r="C17" s="8"/>
      <c r="D17" s="8"/>
      <c r="E17" s="8"/>
      <c r="F17" s="16"/>
    </row>
    <row r="18" spans="1:6" x14ac:dyDescent="0.35">
      <c r="A18" s="7"/>
      <c r="B18" s="8"/>
      <c r="C18" s="8"/>
      <c r="D18" s="8"/>
      <c r="E18" s="8"/>
      <c r="F18" s="16"/>
    </row>
    <row r="19" spans="1:6" x14ac:dyDescent="0.35">
      <c r="A19" s="7" t="s">
        <v>19</v>
      </c>
      <c r="B19" s="8"/>
      <c r="C19" s="8"/>
      <c r="D19" s="8"/>
      <c r="E19" s="8"/>
      <c r="F19" s="16">
        <v>1923465.7</v>
      </c>
    </row>
    <row r="20" spans="1:6" x14ac:dyDescent="0.35">
      <c r="A20" s="7"/>
      <c r="B20" s="8"/>
      <c r="C20" s="8"/>
      <c r="D20" s="8"/>
      <c r="E20" s="8"/>
      <c r="F20" s="16"/>
    </row>
    <row r="21" spans="1:6" x14ac:dyDescent="0.35">
      <c r="A21" s="7"/>
      <c r="B21" s="8"/>
      <c r="C21" s="8"/>
      <c r="D21" s="8"/>
      <c r="E21" s="8"/>
      <c r="F21" s="16"/>
    </row>
    <row r="22" spans="1:6" x14ac:dyDescent="0.35">
      <c r="A22" s="7" t="s">
        <v>17</v>
      </c>
      <c r="B22" s="8"/>
      <c r="C22" s="8"/>
      <c r="D22" s="8"/>
      <c r="E22" s="8"/>
      <c r="F22" s="16">
        <v>-1912263.2</v>
      </c>
    </row>
    <row r="23" spans="1:6" x14ac:dyDescent="0.35">
      <c r="A23" s="7"/>
      <c r="B23" s="8"/>
      <c r="C23" s="8"/>
      <c r="D23" s="8"/>
      <c r="E23" s="8"/>
      <c r="F23" s="16"/>
    </row>
    <row r="24" spans="1:6" x14ac:dyDescent="0.35">
      <c r="A24" s="7"/>
      <c r="B24" s="8"/>
      <c r="C24" s="8"/>
      <c r="D24" s="8"/>
      <c r="E24" s="8"/>
      <c r="F24" s="16"/>
    </row>
    <row r="25" spans="1:6" x14ac:dyDescent="0.35">
      <c r="A25" s="11" t="s">
        <v>63</v>
      </c>
      <c r="B25" s="21">
        <f>+B2</f>
        <v>42521</v>
      </c>
      <c r="C25" s="12"/>
      <c r="D25" s="12"/>
      <c r="E25" s="12"/>
      <c r="F25" s="17">
        <f>+F16+F19+F22</f>
        <v>2777235.12</v>
      </c>
    </row>
    <row r="26" spans="1:6" x14ac:dyDescent="0.35">
      <c r="F26" s="1"/>
    </row>
    <row r="27" spans="1:6" ht="18.5" x14ac:dyDescent="0.45">
      <c r="A27" s="2" t="s">
        <v>14</v>
      </c>
      <c r="F27" s="1"/>
    </row>
    <row r="28" spans="1:6" x14ac:dyDescent="0.35">
      <c r="F28" s="1"/>
    </row>
    <row r="29" spans="1:6" x14ac:dyDescent="0.35">
      <c r="A29" s="3" t="s">
        <v>65</v>
      </c>
      <c r="B29" s="19">
        <f>+B2</f>
        <v>42521</v>
      </c>
      <c r="C29" s="4" t="s">
        <v>21</v>
      </c>
      <c r="D29" s="4"/>
      <c r="E29" s="4"/>
      <c r="F29" s="15">
        <v>2965519.9</v>
      </c>
    </row>
    <row r="30" spans="1:6" x14ac:dyDescent="0.35">
      <c r="A30" s="7"/>
      <c r="B30" s="8"/>
      <c r="C30" s="8" t="s">
        <v>22</v>
      </c>
      <c r="D30" s="8"/>
      <c r="E30" s="8"/>
      <c r="F30" s="16">
        <v>0</v>
      </c>
    </row>
    <row r="31" spans="1:6" x14ac:dyDescent="0.35">
      <c r="A31" s="7"/>
      <c r="B31" s="8"/>
      <c r="C31" s="8"/>
      <c r="D31" s="8"/>
      <c r="E31" s="8"/>
      <c r="F31" s="16"/>
    </row>
    <row r="32" spans="1:6" x14ac:dyDescent="0.35">
      <c r="A32" s="7"/>
      <c r="B32" s="8"/>
      <c r="C32" s="8"/>
      <c r="D32" s="8"/>
      <c r="E32" s="8"/>
      <c r="F32" s="16"/>
    </row>
    <row r="33" spans="1:6" x14ac:dyDescent="0.35">
      <c r="A33" s="7"/>
      <c r="B33" s="8"/>
      <c r="C33" s="8"/>
      <c r="D33" s="8"/>
      <c r="E33" s="8"/>
      <c r="F33" s="16"/>
    </row>
    <row r="34" spans="1:6" x14ac:dyDescent="0.35">
      <c r="A34" s="7"/>
      <c r="B34" s="8"/>
      <c r="C34" s="8"/>
      <c r="D34" s="8"/>
      <c r="E34" s="8"/>
      <c r="F34" s="16"/>
    </row>
    <row r="35" spans="1:6" x14ac:dyDescent="0.35">
      <c r="A35" s="7"/>
      <c r="B35" s="8"/>
      <c r="C35" s="8"/>
      <c r="D35" s="8"/>
      <c r="E35" s="8"/>
      <c r="F35" s="16"/>
    </row>
    <row r="36" spans="1:6" x14ac:dyDescent="0.35">
      <c r="A36" s="7"/>
      <c r="B36" s="8"/>
      <c r="C36" s="8"/>
      <c r="D36" s="8"/>
      <c r="E36" s="8"/>
      <c r="F36" s="16"/>
    </row>
    <row r="37" spans="1:6" x14ac:dyDescent="0.35">
      <c r="A37" s="7" t="s">
        <v>0</v>
      </c>
      <c r="B37" s="8" t="s">
        <v>23</v>
      </c>
      <c r="C37" s="8"/>
      <c r="D37" s="8"/>
      <c r="E37" s="8"/>
      <c r="F37" s="16">
        <v>-89177.03</v>
      </c>
    </row>
    <row r="38" spans="1:6" x14ac:dyDescent="0.35">
      <c r="A38" s="7"/>
      <c r="B38" s="8" t="s">
        <v>24</v>
      </c>
      <c r="C38" s="8"/>
      <c r="D38" s="8"/>
      <c r="E38" s="8"/>
      <c r="F38" s="16">
        <v>-99107.42</v>
      </c>
    </row>
    <row r="39" spans="1:6" x14ac:dyDescent="0.35">
      <c r="A39" s="7" t="s">
        <v>66</v>
      </c>
      <c r="B39" s="20">
        <f>+B2</f>
        <v>42521</v>
      </c>
      <c r="C39" s="8"/>
      <c r="D39" s="8"/>
      <c r="E39" s="8"/>
      <c r="F39" s="16">
        <f>SUM(F29:F38)</f>
        <v>2777235.45</v>
      </c>
    </row>
    <row r="40" spans="1:6" x14ac:dyDescent="0.35">
      <c r="A40" s="7"/>
      <c r="B40" s="8"/>
      <c r="C40" s="8"/>
      <c r="D40" s="8"/>
      <c r="E40" s="8"/>
      <c r="F40" s="16"/>
    </row>
    <row r="41" spans="1:6" x14ac:dyDescent="0.35">
      <c r="A41" s="7" t="s">
        <v>69</v>
      </c>
      <c r="B41" s="8"/>
      <c r="C41" s="8"/>
      <c r="D41" s="8"/>
      <c r="E41" s="8"/>
      <c r="F41" s="16"/>
    </row>
    <row r="42" spans="1:6" x14ac:dyDescent="0.35">
      <c r="A42" s="11" t="s">
        <v>15</v>
      </c>
      <c r="B42" s="12"/>
      <c r="C42" s="12"/>
      <c r="D42" s="12"/>
      <c r="E42" s="12"/>
      <c r="F42" s="17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4.5" x14ac:dyDescent="0.35"/>
  <cols>
    <col min="1" max="1" width="33.7265625" bestFit="1" customWidth="1"/>
    <col min="2" max="2" width="9.7265625" bestFit="1" customWidth="1"/>
    <col min="6" max="6" width="13.54296875" bestFit="1" customWidth="1"/>
  </cols>
  <sheetData>
    <row r="1" spans="1:6" x14ac:dyDescent="0.35">
      <c r="F1" s="1"/>
    </row>
    <row r="2" spans="1:6" ht="18.5" x14ac:dyDescent="0.45">
      <c r="A2" s="2" t="s">
        <v>62</v>
      </c>
      <c r="B2" s="18">
        <v>42551</v>
      </c>
      <c r="F2" s="1"/>
    </row>
    <row r="3" spans="1:6" x14ac:dyDescent="0.35">
      <c r="F3" s="1"/>
    </row>
    <row r="4" spans="1:6" x14ac:dyDescent="0.35">
      <c r="A4" s="3" t="s">
        <v>1</v>
      </c>
      <c r="B4" s="4"/>
      <c r="C4" s="4"/>
      <c r="D4" s="4"/>
      <c r="E4" s="4"/>
      <c r="F4" s="5">
        <v>1314269.07</v>
      </c>
    </row>
    <row r="5" spans="1:6" x14ac:dyDescent="0.35">
      <c r="A5" s="7" t="s">
        <v>2</v>
      </c>
      <c r="B5" s="8"/>
      <c r="C5" s="8"/>
      <c r="D5" s="8"/>
      <c r="E5" s="8"/>
      <c r="F5" s="9">
        <v>-221147.1</v>
      </c>
    </row>
    <row r="6" spans="1:6" x14ac:dyDescent="0.35">
      <c r="A6" s="7" t="s">
        <v>3</v>
      </c>
      <c r="B6" s="8"/>
      <c r="C6" s="8"/>
      <c r="D6" s="8"/>
      <c r="E6" s="8"/>
      <c r="F6" s="9">
        <v>0</v>
      </c>
    </row>
    <row r="7" spans="1:6" x14ac:dyDescent="0.35">
      <c r="A7" s="7" t="s">
        <v>4</v>
      </c>
      <c r="B7" s="8"/>
      <c r="C7" s="8"/>
      <c r="D7" s="8"/>
      <c r="E7" s="8"/>
      <c r="F7" s="9">
        <v>15269.37</v>
      </c>
    </row>
    <row r="8" spans="1:6" x14ac:dyDescent="0.35">
      <c r="A8" s="7" t="s">
        <v>5</v>
      </c>
      <c r="B8" s="8"/>
      <c r="C8" s="8"/>
      <c r="D8" s="8"/>
      <c r="E8" s="8"/>
      <c r="F8" s="9">
        <v>201476</v>
      </c>
    </row>
    <row r="9" spans="1:6" x14ac:dyDescent="0.35">
      <c r="A9" s="7" t="s">
        <v>6</v>
      </c>
      <c r="B9" s="8"/>
      <c r="C9" s="8"/>
      <c r="D9" s="8"/>
      <c r="E9" s="8"/>
      <c r="F9" s="9">
        <v>101052.38</v>
      </c>
    </row>
    <row r="10" spans="1:6" x14ac:dyDescent="0.35">
      <c r="A10" s="7" t="s">
        <v>7</v>
      </c>
      <c r="B10" s="8"/>
      <c r="C10" s="8"/>
      <c r="D10" s="8"/>
      <c r="E10" s="8"/>
      <c r="F10" s="9">
        <v>0</v>
      </c>
    </row>
    <row r="11" spans="1:6" x14ac:dyDescent="0.35">
      <c r="A11" s="7" t="s">
        <v>8</v>
      </c>
      <c r="B11" s="8"/>
      <c r="C11" s="8"/>
      <c r="D11" s="8"/>
      <c r="E11" s="8"/>
      <c r="F11" s="9">
        <v>71954.7</v>
      </c>
    </row>
    <row r="12" spans="1:6" x14ac:dyDescent="0.35">
      <c r="A12" s="7" t="s">
        <v>70</v>
      </c>
      <c r="B12" s="8"/>
      <c r="C12" s="8"/>
      <c r="D12" s="8"/>
      <c r="E12" s="8"/>
      <c r="F12" s="9">
        <v>90000</v>
      </c>
    </row>
    <row r="13" spans="1:6" x14ac:dyDescent="0.35">
      <c r="A13" s="11" t="s">
        <v>67</v>
      </c>
      <c r="B13" s="21">
        <f>+B2</f>
        <v>42551</v>
      </c>
      <c r="C13" s="12"/>
      <c r="D13" s="12"/>
      <c r="E13" s="12"/>
      <c r="F13" s="13">
        <f>SUM(F4:F12)</f>
        <v>1572874.4200000002</v>
      </c>
    </row>
    <row r="14" spans="1:6" x14ac:dyDescent="0.35">
      <c r="F14" s="1"/>
    </row>
    <row r="15" spans="1:6" ht="18.5" x14ac:dyDescent="0.45">
      <c r="A15" s="2" t="s">
        <v>20</v>
      </c>
      <c r="F15" s="1"/>
    </row>
    <row r="16" spans="1:6" x14ac:dyDescent="0.35">
      <c r="F16" s="1"/>
    </row>
    <row r="17" spans="1:6" x14ac:dyDescent="0.35">
      <c r="A17" s="3" t="s">
        <v>68</v>
      </c>
      <c r="B17" s="19">
        <v>42522</v>
      </c>
      <c r="C17" s="4"/>
      <c r="D17" s="4"/>
      <c r="E17" s="4"/>
      <c r="F17" s="15">
        <v>2777235.12</v>
      </c>
    </row>
    <row r="18" spans="1:6" x14ac:dyDescent="0.35">
      <c r="A18" s="7"/>
      <c r="B18" s="8"/>
      <c r="C18" s="8"/>
      <c r="D18" s="8"/>
      <c r="E18" s="8"/>
      <c r="F18" s="16"/>
    </row>
    <row r="19" spans="1:6" x14ac:dyDescent="0.35">
      <c r="A19" s="7"/>
      <c r="B19" s="8"/>
      <c r="C19" s="8"/>
      <c r="D19" s="8"/>
      <c r="E19" s="8"/>
      <c r="F19" s="16"/>
    </row>
    <row r="20" spans="1:6" x14ac:dyDescent="0.35">
      <c r="A20" s="7" t="s">
        <v>19</v>
      </c>
      <c r="B20" s="8"/>
      <c r="C20" s="8"/>
      <c r="D20" s="8"/>
      <c r="E20" s="8"/>
      <c r="F20" s="16">
        <v>3011966.64</v>
      </c>
    </row>
    <row r="21" spans="1:6" x14ac:dyDescent="0.35">
      <c r="A21" s="7"/>
      <c r="B21" s="8"/>
      <c r="C21" s="8"/>
      <c r="D21" s="8"/>
      <c r="E21" s="8"/>
      <c r="F21" s="16"/>
    </row>
    <row r="22" spans="1:6" x14ac:dyDescent="0.35">
      <c r="A22" s="7"/>
      <c r="B22" s="8"/>
      <c r="C22" s="8"/>
      <c r="D22" s="8"/>
      <c r="E22" s="8"/>
      <c r="F22" s="16"/>
    </row>
    <row r="23" spans="1:6" x14ac:dyDescent="0.35">
      <c r="A23" s="7" t="s">
        <v>17</v>
      </c>
      <c r="B23" s="8"/>
      <c r="C23" s="8"/>
      <c r="D23" s="8"/>
      <c r="E23" s="8"/>
      <c r="F23" s="16">
        <v>-4216327.34</v>
      </c>
    </row>
    <row r="24" spans="1:6" x14ac:dyDescent="0.35">
      <c r="A24" s="7"/>
      <c r="B24" s="8"/>
      <c r="C24" s="8"/>
      <c r="D24" s="8"/>
      <c r="E24" s="8"/>
      <c r="F24" s="16"/>
    </row>
    <row r="25" spans="1:6" x14ac:dyDescent="0.35">
      <c r="A25" s="7"/>
      <c r="B25" s="8"/>
      <c r="C25" s="8"/>
      <c r="D25" s="8"/>
      <c r="E25" s="8"/>
      <c r="F25" s="16"/>
    </row>
    <row r="26" spans="1:6" x14ac:dyDescent="0.35">
      <c r="A26" s="11" t="s">
        <v>63</v>
      </c>
      <c r="B26" s="21">
        <f>+B2</f>
        <v>42551</v>
      </c>
      <c r="C26" s="12"/>
      <c r="D26" s="12"/>
      <c r="E26" s="12"/>
      <c r="F26" s="17">
        <f>+F17+F20+F23</f>
        <v>1572874.42</v>
      </c>
    </row>
    <row r="27" spans="1:6" x14ac:dyDescent="0.35">
      <c r="F27" s="1"/>
    </row>
    <row r="28" spans="1:6" ht="18.5" x14ac:dyDescent="0.45">
      <c r="A28" s="2" t="s">
        <v>14</v>
      </c>
      <c r="F28" s="1"/>
    </row>
    <row r="29" spans="1:6" x14ac:dyDescent="0.35">
      <c r="F29" s="1"/>
    </row>
    <row r="30" spans="1:6" x14ac:dyDescent="0.35">
      <c r="A30" s="3" t="s">
        <v>65</v>
      </c>
      <c r="B30" s="19">
        <f>+B2</f>
        <v>42551</v>
      </c>
      <c r="C30" s="4" t="s">
        <v>21</v>
      </c>
      <c r="D30" s="4"/>
      <c r="E30" s="4"/>
      <c r="F30" s="15">
        <v>2162389.91</v>
      </c>
    </row>
    <row r="31" spans="1:6" x14ac:dyDescent="0.35">
      <c r="A31" s="7"/>
      <c r="B31" s="8"/>
      <c r="C31" s="8" t="s">
        <v>22</v>
      </c>
      <c r="D31" s="8"/>
      <c r="E31" s="8"/>
      <c r="F31" s="16">
        <v>0</v>
      </c>
    </row>
    <row r="32" spans="1:6" x14ac:dyDescent="0.35">
      <c r="A32" s="7"/>
      <c r="B32" s="8"/>
      <c r="C32" s="8"/>
      <c r="D32" s="8"/>
      <c r="E32" s="8"/>
      <c r="F32" s="16"/>
    </row>
    <row r="33" spans="1:6" x14ac:dyDescent="0.35">
      <c r="A33" s="7"/>
      <c r="B33" s="8"/>
      <c r="C33" s="8"/>
      <c r="D33" s="8"/>
      <c r="E33" s="8"/>
      <c r="F33" s="16"/>
    </row>
    <row r="34" spans="1:6" x14ac:dyDescent="0.35">
      <c r="A34" s="7"/>
      <c r="B34" s="8"/>
      <c r="C34" s="8"/>
      <c r="D34" s="8"/>
      <c r="E34" s="8"/>
      <c r="F34" s="16"/>
    </row>
    <row r="35" spans="1:6" x14ac:dyDescent="0.35">
      <c r="A35" s="7"/>
      <c r="B35" s="8"/>
      <c r="C35" s="8"/>
      <c r="D35" s="8"/>
      <c r="E35" s="8"/>
      <c r="F35" s="16"/>
    </row>
    <row r="36" spans="1:6" x14ac:dyDescent="0.35">
      <c r="A36" s="7"/>
      <c r="B36" s="8"/>
      <c r="C36" s="8"/>
      <c r="D36" s="8"/>
      <c r="E36" s="8"/>
      <c r="F36" s="16"/>
    </row>
    <row r="37" spans="1:6" x14ac:dyDescent="0.35">
      <c r="A37" s="7"/>
      <c r="B37" s="8"/>
      <c r="C37" s="8"/>
      <c r="D37" s="8"/>
      <c r="E37" s="8"/>
      <c r="F37" s="16"/>
    </row>
    <row r="38" spans="1:6" x14ac:dyDescent="0.35">
      <c r="A38" s="7" t="s">
        <v>0</v>
      </c>
      <c r="B38" s="8" t="s">
        <v>23</v>
      </c>
      <c r="C38" s="8"/>
      <c r="D38" s="8"/>
      <c r="E38" s="8"/>
      <c r="F38" s="16">
        <v>-284278.34999999998</v>
      </c>
    </row>
    <row r="39" spans="1:6" x14ac:dyDescent="0.35">
      <c r="A39" s="7"/>
      <c r="B39" s="8" t="s">
        <v>24</v>
      </c>
      <c r="C39" s="8"/>
      <c r="D39" s="8"/>
      <c r="E39" s="8"/>
      <c r="F39" s="16">
        <v>-305236.81</v>
      </c>
    </row>
    <row r="40" spans="1:6" x14ac:dyDescent="0.35">
      <c r="A40" s="7" t="s">
        <v>66</v>
      </c>
      <c r="B40" s="20">
        <f>+B2</f>
        <v>42551</v>
      </c>
      <c r="C40" s="8"/>
      <c r="D40" s="8"/>
      <c r="E40" s="8"/>
      <c r="F40" s="16">
        <f>SUM(F30:F39)</f>
        <v>1572874.75</v>
      </c>
    </row>
    <row r="41" spans="1:6" x14ac:dyDescent="0.35">
      <c r="A41" s="7"/>
      <c r="B41" s="8"/>
      <c r="C41" s="8"/>
      <c r="D41" s="8"/>
      <c r="E41" s="8"/>
      <c r="F41" s="16"/>
    </row>
    <row r="42" spans="1:6" x14ac:dyDescent="0.35">
      <c r="A42" s="7" t="s">
        <v>69</v>
      </c>
      <c r="B42" s="8"/>
      <c r="C42" s="8"/>
      <c r="D42" s="8"/>
      <c r="E42" s="8"/>
      <c r="F42" s="16"/>
    </row>
    <row r="43" spans="1:6" x14ac:dyDescent="0.35">
      <c r="A43" s="11" t="s">
        <v>15</v>
      </c>
      <c r="B43" s="12"/>
      <c r="C43" s="12"/>
      <c r="D43" s="12"/>
      <c r="E43" s="12"/>
      <c r="F43" s="17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4.5" x14ac:dyDescent="0.35"/>
  <cols>
    <col min="1" max="1" width="33.7265625" bestFit="1" customWidth="1"/>
    <col min="2" max="2" width="9.7265625" bestFit="1" customWidth="1"/>
    <col min="6" max="6" width="13.54296875" bestFit="1" customWidth="1"/>
  </cols>
  <sheetData>
    <row r="1" spans="1:6" x14ac:dyDescent="0.35">
      <c r="F1" s="1"/>
    </row>
    <row r="2" spans="1:6" ht="18.5" x14ac:dyDescent="0.45">
      <c r="A2" s="2" t="s">
        <v>62</v>
      </c>
      <c r="B2" s="18">
        <v>42582</v>
      </c>
      <c r="F2" s="1"/>
    </row>
    <row r="3" spans="1:6" x14ac:dyDescent="0.35">
      <c r="F3" s="1"/>
    </row>
    <row r="4" spans="1:6" x14ac:dyDescent="0.35">
      <c r="A4" s="3" t="s">
        <v>1</v>
      </c>
      <c r="B4" s="4"/>
      <c r="C4" s="4"/>
      <c r="D4" s="4"/>
      <c r="E4" s="4"/>
      <c r="F4" s="5">
        <v>1633230.7</v>
      </c>
    </row>
    <row r="5" spans="1:6" x14ac:dyDescent="0.35">
      <c r="A5" s="7" t="s">
        <v>2</v>
      </c>
      <c r="B5" s="8"/>
      <c r="C5" s="8"/>
      <c r="D5" s="8"/>
      <c r="E5" s="8"/>
      <c r="F5" s="9">
        <v>24897.99</v>
      </c>
    </row>
    <row r="6" spans="1:6" x14ac:dyDescent="0.35">
      <c r="A6" s="7" t="s">
        <v>3</v>
      </c>
      <c r="B6" s="8"/>
      <c r="C6" s="8"/>
      <c r="D6" s="8"/>
      <c r="E6" s="8"/>
      <c r="F6" s="9">
        <v>74645</v>
      </c>
    </row>
    <row r="7" spans="1:6" x14ac:dyDescent="0.35">
      <c r="A7" s="7" t="s">
        <v>4</v>
      </c>
      <c r="B7" s="8"/>
      <c r="C7" s="8"/>
      <c r="D7" s="8"/>
      <c r="E7" s="8"/>
      <c r="F7" s="9">
        <v>15269.37</v>
      </c>
    </row>
    <row r="8" spans="1:6" x14ac:dyDescent="0.35">
      <c r="A8" s="7" t="s">
        <v>5</v>
      </c>
      <c r="B8" s="8"/>
      <c r="C8" s="8"/>
      <c r="D8" s="8"/>
      <c r="E8" s="8"/>
      <c r="F8" s="9">
        <v>601555.57999999996</v>
      </c>
    </row>
    <row r="9" spans="1:6" x14ac:dyDescent="0.35">
      <c r="A9" s="7" t="s">
        <v>6</v>
      </c>
      <c r="B9" s="8"/>
      <c r="C9" s="8"/>
      <c r="D9" s="8"/>
      <c r="E9" s="8"/>
      <c r="F9" s="9">
        <v>101052.38</v>
      </c>
    </row>
    <row r="10" spans="1:6" x14ac:dyDescent="0.35">
      <c r="A10" s="7" t="s">
        <v>7</v>
      </c>
      <c r="B10" s="8"/>
      <c r="C10" s="8"/>
      <c r="D10" s="8"/>
      <c r="E10" s="8"/>
      <c r="F10" s="9">
        <v>0</v>
      </c>
    </row>
    <row r="11" spans="1:6" x14ac:dyDescent="0.35">
      <c r="A11" s="7" t="s">
        <v>8</v>
      </c>
      <c r="B11" s="8"/>
      <c r="C11" s="8"/>
      <c r="D11" s="8"/>
      <c r="E11" s="8"/>
      <c r="F11" s="9">
        <v>66585.88</v>
      </c>
    </row>
    <row r="12" spans="1:6" x14ac:dyDescent="0.35">
      <c r="A12" s="7" t="s">
        <v>70</v>
      </c>
      <c r="B12" s="8"/>
      <c r="C12" s="8"/>
      <c r="D12" s="8"/>
      <c r="E12" s="8"/>
      <c r="F12" s="9">
        <v>90000</v>
      </c>
    </row>
    <row r="13" spans="1:6" x14ac:dyDescent="0.35">
      <c r="A13" s="11" t="s">
        <v>67</v>
      </c>
      <c r="B13" s="21">
        <f>+B2</f>
        <v>42582</v>
      </c>
      <c r="C13" s="12"/>
      <c r="D13" s="12"/>
      <c r="E13" s="12"/>
      <c r="F13" s="13">
        <f>SUM(F4:F12)</f>
        <v>2607236.9</v>
      </c>
    </row>
    <row r="14" spans="1:6" x14ac:dyDescent="0.35">
      <c r="F14" s="1"/>
    </row>
    <row r="15" spans="1:6" ht="18.5" x14ac:dyDescent="0.45">
      <c r="A15" s="2" t="s">
        <v>20</v>
      </c>
      <c r="F15" s="1"/>
    </row>
    <row r="16" spans="1:6" x14ac:dyDescent="0.35">
      <c r="F16" s="1"/>
    </row>
    <row r="17" spans="1:6" x14ac:dyDescent="0.35">
      <c r="A17" s="3" t="s">
        <v>68</v>
      </c>
      <c r="B17" s="19">
        <v>42552</v>
      </c>
      <c r="C17" s="4"/>
      <c r="D17" s="4"/>
      <c r="E17" s="4"/>
      <c r="F17" s="15">
        <v>1572874.42</v>
      </c>
    </row>
    <row r="18" spans="1:6" x14ac:dyDescent="0.35">
      <c r="A18" s="7"/>
      <c r="B18" s="8"/>
      <c r="C18" s="8"/>
      <c r="D18" s="8"/>
      <c r="E18" s="8"/>
      <c r="F18" s="16"/>
    </row>
    <row r="19" spans="1:6" x14ac:dyDescent="0.35">
      <c r="A19" s="7"/>
      <c r="B19" s="8"/>
      <c r="C19" s="8"/>
      <c r="D19" s="8"/>
      <c r="E19" s="8"/>
      <c r="F19" s="16"/>
    </row>
    <row r="20" spans="1:6" x14ac:dyDescent="0.3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35">
      <c r="A21" s="7"/>
      <c r="B21" s="8"/>
      <c r="C21" s="8"/>
      <c r="D21" s="8"/>
      <c r="E21" s="8"/>
      <c r="F21" s="16"/>
    </row>
    <row r="22" spans="1:6" x14ac:dyDescent="0.35">
      <c r="A22" s="7"/>
      <c r="B22" s="8"/>
      <c r="C22" s="8"/>
      <c r="D22" s="8"/>
      <c r="E22" s="8"/>
      <c r="F22" s="16"/>
    </row>
    <row r="23" spans="1:6" x14ac:dyDescent="0.3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35">
      <c r="A24" s="7"/>
      <c r="B24" s="8"/>
      <c r="C24" s="8"/>
      <c r="D24" s="8"/>
      <c r="E24" s="8"/>
      <c r="F24" s="16"/>
    </row>
    <row r="25" spans="1:6" x14ac:dyDescent="0.35">
      <c r="A25" s="7"/>
      <c r="B25" s="8"/>
      <c r="C25" s="8"/>
      <c r="D25" s="8"/>
      <c r="E25" s="8"/>
      <c r="F25" s="16"/>
    </row>
    <row r="26" spans="1:6" x14ac:dyDescent="0.35">
      <c r="A26" s="11" t="s">
        <v>63</v>
      </c>
      <c r="B26" s="21">
        <f>+B2</f>
        <v>42582</v>
      </c>
      <c r="C26" s="12"/>
      <c r="D26" s="12"/>
      <c r="E26" s="12"/>
      <c r="F26" s="17">
        <f>+F17+F20+F23</f>
        <v>2607236.9</v>
      </c>
    </row>
    <row r="27" spans="1:6" x14ac:dyDescent="0.35">
      <c r="F27" s="1"/>
    </row>
    <row r="28" spans="1:6" ht="18.5" x14ac:dyDescent="0.45">
      <c r="A28" s="2" t="s">
        <v>14</v>
      </c>
      <c r="F28" s="1"/>
    </row>
    <row r="29" spans="1:6" x14ac:dyDescent="0.35">
      <c r="F29" s="1"/>
    </row>
    <row r="30" spans="1:6" x14ac:dyDescent="0.35">
      <c r="A30" s="3" t="s">
        <v>65</v>
      </c>
      <c r="B30" s="19">
        <f>+B2</f>
        <v>42582</v>
      </c>
      <c r="C30" s="4" t="s">
        <v>21</v>
      </c>
      <c r="D30" s="4"/>
      <c r="E30" s="4"/>
      <c r="F30" s="15">
        <v>2735007.72</v>
      </c>
    </row>
    <row r="31" spans="1:6" x14ac:dyDescent="0.35">
      <c r="A31" s="7"/>
      <c r="B31" s="8"/>
      <c r="C31" s="8" t="s">
        <v>22</v>
      </c>
      <c r="D31" s="8"/>
      <c r="E31" s="8"/>
      <c r="F31" s="16">
        <v>0</v>
      </c>
    </row>
    <row r="32" spans="1:6" x14ac:dyDescent="0.35">
      <c r="A32" s="7"/>
      <c r="B32" s="8"/>
      <c r="C32" s="8"/>
      <c r="D32" s="8"/>
      <c r="E32" s="8"/>
      <c r="F32" s="16"/>
    </row>
    <row r="33" spans="1:6" x14ac:dyDescent="0.35">
      <c r="A33" s="7"/>
      <c r="B33" s="8"/>
      <c r="C33" s="8"/>
      <c r="D33" s="8"/>
      <c r="E33" s="8"/>
      <c r="F33" s="16"/>
    </row>
    <row r="34" spans="1:6" x14ac:dyDescent="0.35">
      <c r="A34" s="7"/>
      <c r="B34" s="8"/>
      <c r="C34" s="8"/>
      <c r="D34" s="8"/>
      <c r="E34" s="8"/>
      <c r="F34" s="16"/>
    </row>
    <row r="35" spans="1:6" x14ac:dyDescent="0.35">
      <c r="A35" s="7"/>
      <c r="B35" s="8"/>
      <c r="C35" s="8"/>
      <c r="D35" s="8"/>
      <c r="E35" s="8"/>
      <c r="F35" s="16"/>
    </row>
    <row r="36" spans="1:6" x14ac:dyDescent="0.35">
      <c r="A36" s="7"/>
      <c r="B36" s="8"/>
      <c r="C36" s="8"/>
      <c r="D36" s="8"/>
      <c r="E36" s="8"/>
      <c r="F36" s="16"/>
    </row>
    <row r="37" spans="1:6" x14ac:dyDescent="0.35">
      <c r="A37" s="7"/>
      <c r="B37" s="8"/>
      <c r="C37" s="8"/>
      <c r="D37" s="8"/>
      <c r="E37" s="8"/>
      <c r="F37" s="16"/>
    </row>
    <row r="38" spans="1:6" x14ac:dyDescent="0.35">
      <c r="A38" s="7" t="s">
        <v>0</v>
      </c>
      <c r="B38" s="8" t="s">
        <v>23</v>
      </c>
      <c r="C38" s="8"/>
      <c r="D38" s="8"/>
      <c r="E38" s="8"/>
      <c r="F38" s="16">
        <v>-19678.09</v>
      </c>
    </row>
    <row r="39" spans="1:6" x14ac:dyDescent="0.35">
      <c r="A39" s="7"/>
      <c r="B39" s="8" t="s">
        <v>24</v>
      </c>
      <c r="C39" s="8"/>
      <c r="D39" s="8"/>
      <c r="E39" s="8"/>
      <c r="F39" s="16">
        <v>-108092.4</v>
      </c>
    </row>
    <row r="40" spans="1:6" x14ac:dyDescent="0.35">
      <c r="A40" s="7" t="s">
        <v>66</v>
      </c>
      <c r="B40" s="20">
        <f>+B2</f>
        <v>42582</v>
      </c>
      <c r="C40" s="8"/>
      <c r="D40" s="8"/>
      <c r="E40" s="8"/>
      <c r="F40" s="16">
        <f>SUM(F30:F39)</f>
        <v>2607237.2300000004</v>
      </c>
    </row>
    <row r="41" spans="1:6" x14ac:dyDescent="0.35">
      <c r="A41" s="7"/>
      <c r="B41" s="8"/>
      <c r="C41" s="8"/>
      <c r="D41" s="8"/>
      <c r="E41" s="8"/>
      <c r="F41" s="16"/>
    </row>
    <row r="42" spans="1:6" x14ac:dyDescent="0.35">
      <c r="A42" s="7" t="s">
        <v>69</v>
      </c>
      <c r="B42" s="8"/>
      <c r="C42" s="8"/>
      <c r="D42" s="8"/>
      <c r="E42" s="8"/>
      <c r="F42" s="16"/>
    </row>
    <row r="43" spans="1:6" x14ac:dyDescent="0.3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4" sqref="A4:J46"/>
    </sheetView>
  </sheetViews>
  <sheetFormatPr defaultRowHeight="14.5" x14ac:dyDescent="0.35"/>
  <cols>
    <col min="8" max="8" width="13.54296875" style="1" bestFit="1" customWidth="1"/>
    <col min="11" max="11" width="11" bestFit="1" customWidth="1"/>
  </cols>
  <sheetData>
    <row r="1" spans="1:9" ht="18.5" x14ac:dyDescent="0.45">
      <c r="A1" s="2" t="s">
        <v>13</v>
      </c>
    </row>
    <row r="3" spans="1:9" ht="18.5" x14ac:dyDescent="0.45">
      <c r="A3" s="2" t="s">
        <v>12</v>
      </c>
      <c r="B3" s="2"/>
    </row>
    <row r="5" spans="1:9" ht="18.5" x14ac:dyDescent="0.45">
      <c r="A5" s="2" t="s">
        <v>26</v>
      </c>
      <c r="B5" s="2"/>
      <c r="C5" s="2"/>
      <c r="D5" s="2"/>
    </row>
    <row r="7" spans="1:9" x14ac:dyDescent="0.3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35">
      <c r="A8" s="7" t="s">
        <v>2</v>
      </c>
      <c r="B8" s="8"/>
      <c r="C8" s="8"/>
      <c r="D8" s="8"/>
      <c r="E8" s="8"/>
      <c r="F8" s="8"/>
      <c r="G8" s="8"/>
      <c r="H8" s="9">
        <v>86438.05</v>
      </c>
      <c r="I8" s="10"/>
    </row>
    <row r="9" spans="1:9" x14ac:dyDescent="0.3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35">
      <c r="A10" s="7" t="s">
        <v>4</v>
      </c>
      <c r="B10" s="8"/>
      <c r="C10" s="8"/>
      <c r="D10" s="8"/>
      <c r="E10" s="8"/>
      <c r="F10" s="8"/>
      <c r="G10" s="8"/>
      <c r="H10" s="9">
        <v>51500.43</v>
      </c>
      <c r="I10" s="10"/>
    </row>
    <row r="11" spans="1:9" x14ac:dyDescent="0.35">
      <c r="A11" s="7" t="s">
        <v>5</v>
      </c>
      <c r="B11" s="8"/>
      <c r="C11" s="8"/>
      <c r="D11" s="8"/>
      <c r="E11" s="8"/>
      <c r="F11" s="8"/>
      <c r="G11" s="8"/>
      <c r="H11" s="9">
        <v>512729.69</v>
      </c>
      <c r="I11" s="10"/>
    </row>
    <row r="12" spans="1:9" x14ac:dyDescent="0.35">
      <c r="A12" s="7" t="s">
        <v>6</v>
      </c>
      <c r="B12" s="8"/>
      <c r="C12" s="8"/>
      <c r="D12" s="8"/>
      <c r="E12" s="8"/>
      <c r="F12" s="8"/>
      <c r="G12" s="8"/>
      <c r="H12" s="9">
        <v>272051.34000000003</v>
      </c>
      <c r="I12" s="10"/>
    </row>
    <row r="13" spans="1:9" x14ac:dyDescent="0.3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35">
      <c r="A14" s="7" t="s">
        <v>8</v>
      </c>
      <c r="B14" s="8"/>
      <c r="C14" s="8"/>
      <c r="D14" s="8"/>
      <c r="E14" s="8"/>
      <c r="F14" s="8"/>
      <c r="G14" s="8"/>
      <c r="H14" s="9">
        <v>82914.22</v>
      </c>
      <c r="I14" s="10"/>
    </row>
    <row r="15" spans="1:9" x14ac:dyDescent="0.3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3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3385705.38</v>
      </c>
      <c r="I16" s="14"/>
    </row>
    <row r="18" spans="1:8" ht="18.5" x14ac:dyDescent="0.45">
      <c r="A18" s="2" t="s">
        <v>20</v>
      </c>
    </row>
    <row r="20" spans="1:8" x14ac:dyDescent="0.35">
      <c r="A20" s="3" t="s">
        <v>16</v>
      </c>
      <c r="B20" s="4"/>
      <c r="C20" s="4"/>
      <c r="D20" s="4"/>
      <c r="E20" s="4"/>
      <c r="F20" s="4"/>
      <c r="G20" s="4"/>
      <c r="H20" s="15">
        <v>3393025.46</v>
      </c>
    </row>
    <row r="21" spans="1:8" x14ac:dyDescent="0.35">
      <c r="A21" s="7"/>
      <c r="B21" s="8"/>
      <c r="C21" s="8"/>
      <c r="D21" s="8"/>
      <c r="E21" s="8"/>
      <c r="F21" s="8"/>
      <c r="G21" s="8"/>
      <c r="H21" s="16"/>
    </row>
    <row r="22" spans="1:8" x14ac:dyDescent="0.35">
      <c r="A22" s="7"/>
      <c r="B22" s="8"/>
      <c r="C22" s="8"/>
      <c r="D22" s="8"/>
      <c r="E22" s="8"/>
      <c r="F22" s="8"/>
      <c r="G22" s="8"/>
      <c r="H22" s="16"/>
    </row>
    <row r="23" spans="1:8" x14ac:dyDescent="0.35">
      <c r="A23" s="7" t="s">
        <v>19</v>
      </c>
      <c r="B23" s="8"/>
      <c r="C23" s="8"/>
      <c r="D23" s="8"/>
      <c r="E23" s="8"/>
      <c r="F23" s="8"/>
      <c r="G23" s="8"/>
      <c r="H23" s="16">
        <f>1484138.05+282077.85+8148.11+0.97+25897.5+84446.19</f>
        <v>1884708.67</v>
      </c>
    </row>
    <row r="24" spans="1:8" x14ac:dyDescent="0.35">
      <c r="A24" s="7"/>
      <c r="B24" s="8"/>
      <c r="C24" s="8"/>
      <c r="D24" s="8"/>
      <c r="E24" s="8"/>
      <c r="F24" s="8"/>
      <c r="G24" s="8"/>
      <c r="H24" s="16"/>
    </row>
    <row r="25" spans="1:8" x14ac:dyDescent="0.35">
      <c r="A25" s="7"/>
      <c r="B25" s="8"/>
      <c r="C25" s="8"/>
      <c r="D25" s="8"/>
      <c r="E25" s="8"/>
      <c r="F25" s="8"/>
      <c r="G25" s="8"/>
      <c r="H25" s="16"/>
    </row>
    <row r="26" spans="1:8" x14ac:dyDescent="0.35">
      <c r="A26" s="7" t="s">
        <v>17</v>
      </c>
      <c r="B26" s="8"/>
      <c r="C26" s="8"/>
      <c r="D26" s="8"/>
      <c r="E26" s="8"/>
      <c r="F26" s="8"/>
      <c r="G26" s="8"/>
      <c r="H26" s="16">
        <v>-1892028.75</v>
      </c>
    </row>
    <row r="27" spans="1:8" x14ac:dyDescent="0.35">
      <c r="A27" s="7"/>
      <c r="B27" s="8"/>
      <c r="C27" s="8"/>
      <c r="D27" s="8"/>
      <c r="E27" s="8"/>
      <c r="F27" s="8"/>
      <c r="G27" s="8"/>
      <c r="H27" s="16"/>
    </row>
    <row r="28" spans="1:8" x14ac:dyDescent="0.35">
      <c r="A28" s="7"/>
      <c r="B28" s="8"/>
      <c r="C28" s="8"/>
      <c r="D28" s="8"/>
      <c r="E28" s="8"/>
      <c r="F28" s="8"/>
      <c r="G28" s="8"/>
      <c r="H28" s="16"/>
    </row>
    <row r="29" spans="1:8" x14ac:dyDescent="0.3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3385705.38</v>
      </c>
    </row>
    <row r="31" spans="1:8" ht="18.5" x14ac:dyDescent="0.45">
      <c r="A31" s="2" t="s">
        <v>14</v>
      </c>
    </row>
    <row r="33" spans="1:8" x14ac:dyDescent="0.35">
      <c r="A33" s="3" t="s">
        <v>27</v>
      </c>
      <c r="B33" s="4"/>
      <c r="C33" s="4"/>
      <c r="D33" s="4"/>
      <c r="E33" s="4" t="s">
        <v>21</v>
      </c>
      <c r="F33" s="4"/>
      <c r="G33" s="4"/>
      <c r="H33" s="15">
        <v>3670782.61</v>
      </c>
    </row>
    <row r="34" spans="1:8" x14ac:dyDescent="0.35">
      <c r="A34" s="7"/>
      <c r="B34" s="8"/>
      <c r="C34" s="8"/>
      <c r="D34" s="8"/>
      <c r="E34" s="8" t="s">
        <v>22</v>
      </c>
      <c r="F34" s="8"/>
      <c r="G34" s="8"/>
      <c r="H34" s="16">
        <v>189986.64</v>
      </c>
    </row>
    <row r="35" spans="1:8" x14ac:dyDescent="0.35">
      <c r="A35" s="7"/>
      <c r="B35" s="8"/>
      <c r="C35" s="8"/>
      <c r="D35" s="8"/>
      <c r="E35" s="8"/>
      <c r="F35" s="8"/>
      <c r="G35" s="8"/>
      <c r="H35" s="16"/>
    </row>
    <row r="36" spans="1:8" x14ac:dyDescent="0.3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-273238.84999999998</v>
      </c>
    </row>
    <row r="37" spans="1:8" x14ac:dyDescent="0.35">
      <c r="A37" s="7"/>
      <c r="B37" s="8"/>
      <c r="C37" s="8"/>
      <c r="D37" s="8" t="s">
        <v>24</v>
      </c>
      <c r="E37" s="8"/>
      <c r="F37" s="8"/>
      <c r="G37" s="8"/>
      <c r="H37" s="16">
        <v>-201892.79</v>
      </c>
    </row>
    <row r="38" spans="1:8" x14ac:dyDescent="0.35">
      <c r="A38" s="7"/>
      <c r="B38" s="8"/>
      <c r="C38" s="8"/>
      <c r="D38" s="8"/>
      <c r="E38" s="8"/>
      <c r="F38" s="8"/>
      <c r="G38" s="8"/>
      <c r="H38" s="16"/>
    </row>
    <row r="39" spans="1:8" x14ac:dyDescent="0.35">
      <c r="A39" s="7" t="s">
        <v>28</v>
      </c>
      <c r="B39" s="8"/>
      <c r="C39" s="8"/>
      <c r="D39" s="8"/>
      <c r="E39" s="8"/>
      <c r="F39" s="8"/>
      <c r="G39" s="8"/>
      <c r="H39" s="16">
        <f>SUM(H33:H38)</f>
        <v>3385637.61</v>
      </c>
    </row>
    <row r="40" spans="1:8" x14ac:dyDescent="0.35">
      <c r="A40" s="7"/>
      <c r="B40" s="8"/>
      <c r="C40" s="8"/>
      <c r="D40" s="8"/>
      <c r="E40" s="8"/>
      <c r="F40" s="8"/>
      <c r="G40" s="8"/>
      <c r="H40" s="16"/>
    </row>
    <row r="41" spans="1:8" x14ac:dyDescent="0.35">
      <c r="A41" s="7"/>
      <c r="B41" s="8"/>
      <c r="C41" s="8"/>
      <c r="D41" s="8"/>
      <c r="E41" s="8"/>
      <c r="F41" s="8"/>
      <c r="G41" s="8"/>
      <c r="H41" s="16"/>
    </row>
    <row r="42" spans="1:8" x14ac:dyDescent="0.3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0" workbookViewId="0">
      <selection activeCell="E20" sqref="E20"/>
    </sheetView>
  </sheetViews>
  <sheetFormatPr defaultRowHeight="14.5" x14ac:dyDescent="0.35"/>
  <cols>
    <col min="1" max="1" width="33.7265625" bestFit="1" customWidth="1"/>
    <col min="2" max="2" width="10.7265625" bestFit="1" customWidth="1"/>
    <col min="6" max="6" width="12.7265625" bestFit="1" customWidth="1"/>
  </cols>
  <sheetData>
    <row r="1" spans="1:6" x14ac:dyDescent="0.35">
      <c r="F1" s="1"/>
    </row>
    <row r="2" spans="1:6" ht="18.5" x14ac:dyDescent="0.45">
      <c r="A2" s="2" t="s">
        <v>62</v>
      </c>
      <c r="B2" s="18">
        <v>42613</v>
      </c>
      <c r="F2" s="1"/>
    </row>
    <row r="3" spans="1:6" x14ac:dyDescent="0.35">
      <c r="F3" s="1"/>
    </row>
    <row r="4" spans="1:6" x14ac:dyDescent="0.35">
      <c r="A4" s="3" t="s">
        <v>1</v>
      </c>
      <c r="B4" s="4"/>
      <c r="C4" s="4"/>
      <c r="D4" s="4"/>
      <c r="E4" s="4"/>
      <c r="F4" s="5">
        <v>1471694.72</v>
      </c>
    </row>
    <row r="5" spans="1:6" x14ac:dyDescent="0.35">
      <c r="A5" s="7" t="s">
        <v>2</v>
      </c>
      <c r="B5" s="8"/>
      <c r="C5" s="8"/>
      <c r="D5" s="8"/>
      <c r="E5" s="8"/>
      <c r="F5" s="9">
        <v>-73443.850000000006</v>
      </c>
    </row>
    <row r="6" spans="1:6" x14ac:dyDescent="0.35">
      <c r="A6" s="7" t="s">
        <v>3</v>
      </c>
      <c r="B6" s="8"/>
      <c r="C6" s="8"/>
      <c r="D6" s="8"/>
      <c r="E6" s="8"/>
      <c r="F6" s="9">
        <v>74645</v>
      </c>
    </row>
    <row r="7" spans="1:6" x14ac:dyDescent="0.35">
      <c r="A7" s="7" t="s">
        <v>4</v>
      </c>
      <c r="B7" s="8"/>
      <c r="C7" s="8"/>
      <c r="D7" s="8"/>
      <c r="E7" s="8"/>
      <c r="F7" s="9">
        <v>15448.83</v>
      </c>
    </row>
    <row r="8" spans="1:6" x14ac:dyDescent="0.35">
      <c r="A8" s="7" t="s">
        <v>5</v>
      </c>
      <c r="B8" s="8"/>
      <c r="C8" s="8"/>
      <c r="D8" s="8"/>
      <c r="E8" s="8"/>
      <c r="F8" s="9">
        <v>401970.58</v>
      </c>
    </row>
    <row r="9" spans="1:6" x14ac:dyDescent="0.35">
      <c r="A9" s="7" t="s">
        <v>6</v>
      </c>
      <c r="B9" s="8"/>
      <c r="C9" s="8"/>
      <c r="D9" s="8"/>
      <c r="E9" s="8"/>
      <c r="F9" s="9">
        <v>101052.38</v>
      </c>
    </row>
    <row r="10" spans="1:6" x14ac:dyDescent="0.35">
      <c r="A10" s="7" t="s">
        <v>7</v>
      </c>
      <c r="B10" s="8"/>
      <c r="C10" s="8"/>
      <c r="D10" s="8"/>
      <c r="E10" s="8"/>
      <c r="F10" s="9">
        <v>0</v>
      </c>
    </row>
    <row r="11" spans="1:6" x14ac:dyDescent="0.35">
      <c r="A11" s="7" t="s">
        <v>8</v>
      </c>
      <c r="B11" s="8"/>
      <c r="C11" s="8"/>
      <c r="D11" s="8"/>
      <c r="E11" s="8"/>
      <c r="F11" s="9">
        <v>19837.71</v>
      </c>
    </row>
    <row r="12" spans="1:6" x14ac:dyDescent="0.35">
      <c r="A12" s="7" t="s">
        <v>70</v>
      </c>
      <c r="B12" s="8"/>
      <c r="C12" s="8"/>
      <c r="D12" s="8"/>
      <c r="E12" s="8"/>
      <c r="F12" s="9">
        <v>90000</v>
      </c>
    </row>
    <row r="13" spans="1:6" x14ac:dyDescent="0.35">
      <c r="A13" s="11" t="s">
        <v>67</v>
      </c>
      <c r="B13" s="21">
        <f>+B2</f>
        <v>42613</v>
      </c>
      <c r="C13" s="12"/>
      <c r="D13" s="12"/>
      <c r="E13" s="12"/>
      <c r="F13" s="13">
        <f>SUM(F4:F12)</f>
        <v>2101205.37</v>
      </c>
    </row>
    <row r="14" spans="1:6" x14ac:dyDescent="0.35">
      <c r="F14" s="1"/>
    </row>
    <row r="15" spans="1:6" ht="18.5" x14ac:dyDescent="0.45">
      <c r="A15" s="2" t="s">
        <v>20</v>
      </c>
      <c r="F15" s="1"/>
    </row>
    <row r="16" spans="1:6" x14ac:dyDescent="0.35">
      <c r="F16" s="1"/>
    </row>
    <row r="17" spans="1:6" x14ac:dyDescent="0.35">
      <c r="A17" s="3" t="s">
        <v>68</v>
      </c>
      <c r="B17" s="19">
        <v>42583</v>
      </c>
      <c r="C17" s="4"/>
      <c r="D17" s="4"/>
      <c r="E17" s="4"/>
      <c r="F17" s="15">
        <v>1572874.42</v>
      </c>
    </row>
    <row r="18" spans="1:6" x14ac:dyDescent="0.35">
      <c r="A18" s="7"/>
      <c r="B18" s="8"/>
      <c r="C18" s="8"/>
      <c r="D18" s="8"/>
      <c r="E18" s="8"/>
      <c r="F18" s="16"/>
    </row>
    <row r="19" spans="1:6" x14ac:dyDescent="0.35">
      <c r="A19" s="7"/>
      <c r="B19" s="8"/>
      <c r="C19" s="8"/>
      <c r="D19" s="8"/>
      <c r="E19" s="8"/>
      <c r="F19" s="16"/>
    </row>
    <row r="20" spans="1:6" x14ac:dyDescent="0.3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35">
      <c r="A21" s="7"/>
      <c r="B21" s="8"/>
      <c r="C21" s="8"/>
      <c r="D21" s="8"/>
      <c r="E21" s="8"/>
      <c r="F21" s="16"/>
    </row>
    <row r="22" spans="1:6" x14ac:dyDescent="0.35">
      <c r="A22" s="7"/>
      <c r="B22" s="8"/>
      <c r="C22" s="8"/>
      <c r="D22" s="8"/>
      <c r="E22" s="8"/>
      <c r="F22" s="16"/>
    </row>
    <row r="23" spans="1:6" x14ac:dyDescent="0.3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35">
      <c r="A24" s="7"/>
      <c r="B24" s="8"/>
      <c r="C24" s="8"/>
      <c r="D24" s="8"/>
      <c r="E24" s="8"/>
      <c r="F24" s="16"/>
    </row>
    <row r="25" spans="1:6" x14ac:dyDescent="0.35">
      <c r="A25" s="7"/>
      <c r="B25" s="8"/>
      <c r="C25" s="8"/>
      <c r="D25" s="8"/>
      <c r="E25" s="8"/>
      <c r="F25" s="16"/>
    </row>
    <row r="26" spans="1:6" x14ac:dyDescent="0.35">
      <c r="A26" s="11" t="s">
        <v>63</v>
      </c>
      <c r="B26" s="21">
        <f>+B2</f>
        <v>42613</v>
      </c>
      <c r="C26" s="12"/>
      <c r="D26" s="12"/>
      <c r="E26" s="12"/>
      <c r="F26" s="17">
        <f>+F17+F20+F23</f>
        <v>2607236.9</v>
      </c>
    </row>
    <row r="27" spans="1:6" x14ac:dyDescent="0.35">
      <c r="F27" s="1"/>
    </row>
    <row r="28" spans="1:6" ht="18.5" x14ac:dyDescent="0.45">
      <c r="A28" s="2" t="s">
        <v>14</v>
      </c>
      <c r="F28" s="1"/>
    </row>
    <row r="29" spans="1:6" x14ac:dyDescent="0.35">
      <c r="F29" s="1"/>
    </row>
    <row r="30" spans="1:6" x14ac:dyDescent="0.35">
      <c r="A30" s="3" t="s">
        <v>65</v>
      </c>
      <c r="B30" s="19">
        <f>+B2</f>
        <v>42613</v>
      </c>
      <c r="C30" s="4" t="s">
        <v>21</v>
      </c>
      <c r="D30" s="4"/>
      <c r="E30" s="4"/>
      <c r="F30" s="15">
        <v>2362423.27</v>
      </c>
    </row>
    <row r="31" spans="1:6" x14ac:dyDescent="0.35">
      <c r="A31" s="7"/>
      <c r="B31" s="8"/>
      <c r="C31" s="8" t="s">
        <v>22</v>
      </c>
      <c r="D31" s="8"/>
      <c r="E31" s="8"/>
      <c r="F31" s="16">
        <v>0</v>
      </c>
    </row>
    <row r="32" spans="1:6" x14ac:dyDescent="0.35">
      <c r="A32" s="7"/>
      <c r="B32" s="8"/>
      <c r="C32" s="8"/>
      <c r="D32" s="8"/>
      <c r="E32" s="8"/>
      <c r="F32" s="16"/>
    </row>
    <row r="33" spans="1:6" x14ac:dyDescent="0.35">
      <c r="A33" s="7"/>
      <c r="B33" s="8"/>
      <c r="C33" s="8"/>
      <c r="D33" s="8"/>
      <c r="E33" s="8"/>
      <c r="F33" s="16"/>
    </row>
    <row r="34" spans="1:6" x14ac:dyDescent="0.35">
      <c r="A34" s="7"/>
      <c r="B34" s="8"/>
      <c r="C34" s="8"/>
      <c r="D34" s="8"/>
      <c r="E34" s="8"/>
      <c r="F34" s="16"/>
    </row>
    <row r="35" spans="1:6" x14ac:dyDescent="0.35">
      <c r="A35" s="7"/>
      <c r="B35" s="8"/>
      <c r="C35" s="8"/>
      <c r="D35" s="8"/>
      <c r="E35" s="8"/>
      <c r="F35" s="16"/>
    </row>
    <row r="36" spans="1:6" x14ac:dyDescent="0.35">
      <c r="A36" s="7"/>
      <c r="B36" s="8"/>
      <c r="C36" s="8"/>
      <c r="D36" s="8"/>
      <c r="E36" s="8"/>
      <c r="F36" s="16"/>
    </row>
    <row r="37" spans="1:6" x14ac:dyDescent="0.35">
      <c r="A37" s="7"/>
      <c r="B37" s="8"/>
      <c r="C37" s="8"/>
      <c r="D37" s="8"/>
      <c r="E37" s="8"/>
      <c r="F37" s="16"/>
    </row>
    <row r="38" spans="1:6" x14ac:dyDescent="0.35">
      <c r="A38" s="7" t="s">
        <v>0</v>
      </c>
      <c r="B38" s="8" t="s">
        <v>23</v>
      </c>
      <c r="C38" s="8"/>
      <c r="D38" s="8"/>
      <c r="E38" s="8"/>
      <c r="F38" s="16">
        <v>-75531.210000000006</v>
      </c>
    </row>
    <row r="39" spans="1:6" x14ac:dyDescent="0.35">
      <c r="A39" s="7"/>
      <c r="B39" s="8" t="s">
        <v>24</v>
      </c>
      <c r="C39" s="8"/>
      <c r="D39" s="8"/>
      <c r="E39" s="8"/>
      <c r="F39" s="16">
        <v>-185686.36</v>
      </c>
    </row>
    <row r="40" spans="1:6" x14ac:dyDescent="0.35">
      <c r="A40" s="7" t="s">
        <v>66</v>
      </c>
      <c r="B40" s="20">
        <f>+B2</f>
        <v>42613</v>
      </c>
      <c r="C40" s="8"/>
      <c r="D40" s="8"/>
      <c r="E40" s="8"/>
      <c r="F40" s="16">
        <f>SUM(F30:F39)</f>
        <v>2101205.7000000002</v>
      </c>
    </row>
    <row r="41" spans="1:6" x14ac:dyDescent="0.35">
      <c r="A41" s="7"/>
      <c r="B41" s="8"/>
      <c r="C41" s="8"/>
      <c r="D41" s="8"/>
      <c r="E41" s="8"/>
      <c r="F41" s="16"/>
    </row>
    <row r="42" spans="1:6" x14ac:dyDescent="0.35">
      <c r="A42" s="7" t="s">
        <v>69</v>
      </c>
      <c r="B42" s="8"/>
      <c r="C42" s="8"/>
      <c r="D42" s="8"/>
      <c r="E42" s="8"/>
      <c r="F42" s="16"/>
    </row>
    <row r="43" spans="1:6" x14ac:dyDescent="0.35">
      <c r="A43" s="11" t="s">
        <v>15</v>
      </c>
      <c r="B43" s="12"/>
      <c r="C43" s="12"/>
      <c r="D43" s="12"/>
      <c r="E43" s="12"/>
      <c r="F43" s="17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4.5" x14ac:dyDescent="0.35"/>
  <cols>
    <col min="1" max="1" width="33.7265625" bestFit="1" customWidth="1"/>
    <col min="2" max="2" width="9.7265625" bestFit="1" customWidth="1"/>
    <col min="6" max="6" width="13.54296875" bestFit="1" customWidth="1"/>
  </cols>
  <sheetData>
    <row r="1" spans="1:6" x14ac:dyDescent="0.35">
      <c r="F1" s="1"/>
    </row>
    <row r="2" spans="1:6" ht="18.5" x14ac:dyDescent="0.45">
      <c r="A2" s="2" t="s">
        <v>62</v>
      </c>
      <c r="B2" s="18">
        <v>42643</v>
      </c>
      <c r="F2" s="1"/>
    </row>
    <row r="3" spans="1:6" x14ac:dyDescent="0.35">
      <c r="F3" s="1"/>
    </row>
    <row r="4" spans="1:6" x14ac:dyDescent="0.35">
      <c r="A4" s="3" t="s">
        <v>1</v>
      </c>
      <c r="B4" s="4"/>
      <c r="C4" s="4"/>
      <c r="D4" s="4"/>
      <c r="E4" s="4"/>
      <c r="F4" s="5">
        <v>1351627.17</v>
      </c>
    </row>
    <row r="5" spans="1:6" x14ac:dyDescent="0.35">
      <c r="A5" s="7" t="s">
        <v>2</v>
      </c>
      <c r="B5" s="8"/>
      <c r="C5" s="8"/>
      <c r="D5" s="8"/>
      <c r="E5" s="8"/>
      <c r="F5" s="9">
        <v>66525.91</v>
      </c>
    </row>
    <row r="6" spans="1:6" x14ac:dyDescent="0.35">
      <c r="A6" s="7" t="s">
        <v>3</v>
      </c>
      <c r="B6" s="8"/>
      <c r="C6" s="8"/>
      <c r="D6" s="8"/>
      <c r="E6" s="8"/>
      <c r="F6" s="9">
        <v>74645</v>
      </c>
    </row>
    <row r="7" spans="1:6" x14ac:dyDescent="0.35">
      <c r="A7" s="7" t="s">
        <v>4</v>
      </c>
      <c r="B7" s="8"/>
      <c r="C7" s="8"/>
      <c r="D7" s="8"/>
      <c r="E7" s="8"/>
      <c r="F7" s="9">
        <v>23389.16</v>
      </c>
    </row>
    <row r="8" spans="1:6" x14ac:dyDescent="0.35">
      <c r="A8" s="7" t="s">
        <v>5</v>
      </c>
      <c r="B8" s="8"/>
      <c r="C8" s="8"/>
      <c r="D8" s="8"/>
      <c r="E8" s="8"/>
      <c r="F8" s="9">
        <v>200494.58</v>
      </c>
    </row>
    <row r="9" spans="1:6" x14ac:dyDescent="0.35">
      <c r="A9" s="7" t="s">
        <v>6</v>
      </c>
      <c r="B9" s="8"/>
      <c r="C9" s="8"/>
      <c r="D9" s="8"/>
      <c r="E9" s="8"/>
      <c r="F9" s="9">
        <v>1891708.66</v>
      </c>
    </row>
    <row r="10" spans="1:6" x14ac:dyDescent="0.35">
      <c r="A10" s="7" t="s">
        <v>7</v>
      </c>
      <c r="B10" s="8"/>
      <c r="C10" s="8"/>
      <c r="D10" s="8"/>
      <c r="E10" s="8"/>
      <c r="F10" s="9">
        <v>0</v>
      </c>
    </row>
    <row r="11" spans="1:6" x14ac:dyDescent="0.35">
      <c r="A11" s="7" t="s">
        <v>8</v>
      </c>
      <c r="B11" s="8"/>
      <c r="C11" s="8"/>
      <c r="D11" s="8"/>
      <c r="E11" s="8"/>
      <c r="F11" s="9">
        <v>5189.8500000000004</v>
      </c>
    </row>
    <row r="12" spans="1:6" x14ac:dyDescent="0.35">
      <c r="A12" s="7" t="s">
        <v>70</v>
      </c>
      <c r="B12" s="8"/>
      <c r="C12" s="8"/>
      <c r="D12" s="8"/>
      <c r="E12" s="8"/>
      <c r="F12" s="9">
        <v>0</v>
      </c>
    </row>
    <row r="13" spans="1:6" x14ac:dyDescent="0.35">
      <c r="A13" s="11" t="s">
        <v>67</v>
      </c>
      <c r="B13" s="21">
        <f>+B2</f>
        <v>42643</v>
      </c>
      <c r="C13" s="12"/>
      <c r="D13" s="12"/>
      <c r="E13" s="12"/>
      <c r="F13" s="13">
        <f>SUM(F4:F12)</f>
        <v>3613580.3299999996</v>
      </c>
    </row>
    <row r="14" spans="1:6" x14ac:dyDescent="0.35">
      <c r="F14" s="1"/>
    </row>
    <row r="15" spans="1:6" ht="18.5" x14ac:dyDescent="0.45">
      <c r="A15" s="2" t="s">
        <v>20</v>
      </c>
      <c r="F15" s="1"/>
    </row>
    <row r="16" spans="1:6" x14ac:dyDescent="0.35">
      <c r="F16" s="1"/>
    </row>
    <row r="17" spans="1:6" x14ac:dyDescent="0.35">
      <c r="A17" s="3" t="s">
        <v>68</v>
      </c>
      <c r="B17" s="19">
        <v>42614</v>
      </c>
      <c r="C17" s="4"/>
      <c r="D17" s="4"/>
      <c r="E17" s="4"/>
      <c r="F17" s="15">
        <v>2101205.37</v>
      </c>
    </row>
    <row r="18" spans="1:6" x14ac:dyDescent="0.35">
      <c r="A18" s="7"/>
      <c r="B18" s="8"/>
      <c r="C18" s="8"/>
      <c r="D18" s="8"/>
      <c r="E18" s="8"/>
      <c r="F18" s="16"/>
    </row>
    <row r="19" spans="1:6" x14ac:dyDescent="0.35">
      <c r="A19" s="7"/>
      <c r="B19" s="8"/>
      <c r="C19" s="8"/>
      <c r="D19" s="8"/>
      <c r="E19" s="8"/>
      <c r="F19" s="16"/>
    </row>
    <row r="20" spans="1:6" x14ac:dyDescent="0.35">
      <c r="A20" s="7" t="s">
        <v>19</v>
      </c>
      <c r="B20" s="8"/>
      <c r="C20" s="8"/>
      <c r="D20" s="8"/>
      <c r="E20" s="8"/>
      <c r="F20" s="16">
        <v>3673490.43</v>
      </c>
    </row>
    <row r="21" spans="1:6" x14ac:dyDescent="0.35">
      <c r="A21" s="7"/>
      <c r="B21" s="8"/>
      <c r="C21" s="8"/>
      <c r="D21" s="8"/>
      <c r="E21" s="8"/>
      <c r="F21" s="16"/>
    </row>
    <row r="22" spans="1:6" x14ac:dyDescent="0.35">
      <c r="A22" s="7"/>
      <c r="B22" s="8"/>
      <c r="C22" s="8"/>
      <c r="D22" s="8"/>
      <c r="E22" s="8"/>
      <c r="F22" s="16"/>
    </row>
    <row r="23" spans="1:6" x14ac:dyDescent="0.35">
      <c r="A23" s="7" t="s">
        <v>17</v>
      </c>
      <c r="B23" s="8"/>
      <c r="C23" s="8"/>
      <c r="D23" s="8"/>
      <c r="E23" s="8"/>
      <c r="F23" s="16">
        <v>-2161115.4700000002</v>
      </c>
    </row>
    <row r="24" spans="1:6" x14ac:dyDescent="0.35">
      <c r="A24" s="7"/>
      <c r="B24" s="8"/>
      <c r="C24" s="8"/>
      <c r="D24" s="8"/>
      <c r="E24" s="8"/>
      <c r="F24" s="16"/>
    </row>
    <row r="25" spans="1:6" x14ac:dyDescent="0.35">
      <c r="A25" s="7"/>
      <c r="B25" s="8"/>
      <c r="C25" s="8"/>
      <c r="D25" s="8"/>
      <c r="E25" s="8"/>
      <c r="F25" s="16"/>
    </row>
    <row r="26" spans="1:6" x14ac:dyDescent="0.35">
      <c r="A26" s="11" t="s">
        <v>63</v>
      </c>
      <c r="B26" s="21">
        <f>+B2</f>
        <v>42643</v>
      </c>
      <c r="C26" s="12"/>
      <c r="D26" s="12"/>
      <c r="E26" s="12"/>
      <c r="F26" s="17">
        <f>+F17+F20+F23</f>
        <v>3613580.3300000005</v>
      </c>
    </row>
    <row r="27" spans="1:6" x14ac:dyDescent="0.35">
      <c r="F27" s="1"/>
    </row>
    <row r="28" spans="1:6" ht="18.5" x14ac:dyDescent="0.45">
      <c r="A28" s="2" t="s">
        <v>14</v>
      </c>
      <c r="F28" s="1"/>
    </row>
    <row r="29" spans="1:6" x14ac:dyDescent="0.35">
      <c r="F29" s="1"/>
    </row>
    <row r="31" spans="1:6" x14ac:dyDescent="0.35">
      <c r="A31" s="3" t="s">
        <v>65</v>
      </c>
      <c r="B31" s="19">
        <f>+B2</f>
        <v>42643</v>
      </c>
      <c r="C31" s="4" t="s">
        <v>71</v>
      </c>
      <c r="D31" s="4"/>
      <c r="E31" s="4"/>
      <c r="F31" s="15">
        <v>2086813.75</v>
      </c>
    </row>
    <row r="32" spans="1:6" x14ac:dyDescent="0.35">
      <c r="A32" s="7"/>
      <c r="B32" s="20">
        <f>+B31</f>
        <v>42643</v>
      </c>
      <c r="C32" s="8" t="s">
        <v>72</v>
      </c>
      <c r="D32" s="8"/>
      <c r="E32" s="8"/>
      <c r="F32" s="16">
        <v>1891708.66</v>
      </c>
    </row>
    <row r="33" spans="1:6" x14ac:dyDescent="0.35">
      <c r="A33" s="7"/>
      <c r="B33" s="8"/>
      <c r="C33" s="8"/>
      <c r="D33" s="8"/>
      <c r="E33" s="8"/>
      <c r="F33" s="16"/>
    </row>
    <row r="34" spans="1:6" x14ac:dyDescent="0.35">
      <c r="A34" s="7"/>
      <c r="B34" s="8"/>
      <c r="C34" s="8"/>
      <c r="D34" s="8"/>
      <c r="E34" s="8"/>
      <c r="F34" s="16"/>
    </row>
    <row r="35" spans="1:6" x14ac:dyDescent="0.35">
      <c r="A35" s="7"/>
      <c r="B35" s="8"/>
      <c r="C35" s="8"/>
      <c r="D35" s="8"/>
      <c r="E35" s="8"/>
      <c r="F35" s="16"/>
    </row>
    <row r="36" spans="1:6" x14ac:dyDescent="0.35">
      <c r="A36" s="7"/>
      <c r="B36" s="8"/>
      <c r="C36" s="8"/>
      <c r="D36" s="8"/>
      <c r="E36" s="8"/>
      <c r="F36" s="16"/>
    </row>
    <row r="37" spans="1:6" x14ac:dyDescent="0.35">
      <c r="A37" s="7"/>
      <c r="B37" s="8"/>
      <c r="C37" s="8"/>
      <c r="D37" s="8"/>
      <c r="E37" s="8"/>
      <c r="F37" s="16"/>
    </row>
    <row r="38" spans="1:6" x14ac:dyDescent="0.35">
      <c r="A38" s="7" t="s">
        <v>0</v>
      </c>
      <c r="B38" s="8" t="s">
        <v>23</v>
      </c>
      <c r="C38" s="8"/>
      <c r="D38" s="8"/>
      <c r="E38" s="8"/>
      <c r="F38" s="16">
        <v>-103831.12</v>
      </c>
    </row>
    <row r="39" spans="1:6" x14ac:dyDescent="0.35">
      <c r="A39" s="7"/>
      <c r="B39" s="8" t="s">
        <v>24</v>
      </c>
      <c r="C39" s="8"/>
      <c r="D39" s="8"/>
      <c r="E39" s="8"/>
      <c r="F39" s="16">
        <v>-261110.63</v>
      </c>
    </row>
    <row r="40" spans="1:6" x14ac:dyDescent="0.35">
      <c r="A40" s="7" t="s">
        <v>66</v>
      </c>
      <c r="B40" s="20">
        <f>+B2</f>
        <v>42643</v>
      </c>
      <c r="C40" s="8"/>
      <c r="D40" s="8"/>
      <c r="E40" s="8"/>
      <c r="F40" s="16">
        <f>SUM(F31:F39)</f>
        <v>3613580.66</v>
      </c>
    </row>
    <row r="41" spans="1:6" x14ac:dyDescent="0.35">
      <c r="A41" s="7"/>
      <c r="B41" s="8"/>
      <c r="C41" s="8"/>
      <c r="D41" s="8"/>
      <c r="E41" s="8"/>
      <c r="F41" s="16"/>
    </row>
    <row r="42" spans="1:6" x14ac:dyDescent="0.35">
      <c r="A42" s="7" t="s">
        <v>69</v>
      </c>
      <c r="B42" s="8"/>
      <c r="C42" s="8"/>
      <c r="D42" s="8"/>
      <c r="E42" s="8"/>
      <c r="F42" s="16"/>
    </row>
    <row r="43" spans="1:6" x14ac:dyDescent="0.3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4.5" x14ac:dyDescent="0.35"/>
  <cols>
    <col min="1" max="1" width="33.7265625" bestFit="1" customWidth="1"/>
    <col min="2" max="2" width="10.7265625" bestFit="1" customWidth="1"/>
    <col min="6" max="6" width="13.54296875" bestFit="1" customWidth="1"/>
  </cols>
  <sheetData>
    <row r="1" spans="1:6" x14ac:dyDescent="0.35">
      <c r="F1" s="1"/>
    </row>
    <row r="2" spans="1:6" ht="18.5" x14ac:dyDescent="0.45">
      <c r="A2" s="2" t="s">
        <v>62</v>
      </c>
      <c r="B2" s="18">
        <v>42674</v>
      </c>
      <c r="F2" s="1"/>
    </row>
    <row r="3" spans="1:6" x14ac:dyDescent="0.35">
      <c r="F3" s="1"/>
    </row>
    <row r="4" spans="1:6" x14ac:dyDescent="0.3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35">
      <c r="A5" s="7" t="s">
        <v>2</v>
      </c>
      <c r="B5" s="8"/>
      <c r="C5" s="8"/>
      <c r="D5" s="8"/>
      <c r="E5" s="8"/>
      <c r="F5" s="9">
        <v>-56049.11</v>
      </c>
    </row>
    <row r="6" spans="1:6" x14ac:dyDescent="0.35">
      <c r="A6" s="7" t="s">
        <v>3</v>
      </c>
      <c r="B6" s="8"/>
      <c r="C6" s="8"/>
      <c r="D6" s="8"/>
      <c r="E6" s="8"/>
      <c r="F6" s="9">
        <v>15427.67</v>
      </c>
    </row>
    <row r="7" spans="1:6" x14ac:dyDescent="0.35">
      <c r="A7" s="7" t="s">
        <v>4</v>
      </c>
      <c r="B7" s="8"/>
      <c r="C7" s="8"/>
      <c r="D7" s="8"/>
      <c r="E7" s="8"/>
      <c r="F7" s="9">
        <v>74645</v>
      </c>
    </row>
    <row r="8" spans="1:6" x14ac:dyDescent="0.35">
      <c r="A8" s="7" t="s">
        <v>5</v>
      </c>
      <c r="B8" s="8"/>
      <c r="C8" s="8"/>
      <c r="D8" s="8"/>
      <c r="E8" s="8"/>
      <c r="F8" s="9">
        <v>55952.65</v>
      </c>
    </row>
    <row r="9" spans="1:6" x14ac:dyDescent="0.35">
      <c r="A9" s="7" t="s">
        <v>6</v>
      </c>
      <c r="B9" s="8"/>
      <c r="C9" s="8"/>
      <c r="D9" s="8"/>
      <c r="E9" s="8"/>
      <c r="F9" s="9">
        <v>1888636.58</v>
      </c>
    </row>
    <row r="10" spans="1:6" x14ac:dyDescent="0.35">
      <c r="A10" s="7" t="s">
        <v>7</v>
      </c>
      <c r="B10" s="8"/>
      <c r="C10" s="8"/>
      <c r="D10" s="8"/>
      <c r="E10" s="8"/>
      <c r="F10" s="9">
        <v>0</v>
      </c>
    </row>
    <row r="11" spans="1:6" x14ac:dyDescent="0.35">
      <c r="A11" s="7" t="s">
        <v>8</v>
      </c>
      <c r="B11" s="8"/>
      <c r="C11" s="8"/>
      <c r="D11" s="8"/>
      <c r="E11" s="8"/>
      <c r="F11" s="9">
        <v>19925.97</v>
      </c>
    </row>
    <row r="12" spans="1:6" x14ac:dyDescent="0.35">
      <c r="A12" s="7" t="s">
        <v>70</v>
      </c>
      <c r="B12" s="8"/>
      <c r="C12" s="8"/>
      <c r="D12" s="8"/>
      <c r="E12" s="8"/>
      <c r="F12" s="9">
        <v>0</v>
      </c>
    </row>
    <row r="13" spans="1:6" x14ac:dyDescent="0.35">
      <c r="A13" s="11" t="s">
        <v>67</v>
      </c>
      <c r="B13" s="21">
        <f>+B2</f>
        <v>42674</v>
      </c>
      <c r="C13" s="12"/>
      <c r="D13" s="12"/>
      <c r="E13" s="12"/>
      <c r="F13" s="13">
        <f>SUM(F4:F12)</f>
        <v>3145241.1300000004</v>
      </c>
    </row>
    <row r="14" spans="1:6" x14ac:dyDescent="0.35">
      <c r="F14" s="1"/>
    </row>
    <row r="15" spans="1:6" ht="18.5" x14ac:dyDescent="0.45">
      <c r="A15" s="2" t="s">
        <v>20</v>
      </c>
      <c r="F15" s="1"/>
    </row>
    <row r="16" spans="1:6" x14ac:dyDescent="0.35">
      <c r="F16" s="1"/>
    </row>
    <row r="17" spans="1:6" x14ac:dyDescent="0.35">
      <c r="A17" s="3" t="s">
        <v>68</v>
      </c>
      <c r="B17" s="19">
        <v>42644</v>
      </c>
      <c r="C17" s="4"/>
      <c r="D17" s="4"/>
      <c r="E17" s="4"/>
      <c r="F17" s="15">
        <v>3613580.33</v>
      </c>
    </row>
    <row r="18" spans="1:6" x14ac:dyDescent="0.35">
      <c r="A18" s="7"/>
      <c r="B18" s="8"/>
      <c r="C18" s="8"/>
      <c r="D18" s="8"/>
      <c r="E18" s="8"/>
      <c r="F18" s="16"/>
    </row>
    <row r="19" spans="1:6" x14ac:dyDescent="0.35">
      <c r="A19" s="7"/>
      <c r="B19" s="8"/>
      <c r="C19" s="8"/>
      <c r="D19" s="8"/>
      <c r="E19" s="8"/>
      <c r="F19" s="16"/>
    </row>
    <row r="20" spans="1:6" x14ac:dyDescent="0.35">
      <c r="A20" s="7" t="s">
        <v>19</v>
      </c>
      <c r="B20" s="8"/>
      <c r="C20" s="8"/>
      <c r="D20" s="8"/>
      <c r="E20" s="8"/>
      <c r="F20" s="16">
        <v>1914302.3</v>
      </c>
    </row>
    <row r="21" spans="1:6" x14ac:dyDescent="0.35">
      <c r="A21" s="7"/>
      <c r="B21" s="8"/>
      <c r="C21" s="8"/>
      <c r="D21" s="8"/>
      <c r="E21" s="8"/>
      <c r="F21" s="16"/>
    </row>
    <row r="22" spans="1:6" x14ac:dyDescent="0.35">
      <c r="A22" s="7"/>
      <c r="B22" s="8"/>
      <c r="C22" s="8"/>
      <c r="D22" s="8"/>
      <c r="E22" s="8"/>
      <c r="F22" s="16"/>
    </row>
    <row r="23" spans="1:6" x14ac:dyDescent="0.35">
      <c r="A23" s="7" t="s">
        <v>17</v>
      </c>
      <c r="B23" s="8"/>
      <c r="C23" s="8"/>
      <c r="D23" s="8"/>
      <c r="E23" s="8"/>
      <c r="F23" s="16">
        <v>-2382641.5</v>
      </c>
    </row>
    <row r="24" spans="1:6" x14ac:dyDescent="0.35">
      <c r="A24" s="7"/>
      <c r="B24" s="8"/>
      <c r="C24" s="8"/>
      <c r="D24" s="8"/>
      <c r="E24" s="8"/>
      <c r="F24" s="16"/>
    </row>
    <row r="25" spans="1:6" x14ac:dyDescent="0.35">
      <c r="A25" s="7"/>
      <c r="B25" s="8"/>
      <c r="C25" s="8"/>
      <c r="D25" s="8"/>
      <c r="E25" s="8"/>
      <c r="F25" s="16"/>
    </row>
    <row r="26" spans="1:6" x14ac:dyDescent="0.35">
      <c r="A26" s="11" t="s">
        <v>63</v>
      </c>
      <c r="B26" s="21">
        <f>+B2</f>
        <v>42674</v>
      </c>
      <c r="C26" s="12"/>
      <c r="D26" s="12"/>
      <c r="E26" s="12"/>
      <c r="F26" s="17">
        <f>+F17+F20+F23</f>
        <v>3145241.13</v>
      </c>
    </row>
    <row r="27" spans="1:6" x14ac:dyDescent="0.35">
      <c r="F27" s="1"/>
    </row>
    <row r="28" spans="1:6" ht="18.5" x14ac:dyDescent="0.45">
      <c r="A28" s="2" t="s">
        <v>14</v>
      </c>
      <c r="F28" s="1"/>
    </row>
    <row r="29" spans="1:6" x14ac:dyDescent="0.35">
      <c r="F29" s="1"/>
    </row>
    <row r="31" spans="1:6" x14ac:dyDescent="0.35">
      <c r="A31" s="3" t="s">
        <v>65</v>
      </c>
      <c r="B31" s="19">
        <f>+B2</f>
        <v>42674</v>
      </c>
      <c r="C31" s="4" t="s">
        <v>71</v>
      </c>
      <c r="D31" s="4"/>
      <c r="E31" s="4"/>
      <c r="F31" s="15">
        <v>1443353.56</v>
      </c>
    </row>
    <row r="32" spans="1:6" x14ac:dyDescent="0.35">
      <c r="A32" s="7"/>
      <c r="B32" s="20">
        <f>+B31</f>
        <v>42674</v>
      </c>
      <c r="C32" s="8" t="s">
        <v>72</v>
      </c>
      <c r="D32" s="8"/>
      <c r="E32" s="8"/>
      <c r="F32" s="16">
        <v>1888636.58</v>
      </c>
    </row>
    <row r="33" spans="1:6" x14ac:dyDescent="0.35">
      <c r="A33" s="7"/>
      <c r="B33" s="8"/>
      <c r="C33" s="8"/>
      <c r="D33" s="8"/>
      <c r="E33" s="8"/>
      <c r="F33" s="16"/>
    </row>
    <row r="34" spans="1:6" x14ac:dyDescent="0.35">
      <c r="A34" s="7"/>
      <c r="B34" s="8"/>
      <c r="C34" s="8"/>
      <c r="D34" s="8"/>
      <c r="E34" s="8"/>
      <c r="F34" s="16"/>
    </row>
    <row r="35" spans="1:6" x14ac:dyDescent="0.35">
      <c r="A35" s="7"/>
      <c r="B35" s="8"/>
      <c r="C35" s="8"/>
      <c r="D35" s="8"/>
      <c r="E35" s="8"/>
      <c r="F35" s="16"/>
    </row>
    <row r="36" spans="1:6" x14ac:dyDescent="0.35">
      <c r="A36" s="7"/>
      <c r="B36" s="8"/>
      <c r="C36" s="8"/>
      <c r="D36" s="8"/>
      <c r="E36" s="8"/>
      <c r="F36" s="16"/>
    </row>
    <row r="37" spans="1:6" x14ac:dyDescent="0.35">
      <c r="A37" s="7"/>
      <c r="B37" s="8"/>
      <c r="C37" s="8"/>
      <c r="D37" s="8"/>
      <c r="E37" s="8"/>
      <c r="F37" s="16"/>
    </row>
    <row r="38" spans="1:6" x14ac:dyDescent="0.35">
      <c r="A38" s="7" t="s">
        <v>0</v>
      </c>
      <c r="B38" s="8" t="s">
        <v>23</v>
      </c>
      <c r="C38" s="8"/>
      <c r="D38" s="8"/>
      <c r="E38" s="8"/>
      <c r="F38" s="16">
        <v>-4038.43</v>
      </c>
    </row>
    <row r="39" spans="1:6" x14ac:dyDescent="0.35">
      <c r="A39" s="7"/>
      <c r="B39" s="8" t="s">
        <v>24</v>
      </c>
      <c r="C39" s="8"/>
      <c r="D39" s="8"/>
      <c r="E39" s="8"/>
      <c r="F39" s="16">
        <v>-182710.25</v>
      </c>
    </row>
    <row r="40" spans="1:6" x14ac:dyDescent="0.35">
      <c r="A40" s="7" t="s">
        <v>66</v>
      </c>
      <c r="B40" s="20">
        <f>+B2</f>
        <v>42674</v>
      </c>
      <c r="C40" s="8"/>
      <c r="D40" s="8"/>
      <c r="E40" s="8"/>
      <c r="F40" s="16">
        <f>SUM(F31:F39)</f>
        <v>3145241.46</v>
      </c>
    </row>
    <row r="41" spans="1:6" x14ac:dyDescent="0.35">
      <c r="A41" s="7"/>
      <c r="B41" s="8"/>
      <c r="C41" s="8"/>
      <c r="D41" s="8"/>
      <c r="E41" s="8"/>
      <c r="F41" s="16"/>
    </row>
    <row r="42" spans="1:6" x14ac:dyDescent="0.35">
      <c r="A42" s="7"/>
      <c r="B42" s="8"/>
      <c r="C42" s="8"/>
      <c r="D42" s="8"/>
      <c r="E42" s="8"/>
      <c r="F42" s="16"/>
    </row>
    <row r="43" spans="1:6" x14ac:dyDescent="0.3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4.5" x14ac:dyDescent="0.35"/>
  <cols>
    <col min="1" max="1" width="33.7265625" bestFit="1" customWidth="1"/>
    <col min="2" max="2" width="10.7265625" bestFit="1" customWidth="1"/>
    <col min="6" max="6" width="13.54296875" bestFit="1" customWidth="1"/>
  </cols>
  <sheetData>
    <row r="1" spans="1:6" x14ac:dyDescent="0.35">
      <c r="F1" s="1"/>
    </row>
    <row r="2" spans="1:6" ht="18.5" x14ac:dyDescent="0.45">
      <c r="A2" s="2" t="s">
        <v>62</v>
      </c>
      <c r="B2" s="18">
        <v>42704</v>
      </c>
      <c r="F2" s="1"/>
    </row>
    <row r="3" spans="1:6" x14ac:dyDescent="0.35">
      <c r="F3" s="1"/>
    </row>
    <row r="4" spans="1:6" x14ac:dyDescent="0.35">
      <c r="A4" s="3" t="s">
        <v>1</v>
      </c>
      <c r="B4" s="4"/>
      <c r="C4" s="4"/>
      <c r="D4" s="4"/>
      <c r="E4" s="4"/>
      <c r="F4" s="5">
        <v>2505335.39</v>
      </c>
    </row>
    <row r="5" spans="1:6" x14ac:dyDescent="0.35">
      <c r="A5" s="7" t="s">
        <v>2</v>
      </c>
      <c r="B5" s="8"/>
      <c r="C5" s="8"/>
      <c r="D5" s="8"/>
      <c r="E5" s="8"/>
      <c r="F5" s="9">
        <v>-177085.53</v>
      </c>
    </row>
    <row r="6" spans="1:6" x14ac:dyDescent="0.35">
      <c r="A6" s="7" t="s">
        <v>3</v>
      </c>
      <c r="B6" s="8"/>
      <c r="C6" s="8"/>
      <c r="D6" s="8"/>
      <c r="E6" s="8"/>
      <c r="F6" s="9">
        <v>15771.46</v>
      </c>
    </row>
    <row r="7" spans="1:6" x14ac:dyDescent="0.35">
      <c r="A7" s="7" t="s">
        <v>4</v>
      </c>
      <c r="B7" s="8"/>
      <c r="C7" s="8"/>
      <c r="D7" s="8"/>
      <c r="E7" s="8"/>
      <c r="F7" s="9">
        <v>74645</v>
      </c>
    </row>
    <row r="8" spans="1:6" x14ac:dyDescent="0.35">
      <c r="A8" s="7" t="s">
        <v>5</v>
      </c>
      <c r="B8" s="8"/>
      <c r="C8" s="8"/>
      <c r="D8" s="8"/>
      <c r="E8" s="8"/>
      <c r="F8" s="9">
        <v>499727.64</v>
      </c>
    </row>
    <row r="9" spans="1:6" x14ac:dyDescent="0.35">
      <c r="A9" s="7" t="s">
        <v>6</v>
      </c>
      <c r="B9" s="8"/>
      <c r="C9" s="8"/>
      <c r="D9" s="8"/>
      <c r="E9" s="8"/>
      <c r="F9" s="9">
        <v>1779639.4</v>
      </c>
    </row>
    <row r="10" spans="1:6" x14ac:dyDescent="0.35">
      <c r="A10" s="7" t="s">
        <v>7</v>
      </c>
      <c r="B10" s="8"/>
      <c r="C10" s="8"/>
      <c r="D10" s="8"/>
      <c r="E10" s="8"/>
      <c r="F10" s="9">
        <v>0</v>
      </c>
    </row>
    <row r="11" spans="1:6" x14ac:dyDescent="0.35">
      <c r="A11" s="7" t="s">
        <v>8</v>
      </c>
      <c r="B11" s="8"/>
      <c r="C11" s="8"/>
      <c r="D11" s="8"/>
      <c r="E11" s="8"/>
      <c r="F11" s="9">
        <v>14080.34</v>
      </c>
    </row>
    <row r="12" spans="1:6" x14ac:dyDescent="0.35">
      <c r="A12" s="7" t="s">
        <v>70</v>
      </c>
      <c r="B12" s="8"/>
      <c r="C12" s="8"/>
      <c r="D12" s="8"/>
      <c r="E12" s="8"/>
      <c r="F12" s="9">
        <v>0</v>
      </c>
    </row>
    <row r="13" spans="1:6" x14ac:dyDescent="0.35">
      <c r="A13" s="11" t="s">
        <v>67</v>
      </c>
      <c r="B13" s="21">
        <f>+B2</f>
        <v>42704</v>
      </c>
      <c r="C13" s="12"/>
      <c r="D13" s="12"/>
      <c r="E13" s="12"/>
      <c r="F13" s="13">
        <f>SUM(F4:F12)</f>
        <v>4712113.7</v>
      </c>
    </row>
    <row r="14" spans="1:6" x14ac:dyDescent="0.35">
      <c r="F14" s="1"/>
    </row>
    <row r="15" spans="1:6" ht="18.5" x14ac:dyDescent="0.45">
      <c r="A15" s="2" t="s">
        <v>20</v>
      </c>
      <c r="F15" s="1"/>
    </row>
    <row r="16" spans="1:6" x14ac:dyDescent="0.35">
      <c r="F16" s="1"/>
    </row>
    <row r="17" spans="1:6" x14ac:dyDescent="0.35">
      <c r="A17" s="3" t="s">
        <v>68</v>
      </c>
      <c r="B17" s="19">
        <v>42675</v>
      </c>
      <c r="C17" s="4"/>
      <c r="D17" s="4"/>
      <c r="E17" s="4"/>
      <c r="F17" s="15">
        <v>3144628.13</v>
      </c>
    </row>
    <row r="18" spans="1:6" x14ac:dyDescent="0.35">
      <c r="A18" s="7"/>
      <c r="B18" s="8"/>
      <c r="C18" s="8"/>
      <c r="D18" s="8"/>
      <c r="E18" s="8"/>
      <c r="F18" s="16"/>
    </row>
    <row r="19" spans="1:6" x14ac:dyDescent="0.35">
      <c r="A19" s="7"/>
      <c r="B19" s="8"/>
      <c r="C19" s="8"/>
      <c r="D19" s="8"/>
      <c r="E19" s="8"/>
      <c r="F19" s="16"/>
    </row>
    <row r="20" spans="1:6" x14ac:dyDescent="0.35">
      <c r="A20" s="7" t="s">
        <v>19</v>
      </c>
      <c r="B20" s="8"/>
      <c r="C20" s="8"/>
      <c r="D20" s="8"/>
      <c r="E20" s="8"/>
      <c r="F20" s="16">
        <v>6028371.1500000004</v>
      </c>
    </row>
    <row r="21" spans="1:6" x14ac:dyDescent="0.35">
      <c r="A21" s="7"/>
      <c r="B21" s="8"/>
      <c r="C21" s="8"/>
      <c r="D21" s="8"/>
      <c r="E21" s="8"/>
      <c r="F21" s="16"/>
    </row>
    <row r="22" spans="1:6" x14ac:dyDescent="0.35">
      <c r="A22" s="7"/>
      <c r="B22" s="8"/>
      <c r="C22" s="8"/>
      <c r="D22" s="8"/>
      <c r="E22" s="8"/>
      <c r="F22" s="16"/>
    </row>
    <row r="23" spans="1:6" x14ac:dyDescent="0.35">
      <c r="A23" s="7" t="s">
        <v>17</v>
      </c>
      <c r="B23" s="8"/>
      <c r="C23" s="8"/>
      <c r="D23" s="8"/>
      <c r="E23" s="8"/>
      <c r="F23" s="16">
        <v>-4460885.58</v>
      </c>
    </row>
    <row r="24" spans="1:6" x14ac:dyDescent="0.35">
      <c r="A24" s="7"/>
      <c r="B24" s="8"/>
      <c r="C24" s="8"/>
      <c r="D24" s="8"/>
      <c r="E24" s="8"/>
      <c r="F24" s="16"/>
    </row>
    <row r="25" spans="1:6" x14ac:dyDescent="0.35">
      <c r="A25" s="7"/>
      <c r="B25" s="8"/>
      <c r="C25" s="8"/>
      <c r="D25" s="8"/>
      <c r="E25" s="8"/>
      <c r="F25" s="16"/>
    </row>
    <row r="26" spans="1:6" x14ac:dyDescent="0.35">
      <c r="A26" s="11" t="s">
        <v>63</v>
      </c>
      <c r="B26" s="21">
        <f>+B2</f>
        <v>42704</v>
      </c>
      <c r="C26" s="12"/>
      <c r="D26" s="12"/>
      <c r="E26" s="12"/>
      <c r="F26" s="17">
        <f>+F17+F20+F23</f>
        <v>4712113.7000000011</v>
      </c>
    </row>
    <row r="27" spans="1:6" x14ac:dyDescent="0.35">
      <c r="F27" s="1"/>
    </row>
    <row r="28" spans="1:6" ht="18.5" x14ac:dyDescent="0.45">
      <c r="A28" s="2" t="s">
        <v>14</v>
      </c>
      <c r="F28" s="1"/>
    </row>
    <row r="29" spans="1:6" x14ac:dyDescent="0.35">
      <c r="F29" s="1"/>
    </row>
    <row r="31" spans="1:6" x14ac:dyDescent="0.35">
      <c r="A31" s="3" t="s">
        <v>65</v>
      </c>
      <c r="B31" s="19">
        <f>+B2</f>
        <v>42704</v>
      </c>
      <c r="C31" s="4" t="s">
        <v>71</v>
      </c>
      <c r="D31" s="4"/>
      <c r="E31" s="4"/>
      <c r="F31" s="15">
        <v>3176799.2</v>
      </c>
    </row>
    <row r="32" spans="1:6" x14ac:dyDescent="0.35">
      <c r="A32" s="7"/>
      <c r="B32" s="20">
        <f>+B31</f>
        <v>42704</v>
      </c>
      <c r="C32" s="8" t="s">
        <v>72</v>
      </c>
      <c r="D32" s="8"/>
      <c r="E32" s="8"/>
      <c r="F32" s="16">
        <v>1779639.4</v>
      </c>
    </row>
    <row r="33" spans="1:6" x14ac:dyDescent="0.35">
      <c r="A33" s="7"/>
      <c r="B33" s="8"/>
      <c r="C33" s="8"/>
      <c r="D33" s="8"/>
      <c r="E33" s="8"/>
      <c r="F33" s="16"/>
    </row>
    <row r="34" spans="1:6" x14ac:dyDescent="0.35">
      <c r="A34" s="7"/>
      <c r="B34" s="8"/>
      <c r="C34" s="8"/>
      <c r="D34" s="8"/>
      <c r="E34" s="8"/>
      <c r="F34" s="16"/>
    </row>
    <row r="35" spans="1:6" x14ac:dyDescent="0.35">
      <c r="A35" s="7"/>
      <c r="B35" s="8"/>
      <c r="C35" s="8"/>
      <c r="D35" s="8"/>
      <c r="E35" s="8"/>
      <c r="F35" s="16"/>
    </row>
    <row r="36" spans="1:6" x14ac:dyDescent="0.35">
      <c r="A36" s="7"/>
      <c r="B36" s="8"/>
      <c r="C36" s="8"/>
      <c r="D36" s="8"/>
      <c r="E36" s="8"/>
      <c r="F36" s="16"/>
    </row>
    <row r="37" spans="1:6" x14ac:dyDescent="0.35">
      <c r="A37" s="7"/>
      <c r="B37" s="8"/>
      <c r="C37" s="8"/>
      <c r="D37" s="8"/>
      <c r="E37" s="8"/>
      <c r="F37" s="16"/>
    </row>
    <row r="38" spans="1:6" x14ac:dyDescent="0.35">
      <c r="A38" s="7" t="s">
        <v>0</v>
      </c>
      <c r="B38" s="8" t="s">
        <v>23</v>
      </c>
      <c r="C38" s="8"/>
      <c r="D38" s="8"/>
      <c r="E38" s="8"/>
      <c r="F38" s="16">
        <v>-6428.69</v>
      </c>
    </row>
    <row r="39" spans="1:6" x14ac:dyDescent="0.35">
      <c r="A39" s="7"/>
      <c r="B39" s="8" t="s">
        <v>24</v>
      </c>
      <c r="C39" s="8"/>
      <c r="D39" s="8"/>
      <c r="E39" s="8"/>
      <c r="F39" s="16">
        <v>-237895.88</v>
      </c>
    </row>
    <row r="40" spans="1:6" x14ac:dyDescent="0.35">
      <c r="A40" s="7" t="s">
        <v>66</v>
      </c>
      <c r="B40" s="20">
        <f>+B2</f>
        <v>42704</v>
      </c>
      <c r="C40" s="8"/>
      <c r="D40" s="8"/>
      <c r="E40" s="8"/>
      <c r="F40" s="16">
        <f>SUM(F31:F39)</f>
        <v>4712114.0299999993</v>
      </c>
    </row>
    <row r="41" spans="1:6" x14ac:dyDescent="0.35">
      <c r="A41" s="7"/>
      <c r="B41" s="8"/>
      <c r="C41" s="8"/>
      <c r="D41" s="8"/>
      <c r="E41" s="8"/>
      <c r="F41" s="16"/>
    </row>
    <row r="42" spans="1:6" x14ac:dyDescent="0.35">
      <c r="A42" s="7"/>
      <c r="B42" s="8"/>
      <c r="C42" s="8"/>
      <c r="D42" s="8"/>
      <c r="E42" s="8"/>
      <c r="F42" s="16"/>
    </row>
    <row r="43" spans="1:6" x14ac:dyDescent="0.3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4.5" x14ac:dyDescent="0.35"/>
  <cols>
    <col min="1" max="1" width="33.7265625" bestFit="1" customWidth="1"/>
    <col min="2" max="2" width="10.7265625" bestFit="1" customWidth="1"/>
    <col min="6" max="6" width="14.54296875" bestFit="1" customWidth="1"/>
  </cols>
  <sheetData>
    <row r="1" spans="1:6" x14ac:dyDescent="0.35">
      <c r="F1" s="1"/>
    </row>
    <row r="2" spans="1:6" ht="18.5" x14ac:dyDescent="0.45">
      <c r="A2" s="2" t="s">
        <v>62</v>
      </c>
      <c r="B2" s="18">
        <v>42735</v>
      </c>
      <c r="F2" s="1"/>
    </row>
    <row r="3" spans="1:6" x14ac:dyDescent="0.35">
      <c r="F3" s="1"/>
    </row>
    <row r="4" spans="1:6" x14ac:dyDescent="0.3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35">
      <c r="A5" s="7" t="s">
        <v>2</v>
      </c>
      <c r="B5" s="8"/>
      <c r="C5" s="8"/>
      <c r="D5" s="8"/>
      <c r="E5" s="8"/>
      <c r="F5" s="9">
        <v>-200014.67</v>
      </c>
    </row>
    <row r="6" spans="1:6" x14ac:dyDescent="0.35">
      <c r="A6" s="7" t="s">
        <v>3</v>
      </c>
      <c r="B6" s="8"/>
      <c r="C6" s="8"/>
      <c r="D6" s="8"/>
      <c r="E6" s="8"/>
      <c r="F6" s="9">
        <v>15842.25</v>
      </c>
    </row>
    <row r="7" spans="1:6" x14ac:dyDescent="0.35">
      <c r="A7" s="7" t="s">
        <v>4</v>
      </c>
      <c r="B7" s="8"/>
      <c r="C7" s="8"/>
      <c r="D7" s="8"/>
      <c r="E7" s="8"/>
      <c r="F7" s="9">
        <v>74645</v>
      </c>
    </row>
    <row r="8" spans="1:6" x14ac:dyDescent="0.35">
      <c r="A8" s="7" t="s">
        <v>5</v>
      </c>
      <c r="B8" s="8"/>
      <c r="C8" s="8"/>
      <c r="D8" s="8"/>
      <c r="E8" s="8"/>
      <c r="F8" s="9">
        <v>499727.64</v>
      </c>
    </row>
    <row r="9" spans="1:6" x14ac:dyDescent="0.35">
      <c r="A9" s="7" t="s">
        <v>6</v>
      </c>
      <c r="B9" s="8"/>
      <c r="C9" s="8"/>
      <c r="D9" s="8"/>
      <c r="E9" s="8"/>
      <c r="F9" s="9">
        <v>1778957.69</v>
      </c>
    </row>
    <row r="10" spans="1:6" x14ac:dyDescent="0.35">
      <c r="A10" s="7" t="s">
        <v>7</v>
      </c>
      <c r="B10" s="8"/>
      <c r="C10" s="8"/>
      <c r="D10" s="8"/>
      <c r="E10" s="8"/>
      <c r="F10" s="9">
        <v>0</v>
      </c>
    </row>
    <row r="11" spans="1:6" x14ac:dyDescent="0.35">
      <c r="A11" s="7" t="s">
        <v>8</v>
      </c>
      <c r="B11" s="8"/>
      <c r="C11" s="8"/>
      <c r="D11" s="8"/>
      <c r="E11" s="8"/>
      <c r="F11" s="9">
        <v>26529.21</v>
      </c>
    </row>
    <row r="12" spans="1:6" x14ac:dyDescent="0.35">
      <c r="A12" s="7" t="s">
        <v>70</v>
      </c>
      <c r="B12" s="8"/>
      <c r="C12" s="8"/>
      <c r="D12" s="8"/>
      <c r="E12" s="8"/>
      <c r="F12" s="9">
        <v>0</v>
      </c>
    </row>
    <row r="13" spans="1:6" x14ac:dyDescent="0.35">
      <c r="A13" s="11" t="s">
        <v>67</v>
      </c>
      <c r="B13" s="21">
        <f>+B2</f>
        <v>42735</v>
      </c>
      <c r="C13" s="12"/>
      <c r="D13" s="12"/>
      <c r="E13" s="12"/>
      <c r="F13" s="13">
        <f>SUM(F4:F12)</f>
        <v>4712398.3400000008</v>
      </c>
    </row>
    <row r="14" spans="1:6" x14ac:dyDescent="0.35">
      <c r="F14" s="1"/>
    </row>
    <row r="15" spans="1:6" ht="18.5" x14ac:dyDescent="0.45">
      <c r="A15" s="2" t="s">
        <v>20</v>
      </c>
      <c r="F15" s="1"/>
    </row>
    <row r="16" spans="1:6" x14ac:dyDescent="0.35">
      <c r="F16" s="1"/>
    </row>
    <row r="17" spans="1:6" x14ac:dyDescent="0.35">
      <c r="A17" s="3" t="s">
        <v>68</v>
      </c>
      <c r="B17" s="19">
        <v>42705</v>
      </c>
      <c r="C17" s="4"/>
      <c r="D17" s="4"/>
      <c r="E17" s="4"/>
      <c r="F17" s="15">
        <v>4712113.7</v>
      </c>
    </row>
    <row r="18" spans="1:6" x14ac:dyDescent="0.35">
      <c r="A18" s="7"/>
      <c r="B18" s="8"/>
      <c r="C18" s="8"/>
      <c r="D18" s="8"/>
      <c r="E18" s="8"/>
      <c r="F18" s="16"/>
    </row>
    <row r="19" spans="1:6" x14ac:dyDescent="0.35">
      <c r="A19" s="7"/>
      <c r="B19" s="8"/>
      <c r="C19" s="8"/>
      <c r="D19" s="8"/>
      <c r="E19" s="8"/>
      <c r="F19" s="16"/>
    </row>
    <row r="20" spans="1:6" x14ac:dyDescent="0.35">
      <c r="A20" s="7" t="s">
        <v>19</v>
      </c>
      <c r="B20" s="8"/>
      <c r="C20" s="8"/>
      <c r="D20" s="8"/>
      <c r="E20" s="8"/>
      <c r="F20" s="16">
        <v>1763291.36</v>
      </c>
    </row>
    <row r="21" spans="1:6" x14ac:dyDescent="0.35">
      <c r="A21" s="7"/>
      <c r="B21" s="8"/>
      <c r="C21" s="8"/>
      <c r="D21" s="8"/>
      <c r="E21" s="8"/>
      <c r="F21" s="16"/>
    </row>
    <row r="22" spans="1:6" x14ac:dyDescent="0.35">
      <c r="A22" s="7"/>
      <c r="B22" s="8"/>
      <c r="C22" s="8"/>
      <c r="D22" s="8"/>
      <c r="E22" s="8"/>
      <c r="F22" s="16"/>
    </row>
    <row r="23" spans="1:6" x14ac:dyDescent="0.35">
      <c r="A23" s="7" t="s">
        <v>17</v>
      </c>
      <c r="B23" s="8"/>
      <c r="C23" s="8"/>
      <c r="D23" s="8"/>
      <c r="E23" s="8"/>
      <c r="F23" s="16">
        <v>-1763006.72</v>
      </c>
    </row>
    <row r="24" spans="1:6" x14ac:dyDescent="0.35">
      <c r="A24" s="7"/>
      <c r="B24" s="8"/>
      <c r="C24" s="8"/>
      <c r="D24" s="8"/>
      <c r="E24" s="8"/>
      <c r="F24" s="16"/>
    </row>
    <row r="25" spans="1:6" x14ac:dyDescent="0.35">
      <c r="A25" s="7"/>
      <c r="B25" s="8"/>
      <c r="C25" s="8"/>
      <c r="D25" s="8"/>
      <c r="E25" s="8"/>
      <c r="F25" s="16"/>
    </row>
    <row r="26" spans="1:6" x14ac:dyDescent="0.35">
      <c r="A26" s="11" t="s">
        <v>63</v>
      </c>
      <c r="B26" s="21">
        <f>+B2</f>
        <v>42735</v>
      </c>
      <c r="C26" s="12"/>
      <c r="D26" s="12"/>
      <c r="E26" s="12"/>
      <c r="F26" s="17">
        <f>+F17+F20+F23</f>
        <v>4712398.3400000008</v>
      </c>
    </row>
    <row r="27" spans="1:6" x14ac:dyDescent="0.35">
      <c r="F27" s="1"/>
    </row>
    <row r="28" spans="1:6" ht="18.5" x14ac:dyDescent="0.45">
      <c r="A28" s="2" t="s">
        <v>14</v>
      </c>
      <c r="F28" s="1"/>
    </row>
    <row r="29" spans="1:6" x14ac:dyDescent="0.35">
      <c r="F29" s="1"/>
    </row>
    <row r="31" spans="1:6" x14ac:dyDescent="0.35">
      <c r="A31" s="3" t="s">
        <v>65</v>
      </c>
      <c r="B31" s="19">
        <f>+B2</f>
        <v>42735</v>
      </c>
      <c r="C31" s="4" t="s">
        <v>71</v>
      </c>
      <c r="D31" s="4"/>
      <c r="E31" s="4"/>
      <c r="F31" s="15">
        <v>3172937.58</v>
      </c>
    </row>
    <row r="32" spans="1:6" x14ac:dyDescent="0.35">
      <c r="A32" s="7"/>
      <c r="B32" s="20">
        <f>+B31</f>
        <v>42735</v>
      </c>
      <c r="C32" s="8" t="s">
        <v>72</v>
      </c>
      <c r="D32" s="8"/>
      <c r="E32" s="8"/>
      <c r="F32" s="16">
        <v>1778957.69</v>
      </c>
    </row>
    <row r="33" spans="1:6" x14ac:dyDescent="0.35">
      <c r="A33" s="7"/>
      <c r="B33" s="8"/>
      <c r="C33" s="8"/>
      <c r="D33" s="8"/>
      <c r="E33" s="8"/>
      <c r="F33" s="16"/>
    </row>
    <row r="34" spans="1:6" x14ac:dyDescent="0.35">
      <c r="A34" s="7"/>
      <c r="B34" s="8"/>
      <c r="C34" s="8"/>
      <c r="D34" s="8"/>
      <c r="E34" s="8"/>
      <c r="F34" s="16"/>
    </row>
    <row r="35" spans="1:6" x14ac:dyDescent="0.35">
      <c r="A35" s="7"/>
      <c r="B35" s="8"/>
      <c r="C35" s="8"/>
      <c r="D35" s="8"/>
      <c r="E35" s="8"/>
      <c r="F35" s="16"/>
    </row>
    <row r="36" spans="1:6" x14ac:dyDescent="0.35">
      <c r="A36" s="7"/>
      <c r="B36" s="8"/>
      <c r="C36" s="8"/>
      <c r="D36" s="8"/>
      <c r="E36" s="8"/>
      <c r="F36" s="16"/>
    </row>
    <row r="37" spans="1:6" x14ac:dyDescent="0.35">
      <c r="A37" s="7"/>
      <c r="B37" s="8"/>
      <c r="C37" s="8"/>
      <c r="D37" s="8"/>
      <c r="E37" s="8"/>
      <c r="F37" s="16"/>
    </row>
    <row r="38" spans="1:6" x14ac:dyDescent="0.35">
      <c r="A38" s="7" t="s">
        <v>0</v>
      </c>
      <c r="B38" s="8" t="s">
        <v>23</v>
      </c>
      <c r="C38" s="8"/>
      <c r="D38" s="8"/>
      <c r="E38" s="8"/>
      <c r="F38" s="16">
        <v>-4773.13</v>
      </c>
    </row>
    <row r="39" spans="1:6" x14ac:dyDescent="0.35">
      <c r="A39" s="7"/>
      <c r="B39" s="8" t="s">
        <v>24</v>
      </c>
      <c r="C39" s="8"/>
      <c r="D39" s="8"/>
      <c r="E39" s="8"/>
      <c r="F39" s="16">
        <v>-234723.47</v>
      </c>
    </row>
    <row r="40" spans="1:6" x14ac:dyDescent="0.35">
      <c r="A40" s="7" t="s">
        <v>66</v>
      </c>
      <c r="B40" s="20">
        <f>+B2</f>
        <v>42735</v>
      </c>
      <c r="C40" s="8"/>
      <c r="D40" s="8"/>
      <c r="E40" s="8"/>
      <c r="F40" s="16">
        <f>SUM(F31:F39)</f>
        <v>4712398.67</v>
      </c>
    </row>
    <row r="41" spans="1:6" x14ac:dyDescent="0.35">
      <c r="A41" s="7"/>
      <c r="B41" s="8"/>
      <c r="C41" s="8"/>
      <c r="D41" s="8"/>
      <c r="E41" s="8"/>
      <c r="F41" s="16"/>
    </row>
    <row r="42" spans="1:6" x14ac:dyDescent="0.35">
      <c r="A42" s="7"/>
      <c r="B42" s="8"/>
      <c r="C42" s="8"/>
      <c r="D42" s="8"/>
      <c r="E42" s="8"/>
      <c r="F42" s="16"/>
    </row>
    <row r="43" spans="1:6" x14ac:dyDescent="0.3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4.5" x14ac:dyDescent="0.35"/>
  <cols>
    <col min="1" max="1" width="33.7265625" bestFit="1" customWidth="1"/>
    <col min="2" max="2" width="10.7265625" bestFit="1" customWidth="1"/>
    <col min="6" max="6" width="13.54296875" bestFit="1" customWidth="1"/>
  </cols>
  <sheetData>
    <row r="1" spans="1:6" x14ac:dyDescent="0.35">
      <c r="F1" s="1"/>
    </row>
    <row r="2" spans="1:6" ht="18.5" x14ac:dyDescent="0.45">
      <c r="A2" s="2" t="s">
        <v>62</v>
      </c>
      <c r="B2" s="18">
        <v>42766</v>
      </c>
      <c r="F2" s="1"/>
    </row>
    <row r="3" spans="1:6" x14ac:dyDescent="0.35">
      <c r="F3" s="1"/>
    </row>
    <row r="4" spans="1:6" x14ac:dyDescent="0.35">
      <c r="A4" s="3" t="s">
        <v>1</v>
      </c>
      <c r="B4" s="4"/>
      <c r="C4" s="4"/>
      <c r="D4" s="4"/>
      <c r="E4" s="4"/>
      <c r="F4" s="5">
        <v>2559498.27</v>
      </c>
    </row>
    <row r="5" spans="1:6" x14ac:dyDescent="0.35">
      <c r="A5" s="7" t="s">
        <v>2</v>
      </c>
      <c r="B5" s="8"/>
      <c r="C5" s="8"/>
      <c r="D5" s="8"/>
      <c r="E5" s="8"/>
      <c r="F5" s="9">
        <v>-240308.03</v>
      </c>
    </row>
    <row r="6" spans="1:6" x14ac:dyDescent="0.35">
      <c r="A6" s="7" t="s">
        <v>3</v>
      </c>
      <c r="B6" s="8"/>
      <c r="C6" s="8"/>
      <c r="D6" s="8"/>
      <c r="E6" s="8"/>
      <c r="F6" s="9">
        <v>15402.6</v>
      </c>
    </row>
    <row r="7" spans="1:6" x14ac:dyDescent="0.35">
      <c r="A7" s="7" t="s">
        <v>4</v>
      </c>
      <c r="B7" s="8"/>
      <c r="C7" s="8"/>
      <c r="D7" s="8"/>
      <c r="E7" s="8"/>
      <c r="F7" s="9">
        <v>74645</v>
      </c>
    </row>
    <row r="8" spans="1:6" x14ac:dyDescent="0.35">
      <c r="A8" s="7" t="s">
        <v>5</v>
      </c>
      <c r="B8" s="8"/>
      <c r="C8" s="8"/>
      <c r="D8" s="8"/>
      <c r="E8" s="8"/>
      <c r="F8" s="9">
        <v>487671.68</v>
      </c>
    </row>
    <row r="9" spans="1:6" x14ac:dyDescent="0.35">
      <c r="A9" s="7" t="s">
        <v>6</v>
      </c>
      <c r="B9" s="8"/>
      <c r="C9" s="8"/>
      <c r="D9" s="8"/>
      <c r="E9" s="8"/>
      <c r="F9" s="9">
        <v>1490262.32</v>
      </c>
    </row>
    <row r="10" spans="1:6" x14ac:dyDescent="0.35">
      <c r="A10" s="7" t="s">
        <v>7</v>
      </c>
      <c r="B10" s="8"/>
      <c r="C10" s="8"/>
      <c r="D10" s="8"/>
      <c r="E10" s="8"/>
      <c r="F10" s="9">
        <v>0</v>
      </c>
    </row>
    <row r="11" spans="1:6" x14ac:dyDescent="0.35">
      <c r="A11" s="7" t="s">
        <v>8</v>
      </c>
      <c r="B11" s="8"/>
      <c r="C11" s="8"/>
      <c r="D11" s="8"/>
      <c r="E11" s="8"/>
      <c r="F11" s="9">
        <v>28216.25</v>
      </c>
    </row>
    <row r="12" spans="1:6" x14ac:dyDescent="0.35">
      <c r="A12" s="7" t="s">
        <v>70</v>
      </c>
      <c r="B12" s="8"/>
      <c r="C12" s="8"/>
      <c r="D12" s="8"/>
      <c r="E12" s="8"/>
      <c r="F12" s="9">
        <v>0</v>
      </c>
    </row>
    <row r="13" spans="1:6" x14ac:dyDescent="0.35">
      <c r="A13" s="11" t="s">
        <v>67</v>
      </c>
      <c r="B13" s="21">
        <f>+B2</f>
        <v>42766</v>
      </c>
      <c r="C13" s="12"/>
      <c r="D13" s="12"/>
      <c r="E13" s="12"/>
      <c r="F13" s="13">
        <f>SUM(F4:F12)</f>
        <v>4415388.0900000008</v>
      </c>
    </row>
    <row r="14" spans="1:6" x14ac:dyDescent="0.35">
      <c r="F14" s="1"/>
    </row>
    <row r="15" spans="1:6" ht="18.5" x14ac:dyDescent="0.45">
      <c r="A15" s="2" t="s">
        <v>20</v>
      </c>
      <c r="F15" s="1"/>
    </row>
    <row r="16" spans="1:6" x14ac:dyDescent="0.35">
      <c r="F16" s="1"/>
    </row>
    <row r="17" spans="1:6" x14ac:dyDescent="0.35">
      <c r="A17" s="3" t="s">
        <v>68</v>
      </c>
      <c r="B17" s="19">
        <v>42736</v>
      </c>
      <c r="C17" s="4"/>
      <c r="D17" s="4"/>
      <c r="E17" s="4"/>
      <c r="F17" s="15">
        <v>4712398.34</v>
      </c>
    </row>
    <row r="18" spans="1:6" x14ac:dyDescent="0.35">
      <c r="A18" s="7"/>
      <c r="B18" s="8"/>
      <c r="C18" s="8"/>
      <c r="D18" s="8"/>
      <c r="E18" s="8"/>
      <c r="F18" s="16"/>
    </row>
    <row r="19" spans="1:6" x14ac:dyDescent="0.35">
      <c r="A19" s="7"/>
      <c r="B19" s="8"/>
      <c r="C19" s="8"/>
      <c r="D19" s="8"/>
      <c r="E19" s="8"/>
      <c r="F19" s="16"/>
    </row>
    <row r="20" spans="1:6" x14ac:dyDescent="0.35">
      <c r="A20" s="7" t="s">
        <v>19</v>
      </c>
      <c r="B20" s="8"/>
      <c r="C20" s="8"/>
      <c r="D20" s="8"/>
      <c r="E20" s="8"/>
      <c r="F20" s="16">
        <v>2228415.5099999998</v>
      </c>
    </row>
    <row r="21" spans="1:6" x14ac:dyDescent="0.35">
      <c r="A21" s="7"/>
      <c r="B21" s="8"/>
      <c r="C21" s="8"/>
      <c r="D21" s="8"/>
      <c r="E21" s="8"/>
      <c r="F21" s="16"/>
    </row>
    <row r="22" spans="1:6" x14ac:dyDescent="0.35">
      <c r="A22" s="7"/>
      <c r="B22" s="8"/>
      <c r="C22" s="8"/>
      <c r="D22" s="8"/>
      <c r="E22" s="8"/>
      <c r="F22" s="16"/>
    </row>
    <row r="23" spans="1:6" x14ac:dyDescent="0.35">
      <c r="A23" s="7" t="s">
        <v>17</v>
      </c>
      <c r="B23" s="8"/>
      <c r="C23" s="8"/>
      <c r="D23" s="8"/>
      <c r="E23" s="8"/>
      <c r="F23" s="16">
        <v>-2525425.7599999998</v>
      </c>
    </row>
    <row r="24" spans="1:6" x14ac:dyDescent="0.35">
      <c r="A24" s="7"/>
      <c r="B24" s="8"/>
      <c r="C24" s="8"/>
      <c r="D24" s="8"/>
      <c r="E24" s="8"/>
      <c r="F24" s="16"/>
    </row>
    <row r="25" spans="1:6" x14ac:dyDescent="0.35">
      <c r="A25" s="7"/>
      <c r="B25" s="8"/>
      <c r="C25" s="8"/>
      <c r="D25" s="8"/>
      <c r="E25" s="8"/>
      <c r="F25" s="16"/>
    </row>
    <row r="26" spans="1:6" x14ac:dyDescent="0.35">
      <c r="A26" s="11" t="s">
        <v>63</v>
      </c>
      <c r="B26" s="21">
        <f>+B2</f>
        <v>42766</v>
      </c>
      <c r="C26" s="12"/>
      <c r="D26" s="12"/>
      <c r="E26" s="12"/>
      <c r="F26" s="17">
        <f>+F17+F20+F23</f>
        <v>4415388.09</v>
      </c>
    </row>
    <row r="27" spans="1:6" x14ac:dyDescent="0.35">
      <c r="F27" s="1"/>
    </row>
    <row r="28" spans="1:6" ht="18.5" x14ac:dyDescent="0.45">
      <c r="A28" s="2" t="s">
        <v>14</v>
      </c>
      <c r="F28" s="1"/>
    </row>
    <row r="29" spans="1:6" x14ac:dyDescent="0.35">
      <c r="F29" s="1"/>
    </row>
    <row r="31" spans="1:6" x14ac:dyDescent="0.35">
      <c r="A31" s="3" t="s">
        <v>65</v>
      </c>
      <c r="B31" s="19">
        <f>+B2</f>
        <v>42766</v>
      </c>
      <c r="C31" s="4" t="s">
        <v>71</v>
      </c>
      <c r="D31" s="4"/>
      <c r="E31" s="4"/>
      <c r="F31" s="15">
        <v>3121319.32</v>
      </c>
    </row>
    <row r="32" spans="1:6" x14ac:dyDescent="0.35">
      <c r="A32" s="7"/>
      <c r="B32" s="20">
        <f>+B31</f>
        <v>42766</v>
      </c>
      <c r="C32" s="8" t="s">
        <v>72</v>
      </c>
      <c r="D32" s="8"/>
      <c r="E32" s="8"/>
      <c r="F32" s="16">
        <v>1490262.32</v>
      </c>
    </row>
    <row r="33" spans="1:6" x14ac:dyDescent="0.35">
      <c r="A33" s="7"/>
      <c r="B33" s="8"/>
      <c r="C33" s="8"/>
      <c r="D33" s="8"/>
      <c r="E33" s="8"/>
      <c r="F33" s="16"/>
    </row>
    <row r="34" spans="1:6" x14ac:dyDescent="0.35">
      <c r="A34" s="7"/>
      <c r="B34" s="8"/>
      <c r="C34" s="8"/>
      <c r="D34" s="8"/>
      <c r="E34" s="8"/>
      <c r="F34" s="16"/>
    </row>
    <row r="35" spans="1:6" x14ac:dyDescent="0.35">
      <c r="A35" s="7"/>
      <c r="B35" s="8"/>
      <c r="C35" s="8"/>
      <c r="D35" s="8"/>
      <c r="E35" s="8"/>
      <c r="F35" s="16"/>
    </row>
    <row r="36" spans="1:6" x14ac:dyDescent="0.35">
      <c r="A36" s="7"/>
      <c r="B36" s="8"/>
      <c r="C36" s="8"/>
      <c r="D36" s="8"/>
      <c r="E36" s="8"/>
      <c r="F36" s="16"/>
    </row>
    <row r="37" spans="1:6" x14ac:dyDescent="0.35">
      <c r="A37" s="7"/>
      <c r="B37" s="8"/>
      <c r="C37" s="8"/>
      <c r="D37" s="8"/>
      <c r="E37" s="8"/>
      <c r="F37" s="16"/>
    </row>
    <row r="38" spans="1:6" x14ac:dyDescent="0.35">
      <c r="A38" s="7" t="s">
        <v>0</v>
      </c>
      <c r="B38" s="8" t="s">
        <v>23</v>
      </c>
      <c r="C38" s="8"/>
      <c r="D38" s="8"/>
      <c r="E38" s="8"/>
      <c r="F38" s="16">
        <v>-7684.05</v>
      </c>
    </row>
    <row r="39" spans="1:6" x14ac:dyDescent="0.35">
      <c r="A39" s="7"/>
      <c r="B39" s="8" t="s">
        <v>24</v>
      </c>
      <c r="C39" s="8"/>
      <c r="D39" s="8"/>
      <c r="E39" s="8"/>
      <c r="F39" s="16">
        <v>-188509.17</v>
      </c>
    </row>
    <row r="40" spans="1:6" x14ac:dyDescent="0.35">
      <c r="A40" s="7" t="s">
        <v>66</v>
      </c>
      <c r="B40" s="20">
        <f>+B2</f>
        <v>42766</v>
      </c>
      <c r="C40" s="8"/>
      <c r="D40" s="8"/>
      <c r="E40" s="8"/>
      <c r="F40" s="16">
        <f>SUM(F31:F39)</f>
        <v>4415388.42</v>
      </c>
    </row>
    <row r="41" spans="1:6" x14ac:dyDescent="0.35">
      <c r="A41" s="7"/>
      <c r="B41" s="8"/>
      <c r="C41" s="8"/>
      <c r="D41" s="8"/>
      <c r="E41" s="8"/>
      <c r="F41" s="16"/>
    </row>
    <row r="42" spans="1:6" x14ac:dyDescent="0.35">
      <c r="A42" s="7"/>
      <c r="B42" s="8"/>
      <c r="C42" s="8"/>
      <c r="D42" s="8"/>
      <c r="E42" s="8"/>
      <c r="F42" s="16"/>
    </row>
    <row r="43" spans="1:6" x14ac:dyDescent="0.3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4.5" x14ac:dyDescent="0.35"/>
  <cols>
    <col min="1" max="1" width="33.7265625" bestFit="1" customWidth="1"/>
    <col min="2" max="2" width="9.7265625" bestFit="1" customWidth="1"/>
    <col min="6" max="6" width="13.54296875" bestFit="1" customWidth="1"/>
  </cols>
  <sheetData>
    <row r="1" spans="1:6" x14ac:dyDescent="0.35">
      <c r="F1" s="1"/>
    </row>
    <row r="2" spans="1:6" ht="18.5" x14ac:dyDescent="0.45">
      <c r="A2" s="2" t="s">
        <v>62</v>
      </c>
      <c r="B2" s="18">
        <v>42794</v>
      </c>
      <c r="F2" s="1"/>
    </row>
    <row r="3" spans="1:6" x14ac:dyDescent="0.35">
      <c r="F3" s="1"/>
    </row>
    <row r="4" spans="1:6" x14ac:dyDescent="0.35">
      <c r="A4" s="3" t="s">
        <v>1</v>
      </c>
      <c r="B4" s="4"/>
      <c r="C4" s="4"/>
      <c r="D4" s="4"/>
      <c r="E4" s="4"/>
      <c r="F4" s="5">
        <v>2272838.83</v>
      </c>
    </row>
    <row r="5" spans="1:6" x14ac:dyDescent="0.35">
      <c r="A5" s="7" t="s">
        <v>2</v>
      </c>
      <c r="B5" s="8"/>
      <c r="C5" s="8"/>
      <c r="D5" s="8"/>
      <c r="E5" s="8"/>
      <c r="F5" s="9">
        <v>12725.32</v>
      </c>
    </row>
    <row r="6" spans="1:6" x14ac:dyDescent="0.35">
      <c r="A6" s="7" t="s">
        <v>3</v>
      </c>
      <c r="B6" s="8"/>
      <c r="C6" s="8"/>
      <c r="D6" s="8"/>
      <c r="E6" s="8"/>
      <c r="F6" s="9">
        <v>74645</v>
      </c>
    </row>
    <row r="7" spans="1:6" x14ac:dyDescent="0.35">
      <c r="A7" s="7" t="s">
        <v>4</v>
      </c>
      <c r="B7" s="8"/>
      <c r="C7" s="8"/>
      <c r="D7" s="8"/>
      <c r="E7" s="8"/>
      <c r="F7" s="9">
        <v>21986.38</v>
      </c>
    </row>
    <row r="8" spans="1:6" x14ac:dyDescent="0.35">
      <c r="A8" s="7" t="s">
        <v>5</v>
      </c>
      <c r="B8" s="8"/>
      <c r="C8" s="8"/>
      <c r="D8" s="8"/>
      <c r="E8" s="8"/>
      <c r="F8" s="9">
        <v>470072.8</v>
      </c>
    </row>
    <row r="9" spans="1:6" x14ac:dyDescent="0.35">
      <c r="A9" s="7" t="s">
        <v>6</v>
      </c>
      <c r="B9" s="8"/>
      <c r="C9" s="8"/>
      <c r="D9" s="8"/>
      <c r="E9" s="8"/>
      <c r="F9" s="9">
        <v>1487291.6</v>
      </c>
    </row>
    <row r="10" spans="1:6" x14ac:dyDescent="0.35">
      <c r="A10" s="7" t="s">
        <v>7</v>
      </c>
      <c r="B10" s="8"/>
      <c r="C10" s="8"/>
      <c r="D10" s="8"/>
      <c r="E10" s="8"/>
      <c r="F10" s="9">
        <v>0</v>
      </c>
    </row>
    <row r="11" spans="1:6" x14ac:dyDescent="0.35">
      <c r="A11" s="7" t="s">
        <v>8</v>
      </c>
      <c r="B11" s="8"/>
      <c r="C11" s="8"/>
      <c r="D11" s="8"/>
      <c r="E11" s="8"/>
      <c r="F11" s="9">
        <v>24805.54</v>
      </c>
    </row>
    <row r="12" spans="1:6" x14ac:dyDescent="0.35">
      <c r="A12" s="7" t="s">
        <v>70</v>
      </c>
      <c r="B12" s="8"/>
      <c r="C12" s="8"/>
      <c r="D12" s="8"/>
      <c r="E12" s="8"/>
      <c r="F12" s="9">
        <v>0</v>
      </c>
    </row>
    <row r="13" spans="1:6" x14ac:dyDescent="0.35">
      <c r="A13" s="11" t="s">
        <v>67</v>
      </c>
      <c r="B13" s="21">
        <f>+B2</f>
        <v>42794</v>
      </c>
      <c r="C13" s="12"/>
      <c r="D13" s="12"/>
      <c r="E13" s="12"/>
      <c r="F13" s="13">
        <f>SUM(F4:F12)</f>
        <v>4364365.47</v>
      </c>
    </row>
    <row r="14" spans="1:6" x14ac:dyDescent="0.35">
      <c r="F14" s="1"/>
    </row>
    <row r="15" spans="1:6" ht="18.5" x14ac:dyDescent="0.45">
      <c r="A15" s="2" t="s">
        <v>20</v>
      </c>
      <c r="F15" s="1"/>
    </row>
    <row r="16" spans="1:6" x14ac:dyDescent="0.35">
      <c r="F16" s="1"/>
    </row>
    <row r="17" spans="1:6" x14ac:dyDescent="0.35">
      <c r="A17" s="3" t="s">
        <v>68</v>
      </c>
      <c r="B17" s="19">
        <v>42767</v>
      </c>
      <c r="C17" s="4"/>
      <c r="D17" s="4"/>
      <c r="E17" s="4"/>
      <c r="F17" s="15">
        <v>4415388.09</v>
      </c>
    </row>
    <row r="18" spans="1:6" x14ac:dyDescent="0.35">
      <c r="A18" s="7"/>
      <c r="B18" s="8"/>
      <c r="C18" s="8"/>
      <c r="D18" s="8"/>
      <c r="E18" s="8"/>
      <c r="F18" s="16"/>
    </row>
    <row r="19" spans="1:6" x14ac:dyDescent="0.35">
      <c r="A19" s="7"/>
      <c r="B19" s="8"/>
      <c r="C19" s="8"/>
      <c r="D19" s="8"/>
      <c r="E19" s="8"/>
      <c r="F19" s="16"/>
    </row>
    <row r="20" spans="1:6" x14ac:dyDescent="0.35">
      <c r="A20" s="7" t="s">
        <v>19</v>
      </c>
      <c r="B20" s="8"/>
      <c r="C20" s="8"/>
      <c r="D20" s="8"/>
      <c r="E20" s="8"/>
      <c r="F20" s="16">
        <v>2006489.57</v>
      </c>
    </row>
    <row r="21" spans="1:6" x14ac:dyDescent="0.35">
      <c r="A21" s="7"/>
      <c r="B21" s="8"/>
      <c r="C21" s="8"/>
      <c r="D21" s="8"/>
      <c r="E21" s="8"/>
      <c r="F21" s="16"/>
    </row>
    <row r="22" spans="1:6" x14ac:dyDescent="0.35">
      <c r="A22" s="7"/>
      <c r="B22" s="8"/>
      <c r="C22" s="8"/>
      <c r="D22" s="8"/>
      <c r="E22" s="8"/>
      <c r="F22" s="16"/>
    </row>
    <row r="23" spans="1:6" x14ac:dyDescent="0.35">
      <c r="A23" s="7" t="s">
        <v>17</v>
      </c>
      <c r="B23" s="8"/>
      <c r="C23" s="8"/>
      <c r="D23" s="8"/>
      <c r="E23" s="8"/>
      <c r="F23" s="16">
        <v>-2057512.19</v>
      </c>
    </row>
    <row r="24" spans="1:6" x14ac:dyDescent="0.35">
      <c r="A24" s="7"/>
      <c r="B24" s="8"/>
      <c r="C24" s="8"/>
      <c r="D24" s="8"/>
      <c r="E24" s="8"/>
      <c r="F24" s="16"/>
    </row>
    <row r="25" spans="1:6" x14ac:dyDescent="0.35">
      <c r="A25" s="7"/>
      <c r="B25" s="8"/>
      <c r="C25" s="8"/>
      <c r="D25" s="8"/>
      <c r="E25" s="8"/>
      <c r="F25" s="16"/>
    </row>
    <row r="26" spans="1:6" x14ac:dyDescent="0.35">
      <c r="A26" s="11" t="s">
        <v>63</v>
      </c>
      <c r="B26" s="21">
        <f>+B2</f>
        <v>42794</v>
      </c>
      <c r="C26" s="12"/>
      <c r="D26" s="12"/>
      <c r="E26" s="12"/>
      <c r="F26" s="17">
        <f>+F17+F20+F23</f>
        <v>4364365.4700000007</v>
      </c>
    </row>
    <row r="27" spans="1:6" x14ac:dyDescent="0.35">
      <c r="F27" s="1"/>
    </row>
    <row r="28" spans="1:6" ht="18.5" x14ac:dyDescent="0.45">
      <c r="A28" s="2" t="s">
        <v>14</v>
      </c>
      <c r="F28" s="1"/>
    </row>
    <row r="29" spans="1:6" x14ac:dyDescent="0.35">
      <c r="F29" s="1"/>
    </row>
    <row r="31" spans="1:6" x14ac:dyDescent="0.35">
      <c r="A31" s="3" t="s">
        <v>65</v>
      </c>
      <c r="B31" s="19">
        <f>+B2</f>
        <v>42794</v>
      </c>
      <c r="C31" s="4" t="s">
        <v>71</v>
      </c>
      <c r="D31" s="4"/>
      <c r="E31" s="4"/>
      <c r="F31" s="15">
        <v>3129046.72</v>
      </c>
    </row>
    <row r="32" spans="1:6" x14ac:dyDescent="0.35">
      <c r="A32" s="7"/>
      <c r="B32" s="20">
        <f>+B31</f>
        <v>42794</v>
      </c>
      <c r="C32" s="8" t="s">
        <v>72</v>
      </c>
      <c r="D32" s="8"/>
      <c r="E32" s="8"/>
      <c r="F32" s="16">
        <v>1487291.6</v>
      </c>
    </row>
    <row r="33" spans="1:6" x14ac:dyDescent="0.35">
      <c r="A33" s="7"/>
      <c r="B33" s="8"/>
      <c r="C33" s="8"/>
      <c r="D33" s="8"/>
      <c r="E33" s="8"/>
      <c r="F33" s="16"/>
    </row>
    <row r="34" spans="1:6" x14ac:dyDescent="0.35">
      <c r="A34" s="7"/>
      <c r="B34" s="8"/>
      <c r="C34" s="8"/>
      <c r="D34" s="8"/>
      <c r="E34" s="8"/>
      <c r="F34" s="16"/>
    </row>
    <row r="35" spans="1:6" x14ac:dyDescent="0.35">
      <c r="A35" s="7"/>
      <c r="B35" s="8"/>
      <c r="C35" s="8"/>
      <c r="D35" s="8"/>
      <c r="E35" s="8"/>
      <c r="F35" s="16"/>
    </row>
    <row r="36" spans="1:6" x14ac:dyDescent="0.35">
      <c r="A36" s="7"/>
      <c r="B36" s="8"/>
      <c r="C36" s="8"/>
      <c r="D36" s="8"/>
      <c r="E36" s="8"/>
      <c r="F36" s="16"/>
    </row>
    <row r="37" spans="1:6" x14ac:dyDescent="0.35">
      <c r="A37" s="7"/>
      <c r="B37" s="8"/>
      <c r="C37" s="8"/>
      <c r="D37" s="8"/>
      <c r="E37" s="8"/>
      <c r="F37" s="16"/>
    </row>
    <row r="38" spans="1:6" x14ac:dyDescent="0.35">
      <c r="A38" s="7" t="s">
        <v>0</v>
      </c>
      <c r="B38" s="8" t="s">
        <v>23</v>
      </c>
      <c r="C38" s="8"/>
      <c r="D38" s="8"/>
      <c r="E38" s="8"/>
      <c r="F38" s="16">
        <v>-65867.710000000006</v>
      </c>
    </row>
    <row r="39" spans="1:6" x14ac:dyDescent="0.35">
      <c r="A39" s="7"/>
      <c r="B39" s="8" t="s">
        <v>24</v>
      </c>
      <c r="C39" s="8"/>
      <c r="D39" s="8"/>
      <c r="E39" s="8"/>
      <c r="F39" s="16">
        <v>-186104.81</v>
      </c>
    </row>
    <row r="40" spans="1:6" x14ac:dyDescent="0.35">
      <c r="A40" s="7" t="s">
        <v>66</v>
      </c>
      <c r="B40" s="20">
        <f>+B2</f>
        <v>42794</v>
      </c>
      <c r="C40" s="8"/>
      <c r="D40" s="8"/>
      <c r="E40" s="8"/>
      <c r="F40" s="16">
        <f>SUM(F31:F39)</f>
        <v>4364365.8000000007</v>
      </c>
    </row>
    <row r="41" spans="1:6" x14ac:dyDescent="0.35">
      <c r="A41" s="7"/>
      <c r="B41" s="8"/>
      <c r="C41" s="8"/>
      <c r="D41" s="8"/>
      <c r="E41" s="8"/>
      <c r="F41" s="16"/>
    </row>
    <row r="42" spans="1:6" x14ac:dyDescent="0.35">
      <c r="A42" s="7"/>
      <c r="B42" s="8"/>
      <c r="C42" s="8"/>
      <c r="D42" s="8"/>
      <c r="E42" s="8"/>
      <c r="F42" s="16"/>
    </row>
    <row r="43" spans="1:6" x14ac:dyDescent="0.35">
      <c r="A43" s="11" t="s">
        <v>15</v>
      </c>
      <c r="B43" s="12"/>
      <c r="C43" s="12"/>
      <c r="D43" s="12"/>
      <c r="E43" s="12"/>
      <c r="F43" s="17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G45"/>
    </sheetView>
  </sheetViews>
  <sheetFormatPr defaultRowHeight="14.5" x14ac:dyDescent="0.35"/>
  <cols>
    <col min="1" max="1" width="33.7265625" bestFit="1" customWidth="1"/>
    <col min="2" max="2" width="9.7265625" bestFit="1" customWidth="1"/>
    <col min="6" max="6" width="13.54296875" bestFit="1" customWidth="1"/>
  </cols>
  <sheetData>
    <row r="1" spans="1:6" x14ac:dyDescent="0.35">
      <c r="F1" s="1"/>
    </row>
    <row r="2" spans="1:6" ht="18.5" x14ac:dyDescent="0.45">
      <c r="A2" s="2" t="s">
        <v>62</v>
      </c>
      <c r="B2" s="18">
        <v>42825</v>
      </c>
      <c r="F2" s="1"/>
    </row>
    <row r="3" spans="1:6" x14ac:dyDescent="0.35">
      <c r="F3" s="1"/>
    </row>
    <row r="4" spans="1:6" x14ac:dyDescent="0.35">
      <c r="A4" s="3" t="s">
        <v>1</v>
      </c>
      <c r="B4" s="4"/>
      <c r="C4" s="4"/>
      <c r="D4" s="4"/>
      <c r="E4" s="4"/>
      <c r="F4" s="5">
        <v>2086229.1</v>
      </c>
    </row>
    <row r="5" spans="1:6" x14ac:dyDescent="0.35">
      <c r="A5" s="7" t="s">
        <v>2</v>
      </c>
      <c r="B5" s="8"/>
      <c r="C5" s="8"/>
      <c r="D5" s="8"/>
      <c r="E5" s="8"/>
      <c r="F5" s="9">
        <v>68133.72</v>
      </c>
    </row>
    <row r="6" spans="1:6" x14ac:dyDescent="0.35">
      <c r="A6" s="7" t="s">
        <v>3</v>
      </c>
      <c r="B6" s="8"/>
      <c r="C6" s="8"/>
      <c r="D6" s="8"/>
      <c r="E6" s="8"/>
      <c r="F6" s="9">
        <v>74645</v>
      </c>
    </row>
    <row r="7" spans="1:6" x14ac:dyDescent="0.35">
      <c r="A7" s="7" t="s">
        <v>4</v>
      </c>
      <c r="B7" s="8"/>
      <c r="C7" s="8"/>
      <c r="D7" s="8"/>
      <c r="E7" s="8"/>
      <c r="F7" s="9">
        <v>16373.31</v>
      </c>
    </row>
    <row r="8" spans="1:6" x14ac:dyDescent="0.35">
      <c r="A8" s="7" t="s">
        <v>5</v>
      </c>
      <c r="B8" s="8"/>
      <c r="C8" s="8"/>
      <c r="D8" s="8"/>
      <c r="E8" s="8"/>
      <c r="F8" s="9">
        <v>447062.8</v>
      </c>
    </row>
    <row r="9" spans="1:6" x14ac:dyDescent="0.35">
      <c r="A9" s="7" t="s">
        <v>6</v>
      </c>
      <c r="B9" s="8"/>
      <c r="C9" s="8"/>
      <c r="D9" s="8"/>
      <c r="E9" s="8"/>
      <c r="F9" s="9">
        <v>1307811.5900000001</v>
      </c>
    </row>
    <row r="10" spans="1:6" x14ac:dyDescent="0.35">
      <c r="A10" s="7" t="s">
        <v>7</v>
      </c>
      <c r="B10" s="8"/>
      <c r="C10" s="8"/>
      <c r="D10" s="8"/>
      <c r="E10" s="8"/>
      <c r="F10" s="9">
        <v>0</v>
      </c>
    </row>
    <row r="11" spans="1:6" x14ac:dyDescent="0.35">
      <c r="A11" s="7" t="s">
        <v>8</v>
      </c>
      <c r="B11" s="8"/>
      <c r="C11" s="8"/>
      <c r="D11" s="8"/>
      <c r="E11" s="8"/>
      <c r="F11" s="9">
        <v>43881.75</v>
      </c>
    </row>
    <row r="12" spans="1:6" x14ac:dyDescent="0.35">
      <c r="A12" s="7" t="s">
        <v>70</v>
      </c>
      <c r="B12" s="8"/>
      <c r="C12" s="8"/>
      <c r="D12" s="8"/>
      <c r="E12" s="8"/>
      <c r="F12" s="9">
        <v>0</v>
      </c>
    </row>
    <row r="13" spans="1:6" x14ac:dyDescent="0.35">
      <c r="A13" s="11" t="s">
        <v>67</v>
      </c>
      <c r="B13" s="21">
        <f>+B2</f>
        <v>42825</v>
      </c>
      <c r="C13" s="12"/>
      <c r="D13" s="12"/>
      <c r="E13" s="12"/>
      <c r="F13" s="13">
        <f>SUM(F4:F12)</f>
        <v>4044137.2700000005</v>
      </c>
    </row>
    <row r="14" spans="1:6" x14ac:dyDescent="0.35">
      <c r="F14" s="1"/>
    </row>
    <row r="15" spans="1:6" ht="18.5" x14ac:dyDescent="0.45">
      <c r="A15" s="2" t="s">
        <v>20</v>
      </c>
      <c r="F15" s="1"/>
    </row>
    <row r="16" spans="1:6" x14ac:dyDescent="0.35">
      <c r="F16" s="1"/>
    </row>
    <row r="17" spans="1:6" x14ac:dyDescent="0.35">
      <c r="A17" s="3" t="s">
        <v>68</v>
      </c>
      <c r="B17" s="19">
        <v>42795</v>
      </c>
      <c r="C17" s="4"/>
      <c r="D17" s="4"/>
      <c r="E17" s="4"/>
      <c r="F17" s="15">
        <v>4363915.1100000003</v>
      </c>
    </row>
    <row r="18" spans="1:6" x14ac:dyDescent="0.35">
      <c r="A18" s="7"/>
      <c r="B18" s="8"/>
      <c r="C18" s="8"/>
      <c r="D18" s="8"/>
      <c r="E18" s="8"/>
      <c r="F18" s="16"/>
    </row>
    <row r="19" spans="1:6" x14ac:dyDescent="0.35">
      <c r="A19" s="7"/>
      <c r="B19" s="8"/>
      <c r="C19" s="8"/>
      <c r="D19" s="8"/>
      <c r="E19" s="8"/>
      <c r="F19" s="16"/>
    </row>
    <row r="20" spans="1:6" x14ac:dyDescent="0.35">
      <c r="A20" s="7" t="s">
        <v>19</v>
      </c>
      <c r="B20" s="8"/>
      <c r="C20" s="8"/>
      <c r="D20" s="8"/>
      <c r="E20" s="8"/>
      <c r="F20" s="16">
        <v>2036468.58</v>
      </c>
    </row>
    <row r="21" spans="1:6" x14ac:dyDescent="0.35">
      <c r="A21" s="7"/>
      <c r="B21" s="8"/>
      <c r="C21" s="8"/>
      <c r="D21" s="8"/>
      <c r="E21" s="8"/>
      <c r="F21" s="16"/>
    </row>
    <row r="22" spans="1:6" x14ac:dyDescent="0.35">
      <c r="A22" s="7"/>
      <c r="B22" s="8"/>
      <c r="C22" s="8"/>
      <c r="D22" s="8"/>
      <c r="E22" s="8"/>
      <c r="F22" s="16"/>
    </row>
    <row r="23" spans="1:6" x14ac:dyDescent="0.35">
      <c r="A23" s="7" t="s">
        <v>17</v>
      </c>
      <c r="B23" s="8"/>
      <c r="C23" s="8"/>
      <c r="D23" s="8"/>
      <c r="E23" s="8"/>
      <c r="F23" s="16">
        <v>-2356246.42</v>
      </c>
    </row>
    <row r="24" spans="1:6" x14ac:dyDescent="0.35">
      <c r="A24" s="7"/>
      <c r="B24" s="8"/>
      <c r="C24" s="8"/>
      <c r="D24" s="8"/>
      <c r="E24" s="8"/>
      <c r="F24" s="16"/>
    </row>
    <row r="25" spans="1:6" x14ac:dyDescent="0.35">
      <c r="A25" s="7"/>
      <c r="B25" s="8"/>
      <c r="C25" s="8"/>
      <c r="D25" s="8"/>
      <c r="E25" s="8"/>
      <c r="F25" s="16"/>
    </row>
    <row r="26" spans="1:6" x14ac:dyDescent="0.35">
      <c r="A26" s="11" t="s">
        <v>63</v>
      </c>
      <c r="B26" s="21">
        <f>+B2</f>
        <v>42825</v>
      </c>
      <c r="C26" s="12"/>
      <c r="D26" s="12"/>
      <c r="E26" s="12"/>
      <c r="F26" s="17">
        <f>+F17+F20+F23</f>
        <v>4044137.2700000005</v>
      </c>
    </row>
    <row r="27" spans="1:6" x14ac:dyDescent="0.35">
      <c r="F27" s="1"/>
    </row>
    <row r="28" spans="1:6" ht="18.5" x14ac:dyDescent="0.45">
      <c r="A28" s="2" t="s">
        <v>14</v>
      </c>
      <c r="F28" s="1"/>
    </row>
    <row r="29" spans="1:6" x14ac:dyDescent="0.35">
      <c r="F29" s="1"/>
    </row>
    <row r="31" spans="1:6" x14ac:dyDescent="0.35">
      <c r="A31" s="3" t="s">
        <v>65</v>
      </c>
      <c r="B31" s="19">
        <f>+B2</f>
        <v>42825</v>
      </c>
      <c r="C31" s="4" t="s">
        <v>71</v>
      </c>
      <c r="D31" s="4"/>
      <c r="E31" s="4"/>
      <c r="F31" s="15">
        <v>2858499</v>
      </c>
    </row>
    <row r="32" spans="1:6" x14ac:dyDescent="0.35">
      <c r="A32" s="7"/>
      <c r="B32" s="20">
        <f>+B31</f>
        <v>42825</v>
      </c>
      <c r="C32" s="8" t="s">
        <v>72</v>
      </c>
      <c r="D32" s="8"/>
      <c r="E32" s="8"/>
      <c r="F32" s="16">
        <v>1488402.18</v>
      </c>
    </row>
    <row r="33" spans="1:6" x14ac:dyDescent="0.35">
      <c r="A33" s="7"/>
      <c r="B33" s="8"/>
      <c r="C33" s="8"/>
      <c r="D33" s="8"/>
      <c r="E33" s="8"/>
      <c r="F33" s="16"/>
    </row>
    <row r="34" spans="1:6" x14ac:dyDescent="0.35">
      <c r="A34" s="7"/>
      <c r="B34" s="8"/>
      <c r="C34" s="8"/>
      <c r="D34" s="8"/>
      <c r="E34" s="8"/>
      <c r="F34" s="16"/>
    </row>
    <row r="35" spans="1:6" x14ac:dyDescent="0.35">
      <c r="A35" s="7"/>
      <c r="B35" s="8"/>
      <c r="C35" s="8"/>
      <c r="D35" s="8"/>
      <c r="E35" s="8"/>
      <c r="F35" s="16"/>
    </row>
    <row r="36" spans="1:6" x14ac:dyDescent="0.35">
      <c r="A36" s="7"/>
      <c r="B36" s="8"/>
      <c r="C36" s="8"/>
      <c r="D36" s="8"/>
      <c r="E36" s="8"/>
      <c r="F36" s="16"/>
    </row>
    <row r="37" spans="1:6" x14ac:dyDescent="0.35">
      <c r="A37" s="7"/>
      <c r="B37" s="8"/>
      <c r="C37" s="8"/>
      <c r="D37" s="8"/>
      <c r="E37" s="8"/>
      <c r="F37" s="16"/>
    </row>
    <row r="38" spans="1:6" x14ac:dyDescent="0.35">
      <c r="A38" s="7" t="s">
        <v>0</v>
      </c>
      <c r="B38" s="8" t="s">
        <v>23</v>
      </c>
      <c r="C38" s="8"/>
      <c r="D38" s="8"/>
      <c r="E38" s="8"/>
      <c r="F38" s="16">
        <v>-66734.070000000007</v>
      </c>
    </row>
    <row r="39" spans="1:6" x14ac:dyDescent="0.35">
      <c r="A39" s="7"/>
      <c r="B39" s="8" t="s">
        <v>24</v>
      </c>
      <c r="C39" s="8"/>
      <c r="D39" s="8"/>
      <c r="E39" s="8"/>
      <c r="F39" s="16">
        <v>-236029.51</v>
      </c>
    </row>
    <row r="40" spans="1:6" x14ac:dyDescent="0.35">
      <c r="A40" s="7" t="s">
        <v>66</v>
      </c>
      <c r="B40" s="20">
        <f>+B2</f>
        <v>42825</v>
      </c>
      <c r="C40" s="8"/>
      <c r="D40" s="8"/>
      <c r="E40" s="8"/>
      <c r="F40" s="16">
        <f>SUM(F31:F39)</f>
        <v>4044137.5999999996</v>
      </c>
    </row>
    <row r="41" spans="1:6" x14ac:dyDescent="0.35">
      <c r="A41" s="7"/>
      <c r="B41" s="8"/>
      <c r="C41" s="8"/>
      <c r="D41" s="8"/>
      <c r="E41" s="8"/>
      <c r="F41" s="16"/>
    </row>
    <row r="42" spans="1:6" x14ac:dyDescent="0.35">
      <c r="A42" s="7"/>
      <c r="B42" s="8"/>
      <c r="C42" s="8"/>
      <c r="D42" s="8"/>
      <c r="E42" s="8"/>
      <c r="F42" s="16"/>
    </row>
    <row r="43" spans="1:6" x14ac:dyDescent="0.3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2" workbookViewId="0">
      <selection sqref="A1:F45"/>
    </sheetView>
  </sheetViews>
  <sheetFormatPr defaultRowHeight="14.5" x14ac:dyDescent="0.35"/>
  <cols>
    <col min="1" max="1" width="33.7265625" bestFit="1" customWidth="1"/>
    <col min="2" max="2" width="9.7265625" bestFit="1" customWidth="1"/>
    <col min="6" max="6" width="13.54296875" bestFit="1" customWidth="1"/>
  </cols>
  <sheetData>
    <row r="1" spans="1:6" x14ac:dyDescent="0.35">
      <c r="F1" s="1"/>
    </row>
    <row r="2" spans="1:6" ht="18.5" x14ac:dyDescent="0.45">
      <c r="A2" s="2" t="s">
        <v>62</v>
      </c>
      <c r="B2" s="18">
        <v>42855</v>
      </c>
      <c r="F2" s="1"/>
    </row>
    <row r="3" spans="1:6" x14ac:dyDescent="0.35">
      <c r="F3" s="1"/>
    </row>
    <row r="4" spans="1:6" x14ac:dyDescent="0.35">
      <c r="A4" s="3" t="s">
        <v>1</v>
      </c>
      <c r="B4" s="4"/>
      <c r="C4" s="4"/>
      <c r="D4" s="4"/>
      <c r="E4" s="4"/>
      <c r="F4" s="5">
        <v>2050077.84</v>
      </c>
    </row>
    <row r="5" spans="1:6" x14ac:dyDescent="0.35">
      <c r="A5" s="7" t="s">
        <v>2</v>
      </c>
      <c r="B5" s="8"/>
      <c r="C5" s="8"/>
      <c r="D5" s="8"/>
      <c r="E5" s="8"/>
      <c r="F5" s="9">
        <v>-59523.29</v>
      </c>
    </row>
    <row r="6" spans="1:6" x14ac:dyDescent="0.35">
      <c r="A6" s="7" t="s">
        <v>3</v>
      </c>
      <c r="B6" s="8"/>
      <c r="C6" s="8"/>
      <c r="D6" s="8"/>
      <c r="E6" s="8"/>
      <c r="F6" s="9">
        <v>74645</v>
      </c>
    </row>
    <row r="7" spans="1:6" x14ac:dyDescent="0.35">
      <c r="A7" s="7" t="s">
        <v>4</v>
      </c>
      <c r="B7" s="8"/>
      <c r="C7" s="8"/>
      <c r="D7" s="8"/>
      <c r="E7" s="8"/>
      <c r="F7" s="9">
        <v>17754.47</v>
      </c>
    </row>
    <row r="8" spans="1:6" x14ac:dyDescent="0.35">
      <c r="A8" s="7" t="s">
        <v>5</v>
      </c>
      <c r="B8" s="8"/>
      <c r="C8" s="8"/>
      <c r="D8" s="8"/>
      <c r="E8" s="8"/>
      <c r="F8" s="9">
        <v>-248655.15</v>
      </c>
    </row>
    <row r="9" spans="1:6" x14ac:dyDescent="0.35">
      <c r="A9" s="7" t="s">
        <v>6</v>
      </c>
      <c r="B9" s="8"/>
      <c r="C9" s="8"/>
      <c r="D9" s="8"/>
      <c r="E9" s="8"/>
      <c r="F9" s="9">
        <v>1234738.18</v>
      </c>
    </row>
    <row r="10" spans="1:6" x14ac:dyDescent="0.35">
      <c r="A10" s="7" t="s">
        <v>7</v>
      </c>
      <c r="B10" s="8"/>
      <c r="C10" s="8"/>
      <c r="D10" s="8"/>
      <c r="E10" s="8"/>
      <c r="F10" s="9">
        <v>0</v>
      </c>
    </row>
    <row r="11" spans="1:6" x14ac:dyDescent="0.35">
      <c r="A11" s="7" t="s">
        <v>8</v>
      </c>
      <c r="B11" s="8"/>
      <c r="C11" s="8"/>
      <c r="D11" s="8"/>
      <c r="E11" s="8"/>
      <c r="F11" s="9">
        <v>64189.39</v>
      </c>
    </row>
    <row r="12" spans="1:6" x14ac:dyDescent="0.35">
      <c r="A12" s="7" t="s">
        <v>70</v>
      </c>
      <c r="B12" s="8"/>
      <c r="C12" s="8"/>
      <c r="D12" s="8"/>
      <c r="E12" s="8"/>
      <c r="F12" s="9">
        <v>0</v>
      </c>
    </row>
    <row r="13" spans="1:6" x14ac:dyDescent="0.35">
      <c r="A13" s="11" t="s">
        <v>67</v>
      </c>
      <c r="B13" s="21">
        <f>+B2</f>
        <v>42855</v>
      </c>
      <c r="C13" s="12"/>
      <c r="D13" s="12"/>
      <c r="E13" s="12"/>
      <c r="F13" s="13">
        <f>SUM(F4:F12)</f>
        <v>3133226.44</v>
      </c>
    </row>
    <row r="14" spans="1:6" x14ac:dyDescent="0.35">
      <c r="F14" s="1"/>
    </row>
    <row r="15" spans="1:6" ht="18.5" x14ac:dyDescent="0.45">
      <c r="A15" s="2" t="s">
        <v>20</v>
      </c>
      <c r="F15" s="1"/>
    </row>
    <row r="16" spans="1:6" x14ac:dyDescent="0.35">
      <c r="F16" s="1"/>
    </row>
    <row r="17" spans="1:6" x14ac:dyDescent="0.35">
      <c r="A17" s="3" t="s">
        <v>68</v>
      </c>
      <c r="B17" s="19">
        <v>42826</v>
      </c>
      <c r="C17" s="4"/>
      <c r="D17" s="4"/>
      <c r="E17" s="4"/>
      <c r="F17" s="15">
        <v>4044137.27</v>
      </c>
    </row>
    <row r="18" spans="1:6" x14ac:dyDescent="0.35">
      <c r="A18" s="7"/>
      <c r="B18" s="8"/>
      <c r="C18" s="8"/>
      <c r="D18" s="8"/>
      <c r="E18" s="8"/>
      <c r="F18" s="16"/>
    </row>
    <row r="19" spans="1:6" x14ac:dyDescent="0.35">
      <c r="A19" s="7"/>
      <c r="B19" s="8"/>
      <c r="C19" s="8"/>
      <c r="D19" s="8"/>
      <c r="E19" s="8"/>
      <c r="F19" s="16"/>
    </row>
    <row r="20" spans="1:6" x14ac:dyDescent="0.35">
      <c r="A20" s="7" t="s">
        <v>19</v>
      </c>
      <c r="B20" s="8"/>
      <c r="C20" s="8"/>
      <c r="D20" s="8"/>
      <c r="E20" s="8"/>
      <c r="F20" s="16">
        <v>3167898.69</v>
      </c>
    </row>
    <row r="21" spans="1:6" x14ac:dyDescent="0.35">
      <c r="A21" s="7"/>
      <c r="B21" s="8"/>
      <c r="C21" s="8"/>
      <c r="D21" s="8"/>
      <c r="E21" s="8"/>
      <c r="F21" s="16"/>
    </row>
    <row r="22" spans="1:6" x14ac:dyDescent="0.35">
      <c r="A22" s="7"/>
      <c r="B22" s="8"/>
      <c r="C22" s="8"/>
      <c r="D22" s="8"/>
      <c r="E22" s="8"/>
      <c r="F22" s="16"/>
    </row>
    <row r="23" spans="1:6" x14ac:dyDescent="0.35">
      <c r="A23" s="7" t="s">
        <v>17</v>
      </c>
      <c r="B23" s="8"/>
      <c r="C23" s="8"/>
      <c r="D23" s="8"/>
      <c r="E23" s="8"/>
      <c r="F23" s="16">
        <v>-4078809.52</v>
      </c>
    </row>
    <row r="24" spans="1:6" x14ac:dyDescent="0.35">
      <c r="A24" s="7"/>
      <c r="B24" s="8"/>
      <c r="C24" s="8"/>
      <c r="D24" s="8"/>
      <c r="E24" s="8"/>
      <c r="F24" s="16"/>
    </row>
    <row r="25" spans="1:6" x14ac:dyDescent="0.35">
      <c r="A25" s="7"/>
      <c r="B25" s="8"/>
      <c r="C25" s="8"/>
      <c r="D25" s="8"/>
      <c r="E25" s="8"/>
      <c r="F25" s="16"/>
    </row>
    <row r="26" spans="1:6" x14ac:dyDescent="0.35">
      <c r="A26" s="11" t="s">
        <v>63</v>
      </c>
      <c r="B26" s="21">
        <f>+B2</f>
        <v>42855</v>
      </c>
      <c r="C26" s="12"/>
      <c r="D26" s="12"/>
      <c r="E26" s="12"/>
      <c r="F26" s="17">
        <f>+F17+F20+F23</f>
        <v>3133226.44</v>
      </c>
    </row>
    <row r="27" spans="1:6" x14ac:dyDescent="0.35">
      <c r="F27" s="1"/>
    </row>
    <row r="28" spans="1:6" ht="18.5" x14ac:dyDescent="0.45">
      <c r="A28" s="2" t="s">
        <v>14</v>
      </c>
      <c r="F28" s="1"/>
    </row>
    <row r="29" spans="1:6" x14ac:dyDescent="0.35">
      <c r="F29" s="1"/>
    </row>
    <row r="31" spans="1:6" x14ac:dyDescent="0.35">
      <c r="A31" s="3" t="s">
        <v>65</v>
      </c>
      <c r="B31" s="19">
        <f>+B2</f>
        <v>42855</v>
      </c>
      <c r="C31" s="4" t="s">
        <v>71</v>
      </c>
      <c r="D31" s="4"/>
      <c r="E31" s="4"/>
      <c r="F31" s="15">
        <v>2248523.2999999998</v>
      </c>
    </row>
    <row r="32" spans="1:6" x14ac:dyDescent="0.35">
      <c r="A32" s="7"/>
      <c r="B32" s="20">
        <f>+B31</f>
        <v>42855</v>
      </c>
      <c r="C32" s="8" t="s">
        <v>72</v>
      </c>
      <c r="D32" s="8"/>
      <c r="E32" s="8"/>
      <c r="F32" s="16">
        <v>1234738.18</v>
      </c>
    </row>
    <row r="33" spans="1:6" x14ac:dyDescent="0.35">
      <c r="A33" s="7"/>
      <c r="B33" s="8"/>
      <c r="C33" s="8"/>
      <c r="D33" s="8"/>
      <c r="E33" s="8"/>
      <c r="F33" s="16"/>
    </row>
    <row r="34" spans="1:6" x14ac:dyDescent="0.35">
      <c r="A34" s="7"/>
      <c r="B34" s="8"/>
      <c r="C34" s="8"/>
      <c r="D34" s="8"/>
      <c r="E34" s="8"/>
      <c r="F34" s="16"/>
    </row>
    <row r="35" spans="1:6" x14ac:dyDescent="0.35">
      <c r="A35" s="7"/>
      <c r="B35" s="8"/>
      <c r="C35" s="8"/>
      <c r="D35" s="8"/>
      <c r="E35" s="8"/>
      <c r="F35" s="16"/>
    </row>
    <row r="36" spans="1:6" x14ac:dyDescent="0.35">
      <c r="A36" s="7"/>
      <c r="B36" s="8"/>
      <c r="C36" s="8"/>
      <c r="D36" s="8"/>
      <c r="E36" s="8"/>
      <c r="F36" s="16"/>
    </row>
    <row r="37" spans="1:6" x14ac:dyDescent="0.35">
      <c r="A37" s="7"/>
      <c r="B37" s="8"/>
      <c r="C37" s="8"/>
      <c r="D37" s="8"/>
      <c r="E37" s="8"/>
      <c r="F37" s="16"/>
    </row>
    <row r="38" spans="1:6" x14ac:dyDescent="0.35">
      <c r="A38" s="7" t="s">
        <v>0</v>
      </c>
      <c r="B38" s="8" t="s">
        <v>23</v>
      </c>
      <c r="C38" s="8"/>
      <c r="D38" s="8"/>
      <c r="E38" s="8"/>
      <c r="F38" s="16">
        <v>-145771.25</v>
      </c>
    </row>
    <row r="39" spans="1:6" x14ac:dyDescent="0.35">
      <c r="A39" s="7"/>
      <c r="B39" s="8" t="s">
        <v>24</v>
      </c>
      <c r="C39" s="8"/>
      <c r="D39" s="8"/>
      <c r="E39" s="8"/>
      <c r="F39" s="16">
        <v>-204263.46</v>
      </c>
    </row>
    <row r="40" spans="1:6" x14ac:dyDescent="0.35">
      <c r="A40" s="7" t="s">
        <v>66</v>
      </c>
      <c r="B40" s="20">
        <f>+B2</f>
        <v>42855</v>
      </c>
      <c r="C40" s="8"/>
      <c r="D40" s="8"/>
      <c r="E40" s="8"/>
      <c r="F40" s="16">
        <f>SUM(F31:F39)</f>
        <v>3133226.7699999996</v>
      </c>
    </row>
    <row r="41" spans="1:6" x14ac:dyDescent="0.35">
      <c r="A41" s="7"/>
      <c r="B41" s="8"/>
      <c r="C41" s="8"/>
      <c r="D41" s="8"/>
      <c r="E41" s="8"/>
      <c r="F41" s="16"/>
    </row>
    <row r="42" spans="1:6" x14ac:dyDescent="0.35">
      <c r="A42" s="7"/>
      <c r="B42" s="8"/>
      <c r="C42" s="8"/>
      <c r="D42" s="8"/>
      <c r="E42" s="8"/>
      <c r="F42" s="16"/>
    </row>
    <row r="43" spans="1:6" x14ac:dyDescent="0.3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4.5" x14ac:dyDescent="0.35"/>
  <cols>
    <col min="1" max="1" width="33.7265625" bestFit="1" customWidth="1"/>
    <col min="2" max="2" width="9.7265625" bestFit="1" customWidth="1"/>
    <col min="6" max="6" width="13.54296875" bestFit="1" customWidth="1"/>
  </cols>
  <sheetData>
    <row r="1" spans="1:6" x14ac:dyDescent="0.35">
      <c r="F1" s="1"/>
    </row>
    <row r="2" spans="1:6" ht="18.5" x14ac:dyDescent="0.45">
      <c r="A2" s="2" t="s">
        <v>62</v>
      </c>
      <c r="B2" s="18">
        <v>42886</v>
      </c>
      <c r="F2" s="1"/>
    </row>
    <row r="3" spans="1:6" x14ac:dyDescent="0.35">
      <c r="F3" s="1"/>
    </row>
    <row r="4" spans="1:6" x14ac:dyDescent="0.35">
      <c r="A4" s="3" t="s">
        <v>1</v>
      </c>
      <c r="B4" s="4"/>
      <c r="C4" s="4"/>
      <c r="D4" s="4"/>
      <c r="E4" s="4"/>
      <c r="F4" s="5">
        <v>2059598.8</v>
      </c>
    </row>
    <row r="5" spans="1:6" x14ac:dyDescent="0.35">
      <c r="A5" s="7" t="s">
        <v>2</v>
      </c>
      <c r="B5" s="8"/>
      <c r="C5" s="8"/>
      <c r="D5" s="8"/>
      <c r="E5" s="8"/>
      <c r="F5" s="9">
        <v>101485.78</v>
      </c>
    </row>
    <row r="6" spans="1:6" x14ac:dyDescent="0.35">
      <c r="A6" s="7" t="s">
        <v>3</v>
      </c>
      <c r="B6" s="8"/>
      <c r="C6" s="8"/>
      <c r="D6" s="8"/>
      <c r="E6" s="8"/>
      <c r="F6" s="9">
        <v>146610</v>
      </c>
    </row>
    <row r="7" spans="1:6" x14ac:dyDescent="0.35">
      <c r="A7" s="7" t="s">
        <v>4</v>
      </c>
      <c r="B7" s="8"/>
      <c r="C7" s="8"/>
      <c r="D7" s="8"/>
      <c r="E7" s="8"/>
      <c r="F7" s="9">
        <v>18740.66</v>
      </c>
    </row>
    <row r="8" spans="1:6" x14ac:dyDescent="0.35">
      <c r="A8" s="7" t="s">
        <v>5</v>
      </c>
      <c r="B8" s="8"/>
      <c r="C8" s="8"/>
      <c r="D8" s="8"/>
      <c r="E8" s="8"/>
      <c r="F8" s="9">
        <v>-293782.57</v>
      </c>
    </row>
    <row r="9" spans="1:6" x14ac:dyDescent="0.35">
      <c r="A9" s="7" t="s">
        <v>6</v>
      </c>
      <c r="B9" s="8"/>
      <c r="C9" s="8"/>
      <c r="D9" s="8"/>
      <c r="E9" s="8"/>
      <c r="F9" s="9">
        <v>1229735.04</v>
      </c>
    </row>
    <row r="10" spans="1:6" x14ac:dyDescent="0.35">
      <c r="A10" s="7" t="s">
        <v>7</v>
      </c>
      <c r="B10" s="8"/>
      <c r="C10" s="8"/>
      <c r="D10" s="8"/>
      <c r="E10" s="8"/>
      <c r="F10" s="9">
        <v>0</v>
      </c>
    </row>
    <row r="11" spans="1:6" x14ac:dyDescent="0.35">
      <c r="A11" s="7" t="s">
        <v>8</v>
      </c>
      <c r="B11" s="8"/>
      <c r="C11" s="8"/>
      <c r="D11" s="8"/>
      <c r="E11" s="8"/>
      <c r="F11" s="9">
        <v>42803.199999999997</v>
      </c>
    </row>
    <row r="12" spans="1:6" x14ac:dyDescent="0.35">
      <c r="A12" s="7" t="s">
        <v>70</v>
      </c>
      <c r="B12" s="8"/>
      <c r="C12" s="8"/>
      <c r="D12" s="8"/>
      <c r="E12" s="8"/>
      <c r="F12" s="9">
        <v>0</v>
      </c>
    </row>
    <row r="13" spans="1:6" x14ac:dyDescent="0.35">
      <c r="A13" s="11" t="s">
        <v>67</v>
      </c>
      <c r="B13" s="21">
        <f>+B2</f>
        <v>42886</v>
      </c>
      <c r="C13" s="12"/>
      <c r="D13" s="12"/>
      <c r="E13" s="12"/>
      <c r="F13" s="13">
        <f>SUM(F4:F12)</f>
        <v>3305190.91</v>
      </c>
    </row>
    <row r="14" spans="1:6" x14ac:dyDescent="0.35">
      <c r="F14" s="1"/>
    </row>
    <row r="15" spans="1:6" ht="18.5" x14ac:dyDescent="0.45">
      <c r="A15" s="2" t="s">
        <v>20</v>
      </c>
      <c r="F15" s="1"/>
    </row>
    <row r="16" spans="1:6" x14ac:dyDescent="0.35">
      <c r="F16" s="1"/>
    </row>
    <row r="17" spans="1:6" x14ac:dyDescent="0.35">
      <c r="A17" s="3" t="s">
        <v>68</v>
      </c>
      <c r="B17" s="19">
        <v>42856</v>
      </c>
      <c r="C17" s="4"/>
      <c r="D17" s="4"/>
      <c r="E17" s="4"/>
      <c r="F17" s="15">
        <v>3133226.44</v>
      </c>
    </row>
    <row r="18" spans="1:6" x14ac:dyDescent="0.35">
      <c r="A18" s="7"/>
      <c r="B18" s="8"/>
      <c r="C18" s="8"/>
      <c r="D18" s="8"/>
      <c r="E18" s="8"/>
      <c r="F18" s="16"/>
    </row>
    <row r="19" spans="1:6" x14ac:dyDescent="0.35">
      <c r="A19" s="7"/>
      <c r="B19" s="8"/>
      <c r="C19" s="8"/>
      <c r="D19" s="8"/>
      <c r="E19" s="8"/>
      <c r="F19" s="16"/>
    </row>
    <row r="20" spans="1:6" x14ac:dyDescent="0.35">
      <c r="A20" s="7" t="s">
        <v>19</v>
      </c>
      <c r="B20" s="8"/>
      <c r="C20" s="8"/>
      <c r="D20" s="8"/>
      <c r="E20" s="8"/>
      <c r="F20" s="16">
        <v>2234316.7200000002</v>
      </c>
    </row>
    <row r="21" spans="1:6" x14ac:dyDescent="0.35">
      <c r="A21" s="7"/>
      <c r="B21" s="8"/>
      <c r="C21" s="8"/>
      <c r="D21" s="8"/>
      <c r="E21" s="8"/>
      <c r="F21" s="16"/>
    </row>
    <row r="22" spans="1:6" x14ac:dyDescent="0.35">
      <c r="A22" s="7"/>
      <c r="B22" s="8"/>
      <c r="C22" s="8"/>
      <c r="D22" s="8"/>
      <c r="E22" s="8"/>
      <c r="F22" s="16"/>
    </row>
    <row r="23" spans="1:6" x14ac:dyDescent="0.35">
      <c r="A23" s="7" t="s">
        <v>17</v>
      </c>
      <c r="B23" s="8"/>
      <c r="C23" s="8"/>
      <c r="D23" s="8"/>
      <c r="E23" s="8"/>
      <c r="F23" s="16">
        <v>-2062352.25</v>
      </c>
    </row>
    <row r="24" spans="1:6" x14ac:dyDescent="0.35">
      <c r="A24" s="7"/>
      <c r="B24" s="8"/>
      <c r="C24" s="8"/>
      <c r="D24" s="8"/>
      <c r="E24" s="8"/>
      <c r="F24" s="16"/>
    </row>
    <row r="25" spans="1:6" x14ac:dyDescent="0.35">
      <c r="A25" s="7"/>
      <c r="B25" s="8"/>
      <c r="C25" s="8"/>
      <c r="D25" s="8"/>
      <c r="E25" s="8"/>
      <c r="F25" s="16"/>
    </row>
    <row r="26" spans="1:6" x14ac:dyDescent="0.35">
      <c r="A26" s="11" t="s">
        <v>63</v>
      </c>
      <c r="B26" s="21">
        <f>+B2</f>
        <v>42886</v>
      </c>
      <c r="C26" s="12"/>
      <c r="D26" s="12"/>
      <c r="E26" s="12"/>
      <c r="F26" s="17">
        <f>+F17+F20+F23</f>
        <v>3305190.91</v>
      </c>
    </row>
    <row r="27" spans="1:6" x14ac:dyDescent="0.35">
      <c r="F27" s="1"/>
    </row>
    <row r="28" spans="1:6" ht="18.5" x14ac:dyDescent="0.45">
      <c r="A28" s="2" t="s">
        <v>14</v>
      </c>
      <c r="F28" s="1"/>
    </row>
    <row r="29" spans="1:6" x14ac:dyDescent="0.35">
      <c r="F29" s="1"/>
    </row>
    <row r="31" spans="1:6" x14ac:dyDescent="0.35">
      <c r="A31" s="3" t="s">
        <v>65</v>
      </c>
      <c r="B31" s="19">
        <f>+B2</f>
        <v>42886</v>
      </c>
      <c r="C31" s="4" t="s">
        <v>71</v>
      </c>
      <c r="D31" s="4"/>
      <c r="E31" s="4"/>
      <c r="F31" s="15">
        <v>2415395.29</v>
      </c>
    </row>
    <row r="32" spans="1:6" x14ac:dyDescent="0.35">
      <c r="A32" s="7"/>
      <c r="B32" s="20">
        <f>+B31</f>
        <v>42886</v>
      </c>
      <c r="C32" s="8" t="s">
        <v>72</v>
      </c>
      <c r="D32" s="8"/>
      <c r="E32" s="8"/>
      <c r="F32" s="16">
        <v>1229735.04</v>
      </c>
    </row>
    <row r="33" spans="1:6" x14ac:dyDescent="0.35">
      <c r="A33" s="7"/>
      <c r="B33" s="8"/>
      <c r="C33" s="8"/>
      <c r="D33" s="8"/>
      <c r="E33" s="8"/>
      <c r="F33" s="16"/>
    </row>
    <row r="34" spans="1:6" x14ac:dyDescent="0.35">
      <c r="A34" s="7"/>
      <c r="B34" s="8"/>
      <c r="C34" s="8"/>
      <c r="D34" s="8"/>
      <c r="E34" s="8"/>
      <c r="F34" s="16"/>
    </row>
    <row r="35" spans="1:6" x14ac:dyDescent="0.35">
      <c r="A35" s="7"/>
      <c r="B35" s="8"/>
      <c r="C35" s="8"/>
      <c r="D35" s="8"/>
      <c r="E35" s="8"/>
      <c r="F35" s="16"/>
    </row>
    <row r="36" spans="1:6" x14ac:dyDescent="0.35">
      <c r="A36" s="7"/>
      <c r="B36" s="8"/>
      <c r="C36" s="8"/>
      <c r="D36" s="8"/>
      <c r="E36" s="8"/>
      <c r="F36" s="16"/>
    </row>
    <row r="37" spans="1:6" x14ac:dyDescent="0.35">
      <c r="A37" s="7"/>
      <c r="B37" s="8" t="s">
        <v>73</v>
      </c>
      <c r="C37" s="8"/>
      <c r="D37" s="8"/>
      <c r="E37" s="8"/>
      <c r="F37" s="16">
        <v>41.19</v>
      </c>
    </row>
    <row r="38" spans="1:6" x14ac:dyDescent="0.35">
      <c r="A38" s="7" t="s">
        <v>0</v>
      </c>
      <c r="B38" s="8" t="s">
        <v>23</v>
      </c>
      <c r="C38" s="8"/>
      <c r="D38" s="8"/>
      <c r="E38" s="8"/>
      <c r="F38" s="16">
        <v>-126074.62</v>
      </c>
    </row>
    <row r="39" spans="1:6" x14ac:dyDescent="0.35">
      <c r="A39" s="7"/>
      <c r="B39" s="8" t="s">
        <v>24</v>
      </c>
      <c r="C39" s="8"/>
      <c r="D39" s="8"/>
      <c r="E39" s="8"/>
      <c r="F39" s="16">
        <v>-213905.66</v>
      </c>
    </row>
    <row r="40" spans="1:6" x14ac:dyDescent="0.35">
      <c r="A40" s="7" t="s">
        <v>66</v>
      </c>
      <c r="B40" s="20">
        <f>+B2</f>
        <v>42886</v>
      </c>
      <c r="C40" s="8"/>
      <c r="D40" s="8"/>
      <c r="E40" s="8"/>
      <c r="F40" s="16">
        <f>SUM(F31:F39)</f>
        <v>3305191.2399999998</v>
      </c>
    </row>
    <row r="41" spans="1:6" x14ac:dyDescent="0.35">
      <c r="A41" s="7"/>
      <c r="B41" s="8"/>
      <c r="C41" s="8"/>
      <c r="D41" s="8"/>
      <c r="E41" s="8"/>
      <c r="F41" s="16"/>
    </row>
    <row r="42" spans="1:6" x14ac:dyDescent="0.35">
      <c r="A42" s="7"/>
      <c r="B42" s="8"/>
      <c r="C42" s="8"/>
      <c r="D42" s="8"/>
      <c r="E42" s="8"/>
      <c r="F42" s="16"/>
    </row>
    <row r="43" spans="1:6" x14ac:dyDescent="0.3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A2" sqref="A2"/>
    </sheetView>
  </sheetViews>
  <sheetFormatPr defaultRowHeight="14.5" x14ac:dyDescent="0.35"/>
  <cols>
    <col min="8" max="8" width="13.54296875" bestFit="1" customWidth="1"/>
  </cols>
  <sheetData>
    <row r="1" spans="1:9" x14ac:dyDescent="0.35">
      <c r="H1" s="1"/>
    </row>
    <row r="2" spans="1:9" ht="18.5" x14ac:dyDescent="0.45">
      <c r="A2" s="2" t="s">
        <v>26</v>
      </c>
      <c r="B2" s="2"/>
      <c r="C2" s="2"/>
      <c r="D2" s="2"/>
      <c r="H2" s="1"/>
    </row>
    <row r="3" spans="1:9" x14ac:dyDescent="0.35">
      <c r="H3" s="1"/>
    </row>
    <row r="4" spans="1:9" x14ac:dyDescent="0.3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35">
      <c r="A5" s="7" t="s">
        <v>2</v>
      </c>
      <c r="B5" s="8"/>
      <c r="C5" s="8"/>
      <c r="D5" s="8"/>
      <c r="E5" s="8"/>
      <c r="F5" s="8"/>
      <c r="G5" s="8"/>
      <c r="H5" s="9">
        <v>-4399.38</v>
      </c>
      <c r="I5" s="10"/>
    </row>
    <row r="6" spans="1:9" x14ac:dyDescent="0.3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35">
      <c r="A7" s="7" t="s">
        <v>4</v>
      </c>
      <c r="B7" s="8"/>
      <c r="C7" s="8"/>
      <c r="D7" s="8"/>
      <c r="E7" s="8"/>
      <c r="F7" s="8"/>
      <c r="G7" s="8"/>
      <c r="H7" s="9">
        <v>50488.49</v>
      </c>
      <c r="I7" s="10"/>
    </row>
    <row r="8" spans="1:9" x14ac:dyDescent="0.35">
      <c r="A8" s="7" t="s">
        <v>5</v>
      </c>
      <c r="B8" s="8"/>
      <c r="C8" s="8"/>
      <c r="D8" s="8"/>
      <c r="E8" s="8"/>
      <c r="F8" s="8"/>
      <c r="G8" s="8"/>
      <c r="H8" s="9">
        <v>512729.69</v>
      </c>
      <c r="I8" s="10"/>
    </row>
    <row r="9" spans="1:9" x14ac:dyDescent="0.35">
      <c r="A9" s="7" t="s">
        <v>6</v>
      </c>
      <c r="B9" s="8"/>
      <c r="C9" s="8"/>
      <c r="D9" s="8"/>
      <c r="E9" s="8"/>
      <c r="F9" s="8"/>
      <c r="G9" s="8"/>
      <c r="H9" s="9">
        <v>204960.61</v>
      </c>
      <c r="I9" s="10"/>
    </row>
    <row r="10" spans="1:9" x14ac:dyDescent="0.3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35">
      <c r="A11" s="7" t="s">
        <v>8</v>
      </c>
      <c r="B11" s="8"/>
      <c r="C11" s="8"/>
      <c r="D11" s="8"/>
      <c r="E11" s="8"/>
      <c r="F11" s="8"/>
      <c r="G11" s="8"/>
      <c r="H11" s="9">
        <v>108728.07</v>
      </c>
      <c r="I11" s="10"/>
    </row>
    <row r="12" spans="1:9" x14ac:dyDescent="0.3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35">
      <c r="A13" s="11" t="s">
        <v>11</v>
      </c>
      <c r="B13" s="12"/>
      <c r="C13" s="12"/>
      <c r="D13" s="12"/>
      <c r="E13" s="12"/>
      <c r="F13" s="12"/>
      <c r="G13" s="12"/>
      <c r="H13" s="13">
        <f>SUM(H4:H12)</f>
        <v>3402157.53</v>
      </c>
      <c r="I13" s="14"/>
    </row>
    <row r="14" spans="1:9" x14ac:dyDescent="0.35">
      <c r="H14" s="1"/>
    </row>
    <row r="15" spans="1:9" ht="18.5" x14ac:dyDescent="0.45">
      <c r="A15" s="2" t="s">
        <v>20</v>
      </c>
      <c r="H15" s="1"/>
    </row>
    <row r="16" spans="1:9" x14ac:dyDescent="0.35">
      <c r="H16" s="1"/>
    </row>
    <row r="17" spans="1:8" x14ac:dyDescent="0.35">
      <c r="A17" s="3" t="s">
        <v>16</v>
      </c>
      <c r="B17" s="4"/>
      <c r="C17" s="4"/>
      <c r="D17" s="4"/>
      <c r="E17" s="4"/>
      <c r="F17" s="4"/>
      <c r="G17" s="4"/>
      <c r="H17" s="15">
        <v>3385705.38</v>
      </c>
    </row>
    <row r="18" spans="1:8" x14ac:dyDescent="0.35">
      <c r="A18" s="7"/>
      <c r="B18" s="8"/>
      <c r="C18" s="8"/>
      <c r="D18" s="8"/>
      <c r="E18" s="8"/>
      <c r="F18" s="8"/>
      <c r="G18" s="8"/>
      <c r="H18" s="16"/>
    </row>
    <row r="19" spans="1:8" x14ac:dyDescent="0.35">
      <c r="A19" s="7"/>
      <c r="B19" s="8"/>
      <c r="C19" s="8"/>
      <c r="D19" s="8"/>
      <c r="E19" s="8"/>
      <c r="F19" s="8"/>
      <c r="G19" s="8"/>
      <c r="H19" s="16"/>
    </row>
    <row r="20" spans="1:8" x14ac:dyDescent="0.35">
      <c r="A20" s="7" t="s">
        <v>19</v>
      </c>
      <c r="B20" s="8"/>
      <c r="C20" s="8"/>
      <c r="D20" s="8"/>
      <c r="E20" s="8"/>
      <c r="F20" s="8"/>
      <c r="G20" s="8"/>
      <c r="H20" s="16">
        <v>1295683.27</v>
      </c>
    </row>
    <row r="21" spans="1:8" x14ac:dyDescent="0.35">
      <c r="A21" s="7"/>
      <c r="B21" s="8"/>
      <c r="C21" s="8"/>
      <c r="D21" s="8"/>
      <c r="E21" s="8"/>
      <c r="F21" s="8"/>
      <c r="G21" s="8"/>
      <c r="H21" s="16"/>
    </row>
    <row r="22" spans="1:8" x14ac:dyDescent="0.35">
      <c r="A22" s="7"/>
      <c r="B22" s="8"/>
      <c r="C22" s="8"/>
      <c r="D22" s="8"/>
      <c r="E22" s="8"/>
      <c r="F22" s="8"/>
      <c r="G22" s="8"/>
      <c r="H22" s="16"/>
    </row>
    <row r="23" spans="1:8" x14ac:dyDescent="0.35">
      <c r="A23" s="7" t="s">
        <v>17</v>
      </c>
      <c r="B23" s="8"/>
      <c r="C23" s="8"/>
      <c r="D23" s="8"/>
      <c r="E23" s="8"/>
      <c r="F23" s="8"/>
      <c r="G23" s="8"/>
      <c r="H23" s="16">
        <v>-1279231.1200000001</v>
      </c>
    </row>
    <row r="24" spans="1:8" x14ac:dyDescent="0.35">
      <c r="A24" s="7"/>
      <c r="B24" s="8"/>
      <c r="C24" s="8"/>
      <c r="D24" s="8"/>
      <c r="E24" s="8"/>
      <c r="F24" s="8"/>
      <c r="G24" s="8"/>
      <c r="H24" s="16"/>
    </row>
    <row r="25" spans="1:8" x14ac:dyDescent="0.35">
      <c r="A25" s="7"/>
      <c r="B25" s="8"/>
      <c r="C25" s="8"/>
      <c r="D25" s="8"/>
      <c r="E25" s="8"/>
      <c r="F25" s="8"/>
      <c r="G25" s="8"/>
      <c r="H25" s="16"/>
    </row>
    <row r="26" spans="1:8" x14ac:dyDescent="0.35">
      <c r="A26" s="11" t="s">
        <v>18</v>
      </c>
      <c r="B26" s="12"/>
      <c r="C26" s="12"/>
      <c r="D26" s="12"/>
      <c r="E26" s="12"/>
      <c r="F26" s="12"/>
      <c r="G26" s="12"/>
      <c r="H26" s="17">
        <f>+H17+H20+H23</f>
        <v>3402157.5300000003</v>
      </c>
    </row>
    <row r="27" spans="1:8" x14ac:dyDescent="0.35">
      <c r="H27" s="1"/>
    </row>
    <row r="28" spans="1:8" ht="18.5" x14ac:dyDescent="0.45">
      <c r="A28" s="2" t="s">
        <v>14</v>
      </c>
      <c r="H28" s="1"/>
    </row>
    <row r="29" spans="1:8" x14ac:dyDescent="0.35">
      <c r="H29" s="1"/>
    </row>
    <row r="30" spans="1:8" x14ac:dyDescent="0.35">
      <c r="A30" s="3" t="s">
        <v>27</v>
      </c>
      <c r="B30" s="4"/>
      <c r="C30" s="4"/>
      <c r="D30" s="4"/>
      <c r="E30" s="4" t="s">
        <v>21</v>
      </c>
      <c r="F30" s="4"/>
      <c r="G30" s="4"/>
      <c r="H30" s="15">
        <v>3112656.52</v>
      </c>
    </row>
    <row r="31" spans="1:8" x14ac:dyDescent="0.35">
      <c r="A31" s="7"/>
      <c r="B31" s="8"/>
      <c r="C31" s="8"/>
      <c r="D31" s="8"/>
      <c r="E31" s="8" t="s">
        <v>22</v>
      </c>
      <c r="F31" s="8"/>
      <c r="G31" s="8"/>
      <c r="H31" s="16">
        <v>189987.52</v>
      </c>
    </row>
    <row r="32" spans="1:8" x14ac:dyDescent="0.35">
      <c r="A32" s="7"/>
      <c r="B32" s="8"/>
      <c r="C32" s="8"/>
      <c r="D32" s="8"/>
      <c r="E32" s="8"/>
      <c r="F32" s="8"/>
      <c r="G32" s="8"/>
      <c r="H32" s="16"/>
    </row>
    <row r="33" spans="1:8" x14ac:dyDescent="0.3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-64987.360000000001</v>
      </c>
    </row>
    <row r="34" spans="1:8" x14ac:dyDescent="0.35">
      <c r="A34" s="7"/>
      <c r="B34" s="8"/>
      <c r="C34" s="8"/>
      <c r="D34" s="8" t="s">
        <v>24</v>
      </c>
      <c r="E34" s="8"/>
      <c r="F34" s="8"/>
      <c r="G34" s="8"/>
      <c r="H34" s="16">
        <v>-79941.899999999994</v>
      </c>
    </row>
    <row r="35" spans="1:8" x14ac:dyDescent="0.35">
      <c r="A35" s="7" t="s">
        <v>29</v>
      </c>
      <c r="B35" s="8"/>
      <c r="C35" s="8"/>
      <c r="D35" s="8"/>
      <c r="E35" s="8"/>
      <c r="F35" s="8"/>
      <c r="G35" s="8"/>
      <c r="H35" s="16">
        <v>244374.98</v>
      </c>
    </row>
    <row r="36" spans="1:8" x14ac:dyDescent="0.35">
      <c r="A36" s="7" t="s">
        <v>28</v>
      </c>
      <c r="B36" s="8"/>
      <c r="C36" s="8"/>
      <c r="D36" s="8"/>
      <c r="E36" s="8"/>
      <c r="F36" s="8"/>
      <c r="G36" s="8"/>
      <c r="H36" s="16">
        <f>SUM(H30:H35)</f>
        <v>3402089.7600000002</v>
      </c>
    </row>
    <row r="37" spans="1:8" x14ac:dyDescent="0.35">
      <c r="A37" s="7"/>
      <c r="B37" s="8"/>
      <c r="C37" s="8"/>
      <c r="D37" s="8"/>
      <c r="E37" s="8"/>
      <c r="F37" s="8"/>
      <c r="G37" s="8"/>
      <c r="H37" s="16"/>
    </row>
    <row r="38" spans="1:8" x14ac:dyDescent="0.35">
      <c r="A38" s="7"/>
      <c r="B38" s="8"/>
      <c r="C38" s="8"/>
      <c r="D38" s="8"/>
      <c r="E38" s="8"/>
      <c r="F38" s="8"/>
      <c r="G38" s="8"/>
      <c r="H38" s="16"/>
    </row>
    <row r="39" spans="1:8" x14ac:dyDescent="0.3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67.769999999552965</v>
      </c>
    </row>
    <row r="40" spans="1:8" x14ac:dyDescent="0.35">
      <c r="H40" s="1"/>
    </row>
    <row r="41" spans="1:8" x14ac:dyDescent="0.35">
      <c r="H41" s="1"/>
    </row>
    <row r="42" spans="1:8" x14ac:dyDescent="0.35">
      <c r="H42" s="1"/>
    </row>
    <row r="43" spans="1:8" x14ac:dyDescent="0.3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6"/>
    </sheetView>
  </sheetViews>
  <sheetFormatPr defaultRowHeight="14.5" x14ac:dyDescent="0.35"/>
  <cols>
    <col min="1" max="1" width="33.7265625" bestFit="1" customWidth="1"/>
    <col min="2" max="2" width="9.7265625" bestFit="1" customWidth="1"/>
    <col min="6" max="6" width="13.54296875" bestFit="1" customWidth="1"/>
  </cols>
  <sheetData>
    <row r="1" spans="1:6" x14ac:dyDescent="0.35">
      <c r="F1" s="1"/>
    </row>
    <row r="2" spans="1:6" ht="18.5" x14ac:dyDescent="0.45">
      <c r="A2" s="2" t="s">
        <v>62</v>
      </c>
      <c r="B2" s="18">
        <v>42916</v>
      </c>
      <c r="F2" s="1"/>
    </row>
    <row r="3" spans="1:6" x14ac:dyDescent="0.35">
      <c r="F3" s="1"/>
    </row>
    <row r="4" spans="1:6" x14ac:dyDescent="0.35">
      <c r="A4" s="3" t="s">
        <v>1</v>
      </c>
      <c r="B4" s="4"/>
      <c r="C4" s="4"/>
      <c r="D4" s="4"/>
      <c r="E4" s="4"/>
      <c r="F4" s="5">
        <v>1459424.82</v>
      </c>
    </row>
    <row r="5" spans="1:6" x14ac:dyDescent="0.35">
      <c r="A5" s="7" t="s">
        <v>2</v>
      </c>
      <c r="B5" s="8"/>
      <c r="C5" s="8"/>
      <c r="D5" s="8"/>
      <c r="E5" s="8"/>
      <c r="F5" s="9">
        <v>-65474.02</v>
      </c>
    </row>
    <row r="6" spans="1:6" x14ac:dyDescent="0.35">
      <c r="A6" s="7" t="s">
        <v>4</v>
      </c>
      <c r="B6" s="8"/>
      <c r="C6" s="8"/>
      <c r="D6" s="8"/>
      <c r="E6" s="8"/>
      <c r="F6" s="9">
        <v>15984.41</v>
      </c>
    </row>
    <row r="7" spans="1:6" x14ac:dyDescent="0.35">
      <c r="A7" s="7" t="s">
        <v>3</v>
      </c>
      <c r="B7" s="8"/>
      <c r="C7" s="8"/>
      <c r="D7" s="8"/>
      <c r="E7" s="8"/>
      <c r="F7" s="9">
        <v>0</v>
      </c>
    </row>
    <row r="8" spans="1:6" x14ac:dyDescent="0.35">
      <c r="A8" s="7" t="s">
        <v>5</v>
      </c>
      <c r="B8" s="8"/>
      <c r="C8" s="8"/>
      <c r="D8" s="8"/>
      <c r="E8" s="8"/>
      <c r="F8" s="9">
        <v>0</v>
      </c>
    </row>
    <row r="9" spans="1:6" x14ac:dyDescent="0.35">
      <c r="A9" s="7" t="s">
        <v>6</v>
      </c>
      <c r="B9" s="8"/>
      <c r="C9" s="8"/>
      <c r="D9" s="8"/>
      <c r="E9" s="8"/>
      <c r="F9" s="9">
        <v>1098124.68</v>
      </c>
    </row>
    <row r="10" spans="1:6" x14ac:dyDescent="0.35">
      <c r="A10" s="7" t="s">
        <v>7</v>
      </c>
      <c r="B10" s="8"/>
      <c r="C10" s="8"/>
      <c r="D10" s="8"/>
      <c r="E10" s="8"/>
      <c r="F10" s="9">
        <v>0</v>
      </c>
    </row>
    <row r="11" spans="1:6" x14ac:dyDescent="0.35">
      <c r="A11" s="7" t="s">
        <v>8</v>
      </c>
      <c r="B11" s="8"/>
      <c r="C11" s="8"/>
      <c r="D11" s="8"/>
      <c r="E11" s="8"/>
      <c r="F11" s="9">
        <v>40249.279999999999</v>
      </c>
    </row>
    <row r="12" spans="1:6" x14ac:dyDescent="0.35">
      <c r="A12" s="7" t="s">
        <v>70</v>
      </c>
      <c r="B12" s="8"/>
      <c r="C12" s="8"/>
      <c r="D12" s="8"/>
      <c r="E12" s="8"/>
      <c r="F12" s="9">
        <v>0</v>
      </c>
    </row>
    <row r="13" spans="1:6" x14ac:dyDescent="0.35">
      <c r="A13" s="11" t="s">
        <v>67</v>
      </c>
      <c r="B13" s="21">
        <f>+B2</f>
        <v>42916</v>
      </c>
      <c r="C13" s="12"/>
      <c r="D13" s="12"/>
      <c r="E13" s="12"/>
      <c r="F13" s="13">
        <f>SUM(F4:F12)</f>
        <v>2548309.1699999995</v>
      </c>
    </row>
    <row r="14" spans="1:6" x14ac:dyDescent="0.35">
      <c r="F14" s="1"/>
    </row>
    <row r="15" spans="1:6" ht="18.5" x14ac:dyDescent="0.45">
      <c r="A15" s="2" t="s">
        <v>20</v>
      </c>
      <c r="F15" s="1"/>
    </row>
    <row r="16" spans="1:6" x14ac:dyDescent="0.35">
      <c r="F16" s="1"/>
    </row>
    <row r="17" spans="1:6" x14ac:dyDescent="0.35">
      <c r="A17" s="3" t="s">
        <v>68</v>
      </c>
      <c r="B17" s="19">
        <v>42887</v>
      </c>
      <c r="C17" s="4"/>
      <c r="D17" s="4"/>
      <c r="E17" s="4"/>
      <c r="F17" s="15">
        <v>3305190.91</v>
      </c>
    </row>
    <row r="18" spans="1:6" x14ac:dyDescent="0.35">
      <c r="A18" s="7"/>
      <c r="B18" s="8"/>
      <c r="C18" s="8"/>
      <c r="D18" s="8"/>
      <c r="E18" s="8"/>
      <c r="F18" s="16"/>
    </row>
    <row r="19" spans="1:6" x14ac:dyDescent="0.35">
      <c r="A19" s="7"/>
      <c r="B19" s="8"/>
      <c r="C19" s="8"/>
      <c r="D19" s="8"/>
      <c r="E19" s="8"/>
      <c r="F19" s="16"/>
    </row>
    <row r="20" spans="1:6" x14ac:dyDescent="0.35">
      <c r="A20" s="7" t="s">
        <v>19</v>
      </c>
      <c r="B20" s="8"/>
      <c r="C20" s="8"/>
      <c r="D20" s="8"/>
      <c r="E20" s="8"/>
      <c r="F20" s="16">
        <v>2949175.8</v>
      </c>
    </row>
    <row r="21" spans="1:6" x14ac:dyDescent="0.35">
      <c r="A21" s="7"/>
      <c r="B21" s="8"/>
      <c r="C21" s="8"/>
      <c r="D21" s="8"/>
      <c r="E21" s="8"/>
      <c r="F21" s="16"/>
    </row>
    <row r="22" spans="1:6" x14ac:dyDescent="0.35">
      <c r="A22" s="7"/>
      <c r="B22" s="8"/>
      <c r="C22" s="8"/>
      <c r="D22" s="8"/>
      <c r="E22" s="8"/>
      <c r="F22" s="16"/>
    </row>
    <row r="23" spans="1:6" x14ac:dyDescent="0.35">
      <c r="A23" s="7" t="s">
        <v>17</v>
      </c>
      <c r="B23" s="8"/>
      <c r="C23" s="8"/>
      <c r="D23" s="8"/>
      <c r="E23" s="8"/>
      <c r="F23" s="16">
        <v>-3706057.54</v>
      </c>
    </row>
    <row r="24" spans="1:6" x14ac:dyDescent="0.35">
      <c r="A24" s="7"/>
      <c r="B24" s="8"/>
      <c r="C24" s="8"/>
      <c r="D24" s="8"/>
      <c r="E24" s="8"/>
      <c r="F24" s="16"/>
    </row>
    <row r="25" spans="1:6" x14ac:dyDescent="0.35">
      <c r="A25" s="7"/>
      <c r="B25" s="8"/>
      <c r="C25" s="8"/>
      <c r="D25" s="8"/>
      <c r="E25" s="8"/>
      <c r="F25" s="16"/>
    </row>
    <row r="26" spans="1:6" x14ac:dyDescent="0.35">
      <c r="A26" s="11" t="s">
        <v>63</v>
      </c>
      <c r="B26" s="21">
        <f>+B2</f>
        <v>42916</v>
      </c>
      <c r="C26" s="12"/>
      <c r="D26" s="12"/>
      <c r="E26" s="12"/>
      <c r="F26" s="17">
        <f>+F17+F20+F23</f>
        <v>2548309.17</v>
      </c>
    </row>
    <row r="27" spans="1:6" x14ac:dyDescent="0.35">
      <c r="F27" s="1"/>
    </row>
    <row r="28" spans="1:6" ht="18.5" x14ac:dyDescent="0.45">
      <c r="A28" s="2" t="s">
        <v>14</v>
      </c>
      <c r="F28" s="1"/>
    </row>
    <row r="29" spans="1:6" x14ac:dyDescent="0.35">
      <c r="F29" s="1"/>
    </row>
    <row r="31" spans="1:6" x14ac:dyDescent="0.35">
      <c r="A31" s="3" t="s">
        <v>65</v>
      </c>
      <c r="B31" s="19">
        <f>+B2</f>
        <v>42916</v>
      </c>
      <c r="C31" s="4" t="s">
        <v>71</v>
      </c>
      <c r="D31" s="4"/>
      <c r="E31" s="4"/>
      <c r="F31" s="15">
        <v>1917874.95</v>
      </c>
    </row>
    <row r="32" spans="1:6" x14ac:dyDescent="0.35">
      <c r="A32" s="7"/>
      <c r="B32" s="20">
        <f>+B31</f>
        <v>42916</v>
      </c>
      <c r="C32" s="8" t="s">
        <v>72</v>
      </c>
      <c r="D32" s="8"/>
      <c r="E32" s="8"/>
      <c r="F32" s="16">
        <v>1098124.68</v>
      </c>
    </row>
    <row r="33" spans="1:6" x14ac:dyDescent="0.35">
      <c r="A33" s="7"/>
      <c r="B33" s="8"/>
      <c r="C33" s="8"/>
      <c r="D33" s="8"/>
      <c r="E33" s="8"/>
      <c r="F33" s="16"/>
    </row>
    <row r="34" spans="1:6" x14ac:dyDescent="0.35">
      <c r="A34" s="7"/>
      <c r="B34" s="8"/>
      <c r="C34" s="8"/>
      <c r="D34" s="8"/>
      <c r="E34" s="8"/>
      <c r="F34" s="16"/>
    </row>
    <row r="35" spans="1:6" x14ac:dyDescent="0.35">
      <c r="A35" s="7"/>
      <c r="B35" s="8"/>
      <c r="C35" s="8"/>
      <c r="D35" s="8"/>
      <c r="E35" s="8"/>
      <c r="F35" s="16"/>
    </row>
    <row r="36" spans="1:6" x14ac:dyDescent="0.35">
      <c r="A36" s="7"/>
      <c r="B36" s="8"/>
      <c r="C36" s="8"/>
      <c r="D36" s="8"/>
      <c r="E36" s="8"/>
      <c r="F36" s="16"/>
    </row>
    <row r="37" spans="1:6" x14ac:dyDescent="0.35">
      <c r="A37" s="7"/>
      <c r="B37" s="8" t="s">
        <v>73</v>
      </c>
      <c r="C37" s="8"/>
      <c r="D37" s="8"/>
      <c r="E37" s="8"/>
      <c r="F37" s="16">
        <v>41.19</v>
      </c>
    </row>
    <row r="38" spans="1:6" x14ac:dyDescent="0.35">
      <c r="A38" s="7" t="s">
        <v>0</v>
      </c>
      <c r="B38" s="8" t="s">
        <v>23</v>
      </c>
      <c r="C38" s="8"/>
      <c r="D38" s="8"/>
      <c r="E38" s="8"/>
      <c r="F38" s="16">
        <v>-103058.85</v>
      </c>
    </row>
    <row r="39" spans="1:6" x14ac:dyDescent="0.35">
      <c r="A39" s="7"/>
      <c r="B39" s="8" t="s">
        <v>24</v>
      </c>
      <c r="C39" s="8"/>
      <c r="D39" s="8"/>
      <c r="E39" s="8"/>
      <c r="F39" s="16">
        <v>-364672.47</v>
      </c>
    </row>
    <row r="40" spans="1:6" x14ac:dyDescent="0.35">
      <c r="A40" s="7" t="s">
        <v>66</v>
      </c>
      <c r="B40" s="20">
        <f>+B2</f>
        <v>42916</v>
      </c>
      <c r="C40" s="8"/>
      <c r="D40" s="8"/>
      <c r="E40" s="8"/>
      <c r="F40" s="16">
        <f>SUM(F31:F39)</f>
        <v>2548309.5</v>
      </c>
    </row>
    <row r="41" spans="1:6" x14ac:dyDescent="0.35">
      <c r="A41" s="7"/>
      <c r="B41" s="8"/>
      <c r="C41" s="8"/>
      <c r="D41" s="8"/>
      <c r="E41" s="8"/>
      <c r="F41" s="16"/>
    </row>
    <row r="42" spans="1:6" x14ac:dyDescent="0.35">
      <c r="A42" s="7"/>
      <c r="B42" s="8"/>
      <c r="C42" s="8"/>
      <c r="D42" s="8"/>
      <c r="E42" s="8"/>
      <c r="F42" s="16"/>
    </row>
    <row r="43" spans="1:6" x14ac:dyDescent="0.3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2"/>
    </sheetView>
  </sheetViews>
  <sheetFormatPr defaultRowHeight="14.5" x14ac:dyDescent="0.35"/>
  <cols>
    <col min="1" max="1" width="33.7265625" bestFit="1" customWidth="1"/>
    <col min="2" max="2" width="31.81640625" bestFit="1" customWidth="1"/>
    <col min="6" max="6" width="13.54296875" bestFit="1" customWidth="1"/>
  </cols>
  <sheetData>
    <row r="1" spans="1:6" x14ac:dyDescent="0.35">
      <c r="F1" s="1"/>
    </row>
    <row r="2" spans="1:6" ht="18.5" x14ac:dyDescent="0.45">
      <c r="A2" s="2" t="s">
        <v>62</v>
      </c>
      <c r="B2" s="18">
        <v>42947</v>
      </c>
      <c r="F2" s="1"/>
    </row>
    <row r="3" spans="1:6" x14ac:dyDescent="0.35">
      <c r="F3" s="1"/>
    </row>
    <row r="4" spans="1:6" x14ac:dyDescent="0.35">
      <c r="A4" s="3" t="s">
        <v>1</v>
      </c>
      <c r="B4" s="4"/>
      <c r="C4" s="4"/>
      <c r="D4" s="4"/>
      <c r="E4" s="4"/>
      <c r="F4" s="5">
        <v>1475268.09</v>
      </c>
    </row>
    <row r="5" spans="1:6" x14ac:dyDescent="0.35">
      <c r="A5" s="7" t="s">
        <v>2</v>
      </c>
      <c r="B5" s="8"/>
      <c r="C5" s="8"/>
      <c r="D5" s="8"/>
      <c r="E5" s="8"/>
      <c r="F5" s="9">
        <v>61291.99</v>
      </c>
    </row>
    <row r="6" spans="1:6" x14ac:dyDescent="0.35">
      <c r="A6" s="7" t="s">
        <v>4</v>
      </c>
      <c r="B6" s="8"/>
      <c r="C6" s="8"/>
      <c r="D6" s="8"/>
      <c r="E6" s="8"/>
      <c r="F6" s="9">
        <v>15999.41</v>
      </c>
    </row>
    <row r="7" spans="1:6" x14ac:dyDescent="0.35">
      <c r="A7" s="7" t="s">
        <v>3</v>
      </c>
      <c r="B7" s="8"/>
      <c r="C7" s="8"/>
      <c r="D7" s="8"/>
      <c r="E7" s="8"/>
      <c r="F7" s="9">
        <v>73305</v>
      </c>
    </row>
    <row r="8" spans="1:6" x14ac:dyDescent="0.35">
      <c r="A8" s="7" t="s">
        <v>5</v>
      </c>
      <c r="B8" s="8"/>
      <c r="C8" s="8"/>
      <c r="D8" s="8"/>
      <c r="E8" s="8"/>
      <c r="F8" s="9">
        <v>389058.04</v>
      </c>
    </row>
    <row r="9" spans="1:6" x14ac:dyDescent="0.35">
      <c r="A9" s="7" t="s">
        <v>6</v>
      </c>
      <c r="B9" s="8"/>
      <c r="C9" s="8"/>
      <c r="D9" s="8"/>
      <c r="E9" s="8"/>
      <c r="F9" s="9">
        <v>968077.22</v>
      </c>
    </row>
    <row r="10" spans="1:6" x14ac:dyDescent="0.35">
      <c r="A10" s="7" t="s">
        <v>7</v>
      </c>
      <c r="B10" s="8"/>
      <c r="C10" s="8"/>
      <c r="D10" s="8"/>
      <c r="E10" s="8"/>
      <c r="F10" s="9">
        <v>0</v>
      </c>
    </row>
    <row r="11" spans="1:6" x14ac:dyDescent="0.35">
      <c r="A11" s="7" t="s">
        <v>8</v>
      </c>
      <c r="B11" s="8"/>
      <c r="C11" s="8"/>
      <c r="D11" s="8"/>
      <c r="E11" s="8"/>
      <c r="F11" s="9">
        <v>34996.28</v>
      </c>
    </row>
    <row r="12" spans="1:6" x14ac:dyDescent="0.35">
      <c r="A12" s="7" t="s">
        <v>70</v>
      </c>
      <c r="B12" s="8"/>
      <c r="C12" s="8"/>
      <c r="D12" s="8"/>
      <c r="E12" s="8"/>
      <c r="F12" s="9">
        <v>0</v>
      </c>
    </row>
    <row r="13" spans="1:6" x14ac:dyDescent="0.35">
      <c r="A13" s="11" t="s">
        <v>67</v>
      </c>
      <c r="B13" s="21">
        <f>+B2</f>
        <v>42947</v>
      </c>
      <c r="C13" s="12"/>
      <c r="D13" s="12"/>
      <c r="E13" s="12"/>
      <c r="F13" s="13">
        <f>SUM(F4:F12)</f>
        <v>3017996.03</v>
      </c>
    </row>
    <row r="14" spans="1:6" x14ac:dyDescent="0.35">
      <c r="F14" s="1"/>
    </row>
    <row r="15" spans="1:6" ht="18.5" x14ac:dyDescent="0.45">
      <c r="A15" s="2" t="s">
        <v>20</v>
      </c>
      <c r="F15" s="1"/>
    </row>
    <row r="16" spans="1:6" x14ac:dyDescent="0.35">
      <c r="F16" s="1"/>
    </row>
    <row r="17" spans="1:6" x14ac:dyDescent="0.35">
      <c r="A17" s="3" t="s">
        <v>68</v>
      </c>
      <c r="B17" s="19">
        <v>42917</v>
      </c>
      <c r="C17" s="4"/>
      <c r="D17" s="4"/>
      <c r="E17" s="4"/>
      <c r="F17" s="15">
        <v>2548309.17</v>
      </c>
    </row>
    <row r="18" spans="1:6" x14ac:dyDescent="0.35">
      <c r="A18" s="7"/>
      <c r="B18" s="8"/>
      <c r="C18" s="8"/>
      <c r="D18" s="8"/>
      <c r="E18" s="8"/>
      <c r="F18" s="16"/>
    </row>
    <row r="19" spans="1:6" x14ac:dyDescent="0.35">
      <c r="A19" s="7"/>
      <c r="B19" s="8"/>
      <c r="C19" s="8"/>
      <c r="D19" s="8"/>
      <c r="E19" s="8"/>
      <c r="F19" s="16"/>
    </row>
    <row r="20" spans="1:6" x14ac:dyDescent="0.35">
      <c r="A20" s="7" t="s">
        <v>19</v>
      </c>
      <c r="B20" s="8"/>
      <c r="C20" s="8"/>
      <c r="D20" s="8"/>
      <c r="E20" s="8"/>
      <c r="F20" s="16">
        <v>1631746.91</v>
      </c>
    </row>
    <row r="21" spans="1:6" x14ac:dyDescent="0.35">
      <c r="A21" s="7"/>
      <c r="B21" s="8"/>
      <c r="C21" s="8"/>
      <c r="D21" s="8"/>
      <c r="E21" s="8"/>
      <c r="F21" s="16"/>
    </row>
    <row r="22" spans="1:6" x14ac:dyDescent="0.35">
      <c r="A22" s="7"/>
      <c r="B22" s="8"/>
      <c r="C22" s="8"/>
      <c r="D22" s="8"/>
      <c r="E22" s="8"/>
      <c r="F22" s="16"/>
    </row>
    <row r="23" spans="1:6" x14ac:dyDescent="0.35">
      <c r="A23" s="7" t="s">
        <v>17</v>
      </c>
      <c r="B23" s="8"/>
      <c r="C23" s="8"/>
      <c r="D23" s="8"/>
      <c r="E23" s="8"/>
      <c r="F23" s="16">
        <v>-1162060.05</v>
      </c>
    </row>
    <row r="24" spans="1:6" x14ac:dyDescent="0.35">
      <c r="A24" s="7"/>
      <c r="B24" s="8"/>
      <c r="C24" s="8"/>
      <c r="D24" s="8"/>
      <c r="E24" s="8"/>
      <c r="F24" s="16"/>
    </row>
    <row r="25" spans="1:6" x14ac:dyDescent="0.35">
      <c r="A25" s="7"/>
      <c r="B25" s="8"/>
      <c r="C25" s="8"/>
      <c r="D25" s="8"/>
      <c r="E25" s="8"/>
      <c r="F25" s="16"/>
    </row>
    <row r="26" spans="1:6" x14ac:dyDescent="0.35">
      <c r="A26" s="11" t="s">
        <v>63</v>
      </c>
      <c r="B26" s="21">
        <f>+B2</f>
        <v>42947</v>
      </c>
      <c r="C26" s="12"/>
      <c r="D26" s="12"/>
      <c r="E26" s="12"/>
      <c r="F26" s="17">
        <f>+F17+F20+F23</f>
        <v>3017996.0300000003</v>
      </c>
    </row>
    <row r="27" spans="1:6" x14ac:dyDescent="0.35">
      <c r="F27" s="1"/>
    </row>
    <row r="28" spans="1:6" ht="18.5" x14ac:dyDescent="0.45">
      <c r="A28" s="2" t="s">
        <v>14</v>
      </c>
      <c r="F28" s="1"/>
    </row>
    <row r="29" spans="1:6" x14ac:dyDescent="0.35">
      <c r="F29" s="1"/>
    </row>
    <row r="31" spans="1:6" x14ac:dyDescent="0.35">
      <c r="A31" s="3" t="s">
        <v>65</v>
      </c>
      <c r="B31" s="19">
        <f>+B2</f>
        <v>42947</v>
      </c>
      <c r="C31" s="4" t="s">
        <v>71</v>
      </c>
      <c r="D31" s="4"/>
      <c r="E31" s="4"/>
      <c r="F31" s="15">
        <v>2093525.6</v>
      </c>
    </row>
    <row r="32" spans="1:6" x14ac:dyDescent="0.35">
      <c r="A32" s="7"/>
      <c r="B32" s="20">
        <f>+B31</f>
        <v>42947</v>
      </c>
      <c r="C32" s="8" t="s">
        <v>72</v>
      </c>
      <c r="D32" s="8"/>
      <c r="E32" s="8"/>
      <c r="F32" s="16">
        <v>1099290.5</v>
      </c>
    </row>
    <row r="33" spans="1:6" x14ac:dyDescent="0.35">
      <c r="A33" s="7"/>
      <c r="B33" s="8"/>
      <c r="C33" s="8"/>
      <c r="D33" s="8"/>
      <c r="E33" s="8"/>
      <c r="F33" s="16"/>
    </row>
    <row r="34" spans="1:6" x14ac:dyDescent="0.35">
      <c r="A34" s="7"/>
      <c r="B34" s="8"/>
      <c r="C34" s="8"/>
      <c r="D34" s="8"/>
      <c r="E34" s="8"/>
      <c r="F34" s="16"/>
    </row>
    <row r="35" spans="1:6" x14ac:dyDescent="0.35">
      <c r="A35" s="7"/>
      <c r="B35" s="8"/>
      <c r="C35" s="8"/>
      <c r="D35" s="8"/>
      <c r="E35" s="8"/>
      <c r="F35" s="16"/>
    </row>
    <row r="36" spans="1:6" x14ac:dyDescent="0.35">
      <c r="A36" s="7"/>
      <c r="B36" s="8"/>
      <c r="C36" s="8"/>
      <c r="D36" s="8"/>
      <c r="E36" s="8"/>
      <c r="F36" s="16"/>
    </row>
    <row r="37" spans="1:6" x14ac:dyDescent="0.35">
      <c r="A37" s="7" t="s">
        <v>0</v>
      </c>
      <c r="B37" s="8" t="s">
        <v>23</v>
      </c>
      <c r="C37" s="8"/>
      <c r="D37" s="8"/>
      <c r="E37" s="8"/>
      <c r="F37" s="16">
        <v>-12441.33</v>
      </c>
    </row>
    <row r="38" spans="1:6" x14ac:dyDescent="0.35">
      <c r="A38" s="7"/>
      <c r="B38" s="8" t="s">
        <v>24</v>
      </c>
      <c r="C38" s="8"/>
      <c r="D38" s="8"/>
      <c r="E38" s="8"/>
      <c r="F38" s="16">
        <v>-162378.41</v>
      </c>
    </row>
    <row r="39" spans="1:6" x14ac:dyDescent="0.35">
      <c r="A39" s="7" t="s">
        <v>66</v>
      </c>
      <c r="B39" s="20">
        <f>+B2</f>
        <v>42947</v>
      </c>
      <c r="C39" s="8"/>
      <c r="D39" s="8"/>
      <c r="E39" s="8"/>
      <c r="F39" s="16">
        <f>SUM(F31:F38)</f>
        <v>3017996.36</v>
      </c>
    </row>
    <row r="40" spans="1:6" x14ac:dyDescent="0.35">
      <c r="A40" s="7"/>
      <c r="B40" s="8"/>
      <c r="C40" s="8"/>
      <c r="D40" s="8"/>
      <c r="E40" s="8"/>
      <c r="F40" s="16"/>
    </row>
    <row r="41" spans="1:6" x14ac:dyDescent="0.35">
      <c r="A41" s="7"/>
      <c r="B41" s="8"/>
      <c r="C41" s="8"/>
      <c r="D41" s="8"/>
      <c r="E41" s="8"/>
      <c r="F41" s="16"/>
    </row>
    <row r="42" spans="1:6" x14ac:dyDescent="0.3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2"/>
    </sheetView>
  </sheetViews>
  <sheetFormatPr defaultRowHeight="14.5" x14ac:dyDescent="0.35"/>
  <cols>
    <col min="1" max="1" width="33.7265625" bestFit="1" customWidth="1"/>
    <col min="2" max="2" width="9.7265625" bestFit="1" customWidth="1"/>
    <col min="6" max="6" width="13.54296875" bestFit="1" customWidth="1"/>
  </cols>
  <sheetData>
    <row r="1" spans="1:6" x14ac:dyDescent="0.35">
      <c r="F1" s="1"/>
    </row>
    <row r="2" spans="1:6" ht="18.5" x14ac:dyDescent="0.45">
      <c r="A2" s="2" t="s">
        <v>62</v>
      </c>
      <c r="B2" s="18">
        <v>42978</v>
      </c>
      <c r="F2" s="1"/>
    </row>
    <row r="3" spans="1:6" x14ac:dyDescent="0.35">
      <c r="F3" s="1"/>
    </row>
    <row r="4" spans="1:6" x14ac:dyDescent="0.35">
      <c r="A4" s="3" t="s">
        <v>1</v>
      </c>
      <c r="B4" s="4"/>
      <c r="C4" s="4"/>
      <c r="D4" s="4"/>
      <c r="E4" s="4"/>
      <c r="F4" s="5">
        <v>1387442.16</v>
      </c>
    </row>
    <row r="5" spans="1:6" x14ac:dyDescent="0.35">
      <c r="A5" s="7" t="s">
        <v>2</v>
      </c>
      <c r="B5" s="8"/>
      <c r="C5" s="8"/>
      <c r="D5" s="8"/>
      <c r="E5" s="8"/>
      <c r="F5" s="9">
        <v>90964.32</v>
      </c>
    </row>
    <row r="6" spans="1:6" x14ac:dyDescent="0.35">
      <c r="A6" s="7" t="s">
        <v>4</v>
      </c>
      <c r="B6" s="8"/>
      <c r="C6" s="8"/>
      <c r="D6" s="8"/>
      <c r="E6" s="8"/>
      <c r="F6" s="9">
        <v>15984.41</v>
      </c>
    </row>
    <row r="7" spans="1:6" x14ac:dyDescent="0.35">
      <c r="A7" s="7" t="s">
        <v>3</v>
      </c>
      <c r="B7" s="8"/>
      <c r="C7" s="8"/>
      <c r="D7" s="8"/>
      <c r="E7" s="8"/>
      <c r="F7" s="9">
        <v>73305</v>
      </c>
    </row>
    <row r="8" spans="1:6" x14ac:dyDescent="0.35">
      <c r="A8" s="7" t="s">
        <v>5</v>
      </c>
      <c r="B8" s="8"/>
      <c r="C8" s="8"/>
      <c r="D8" s="8"/>
      <c r="E8" s="8"/>
      <c r="F8" s="9">
        <v>365238.79</v>
      </c>
    </row>
    <row r="9" spans="1:6" x14ac:dyDescent="0.35">
      <c r="A9" s="7" t="s">
        <v>6</v>
      </c>
      <c r="B9" s="8"/>
      <c r="C9" s="8"/>
      <c r="D9" s="8"/>
      <c r="E9" s="8"/>
      <c r="F9" s="9">
        <v>778977.59</v>
      </c>
    </row>
    <row r="10" spans="1:6" x14ac:dyDescent="0.35">
      <c r="A10" s="7" t="s">
        <v>7</v>
      </c>
      <c r="B10" s="8"/>
      <c r="C10" s="8"/>
      <c r="D10" s="8"/>
      <c r="E10" s="8"/>
      <c r="F10" s="9">
        <v>0</v>
      </c>
    </row>
    <row r="11" spans="1:6" x14ac:dyDescent="0.35">
      <c r="A11" s="7" t="s">
        <v>8</v>
      </c>
      <c r="B11" s="8"/>
      <c r="C11" s="8"/>
      <c r="D11" s="8"/>
      <c r="E11" s="8"/>
      <c r="F11" s="9">
        <v>-21403.62</v>
      </c>
    </row>
    <row r="12" spans="1:6" x14ac:dyDescent="0.35">
      <c r="A12" s="7" t="s">
        <v>70</v>
      </c>
      <c r="B12" s="8"/>
      <c r="C12" s="8"/>
      <c r="D12" s="8"/>
      <c r="E12" s="8"/>
      <c r="F12" s="9">
        <v>0</v>
      </c>
    </row>
    <row r="13" spans="1:6" x14ac:dyDescent="0.35">
      <c r="A13" s="11" t="s">
        <v>67</v>
      </c>
      <c r="B13" s="21">
        <f>+B2</f>
        <v>42978</v>
      </c>
      <c r="C13" s="12"/>
      <c r="D13" s="12"/>
      <c r="E13" s="12"/>
      <c r="F13" s="13">
        <f>SUM(F4:F12)</f>
        <v>2690508.65</v>
      </c>
    </row>
    <row r="14" spans="1:6" x14ac:dyDescent="0.35">
      <c r="F14" s="1"/>
    </row>
    <row r="15" spans="1:6" ht="18.5" x14ac:dyDescent="0.45">
      <c r="A15" s="2" t="s">
        <v>20</v>
      </c>
      <c r="F15" s="1"/>
    </row>
    <row r="16" spans="1:6" x14ac:dyDescent="0.35">
      <c r="F16" s="1"/>
    </row>
    <row r="17" spans="1:6" x14ac:dyDescent="0.35">
      <c r="A17" s="3" t="s">
        <v>68</v>
      </c>
      <c r="B17" s="19">
        <v>42948</v>
      </c>
      <c r="C17" s="4"/>
      <c r="D17" s="4"/>
      <c r="E17" s="4"/>
      <c r="F17" s="15">
        <v>3017996.03</v>
      </c>
    </row>
    <row r="18" spans="1:6" x14ac:dyDescent="0.35">
      <c r="A18" s="7"/>
      <c r="B18" s="8"/>
      <c r="C18" s="8"/>
      <c r="D18" s="8"/>
      <c r="E18" s="8"/>
      <c r="F18" s="16"/>
    </row>
    <row r="19" spans="1:6" x14ac:dyDescent="0.35">
      <c r="A19" s="7"/>
      <c r="B19" s="8"/>
      <c r="C19" s="8"/>
      <c r="D19" s="8"/>
      <c r="E19" s="8"/>
      <c r="F19" s="16"/>
    </row>
    <row r="20" spans="1:6" x14ac:dyDescent="0.35">
      <c r="A20" s="7" t="s">
        <v>19</v>
      </c>
      <c r="B20" s="8"/>
      <c r="C20" s="8"/>
      <c r="D20" s="8"/>
      <c r="E20" s="8"/>
      <c r="F20" s="16">
        <v>1925789.57</v>
      </c>
    </row>
    <row r="21" spans="1:6" x14ac:dyDescent="0.35">
      <c r="A21" s="7"/>
      <c r="B21" s="8"/>
      <c r="C21" s="8"/>
      <c r="D21" s="8"/>
      <c r="E21" s="8"/>
      <c r="F21" s="16"/>
    </row>
    <row r="22" spans="1:6" x14ac:dyDescent="0.35">
      <c r="A22" s="7"/>
      <c r="B22" s="8"/>
      <c r="C22" s="8"/>
      <c r="D22" s="8"/>
      <c r="E22" s="8"/>
      <c r="F22" s="16"/>
    </row>
    <row r="23" spans="1:6" x14ac:dyDescent="0.35">
      <c r="A23" s="7" t="s">
        <v>17</v>
      </c>
      <c r="B23" s="8"/>
      <c r="C23" s="8"/>
      <c r="D23" s="8"/>
      <c r="E23" s="8"/>
      <c r="F23" s="16">
        <v>-2253276.9500000002</v>
      </c>
    </row>
    <row r="24" spans="1:6" x14ac:dyDescent="0.35">
      <c r="A24" s="7"/>
      <c r="B24" s="8"/>
      <c r="C24" s="8"/>
      <c r="D24" s="8"/>
      <c r="E24" s="8"/>
      <c r="F24" s="16"/>
    </row>
    <row r="25" spans="1:6" x14ac:dyDescent="0.35">
      <c r="A25" s="7"/>
      <c r="B25" s="8"/>
      <c r="C25" s="8"/>
      <c r="D25" s="8"/>
      <c r="E25" s="8"/>
      <c r="F25" s="16"/>
    </row>
    <row r="26" spans="1:6" x14ac:dyDescent="0.35">
      <c r="A26" s="11" t="s">
        <v>63</v>
      </c>
      <c r="B26" s="21">
        <f>+B2</f>
        <v>42978</v>
      </c>
      <c r="C26" s="12"/>
      <c r="D26" s="12"/>
      <c r="E26" s="12"/>
      <c r="F26" s="17">
        <f>+F17+F20+F23</f>
        <v>2690508.6499999994</v>
      </c>
    </row>
    <row r="27" spans="1:6" x14ac:dyDescent="0.35">
      <c r="F27" s="1"/>
    </row>
    <row r="28" spans="1:6" ht="18.5" x14ac:dyDescent="0.45">
      <c r="A28" s="2" t="s">
        <v>14</v>
      </c>
      <c r="F28" s="1"/>
    </row>
    <row r="29" spans="1:6" x14ac:dyDescent="0.35">
      <c r="F29" s="1"/>
    </row>
    <row r="31" spans="1:6" x14ac:dyDescent="0.35">
      <c r="A31" s="3" t="s">
        <v>65</v>
      </c>
      <c r="B31" s="19">
        <f>+B2</f>
        <v>42978</v>
      </c>
      <c r="C31" s="4" t="s">
        <v>71</v>
      </c>
      <c r="D31" s="4"/>
      <c r="E31" s="4"/>
      <c r="F31" s="15">
        <v>1923623.12</v>
      </c>
    </row>
    <row r="32" spans="1:6" x14ac:dyDescent="0.35">
      <c r="A32" s="7"/>
      <c r="B32" s="20">
        <f>+B31</f>
        <v>42978</v>
      </c>
      <c r="C32" s="8" t="s">
        <v>72</v>
      </c>
      <c r="D32" s="8"/>
      <c r="E32" s="8"/>
      <c r="F32" s="16">
        <v>969118.45</v>
      </c>
    </row>
    <row r="33" spans="1:6" x14ac:dyDescent="0.35">
      <c r="A33" s="7"/>
      <c r="B33" s="8"/>
      <c r="C33" s="8"/>
      <c r="D33" s="8"/>
      <c r="E33" s="8"/>
      <c r="F33" s="16"/>
    </row>
    <row r="34" spans="1:6" x14ac:dyDescent="0.35">
      <c r="A34" s="7"/>
      <c r="B34" s="8"/>
      <c r="C34" s="8"/>
      <c r="D34" s="8"/>
      <c r="E34" s="8"/>
      <c r="F34" s="16"/>
    </row>
    <row r="35" spans="1:6" x14ac:dyDescent="0.35">
      <c r="A35" s="7"/>
      <c r="B35" s="8"/>
      <c r="C35" s="8"/>
      <c r="D35" s="8"/>
      <c r="E35" s="8"/>
      <c r="F35" s="16"/>
    </row>
    <row r="36" spans="1:6" x14ac:dyDescent="0.35">
      <c r="A36" s="7"/>
      <c r="B36" s="8"/>
      <c r="C36" s="8"/>
      <c r="D36" s="8"/>
      <c r="E36" s="8"/>
      <c r="F36" s="16"/>
    </row>
    <row r="37" spans="1:6" x14ac:dyDescent="0.35">
      <c r="A37" s="7" t="s">
        <v>0</v>
      </c>
      <c r="B37" s="8" t="s">
        <v>23</v>
      </c>
      <c r="C37" s="8"/>
      <c r="D37" s="8"/>
      <c r="E37" s="8"/>
      <c r="F37" s="16">
        <v>-20446.62</v>
      </c>
    </row>
    <row r="38" spans="1:6" x14ac:dyDescent="0.35">
      <c r="A38" s="7"/>
      <c r="B38" s="8" t="s">
        <v>24</v>
      </c>
      <c r="C38" s="8"/>
      <c r="D38" s="8"/>
      <c r="E38" s="8"/>
      <c r="F38" s="16">
        <v>-181785.97</v>
      </c>
    </row>
    <row r="39" spans="1:6" x14ac:dyDescent="0.35">
      <c r="A39" s="7" t="s">
        <v>66</v>
      </c>
      <c r="B39" s="20">
        <f>+B2</f>
        <v>42978</v>
      </c>
      <c r="C39" s="8"/>
      <c r="D39" s="8"/>
      <c r="E39" s="8"/>
      <c r="F39" s="16">
        <f>SUM(F31:F38)</f>
        <v>2690508.98</v>
      </c>
    </row>
    <row r="40" spans="1:6" x14ac:dyDescent="0.35">
      <c r="A40" s="7"/>
      <c r="B40" s="8"/>
      <c r="C40" s="8"/>
      <c r="D40" s="8"/>
      <c r="E40" s="8"/>
      <c r="F40" s="16"/>
    </row>
    <row r="41" spans="1:6" x14ac:dyDescent="0.35">
      <c r="A41" s="7"/>
      <c r="B41" s="8"/>
      <c r="C41" s="8"/>
      <c r="D41" s="8"/>
      <c r="E41" s="8"/>
      <c r="F41" s="16"/>
    </row>
    <row r="42" spans="1:6" x14ac:dyDescent="0.3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17" sqref="F17"/>
    </sheetView>
  </sheetViews>
  <sheetFormatPr defaultRowHeight="14.5" x14ac:dyDescent="0.35"/>
  <cols>
    <col min="1" max="1" width="33.7265625" bestFit="1" customWidth="1"/>
    <col min="2" max="2" width="9.7265625" bestFit="1" customWidth="1"/>
    <col min="6" max="6" width="13.54296875" bestFit="1" customWidth="1"/>
  </cols>
  <sheetData>
    <row r="1" spans="1:6" x14ac:dyDescent="0.35">
      <c r="F1" s="1"/>
    </row>
    <row r="2" spans="1:6" ht="18.5" x14ac:dyDescent="0.45">
      <c r="A2" s="2" t="s">
        <v>62</v>
      </c>
      <c r="B2" s="18">
        <v>43008</v>
      </c>
      <c r="F2" s="1"/>
    </row>
    <row r="3" spans="1:6" x14ac:dyDescent="0.35">
      <c r="F3" s="1"/>
    </row>
    <row r="4" spans="1:6" x14ac:dyDescent="0.3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35">
      <c r="A5" s="7" t="s">
        <v>2</v>
      </c>
      <c r="B5" s="8"/>
      <c r="C5" s="8"/>
      <c r="D5" s="8"/>
      <c r="E5" s="8"/>
      <c r="F5" s="9">
        <v>-92013.38</v>
      </c>
    </row>
    <row r="6" spans="1:6" x14ac:dyDescent="0.35">
      <c r="A6" s="7" t="s">
        <v>4</v>
      </c>
      <c r="B6" s="8"/>
      <c r="C6" s="8"/>
      <c r="D6" s="8"/>
      <c r="E6" s="8"/>
      <c r="F6" s="9">
        <v>16498.64</v>
      </c>
    </row>
    <row r="7" spans="1:6" x14ac:dyDescent="0.35">
      <c r="A7" s="7" t="s">
        <v>3</v>
      </c>
      <c r="B7" s="8"/>
      <c r="C7" s="8"/>
      <c r="D7" s="8"/>
      <c r="E7" s="8"/>
      <c r="F7" s="9">
        <v>73305</v>
      </c>
    </row>
    <row r="8" spans="1:6" x14ac:dyDescent="0.35">
      <c r="A8" s="7" t="s">
        <v>5</v>
      </c>
      <c r="B8" s="8"/>
      <c r="C8" s="8"/>
      <c r="D8" s="8"/>
      <c r="E8" s="8"/>
      <c r="F8" s="9">
        <v>-30781.21</v>
      </c>
    </row>
    <row r="9" spans="1:6" x14ac:dyDescent="0.35">
      <c r="A9" s="7" t="s">
        <v>6</v>
      </c>
      <c r="B9" s="8"/>
      <c r="C9" s="8"/>
      <c r="D9" s="8"/>
      <c r="E9" s="8"/>
      <c r="F9" s="9">
        <v>460927.66</v>
      </c>
    </row>
    <row r="10" spans="1:6" x14ac:dyDescent="0.35">
      <c r="A10" s="7" t="s">
        <v>7</v>
      </c>
      <c r="B10" s="8"/>
      <c r="C10" s="8"/>
      <c r="D10" s="8"/>
      <c r="E10" s="8"/>
      <c r="F10" s="9">
        <v>0</v>
      </c>
    </row>
    <row r="11" spans="1:6" x14ac:dyDescent="0.35">
      <c r="A11" s="7" t="s">
        <v>8</v>
      </c>
      <c r="B11" s="8"/>
      <c r="C11" s="8"/>
      <c r="D11" s="8"/>
      <c r="E11" s="8"/>
      <c r="F11" s="9">
        <v>-63227.17</v>
      </c>
    </row>
    <row r="12" spans="1:6" x14ac:dyDescent="0.35">
      <c r="A12" s="7" t="s">
        <v>70</v>
      </c>
      <c r="B12" s="8"/>
      <c r="C12" s="8"/>
      <c r="D12" s="8"/>
      <c r="E12" s="8"/>
      <c r="F12" s="9">
        <v>0</v>
      </c>
    </row>
    <row r="13" spans="1:6" x14ac:dyDescent="0.35">
      <c r="A13" s="11" t="s">
        <v>67</v>
      </c>
      <c r="B13" s="21">
        <f>+B2</f>
        <v>43008</v>
      </c>
      <c r="C13" s="12"/>
      <c r="D13" s="12"/>
      <c r="E13" s="12"/>
      <c r="F13" s="13">
        <f>SUM(F4:F12)</f>
        <v>1682479.15</v>
      </c>
    </row>
    <row r="14" spans="1:6" x14ac:dyDescent="0.35">
      <c r="F14" s="1"/>
    </row>
    <row r="15" spans="1:6" ht="18.5" x14ac:dyDescent="0.45">
      <c r="A15" s="2" t="s">
        <v>20</v>
      </c>
      <c r="F15" s="1"/>
    </row>
    <row r="16" spans="1:6" x14ac:dyDescent="0.35">
      <c r="F16" s="1"/>
    </row>
    <row r="17" spans="1:6" x14ac:dyDescent="0.35">
      <c r="A17" s="3" t="s">
        <v>68</v>
      </c>
      <c r="B17" s="19">
        <v>42979</v>
      </c>
      <c r="C17" s="4"/>
      <c r="D17" s="4"/>
      <c r="E17" s="4"/>
      <c r="F17" s="15">
        <v>2690508.65</v>
      </c>
    </row>
    <row r="18" spans="1:6" x14ac:dyDescent="0.35">
      <c r="A18" s="7"/>
      <c r="B18" s="8"/>
      <c r="C18" s="8"/>
      <c r="D18" s="8"/>
      <c r="E18" s="8"/>
      <c r="F18" s="16"/>
    </row>
    <row r="19" spans="1:6" x14ac:dyDescent="0.35">
      <c r="A19" s="7"/>
      <c r="B19" s="8"/>
      <c r="C19" s="8"/>
      <c r="D19" s="8"/>
      <c r="E19" s="8"/>
      <c r="F19" s="16"/>
    </row>
    <row r="20" spans="1:6" x14ac:dyDescent="0.35">
      <c r="A20" s="7" t="s">
        <v>19</v>
      </c>
      <c r="B20" s="8"/>
      <c r="C20" s="8"/>
      <c r="D20" s="8"/>
      <c r="E20" s="8"/>
      <c r="F20" s="16">
        <v>2767278.39</v>
      </c>
    </row>
    <row r="21" spans="1:6" x14ac:dyDescent="0.35">
      <c r="A21" s="7"/>
      <c r="B21" s="8"/>
      <c r="C21" s="8"/>
      <c r="D21" s="8"/>
      <c r="E21" s="8"/>
      <c r="F21" s="16"/>
    </row>
    <row r="22" spans="1:6" x14ac:dyDescent="0.35">
      <c r="A22" s="7"/>
      <c r="B22" s="8"/>
      <c r="C22" s="8"/>
      <c r="D22" s="8"/>
      <c r="E22" s="8"/>
      <c r="F22" s="16"/>
    </row>
    <row r="23" spans="1:6" x14ac:dyDescent="0.35">
      <c r="A23" s="7" t="s">
        <v>17</v>
      </c>
      <c r="B23" s="8"/>
      <c r="C23" s="8"/>
      <c r="D23" s="8"/>
      <c r="E23" s="8"/>
      <c r="F23" s="16">
        <v>-3775307.89</v>
      </c>
    </row>
    <row r="24" spans="1:6" x14ac:dyDescent="0.35">
      <c r="A24" s="7"/>
      <c r="B24" s="8"/>
      <c r="C24" s="8"/>
      <c r="D24" s="8"/>
      <c r="E24" s="8"/>
      <c r="F24" s="16"/>
    </row>
    <row r="25" spans="1:6" x14ac:dyDescent="0.35">
      <c r="A25" s="7"/>
      <c r="B25" s="8"/>
      <c r="C25" s="8"/>
      <c r="D25" s="8"/>
      <c r="E25" s="8"/>
      <c r="F25" s="16"/>
    </row>
    <row r="26" spans="1:6" x14ac:dyDescent="0.35">
      <c r="A26" s="11" t="s">
        <v>63</v>
      </c>
      <c r="B26" s="21">
        <f>+B2</f>
        <v>43008</v>
      </c>
      <c r="C26" s="12"/>
      <c r="D26" s="12"/>
      <c r="E26" s="12"/>
      <c r="F26" s="17">
        <f>+F17+F20+F23</f>
        <v>1682479.15</v>
      </c>
    </row>
    <row r="27" spans="1:6" x14ac:dyDescent="0.35">
      <c r="F27" s="1"/>
    </row>
    <row r="28" spans="1:6" ht="18.5" x14ac:dyDescent="0.45">
      <c r="A28" s="2" t="s">
        <v>14</v>
      </c>
      <c r="F28" s="1"/>
    </row>
    <row r="29" spans="1:6" x14ac:dyDescent="0.35">
      <c r="F29" s="1"/>
    </row>
    <row r="31" spans="1:6" x14ac:dyDescent="0.35">
      <c r="A31" s="3" t="s">
        <v>65</v>
      </c>
      <c r="B31" s="19">
        <f>+B2</f>
        <v>43008</v>
      </c>
      <c r="C31" s="4" t="s">
        <v>71</v>
      </c>
      <c r="D31" s="4"/>
      <c r="E31" s="4"/>
      <c r="F31" s="15">
        <v>1493659.94</v>
      </c>
    </row>
    <row r="32" spans="1:6" x14ac:dyDescent="0.35">
      <c r="A32" s="7"/>
      <c r="B32" s="20">
        <f>+B31</f>
        <v>43008</v>
      </c>
      <c r="C32" s="8" t="s">
        <v>72</v>
      </c>
      <c r="D32" s="8"/>
      <c r="E32" s="8"/>
      <c r="F32" s="16">
        <v>779803.96</v>
      </c>
    </row>
    <row r="33" spans="1:6" x14ac:dyDescent="0.35">
      <c r="A33" s="7"/>
      <c r="B33" s="8"/>
      <c r="C33" s="8"/>
      <c r="D33" s="8"/>
      <c r="E33" s="8"/>
      <c r="F33" s="16"/>
    </row>
    <row r="34" spans="1:6" x14ac:dyDescent="0.35">
      <c r="A34" s="7"/>
      <c r="B34" s="8"/>
      <c r="C34" s="8"/>
      <c r="D34" s="8"/>
      <c r="E34" s="8"/>
      <c r="F34" s="16"/>
    </row>
    <row r="35" spans="1:6" x14ac:dyDescent="0.35">
      <c r="A35" s="7"/>
      <c r="B35" s="8"/>
      <c r="C35" s="8"/>
      <c r="D35" s="8"/>
      <c r="E35" s="8"/>
      <c r="F35" s="16"/>
    </row>
    <row r="36" spans="1:6" x14ac:dyDescent="0.35">
      <c r="A36" s="7"/>
      <c r="B36" s="8"/>
      <c r="C36" s="8"/>
      <c r="D36" s="8"/>
      <c r="E36" s="8"/>
      <c r="F36" s="16"/>
    </row>
    <row r="37" spans="1:6" x14ac:dyDescent="0.35">
      <c r="A37" s="7" t="s">
        <v>0</v>
      </c>
      <c r="B37" s="8" t="s">
        <v>23</v>
      </c>
      <c r="C37" s="8"/>
      <c r="D37" s="8"/>
      <c r="E37" s="8"/>
      <c r="F37" s="16">
        <v>-387065.72</v>
      </c>
    </row>
    <row r="38" spans="1:6" x14ac:dyDescent="0.35">
      <c r="A38" s="7"/>
      <c r="B38" s="8" t="s">
        <v>24</v>
      </c>
      <c r="C38" s="8"/>
      <c r="D38" s="8"/>
      <c r="E38" s="8"/>
      <c r="F38" s="16">
        <v>-203918.7</v>
      </c>
    </row>
    <row r="39" spans="1:6" x14ac:dyDescent="0.35">
      <c r="A39" s="7" t="s">
        <v>66</v>
      </c>
      <c r="B39" s="20">
        <f>+B2</f>
        <v>43008</v>
      </c>
      <c r="C39" s="8"/>
      <c r="D39" s="8"/>
      <c r="E39" s="8"/>
      <c r="F39" s="16">
        <f>SUM(F31:F38)</f>
        <v>1682479.48</v>
      </c>
    </row>
    <row r="40" spans="1:6" x14ac:dyDescent="0.35">
      <c r="A40" s="7"/>
      <c r="B40" s="8"/>
      <c r="C40" s="8"/>
      <c r="D40" s="8"/>
      <c r="E40" s="8"/>
      <c r="F40" s="16"/>
    </row>
    <row r="41" spans="1:6" x14ac:dyDescent="0.35">
      <c r="A41" s="7"/>
      <c r="B41" s="8"/>
      <c r="C41" s="8"/>
      <c r="D41" s="8"/>
      <c r="E41" s="8"/>
      <c r="F41" s="16"/>
    </row>
    <row r="42" spans="1:6" x14ac:dyDescent="0.3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G44"/>
    </sheetView>
  </sheetViews>
  <sheetFormatPr defaultRowHeight="14.5" x14ac:dyDescent="0.35"/>
  <cols>
    <col min="1" max="1" width="33.7265625" bestFit="1" customWidth="1"/>
    <col min="2" max="2" width="10.7265625" bestFit="1" customWidth="1"/>
    <col min="6" max="6" width="13.54296875" bestFit="1" customWidth="1"/>
  </cols>
  <sheetData>
    <row r="1" spans="1:6" x14ac:dyDescent="0.35">
      <c r="F1" s="1"/>
    </row>
    <row r="2" spans="1:6" ht="18.5" x14ac:dyDescent="0.45">
      <c r="A2" s="2" t="s">
        <v>62</v>
      </c>
      <c r="B2" s="18">
        <v>43039</v>
      </c>
      <c r="F2" s="1"/>
    </row>
    <row r="3" spans="1:6" x14ac:dyDescent="0.35">
      <c r="F3" s="1"/>
    </row>
    <row r="4" spans="1:6" x14ac:dyDescent="0.35">
      <c r="A4" s="3" t="s">
        <v>1</v>
      </c>
      <c r="B4" s="4"/>
      <c r="C4" s="4"/>
      <c r="D4" s="4"/>
      <c r="E4" s="4"/>
      <c r="F4" s="5">
        <v>1154994</v>
      </c>
    </row>
    <row r="5" spans="1:6" x14ac:dyDescent="0.35">
      <c r="A5" s="7" t="s">
        <v>2</v>
      </c>
      <c r="B5" s="8"/>
      <c r="C5" s="8"/>
      <c r="D5" s="8"/>
      <c r="E5" s="8"/>
      <c r="F5" s="9">
        <v>23670.799999999999</v>
      </c>
    </row>
    <row r="6" spans="1:6" x14ac:dyDescent="0.35">
      <c r="A6" s="7" t="s">
        <v>4</v>
      </c>
      <c r="B6" s="8"/>
      <c r="C6" s="8"/>
      <c r="D6" s="8"/>
      <c r="E6" s="8"/>
      <c r="F6" s="9">
        <v>19316.23</v>
      </c>
    </row>
    <row r="7" spans="1:6" x14ac:dyDescent="0.35">
      <c r="A7" s="7" t="s">
        <v>3</v>
      </c>
      <c r="B7" s="8"/>
      <c r="C7" s="8"/>
      <c r="D7" s="8"/>
      <c r="E7" s="8"/>
      <c r="F7" s="9">
        <v>73305</v>
      </c>
    </row>
    <row r="8" spans="1:6" x14ac:dyDescent="0.35">
      <c r="A8" s="7" t="s">
        <v>5</v>
      </c>
      <c r="B8" s="8"/>
      <c r="C8" s="8"/>
      <c r="D8" s="8"/>
      <c r="E8" s="8"/>
      <c r="F8" s="9">
        <v>-75621.039999999994</v>
      </c>
    </row>
    <row r="9" spans="1:6" x14ac:dyDescent="0.35">
      <c r="A9" s="7" t="s">
        <v>6</v>
      </c>
      <c r="B9" s="8"/>
      <c r="C9" s="8"/>
      <c r="D9" s="8"/>
      <c r="E9" s="8"/>
      <c r="F9" s="9">
        <v>266883.02</v>
      </c>
    </row>
    <row r="10" spans="1:6" x14ac:dyDescent="0.35">
      <c r="A10" s="7" t="s">
        <v>7</v>
      </c>
      <c r="B10" s="8"/>
      <c r="C10" s="8"/>
      <c r="D10" s="8"/>
      <c r="E10" s="8"/>
      <c r="F10" s="9">
        <v>0</v>
      </c>
    </row>
    <row r="11" spans="1:6" x14ac:dyDescent="0.35">
      <c r="A11" s="7" t="s">
        <v>8</v>
      </c>
      <c r="B11" s="8"/>
      <c r="C11" s="8"/>
      <c r="D11" s="8"/>
      <c r="E11" s="8"/>
      <c r="F11" s="9">
        <v>-23435.68</v>
      </c>
    </row>
    <row r="12" spans="1:6" x14ac:dyDescent="0.35">
      <c r="A12" s="7" t="s">
        <v>70</v>
      </c>
      <c r="B12" s="8"/>
      <c r="C12" s="8"/>
      <c r="D12" s="8"/>
      <c r="E12" s="8"/>
      <c r="F12" s="9">
        <v>0</v>
      </c>
    </row>
    <row r="13" spans="1:6" x14ac:dyDescent="0.35">
      <c r="A13" s="11" t="s">
        <v>67</v>
      </c>
      <c r="B13" s="21">
        <f>+B2</f>
        <v>43039</v>
      </c>
      <c r="C13" s="12"/>
      <c r="D13" s="12"/>
      <c r="E13" s="12"/>
      <c r="F13" s="13">
        <f>SUM(F4:F12)</f>
        <v>1439112.33</v>
      </c>
    </row>
    <row r="14" spans="1:6" x14ac:dyDescent="0.35">
      <c r="F14" s="1"/>
    </row>
    <row r="15" spans="1:6" ht="18.5" x14ac:dyDescent="0.45">
      <c r="A15" s="2" t="s">
        <v>20</v>
      </c>
      <c r="F15" s="1"/>
    </row>
    <row r="16" spans="1:6" x14ac:dyDescent="0.35">
      <c r="F16" s="1"/>
    </row>
    <row r="17" spans="1:6" x14ac:dyDescent="0.35">
      <c r="A17" s="3" t="s">
        <v>68</v>
      </c>
      <c r="B17" s="19">
        <v>43009</v>
      </c>
      <c r="C17" s="4"/>
      <c r="D17" s="4"/>
      <c r="E17" s="4"/>
      <c r="F17" s="15">
        <v>1682479.15</v>
      </c>
    </row>
    <row r="18" spans="1:6" x14ac:dyDescent="0.35">
      <c r="A18" s="7"/>
      <c r="B18" s="8"/>
      <c r="C18" s="8"/>
      <c r="D18" s="8"/>
      <c r="E18" s="8"/>
      <c r="F18" s="16"/>
    </row>
    <row r="19" spans="1:6" x14ac:dyDescent="0.35">
      <c r="A19" s="7"/>
      <c r="B19" s="8"/>
      <c r="C19" s="8"/>
      <c r="D19" s="8"/>
      <c r="E19" s="8"/>
      <c r="F19" s="16"/>
    </row>
    <row r="20" spans="1:6" x14ac:dyDescent="0.35">
      <c r="A20" s="7" t="s">
        <v>19</v>
      </c>
      <c r="B20" s="8"/>
      <c r="C20" s="8"/>
      <c r="D20" s="8"/>
      <c r="E20" s="8"/>
      <c r="F20" s="16">
        <v>2455451.46</v>
      </c>
    </row>
    <row r="21" spans="1:6" x14ac:dyDescent="0.35">
      <c r="A21" s="7"/>
      <c r="B21" s="8"/>
      <c r="C21" s="8"/>
      <c r="D21" s="8"/>
      <c r="E21" s="8"/>
      <c r="F21" s="16"/>
    </row>
    <row r="22" spans="1:6" x14ac:dyDescent="0.35">
      <c r="A22" s="7"/>
      <c r="B22" s="8"/>
      <c r="C22" s="8"/>
      <c r="D22" s="8"/>
      <c r="E22" s="8"/>
      <c r="F22" s="16"/>
    </row>
    <row r="23" spans="1:6" x14ac:dyDescent="0.35">
      <c r="A23" s="7" t="s">
        <v>17</v>
      </c>
      <c r="B23" s="8"/>
      <c r="C23" s="8"/>
      <c r="D23" s="8"/>
      <c r="E23" s="8"/>
      <c r="F23" s="16">
        <v>-2698818.28</v>
      </c>
    </row>
    <row r="24" spans="1:6" x14ac:dyDescent="0.35">
      <c r="A24" s="7"/>
      <c r="B24" s="8"/>
      <c r="C24" s="8"/>
      <c r="D24" s="8"/>
      <c r="E24" s="8"/>
      <c r="F24" s="16"/>
    </row>
    <row r="25" spans="1:6" x14ac:dyDescent="0.35">
      <c r="A25" s="7"/>
      <c r="B25" s="8"/>
      <c r="C25" s="8"/>
      <c r="D25" s="8"/>
      <c r="E25" s="8"/>
      <c r="F25" s="16"/>
    </row>
    <row r="26" spans="1:6" x14ac:dyDescent="0.35">
      <c r="A26" s="11" t="s">
        <v>63</v>
      </c>
      <c r="B26" s="21">
        <f>+B2</f>
        <v>43039</v>
      </c>
      <c r="C26" s="12"/>
      <c r="D26" s="12"/>
      <c r="E26" s="12"/>
      <c r="F26" s="17">
        <f>+F17+F20+F23</f>
        <v>1439112.33</v>
      </c>
    </row>
    <row r="27" spans="1:6" x14ac:dyDescent="0.35">
      <c r="F27" s="1"/>
    </row>
    <row r="28" spans="1:6" ht="18.5" x14ac:dyDescent="0.45">
      <c r="A28" s="2" t="s">
        <v>14</v>
      </c>
      <c r="F28" s="1"/>
    </row>
    <row r="29" spans="1:6" x14ac:dyDescent="0.35">
      <c r="F29" s="1"/>
    </row>
    <row r="31" spans="1:6" x14ac:dyDescent="0.35">
      <c r="A31" s="3" t="s">
        <v>65</v>
      </c>
      <c r="B31" s="19">
        <f>+B2</f>
        <v>43039</v>
      </c>
      <c r="C31" s="4" t="s">
        <v>71</v>
      </c>
      <c r="D31" s="4"/>
      <c r="E31" s="4"/>
      <c r="F31" s="15">
        <v>1563847.65</v>
      </c>
    </row>
    <row r="32" spans="1:6" x14ac:dyDescent="0.35">
      <c r="A32" s="7"/>
      <c r="B32" s="20">
        <f>+B31</f>
        <v>43039</v>
      </c>
      <c r="C32" s="8" t="s">
        <v>72</v>
      </c>
      <c r="D32" s="8"/>
      <c r="E32" s="8"/>
      <c r="F32" s="16">
        <v>266883.02</v>
      </c>
    </row>
    <row r="33" spans="1:6" x14ac:dyDescent="0.35">
      <c r="A33" s="7"/>
      <c r="B33" s="8"/>
      <c r="C33" s="8"/>
      <c r="D33" s="8"/>
      <c r="E33" s="8"/>
      <c r="F33" s="16"/>
    </row>
    <row r="34" spans="1:6" x14ac:dyDescent="0.35">
      <c r="A34" s="7"/>
      <c r="B34" s="8"/>
      <c r="C34" s="8"/>
      <c r="D34" s="8"/>
      <c r="E34" s="8"/>
      <c r="F34" s="16"/>
    </row>
    <row r="35" spans="1:6" x14ac:dyDescent="0.35">
      <c r="A35" s="7"/>
      <c r="B35" s="8"/>
      <c r="C35" s="8"/>
      <c r="D35" s="8"/>
      <c r="E35" s="8"/>
      <c r="F35" s="16"/>
    </row>
    <row r="36" spans="1:6" x14ac:dyDescent="0.35">
      <c r="A36" s="7"/>
      <c r="B36" s="8"/>
      <c r="C36" s="8"/>
      <c r="D36" s="8"/>
      <c r="E36" s="8"/>
      <c r="F36" s="16"/>
    </row>
    <row r="37" spans="1:6" x14ac:dyDescent="0.35">
      <c r="A37" s="7" t="s">
        <v>0</v>
      </c>
      <c r="B37" s="8" t="s">
        <v>23</v>
      </c>
      <c r="C37" s="8"/>
      <c r="D37" s="8"/>
      <c r="E37" s="8"/>
      <c r="F37" s="16">
        <v>-200266.13</v>
      </c>
    </row>
    <row r="38" spans="1:6" x14ac:dyDescent="0.35">
      <c r="A38" s="7"/>
      <c r="B38" s="8" t="s">
        <v>24</v>
      </c>
      <c r="C38" s="8"/>
      <c r="D38" s="8"/>
      <c r="E38" s="8"/>
      <c r="F38" s="16">
        <v>-191351.88</v>
      </c>
    </row>
    <row r="39" spans="1:6" x14ac:dyDescent="0.35">
      <c r="A39" s="7" t="s">
        <v>66</v>
      </c>
      <c r="B39" s="20">
        <f>+B2</f>
        <v>43039</v>
      </c>
      <c r="C39" s="8"/>
      <c r="D39" s="8"/>
      <c r="E39" s="8"/>
      <c r="F39" s="16">
        <f>SUM(F31:F38)</f>
        <v>1439112.6600000001</v>
      </c>
    </row>
    <row r="40" spans="1:6" x14ac:dyDescent="0.35">
      <c r="A40" s="7"/>
      <c r="B40" s="8"/>
      <c r="C40" s="8"/>
      <c r="D40" s="8"/>
      <c r="E40" s="8"/>
      <c r="F40" s="16"/>
    </row>
    <row r="41" spans="1:6" x14ac:dyDescent="0.35">
      <c r="A41" s="7"/>
      <c r="B41" s="8"/>
      <c r="C41" s="8"/>
      <c r="D41" s="8"/>
      <c r="E41" s="8"/>
      <c r="F41" s="16"/>
    </row>
    <row r="42" spans="1:6" x14ac:dyDescent="0.3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5"/>
    </sheetView>
  </sheetViews>
  <sheetFormatPr defaultRowHeight="14.5" x14ac:dyDescent="0.35"/>
  <cols>
    <col min="1" max="1" width="33.7265625" bestFit="1" customWidth="1"/>
    <col min="2" max="2" width="10.7265625" bestFit="1" customWidth="1"/>
    <col min="6" max="6" width="13.54296875" bestFit="1" customWidth="1"/>
  </cols>
  <sheetData>
    <row r="1" spans="1:6" x14ac:dyDescent="0.35">
      <c r="F1" s="1"/>
    </row>
    <row r="2" spans="1:6" ht="18.5" x14ac:dyDescent="0.45">
      <c r="A2" s="2" t="s">
        <v>62</v>
      </c>
      <c r="B2" s="18">
        <v>43069</v>
      </c>
      <c r="F2" s="1"/>
    </row>
    <row r="3" spans="1:6" x14ac:dyDescent="0.35">
      <c r="F3" s="1"/>
    </row>
    <row r="4" spans="1:6" x14ac:dyDescent="0.35">
      <c r="A4" s="3" t="s">
        <v>1</v>
      </c>
      <c r="B4" s="4"/>
      <c r="C4" s="4"/>
      <c r="D4" s="4"/>
      <c r="E4" s="4"/>
      <c r="F4" s="5">
        <v>2585174.09</v>
      </c>
    </row>
    <row r="5" spans="1:6" x14ac:dyDescent="0.35">
      <c r="A5" s="7" t="s">
        <v>2</v>
      </c>
      <c r="B5" s="8"/>
      <c r="C5" s="8"/>
      <c r="D5" s="8"/>
      <c r="E5" s="8"/>
      <c r="F5" s="9">
        <v>-99539.03</v>
      </c>
    </row>
    <row r="6" spans="1:6" x14ac:dyDescent="0.35">
      <c r="A6" s="7" t="s">
        <v>4</v>
      </c>
      <c r="B6" s="8"/>
      <c r="C6" s="8"/>
      <c r="D6" s="8"/>
      <c r="E6" s="8"/>
      <c r="F6" s="9">
        <v>16603.64</v>
      </c>
    </row>
    <row r="7" spans="1:6" x14ac:dyDescent="0.35">
      <c r="A7" s="7" t="s">
        <v>3</v>
      </c>
      <c r="B7" s="8"/>
      <c r="C7" s="8"/>
      <c r="D7" s="8"/>
      <c r="E7" s="8"/>
      <c r="F7" s="9">
        <v>73305</v>
      </c>
    </row>
    <row r="8" spans="1:6" x14ac:dyDescent="0.35">
      <c r="A8" s="7" t="s">
        <v>5</v>
      </c>
      <c r="B8" s="8"/>
      <c r="C8" s="8"/>
      <c r="D8" s="8"/>
      <c r="E8" s="8"/>
      <c r="F8" s="9">
        <v>434056.04</v>
      </c>
    </row>
    <row r="9" spans="1:6" x14ac:dyDescent="0.35">
      <c r="A9" s="7" t="s">
        <v>6</v>
      </c>
      <c r="B9" s="8"/>
      <c r="C9" s="8"/>
      <c r="D9" s="8"/>
      <c r="E9" s="8"/>
      <c r="F9" s="9">
        <v>255473.93</v>
      </c>
    </row>
    <row r="10" spans="1:6" x14ac:dyDescent="0.35">
      <c r="A10" s="7" t="s">
        <v>7</v>
      </c>
      <c r="B10" s="8"/>
      <c r="C10" s="8"/>
      <c r="D10" s="8"/>
      <c r="E10" s="8"/>
      <c r="F10" s="9">
        <v>0</v>
      </c>
    </row>
    <row r="11" spans="1:6" x14ac:dyDescent="0.35">
      <c r="A11" s="7" t="s">
        <v>8</v>
      </c>
      <c r="B11" s="8"/>
      <c r="C11" s="8"/>
      <c r="D11" s="8"/>
      <c r="E11" s="8"/>
      <c r="F11" s="9">
        <v>-27986.86</v>
      </c>
    </row>
    <row r="12" spans="1:6" x14ac:dyDescent="0.35">
      <c r="A12" s="7" t="s">
        <v>70</v>
      </c>
      <c r="B12" s="8"/>
      <c r="C12" s="8"/>
      <c r="D12" s="8"/>
      <c r="E12" s="8"/>
      <c r="F12" s="9">
        <v>0</v>
      </c>
    </row>
    <row r="13" spans="1:6" x14ac:dyDescent="0.35">
      <c r="A13" s="11" t="s">
        <v>67</v>
      </c>
      <c r="B13" s="21">
        <f>+B2</f>
        <v>43069</v>
      </c>
      <c r="C13" s="12"/>
      <c r="D13" s="12"/>
      <c r="E13" s="12"/>
      <c r="F13" s="13">
        <f>SUM(F4:F12)</f>
        <v>3237086.8100000005</v>
      </c>
    </row>
    <row r="14" spans="1:6" x14ac:dyDescent="0.35">
      <c r="F14" s="1"/>
    </row>
    <row r="15" spans="1:6" ht="18.5" x14ac:dyDescent="0.45">
      <c r="A15" s="2" t="s">
        <v>20</v>
      </c>
      <c r="F15" s="1"/>
    </row>
    <row r="16" spans="1:6" x14ac:dyDescent="0.35">
      <c r="F16" s="1"/>
    </row>
    <row r="17" spans="1:6" x14ac:dyDescent="0.35">
      <c r="A17" s="3" t="s">
        <v>68</v>
      </c>
      <c r="B17" s="19">
        <v>43040</v>
      </c>
      <c r="C17" s="4"/>
      <c r="D17" s="4"/>
      <c r="E17" s="4"/>
      <c r="F17" s="15">
        <v>1439112.33</v>
      </c>
    </row>
    <row r="18" spans="1:6" x14ac:dyDescent="0.35">
      <c r="A18" s="7"/>
      <c r="B18" s="8"/>
      <c r="C18" s="8"/>
      <c r="D18" s="8"/>
      <c r="E18" s="8"/>
      <c r="F18" s="16"/>
    </row>
    <row r="19" spans="1:6" x14ac:dyDescent="0.35">
      <c r="A19" s="7"/>
      <c r="B19" s="8"/>
      <c r="C19" s="8"/>
      <c r="D19" s="8"/>
      <c r="E19" s="8"/>
      <c r="F19" s="16"/>
    </row>
    <row r="20" spans="1:6" x14ac:dyDescent="0.35">
      <c r="A20" s="7" t="s">
        <v>19</v>
      </c>
      <c r="B20" s="8"/>
      <c r="C20" s="8"/>
      <c r="D20" s="8"/>
      <c r="E20" s="8"/>
      <c r="F20" s="16">
        <v>5919646.8700000001</v>
      </c>
    </row>
    <row r="21" spans="1:6" x14ac:dyDescent="0.35">
      <c r="A21" s="7"/>
      <c r="B21" s="8"/>
      <c r="C21" s="8"/>
      <c r="D21" s="8"/>
      <c r="E21" s="8"/>
      <c r="F21" s="16"/>
    </row>
    <row r="22" spans="1:6" x14ac:dyDescent="0.35">
      <c r="A22" s="7"/>
      <c r="B22" s="8"/>
      <c r="C22" s="8"/>
      <c r="D22" s="8"/>
      <c r="E22" s="8"/>
      <c r="F22" s="16"/>
    </row>
    <row r="23" spans="1:6" x14ac:dyDescent="0.35">
      <c r="A23" s="7" t="s">
        <v>17</v>
      </c>
      <c r="B23" s="8"/>
      <c r="C23" s="8"/>
      <c r="D23" s="8"/>
      <c r="E23" s="8"/>
      <c r="F23" s="16">
        <v>-4121672.39</v>
      </c>
    </row>
    <row r="24" spans="1:6" x14ac:dyDescent="0.35">
      <c r="A24" s="7"/>
      <c r="B24" s="8"/>
      <c r="C24" s="8"/>
      <c r="D24" s="8"/>
      <c r="E24" s="8"/>
      <c r="F24" s="16"/>
    </row>
    <row r="25" spans="1:6" x14ac:dyDescent="0.35">
      <c r="A25" s="7"/>
      <c r="B25" s="8"/>
      <c r="C25" s="8"/>
      <c r="D25" s="8"/>
      <c r="E25" s="8"/>
      <c r="F25" s="16"/>
    </row>
    <row r="26" spans="1:6" x14ac:dyDescent="0.35">
      <c r="A26" s="11" t="s">
        <v>63</v>
      </c>
      <c r="B26" s="21">
        <f>+B2</f>
        <v>43069</v>
      </c>
      <c r="C26" s="12"/>
      <c r="D26" s="12"/>
      <c r="E26" s="12"/>
      <c r="F26" s="17">
        <f>+F17+F20+F23</f>
        <v>3237086.81</v>
      </c>
    </row>
    <row r="27" spans="1:6" x14ac:dyDescent="0.35">
      <c r="F27" s="1"/>
    </row>
    <row r="28" spans="1:6" ht="18.5" x14ac:dyDescent="0.45">
      <c r="A28" s="2" t="s">
        <v>14</v>
      </c>
      <c r="F28" s="1"/>
    </row>
    <row r="29" spans="1:6" x14ac:dyDescent="0.35">
      <c r="F29" s="1"/>
    </row>
    <row r="31" spans="1:6" x14ac:dyDescent="0.35">
      <c r="A31" s="3" t="s">
        <v>65</v>
      </c>
      <c r="B31" s="19">
        <f>+B2</f>
        <v>43069</v>
      </c>
      <c r="C31" s="4" t="s">
        <v>71</v>
      </c>
      <c r="D31" s="4"/>
      <c r="E31" s="4"/>
      <c r="F31" s="15">
        <v>3342175.23</v>
      </c>
    </row>
    <row r="32" spans="1:6" x14ac:dyDescent="0.35">
      <c r="A32" s="7"/>
      <c r="B32" s="20">
        <f>+B31</f>
        <v>43069</v>
      </c>
      <c r="C32" s="8" t="s">
        <v>72</v>
      </c>
      <c r="D32" s="8"/>
      <c r="E32" s="8"/>
      <c r="F32" s="16">
        <v>255473.93</v>
      </c>
    </row>
    <row r="33" spans="1:6" x14ac:dyDescent="0.35">
      <c r="A33" s="7"/>
      <c r="B33" s="8"/>
      <c r="C33" s="8"/>
      <c r="D33" s="8"/>
      <c r="E33" s="8"/>
      <c r="F33" s="16"/>
    </row>
    <row r="34" spans="1:6" x14ac:dyDescent="0.35">
      <c r="A34" s="7"/>
      <c r="B34" s="8"/>
      <c r="C34" s="8"/>
      <c r="D34" s="8"/>
      <c r="E34" s="8"/>
      <c r="F34" s="16"/>
    </row>
    <row r="35" spans="1:6" x14ac:dyDescent="0.35">
      <c r="A35" s="7"/>
      <c r="B35" s="8"/>
      <c r="C35" s="8"/>
      <c r="D35" s="8"/>
      <c r="E35" s="8"/>
      <c r="F35" s="16"/>
    </row>
    <row r="36" spans="1:6" x14ac:dyDescent="0.35">
      <c r="A36" s="7"/>
      <c r="B36" s="8"/>
      <c r="C36" s="8"/>
      <c r="D36" s="8"/>
      <c r="E36" s="8"/>
      <c r="F36" s="16"/>
    </row>
    <row r="37" spans="1:6" x14ac:dyDescent="0.35">
      <c r="A37" s="7" t="s">
        <v>0</v>
      </c>
      <c r="B37" s="8" t="s">
        <v>23</v>
      </c>
      <c r="C37" s="8"/>
      <c r="D37" s="8"/>
      <c r="E37" s="8"/>
      <c r="F37" s="16">
        <v>-94347.46</v>
      </c>
    </row>
    <row r="38" spans="1:6" x14ac:dyDescent="0.35">
      <c r="A38" s="7"/>
      <c r="B38" s="8" t="s">
        <v>24</v>
      </c>
      <c r="C38" s="8"/>
      <c r="D38" s="8"/>
      <c r="E38" s="8"/>
      <c r="F38" s="16">
        <v>-266214.56</v>
      </c>
    </row>
    <row r="39" spans="1:6" x14ac:dyDescent="0.35">
      <c r="A39" s="7" t="s">
        <v>66</v>
      </c>
      <c r="B39" s="20">
        <f>+B2</f>
        <v>43069</v>
      </c>
      <c r="C39" s="8"/>
      <c r="D39" s="8"/>
      <c r="E39" s="8"/>
      <c r="F39" s="16">
        <f>SUM(F31:F38)</f>
        <v>3237087.14</v>
      </c>
    </row>
    <row r="40" spans="1:6" x14ac:dyDescent="0.35">
      <c r="A40" s="7"/>
      <c r="B40" s="8"/>
      <c r="C40" s="8"/>
      <c r="D40" s="8"/>
      <c r="E40" s="8"/>
      <c r="F40" s="16"/>
    </row>
    <row r="41" spans="1:6" x14ac:dyDescent="0.35">
      <c r="A41" s="7"/>
      <c r="B41" s="8"/>
      <c r="C41" s="8"/>
      <c r="D41" s="8"/>
      <c r="E41" s="8"/>
      <c r="F41" s="16"/>
    </row>
    <row r="42" spans="1:6" x14ac:dyDescent="0.35">
      <c r="A42" s="11" t="s">
        <v>15</v>
      </c>
      <c r="B42" s="12"/>
      <c r="C42" s="12"/>
      <c r="D42" s="12"/>
      <c r="E42" s="12"/>
      <c r="F42" s="17">
        <f>+F13-F39</f>
        <v>-0.32999999960884452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9" workbookViewId="0">
      <selection activeCell="F4" sqref="F4"/>
    </sheetView>
  </sheetViews>
  <sheetFormatPr defaultRowHeight="14.5" x14ac:dyDescent="0.35"/>
  <cols>
    <col min="1" max="1" width="33.7265625" bestFit="1" customWidth="1"/>
    <col min="2" max="2" width="10.7265625" bestFit="1" customWidth="1"/>
    <col min="6" max="6" width="13.54296875" bestFit="1" customWidth="1"/>
  </cols>
  <sheetData>
    <row r="1" spans="1:6" x14ac:dyDescent="0.35">
      <c r="F1" s="1"/>
    </row>
    <row r="2" spans="1:6" ht="18.5" x14ac:dyDescent="0.45">
      <c r="A2" s="2" t="s">
        <v>62</v>
      </c>
      <c r="B2" s="18">
        <v>43190</v>
      </c>
      <c r="F2" s="1"/>
    </row>
    <row r="3" spans="1:6" x14ac:dyDescent="0.35">
      <c r="F3" s="1"/>
    </row>
    <row r="4" spans="1:6" x14ac:dyDescent="0.35">
      <c r="A4" s="3" t="s">
        <v>1</v>
      </c>
      <c r="B4" s="4"/>
      <c r="C4" s="4"/>
      <c r="D4" s="4"/>
      <c r="E4" s="4"/>
      <c r="F4" s="5">
        <v>2236288.61</v>
      </c>
    </row>
    <row r="5" spans="1:6" x14ac:dyDescent="0.35">
      <c r="A5" s="7" t="s">
        <v>2</v>
      </c>
      <c r="B5" s="8"/>
      <c r="C5" s="8"/>
      <c r="D5" s="8"/>
      <c r="E5" s="8"/>
      <c r="F5" s="9">
        <v>-10483.39</v>
      </c>
    </row>
    <row r="6" spans="1:6" x14ac:dyDescent="0.35">
      <c r="A6" s="7" t="s">
        <v>4</v>
      </c>
      <c r="B6" s="8"/>
      <c r="C6" s="8"/>
      <c r="D6" s="8"/>
      <c r="E6" s="8"/>
      <c r="F6" s="9">
        <v>19760.46</v>
      </c>
    </row>
    <row r="7" spans="1:6" x14ac:dyDescent="0.35">
      <c r="A7" s="7" t="s">
        <v>3</v>
      </c>
      <c r="B7" s="8"/>
      <c r="C7" s="8"/>
      <c r="D7" s="8"/>
      <c r="E7" s="8"/>
      <c r="F7" s="9">
        <v>73305</v>
      </c>
    </row>
    <row r="8" spans="1:6" x14ac:dyDescent="0.35">
      <c r="A8" s="7" t="s">
        <v>5</v>
      </c>
      <c r="B8" s="8"/>
      <c r="C8" s="8"/>
      <c r="D8" s="8"/>
      <c r="E8" s="8"/>
      <c r="F8" s="9">
        <v>380899.18</v>
      </c>
    </row>
    <row r="9" spans="1:6" x14ac:dyDescent="0.35">
      <c r="A9" s="7" t="s">
        <v>6</v>
      </c>
      <c r="B9" s="8"/>
      <c r="C9" s="8"/>
      <c r="D9" s="8"/>
      <c r="E9" s="8"/>
      <c r="F9" s="9">
        <v>146551.32</v>
      </c>
    </row>
    <row r="10" spans="1:6" x14ac:dyDescent="0.35">
      <c r="A10" s="7" t="s">
        <v>7</v>
      </c>
      <c r="B10" s="8"/>
      <c r="C10" s="8"/>
      <c r="D10" s="8"/>
      <c r="E10" s="8"/>
      <c r="F10" s="9">
        <v>0</v>
      </c>
    </row>
    <row r="11" spans="1:6" x14ac:dyDescent="0.35">
      <c r="A11" s="7" t="s">
        <v>8</v>
      </c>
      <c r="B11" s="8"/>
      <c r="C11" s="8"/>
      <c r="D11" s="8"/>
      <c r="E11" s="8"/>
      <c r="F11" s="9">
        <v>12576.92</v>
      </c>
    </row>
    <row r="12" spans="1:6" x14ac:dyDescent="0.35">
      <c r="A12" s="7" t="s">
        <v>70</v>
      </c>
      <c r="B12" s="8"/>
      <c r="C12" s="8"/>
      <c r="D12" s="8"/>
      <c r="E12" s="8"/>
      <c r="F12" s="9">
        <v>0</v>
      </c>
    </row>
    <row r="13" spans="1:6" x14ac:dyDescent="0.35">
      <c r="A13" s="11" t="s">
        <v>67</v>
      </c>
      <c r="B13" s="21">
        <f>+B2</f>
        <v>43190</v>
      </c>
      <c r="C13" s="12"/>
      <c r="D13" s="12"/>
      <c r="E13" s="12"/>
      <c r="F13" s="13">
        <f>SUM(F4:F12)</f>
        <v>2858898.0999999996</v>
      </c>
    </row>
    <row r="14" spans="1:6" x14ac:dyDescent="0.35">
      <c r="F14" s="1"/>
    </row>
    <row r="15" spans="1:6" ht="18.5" x14ac:dyDescent="0.45">
      <c r="A15" s="2" t="s">
        <v>20</v>
      </c>
      <c r="F15" s="1"/>
    </row>
    <row r="16" spans="1:6" x14ac:dyDescent="0.35">
      <c r="F16" s="1"/>
    </row>
    <row r="17" spans="1:6" x14ac:dyDescent="0.35">
      <c r="A17" s="3" t="s">
        <v>68</v>
      </c>
      <c r="B17" s="19">
        <v>43160</v>
      </c>
      <c r="C17" s="4"/>
      <c r="D17" s="4"/>
      <c r="E17" s="4"/>
      <c r="F17" s="15">
        <v>3094687.91</v>
      </c>
    </row>
    <row r="18" spans="1:6" x14ac:dyDescent="0.35">
      <c r="A18" s="7"/>
      <c r="B18" s="8"/>
      <c r="C18" s="8"/>
      <c r="D18" s="8"/>
      <c r="E18" s="8"/>
      <c r="F18" s="16"/>
    </row>
    <row r="19" spans="1:6" x14ac:dyDescent="0.35">
      <c r="A19" s="7"/>
      <c r="B19" s="8"/>
      <c r="C19" s="8"/>
      <c r="D19" s="8"/>
      <c r="E19" s="8"/>
      <c r="F19" s="16"/>
    </row>
    <row r="20" spans="1:6" x14ac:dyDescent="0.35">
      <c r="A20" s="7" t="s">
        <v>19</v>
      </c>
      <c r="B20" s="8"/>
      <c r="C20" s="8"/>
      <c r="D20" s="8"/>
      <c r="E20" s="8"/>
      <c r="F20" s="16">
        <v>1614400</v>
      </c>
    </row>
    <row r="21" spans="1:6" x14ac:dyDescent="0.35">
      <c r="A21" s="7"/>
      <c r="B21" s="8"/>
      <c r="C21" s="8"/>
      <c r="D21" s="8"/>
      <c r="E21" s="8"/>
      <c r="F21" s="16"/>
    </row>
    <row r="22" spans="1:6" x14ac:dyDescent="0.35">
      <c r="A22" s="7"/>
      <c r="B22" s="8"/>
      <c r="C22" s="8"/>
      <c r="D22" s="8"/>
      <c r="E22" s="8"/>
      <c r="F22" s="16"/>
    </row>
    <row r="23" spans="1:6" x14ac:dyDescent="0.35">
      <c r="A23" s="7" t="s">
        <v>17</v>
      </c>
      <c r="B23" s="8"/>
      <c r="C23" s="8"/>
      <c r="D23" s="8"/>
      <c r="E23" s="8"/>
      <c r="F23" s="16">
        <v>-1850189.81</v>
      </c>
    </row>
    <row r="24" spans="1:6" x14ac:dyDescent="0.35">
      <c r="A24" s="7"/>
      <c r="B24" s="8"/>
      <c r="C24" s="8"/>
      <c r="D24" s="8"/>
      <c r="E24" s="8"/>
      <c r="F24" s="16"/>
    </row>
    <row r="25" spans="1:6" x14ac:dyDescent="0.35">
      <c r="A25" s="7"/>
      <c r="B25" s="8"/>
      <c r="C25" s="8"/>
      <c r="D25" s="8"/>
      <c r="E25" s="8"/>
      <c r="F25" s="16"/>
    </row>
    <row r="26" spans="1:6" x14ac:dyDescent="0.35">
      <c r="A26" s="11" t="s">
        <v>63</v>
      </c>
      <c r="B26" s="21">
        <f>+B2</f>
        <v>43190</v>
      </c>
      <c r="C26" s="12"/>
      <c r="D26" s="12"/>
      <c r="E26" s="12"/>
      <c r="F26" s="17">
        <f>+F17+F20+F23</f>
        <v>2858898.1</v>
      </c>
    </row>
    <row r="27" spans="1:6" x14ac:dyDescent="0.35">
      <c r="F27" s="1"/>
    </row>
    <row r="28" spans="1:6" ht="18.5" x14ac:dyDescent="0.45">
      <c r="A28" s="2" t="s">
        <v>14</v>
      </c>
      <c r="F28" s="1"/>
    </row>
    <row r="29" spans="1:6" x14ac:dyDescent="0.35">
      <c r="F29" s="1"/>
    </row>
    <row r="31" spans="1:6" x14ac:dyDescent="0.35">
      <c r="A31" s="3" t="s">
        <v>65</v>
      </c>
      <c r="B31" s="19">
        <f>+B2</f>
        <v>43190</v>
      </c>
      <c r="C31" s="4" t="s">
        <v>71</v>
      </c>
      <c r="D31" s="4"/>
      <c r="E31" s="4"/>
      <c r="F31" s="15">
        <v>2958353.17</v>
      </c>
    </row>
    <row r="32" spans="1:6" x14ac:dyDescent="0.35">
      <c r="A32" s="7"/>
      <c r="B32" s="20">
        <f>+B31</f>
        <v>43190</v>
      </c>
      <c r="C32" s="8" t="s">
        <v>72</v>
      </c>
      <c r="D32" s="8"/>
      <c r="E32" s="8"/>
      <c r="F32" s="16">
        <v>148066.32</v>
      </c>
    </row>
    <row r="33" spans="1:6" x14ac:dyDescent="0.35">
      <c r="A33" s="7"/>
      <c r="B33" s="8"/>
      <c r="C33" s="8"/>
      <c r="D33" s="8"/>
      <c r="E33" s="8"/>
      <c r="F33" s="16"/>
    </row>
    <row r="34" spans="1:6" x14ac:dyDescent="0.35">
      <c r="A34" s="7"/>
      <c r="B34" s="8"/>
      <c r="C34" s="8"/>
      <c r="D34" s="8"/>
      <c r="E34" s="8"/>
      <c r="F34" s="16"/>
    </row>
    <row r="35" spans="1:6" x14ac:dyDescent="0.35">
      <c r="A35" s="7"/>
      <c r="B35" s="8"/>
      <c r="C35" s="8"/>
      <c r="D35" s="8"/>
      <c r="E35" s="8"/>
      <c r="F35" s="16"/>
    </row>
    <row r="36" spans="1:6" x14ac:dyDescent="0.35">
      <c r="A36" s="7"/>
      <c r="B36" s="8"/>
      <c r="C36" s="8"/>
      <c r="D36" s="8"/>
      <c r="E36" s="8"/>
      <c r="F36" s="16"/>
    </row>
    <row r="37" spans="1:6" x14ac:dyDescent="0.35">
      <c r="A37" s="7" t="s">
        <v>0</v>
      </c>
      <c r="B37" s="8" t="s">
        <v>23</v>
      </c>
      <c r="C37" s="8"/>
      <c r="D37" s="8"/>
      <c r="E37" s="8"/>
      <c r="F37" s="16">
        <v>-27582.32</v>
      </c>
    </row>
    <row r="38" spans="1:6" x14ac:dyDescent="0.35">
      <c r="A38" s="7"/>
      <c r="B38" s="8" t="s">
        <v>24</v>
      </c>
      <c r="C38" s="8"/>
      <c r="D38" s="8"/>
      <c r="E38" s="8"/>
      <c r="F38" s="16">
        <v>-219938.94</v>
      </c>
    </row>
    <row r="39" spans="1:6" x14ac:dyDescent="0.35">
      <c r="A39" s="7" t="s">
        <v>66</v>
      </c>
      <c r="B39" s="20">
        <f>+B2</f>
        <v>43190</v>
      </c>
      <c r="C39" s="8"/>
      <c r="D39" s="8"/>
      <c r="E39" s="8"/>
      <c r="F39" s="16">
        <f>SUM(F31:F38)</f>
        <v>2858898.23</v>
      </c>
    </row>
    <row r="40" spans="1:6" x14ac:dyDescent="0.35">
      <c r="A40" s="7"/>
      <c r="B40" s="8"/>
      <c r="C40" s="8"/>
      <c r="D40" s="8"/>
      <c r="E40" s="8"/>
      <c r="F40" s="16"/>
    </row>
    <row r="41" spans="1:6" x14ac:dyDescent="0.35">
      <c r="A41" s="7"/>
      <c r="B41" s="8"/>
      <c r="C41" s="8"/>
      <c r="D41" s="8"/>
      <c r="E41" s="8"/>
      <c r="F41" s="16"/>
    </row>
    <row r="42" spans="1:6" x14ac:dyDescent="0.3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6" workbookViewId="0">
      <selection sqref="A1:H43"/>
    </sheetView>
  </sheetViews>
  <sheetFormatPr defaultRowHeight="14.5" x14ac:dyDescent="0.35"/>
  <cols>
    <col min="1" max="1" width="33.7265625" bestFit="1" customWidth="1"/>
    <col min="2" max="2" width="9.7265625" bestFit="1" customWidth="1"/>
    <col min="6" max="6" width="13.54296875" bestFit="1" customWidth="1"/>
  </cols>
  <sheetData>
    <row r="1" spans="1:6" x14ac:dyDescent="0.35">
      <c r="F1" s="1"/>
    </row>
    <row r="2" spans="1:6" ht="18.5" x14ac:dyDescent="0.45">
      <c r="A2" s="2" t="s">
        <v>62</v>
      </c>
      <c r="B2" s="18">
        <v>43220</v>
      </c>
      <c r="F2" s="1"/>
    </row>
    <row r="3" spans="1:6" x14ac:dyDescent="0.35">
      <c r="F3" s="1"/>
    </row>
    <row r="4" spans="1:6" x14ac:dyDescent="0.35">
      <c r="A4" s="3" t="s">
        <v>1</v>
      </c>
      <c r="B4" s="4"/>
      <c r="C4" s="4"/>
      <c r="D4" s="4"/>
      <c r="E4" s="4"/>
      <c r="F4" s="5">
        <v>2255226.09</v>
      </c>
    </row>
    <row r="5" spans="1:6" x14ac:dyDescent="0.35">
      <c r="A5" s="7" t="s">
        <v>2</v>
      </c>
      <c r="B5" s="8"/>
      <c r="C5" s="8"/>
      <c r="D5" s="8"/>
      <c r="E5" s="8"/>
      <c r="F5" s="9">
        <v>-5179.71</v>
      </c>
    </row>
    <row r="6" spans="1:6" x14ac:dyDescent="0.35">
      <c r="A6" s="7" t="s">
        <v>4</v>
      </c>
      <c r="B6" s="8"/>
      <c r="C6" s="8"/>
      <c r="D6" s="8"/>
      <c r="E6" s="8"/>
      <c r="F6" s="9">
        <v>24795.4</v>
      </c>
    </row>
    <row r="7" spans="1:6" x14ac:dyDescent="0.35">
      <c r="A7" s="7" t="s">
        <v>3</v>
      </c>
      <c r="B7" s="8"/>
      <c r="C7" s="8"/>
      <c r="D7" s="8"/>
      <c r="E7" s="8"/>
      <c r="F7" s="9">
        <v>73305</v>
      </c>
    </row>
    <row r="8" spans="1:6" x14ac:dyDescent="0.35">
      <c r="A8" s="7" t="s">
        <v>5</v>
      </c>
      <c r="B8" s="8"/>
      <c r="C8" s="8"/>
      <c r="D8" s="8"/>
      <c r="E8" s="8"/>
      <c r="F8" s="9">
        <v>-374256.31</v>
      </c>
    </row>
    <row r="9" spans="1:6" x14ac:dyDescent="0.35">
      <c r="A9" s="7" t="s">
        <v>6</v>
      </c>
      <c r="B9" s="8"/>
      <c r="C9" s="8"/>
      <c r="D9" s="8"/>
      <c r="E9" s="8"/>
      <c r="F9" s="9">
        <v>128903.86</v>
      </c>
    </row>
    <row r="10" spans="1:6" x14ac:dyDescent="0.35">
      <c r="A10" s="7" t="s">
        <v>7</v>
      </c>
      <c r="B10" s="8"/>
      <c r="C10" s="8"/>
      <c r="D10" s="8"/>
      <c r="E10" s="8"/>
      <c r="F10" s="9">
        <v>0</v>
      </c>
    </row>
    <row r="11" spans="1:6" x14ac:dyDescent="0.35">
      <c r="A11" s="7" t="s">
        <v>8</v>
      </c>
      <c r="B11" s="8"/>
      <c r="C11" s="8"/>
      <c r="D11" s="8"/>
      <c r="E11" s="8"/>
      <c r="F11" s="9">
        <v>23937.05</v>
      </c>
    </row>
    <row r="12" spans="1:6" x14ac:dyDescent="0.35">
      <c r="A12" s="7" t="s">
        <v>70</v>
      </c>
      <c r="B12" s="8"/>
      <c r="C12" s="8"/>
      <c r="D12" s="8"/>
      <c r="E12" s="8"/>
      <c r="F12" s="9">
        <v>0</v>
      </c>
    </row>
    <row r="13" spans="1:6" x14ac:dyDescent="0.35">
      <c r="A13" s="11" t="s">
        <v>67</v>
      </c>
      <c r="B13" s="21">
        <f>+B2</f>
        <v>43220</v>
      </c>
      <c r="C13" s="12"/>
      <c r="D13" s="12"/>
      <c r="E13" s="12"/>
      <c r="F13" s="13">
        <f>SUM(F4:F12)</f>
        <v>2126731.3799999994</v>
      </c>
    </row>
    <row r="14" spans="1:6" x14ac:dyDescent="0.35">
      <c r="F14" s="1"/>
    </row>
    <row r="15" spans="1:6" ht="18.5" x14ac:dyDescent="0.45">
      <c r="A15" s="2" t="s">
        <v>20</v>
      </c>
      <c r="F15" s="1"/>
    </row>
    <row r="16" spans="1:6" x14ac:dyDescent="0.35">
      <c r="F16" s="1"/>
    </row>
    <row r="17" spans="1:6" x14ac:dyDescent="0.35">
      <c r="A17" s="3" t="s">
        <v>68</v>
      </c>
      <c r="B17" s="19">
        <v>43191</v>
      </c>
      <c r="C17" s="4"/>
      <c r="D17" s="4"/>
      <c r="E17" s="4"/>
      <c r="F17" s="15">
        <v>2858898.1</v>
      </c>
    </row>
    <row r="18" spans="1:6" x14ac:dyDescent="0.35">
      <c r="A18" s="7"/>
      <c r="B18" s="8"/>
      <c r="C18" s="8"/>
      <c r="D18" s="8"/>
      <c r="E18" s="8"/>
      <c r="F18" s="16"/>
    </row>
    <row r="19" spans="1:6" x14ac:dyDescent="0.35">
      <c r="A19" s="7"/>
      <c r="B19" s="8"/>
      <c r="C19" s="8"/>
      <c r="D19" s="8"/>
      <c r="E19" s="8"/>
      <c r="F19" s="16"/>
    </row>
    <row r="20" spans="1:6" x14ac:dyDescent="0.35">
      <c r="A20" s="7" t="s">
        <v>19</v>
      </c>
      <c r="B20" s="8"/>
      <c r="C20" s="8"/>
      <c r="D20" s="8"/>
      <c r="E20" s="8"/>
      <c r="F20" s="16">
        <v>3454511.79</v>
      </c>
    </row>
    <row r="21" spans="1:6" x14ac:dyDescent="0.35">
      <c r="A21" s="7"/>
      <c r="B21" s="8"/>
      <c r="C21" s="8"/>
      <c r="D21" s="8"/>
      <c r="E21" s="8"/>
      <c r="F21" s="16"/>
    </row>
    <row r="22" spans="1:6" x14ac:dyDescent="0.35">
      <c r="A22" s="7"/>
      <c r="B22" s="8"/>
      <c r="C22" s="8"/>
      <c r="D22" s="8"/>
      <c r="E22" s="8"/>
      <c r="F22" s="16"/>
    </row>
    <row r="23" spans="1:6" x14ac:dyDescent="0.35">
      <c r="A23" s="7" t="s">
        <v>17</v>
      </c>
      <c r="B23" s="8"/>
      <c r="C23" s="8"/>
      <c r="D23" s="8"/>
      <c r="E23" s="8"/>
      <c r="F23" s="16">
        <v>-4186678.51</v>
      </c>
    </row>
    <row r="24" spans="1:6" x14ac:dyDescent="0.35">
      <c r="A24" s="7"/>
      <c r="B24" s="8"/>
      <c r="C24" s="8"/>
      <c r="D24" s="8"/>
      <c r="E24" s="8"/>
      <c r="F24" s="16"/>
    </row>
    <row r="25" spans="1:6" x14ac:dyDescent="0.35">
      <c r="A25" s="7"/>
      <c r="B25" s="8"/>
      <c r="C25" s="8"/>
      <c r="D25" s="8"/>
      <c r="E25" s="8"/>
      <c r="F25" s="16"/>
    </row>
    <row r="26" spans="1:6" x14ac:dyDescent="0.35">
      <c r="A26" s="11" t="s">
        <v>63</v>
      </c>
      <c r="B26" s="21">
        <f>+B2</f>
        <v>43220</v>
      </c>
      <c r="C26" s="12"/>
      <c r="D26" s="12"/>
      <c r="E26" s="12"/>
      <c r="F26" s="17">
        <f>+F17+F20+F23</f>
        <v>2126731.3800000008</v>
      </c>
    </row>
    <row r="27" spans="1:6" x14ac:dyDescent="0.35">
      <c r="F27" s="1"/>
    </row>
    <row r="28" spans="1:6" ht="18.5" x14ac:dyDescent="0.45">
      <c r="A28" s="2" t="s">
        <v>14</v>
      </c>
      <c r="F28" s="1"/>
    </row>
    <row r="29" spans="1:6" x14ac:dyDescent="0.35">
      <c r="F29" s="1"/>
    </row>
    <row r="31" spans="1:6" x14ac:dyDescent="0.35">
      <c r="A31" s="3" t="s">
        <v>65</v>
      </c>
      <c r="B31" s="19">
        <f>+B2</f>
        <v>43220</v>
      </c>
      <c r="C31" s="4" t="s">
        <v>71</v>
      </c>
      <c r="D31" s="4"/>
      <c r="E31" s="4"/>
      <c r="F31" s="15">
        <v>2607239.63</v>
      </c>
    </row>
    <row r="32" spans="1:6" x14ac:dyDescent="0.35">
      <c r="A32" s="7"/>
      <c r="B32" s="20">
        <f>+B31</f>
        <v>43220</v>
      </c>
      <c r="C32" s="8" t="s">
        <v>72</v>
      </c>
      <c r="D32" s="8"/>
      <c r="E32" s="8"/>
      <c r="F32" s="16">
        <v>128903.86</v>
      </c>
    </row>
    <row r="33" spans="1:6" x14ac:dyDescent="0.35">
      <c r="A33" s="7"/>
      <c r="B33" s="8"/>
      <c r="C33" s="8"/>
      <c r="D33" s="8"/>
      <c r="E33" s="8"/>
      <c r="F33" s="16"/>
    </row>
    <row r="34" spans="1:6" x14ac:dyDescent="0.35">
      <c r="A34" s="7"/>
      <c r="B34" s="8"/>
      <c r="C34" s="8"/>
      <c r="D34" s="8"/>
      <c r="E34" s="8"/>
      <c r="F34" s="16"/>
    </row>
    <row r="35" spans="1:6" x14ac:dyDescent="0.35">
      <c r="A35" s="7"/>
      <c r="B35" s="8"/>
      <c r="C35" s="8"/>
      <c r="D35" s="8"/>
      <c r="E35" s="8"/>
      <c r="F35" s="16"/>
    </row>
    <row r="36" spans="1:6" x14ac:dyDescent="0.35">
      <c r="A36" s="7"/>
      <c r="B36" s="8"/>
      <c r="C36" s="8"/>
      <c r="D36" s="8"/>
      <c r="E36" s="8"/>
      <c r="F36" s="16"/>
    </row>
    <row r="37" spans="1:6" x14ac:dyDescent="0.35">
      <c r="A37" s="7" t="s">
        <v>0</v>
      </c>
      <c r="B37" s="8" t="s">
        <v>23</v>
      </c>
      <c r="C37" s="8"/>
      <c r="D37" s="8"/>
      <c r="E37" s="8"/>
      <c r="F37" s="16">
        <v>-441748.49</v>
      </c>
    </row>
    <row r="38" spans="1:6" x14ac:dyDescent="0.35">
      <c r="A38" s="7"/>
      <c r="B38" s="8" t="s">
        <v>24</v>
      </c>
      <c r="C38" s="8"/>
      <c r="D38" s="8"/>
      <c r="E38" s="8"/>
      <c r="F38" s="16">
        <v>-167663.49</v>
      </c>
    </row>
    <row r="39" spans="1:6" x14ac:dyDescent="0.35">
      <c r="A39" s="7" t="s">
        <v>66</v>
      </c>
      <c r="B39" s="20">
        <f>+B2</f>
        <v>43220</v>
      </c>
      <c r="C39" s="8"/>
      <c r="D39" s="8"/>
      <c r="E39" s="8"/>
      <c r="F39" s="16">
        <f>SUM(F31:F38)</f>
        <v>2126731.5099999998</v>
      </c>
    </row>
    <row r="40" spans="1:6" x14ac:dyDescent="0.35">
      <c r="A40" s="7"/>
      <c r="B40" s="8"/>
      <c r="C40" s="8"/>
      <c r="D40" s="8"/>
      <c r="E40" s="8"/>
      <c r="F40" s="16"/>
    </row>
    <row r="41" spans="1:6" x14ac:dyDescent="0.35">
      <c r="A41" s="7"/>
      <c r="B41" s="8"/>
      <c r="C41" s="8"/>
      <c r="D41" s="8"/>
      <c r="E41" s="8"/>
      <c r="F41" s="16"/>
    </row>
    <row r="42" spans="1:6" x14ac:dyDescent="0.3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6" workbookViewId="0">
      <selection activeCell="E29" sqref="E29"/>
    </sheetView>
  </sheetViews>
  <sheetFormatPr defaultRowHeight="14.5" x14ac:dyDescent="0.35"/>
  <cols>
    <col min="1" max="1" width="33.7265625" bestFit="1" customWidth="1"/>
    <col min="2" max="2" width="9.7265625" bestFit="1" customWidth="1"/>
    <col min="6" max="6" width="13.54296875" bestFit="1" customWidth="1"/>
  </cols>
  <sheetData>
    <row r="1" spans="1:6" x14ac:dyDescent="0.35">
      <c r="F1" s="1"/>
    </row>
    <row r="2" spans="1:6" ht="18.5" x14ac:dyDescent="0.45">
      <c r="A2" s="2" t="s">
        <v>62</v>
      </c>
      <c r="B2" s="18">
        <v>43251</v>
      </c>
      <c r="F2" s="1"/>
    </row>
    <row r="3" spans="1:6" x14ac:dyDescent="0.35">
      <c r="F3" s="1"/>
    </row>
    <row r="4" spans="1:6" x14ac:dyDescent="0.35">
      <c r="A4" s="3" t="s">
        <v>1</v>
      </c>
      <c r="B4" s="4"/>
      <c r="C4" s="4"/>
      <c r="D4" s="4"/>
      <c r="E4" s="4"/>
      <c r="F4" s="5">
        <v>2237971.98</v>
      </c>
    </row>
    <row r="5" spans="1:6" x14ac:dyDescent="0.35">
      <c r="A5" s="7" t="s">
        <v>2</v>
      </c>
      <c r="B5" s="8"/>
      <c r="C5" s="8"/>
      <c r="D5" s="8"/>
      <c r="E5" s="8"/>
      <c r="F5" s="9">
        <v>-18546.060000000001</v>
      </c>
    </row>
    <row r="6" spans="1:6" x14ac:dyDescent="0.35">
      <c r="A6" s="7" t="s">
        <v>4</v>
      </c>
      <c r="B6" s="8"/>
      <c r="C6" s="8"/>
      <c r="D6" s="8"/>
      <c r="E6" s="8"/>
      <c r="F6" s="9">
        <v>19165.87</v>
      </c>
    </row>
    <row r="7" spans="1:6" x14ac:dyDescent="0.35">
      <c r="A7" s="7" t="s">
        <v>3</v>
      </c>
      <c r="B7" s="8"/>
      <c r="C7" s="8"/>
      <c r="D7" s="8"/>
      <c r="E7" s="8"/>
      <c r="F7" s="9">
        <v>143457</v>
      </c>
    </row>
    <row r="8" spans="1:6" x14ac:dyDescent="0.35">
      <c r="A8" s="7" t="s">
        <v>5</v>
      </c>
      <c r="B8" s="8"/>
      <c r="C8" s="8"/>
      <c r="D8" s="8"/>
      <c r="E8" s="8"/>
      <c r="F8" s="9">
        <v>-375247.95</v>
      </c>
    </row>
    <row r="9" spans="1:6" x14ac:dyDescent="0.35">
      <c r="A9" s="7" t="s">
        <v>6</v>
      </c>
      <c r="B9" s="8"/>
      <c r="C9" s="8"/>
      <c r="D9" s="8"/>
      <c r="E9" s="8"/>
      <c r="F9" s="9">
        <v>129095.45</v>
      </c>
    </row>
    <row r="10" spans="1:6" x14ac:dyDescent="0.35">
      <c r="A10" s="7" t="s">
        <v>7</v>
      </c>
      <c r="B10" s="8"/>
      <c r="C10" s="8"/>
      <c r="D10" s="8"/>
      <c r="E10" s="8"/>
      <c r="F10" s="9">
        <v>0</v>
      </c>
    </row>
    <row r="11" spans="1:6" x14ac:dyDescent="0.35">
      <c r="A11" s="7" t="s">
        <v>8</v>
      </c>
      <c r="B11" s="8"/>
      <c r="C11" s="8"/>
      <c r="D11" s="8"/>
      <c r="E11" s="8"/>
      <c r="F11" s="9">
        <v>43589.2</v>
      </c>
    </row>
    <row r="12" spans="1:6" x14ac:dyDescent="0.35">
      <c r="A12" s="7" t="s">
        <v>70</v>
      </c>
      <c r="B12" s="8"/>
      <c r="C12" s="8"/>
      <c r="D12" s="8"/>
      <c r="E12" s="8"/>
      <c r="F12" s="9">
        <v>0</v>
      </c>
    </row>
    <row r="13" spans="1:6" x14ac:dyDescent="0.35">
      <c r="A13" s="11" t="s">
        <v>67</v>
      </c>
      <c r="B13" s="21">
        <f>+B2</f>
        <v>43251</v>
      </c>
      <c r="C13" s="12"/>
      <c r="D13" s="12"/>
      <c r="E13" s="12"/>
      <c r="F13" s="13">
        <f>SUM(F4:F12)</f>
        <v>2179485.4900000002</v>
      </c>
    </row>
    <row r="14" spans="1:6" x14ac:dyDescent="0.35">
      <c r="F14" s="1"/>
    </row>
    <row r="15" spans="1:6" ht="18.5" x14ac:dyDescent="0.45">
      <c r="A15" s="2" t="s">
        <v>20</v>
      </c>
      <c r="F15" s="1"/>
    </row>
    <row r="16" spans="1:6" x14ac:dyDescent="0.35">
      <c r="F16" s="1"/>
    </row>
    <row r="17" spans="1:6" x14ac:dyDescent="0.35">
      <c r="A17" s="3" t="s">
        <v>68</v>
      </c>
      <c r="B17" s="19">
        <v>43221</v>
      </c>
      <c r="C17" s="4"/>
      <c r="D17" s="4"/>
      <c r="E17" s="4"/>
      <c r="F17" s="15">
        <v>2126731.38</v>
      </c>
    </row>
    <row r="18" spans="1:6" x14ac:dyDescent="0.35">
      <c r="A18" s="7"/>
      <c r="B18" s="8"/>
      <c r="C18" s="8"/>
      <c r="D18" s="8"/>
      <c r="E18" s="8"/>
      <c r="F18" s="16"/>
    </row>
    <row r="19" spans="1:6" x14ac:dyDescent="0.35">
      <c r="A19" s="7"/>
      <c r="B19" s="8"/>
      <c r="C19" s="8"/>
      <c r="D19" s="8"/>
      <c r="E19" s="8"/>
      <c r="F19" s="16"/>
    </row>
    <row r="20" spans="1:6" x14ac:dyDescent="0.35">
      <c r="A20" s="7" t="s">
        <v>19</v>
      </c>
      <c r="B20" s="8"/>
      <c r="C20" s="8"/>
      <c r="D20" s="8"/>
      <c r="E20" s="8"/>
      <c r="F20" s="16">
        <v>1915131.5</v>
      </c>
    </row>
    <row r="21" spans="1:6" x14ac:dyDescent="0.35">
      <c r="A21" s="7"/>
      <c r="B21" s="8"/>
      <c r="C21" s="8"/>
      <c r="D21" s="8"/>
      <c r="E21" s="8"/>
      <c r="F21" s="16"/>
    </row>
    <row r="22" spans="1:6" x14ac:dyDescent="0.35">
      <c r="A22" s="7"/>
      <c r="B22" s="8"/>
      <c r="C22" s="8"/>
      <c r="D22" s="8"/>
      <c r="E22" s="8"/>
      <c r="F22" s="16"/>
    </row>
    <row r="23" spans="1:6" x14ac:dyDescent="0.35">
      <c r="A23" s="7" t="s">
        <v>17</v>
      </c>
      <c r="B23" s="8"/>
      <c r="C23" s="8"/>
      <c r="D23" s="8"/>
      <c r="E23" s="8"/>
      <c r="F23" s="16">
        <v>-1862377.39</v>
      </c>
    </row>
    <row r="24" spans="1:6" x14ac:dyDescent="0.35">
      <c r="A24" s="7"/>
      <c r="B24" s="8"/>
      <c r="C24" s="8"/>
      <c r="D24" s="8"/>
      <c r="E24" s="8"/>
      <c r="F24" s="16"/>
    </row>
    <row r="25" spans="1:6" x14ac:dyDescent="0.35">
      <c r="A25" s="7"/>
      <c r="B25" s="8"/>
      <c r="C25" s="8"/>
      <c r="D25" s="8"/>
      <c r="E25" s="8"/>
      <c r="F25" s="16"/>
    </row>
    <row r="26" spans="1:6" x14ac:dyDescent="0.35">
      <c r="A26" s="11" t="s">
        <v>63</v>
      </c>
      <c r="B26" s="21">
        <f>+B2</f>
        <v>43251</v>
      </c>
      <c r="C26" s="12"/>
      <c r="D26" s="12"/>
      <c r="E26" s="12"/>
      <c r="F26" s="17">
        <f>+F17+F20+F23</f>
        <v>2179485.4900000002</v>
      </c>
    </row>
    <row r="27" spans="1:6" x14ac:dyDescent="0.35">
      <c r="F27" s="1"/>
    </row>
    <row r="28" spans="1:6" ht="18.5" x14ac:dyDescent="0.45">
      <c r="A28" s="2" t="s">
        <v>14</v>
      </c>
      <c r="F28" s="1"/>
    </row>
    <row r="29" spans="1:6" x14ac:dyDescent="0.35">
      <c r="F29" s="1"/>
    </row>
    <row r="31" spans="1:6" x14ac:dyDescent="0.35">
      <c r="A31" s="3" t="s">
        <v>65</v>
      </c>
      <c r="B31" s="19">
        <f>+B2</f>
        <v>43251</v>
      </c>
      <c r="C31" s="4" t="s">
        <v>71</v>
      </c>
      <c r="D31" s="4"/>
      <c r="E31" s="4"/>
      <c r="F31" s="15">
        <v>2332774.5099999998</v>
      </c>
    </row>
    <row r="32" spans="1:6" x14ac:dyDescent="0.35">
      <c r="A32" s="7"/>
      <c r="B32" s="20">
        <f>+B31</f>
        <v>43251</v>
      </c>
      <c r="C32" s="8" t="s">
        <v>72</v>
      </c>
      <c r="D32" s="8"/>
      <c r="E32" s="8"/>
      <c r="F32" s="16">
        <v>129095.45</v>
      </c>
    </row>
    <row r="33" spans="1:6" x14ac:dyDescent="0.35">
      <c r="A33" s="7"/>
      <c r="B33" s="8"/>
      <c r="C33" s="8"/>
      <c r="D33" s="8"/>
      <c r="E33" s="8"/>
      <c r="F33" s="16"/>
    </row>
    <row r="34" spans="1:6" x14ac:dyDescent="0.35">
      <c r="A34" s="7"/>
      <c r="B34" s="8"/>
      <c r="C34" s="8"/>
      <c r="D34" s="8"/>
      <c r="E34" s="8"/>
      <c r="F34" s="16"/>
    </row>
    <row r="35" spans="1:6" x14ac:dyDescent="0.35">
      <c r="A35" s="7"/>
      <c r="B35" s="8"/>
      <c r="C35" s="8"/>
      <c r="D35" s="8"/>
      <c r="E35" s="8"/>
      <c r="F35" s="16"/>
    </row>
    <row r="36" spans="1:6" x14ac:dyDescent="0.35">
      <c r="A36" s="7"/>
      <c r="B36" s="8"/>
      <c r="C36" s="8"/>
      <c r="D36" s="8"/>
      <c r="E36" s="8"/>
      <c r="F36" s="16"/>
    </row>
    <row r="37" spans="1:6" x14ac:dyDescent="0.35">
      <c r="A37" s="7" t="s">
        <v>0</v>
      </c>
      <c r="B37" s="8" t="s">
        <v>23</v>
      </c>
      <c r="C37" s="8"/>
      <c r="D37" s="8"/>
      <c r="E37" s="8"/>
      <c r="F37" s="16">
        <v>-47007.28</v>
      </c>
    </row>
    <row r="38" spans="1:6" x14ac:dyDescent="0.35">
      <c r="A38" s="7"/>
      <c r="B38" s="8" t="s">
        <v>24</v>
      </c>
      <c r="C38" s="8"/>
      <c r="D38" s="8"/>
      <c r="E38" s="8"/>
      <c r="F38" s="16">
        <v>-235377.06</v>
      </c>
    </row>
    <row r="39" spans="1:6" x14ac:dyDescent="0.35">
      <c r="A39" s="7" t="s">
        <v>66</v>
      </c>
      <c r="B39" s="20">
        <f>+B2</f>
        <v>43251</v>
      </c>
      <c r="C39" s="8"/>
      <c r="D39" s="8"/>
      <c r="E39" s="8"/>
      <c r="F39" s="16">
        <f>SUM(F31:F38)</f>
        <v>2179485.62</v>
      </c>
    </row>
    <row r="40" spans="1:6" x14ac:dyDescent="0.35">
      <c r="A40" s="7"/>
      <c r="B40" s="8"/>
      <c r="C40" s="8"/>
      <c r="D40" s="8"/>
      <c r="E40" s="8"/>
      <c r="F40" s="16"/>
    </row>
    <row r="41" spans="1:6" x14ac:dyDescent="0.35">
      <c r="A41" s="7"/>
      <c r="B41" s="8"/>
      <c r="C41" s="8"/>
      <c r="D41" s="8"/>
      <c r="E41" s="8"/>
      <c r="F41" s="16"/>
    </row>
    <row r="42" spans="1:6" x14ac:dyDescent="0.35">
      <c r="A42" s="11" t="s">
        <v>15</v>
      </c>
      <c r="B42" s="12"/>
      <c r="C42" s="12"/>
      <c r="D42" s="12"/>
      <c r="E42" s="12"/>
      <c r="F42" s="17">
        <f>+F13-F39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7" workbookViewId="0">
      <selection activeCell="A2" sqref="A2:F41"/>
    </sheetView>
  </sheetViews>
  <sheetFormatPr defaultRowHeight="14.5" x14ac:dyDescent="0.35"/>
  <cols>
    <col min="1" max="1" width="33.7265625" bestFit="1" customWidth="1"/>
    <col min="2" max="2" width="9.7265625" bestFit="1" customWidth="1"/>
    <col min="6" max="6" width="13.54296875" bestFit="1" customWidth="1"/>
  </cols>
  <sheetData>
    <row r="1" spans="1:6" x14ac:dyDescent="0.35">
      <c r="F1" s="1"/>
    </row>
    <row r="2" spans="1:6" ht="18.5" x14ac:dyDescent="0.45">
      <c r="A2" s="2" t="s">
        <v>62</v>
      </c>
      <c r="B2" s="18">
        <v>43281</v>
      </c>
      <c r="F2" s="1"/>
    </row>
    <row r="3" spans="1:6" x14ac:dyDescent="0.35">
      <c r="F3" s="1"/>
    </row>
    <row r="4" spans="1:6" x14ac:dyDescent="0.35">
      <c r="A4" s="3" t="s">
        <v>1</v>
      </c>
      <c r="B4" s="4"/>
      <c r="C4" s="4"/>
      <c r="D4" s="4"/>
      <c r="E4" s="4"/>
      <c r="F4" s="5">
        <v>1654142.13</v>
      </c>
    </row>
    <row r="5" spans="1:6" x14ac:dyDescent="0.35">
      <c r="A5" s="7" t="s">
        <v>2</v>
      </c>
      <c r="B5" s="8"/>
      <c r="C5" s="8"/>
      <c r="D5" s="8"/>
      <c r="E5" s="8"/>
      <c r="F5" s="9">
        <v>-33445.050000000003</v>
      </c>
    </row>
    <row r="6" spans="1:6" x14ac:dyDescent="0.35">
      <c r="A6" s="7" t="s">
        <v>4</v>
      </c>
      <c r="B6" s="8"/>
      <c r="C6" s="8"/>
      <c r="D6" s="8"/>
      <c r="E6" s="8"/>
      <c r="F6" s="9">
        <v>18811.73</v>
      </c>
    </row>
    <row r="7" spans="1:6" x14ac:dyDescent="0.35">
      <c r="A7" s="7" t="s">
        <v>3</v>
      </c>
      <c r="B7" s="8"/>
      <c r="C7" s="8"/>
      <c r="D7" s="8"/>
      <c r="E7" s="8"/>
      <c r="F7" s="9">
        <v>0</v>
      </c>
    </row>
    <row r="8" spans="1:6" x14ac:dyDescent="0.35">
      <c r="A8" s="7" t="s">
        <v>5</v>
      </c>
      <c r="B8" s="8"/>
      <c r="C8" s="8"/>
      <c r="D8" s="8"/>
      <c r="E8" s="8"/>
      <c r="F8" s="9">
        <v>0</v>
      </c>
    </row>
    <row r="9" spans="1:6" x14ac:dyDescent="0.35">
      <c r="A9" s="7" t="s">
        <v>6</v>
      </c>
      <c r="B9" s="8"/>
      <c r="C9" s="8"/>
      <c r="D9" s="8"/>
      <c r="E9" s="8"/>
      <c r="F9" s="9">
        <v>129296.17</v>
      </c>
    </row>
    <row r="10" spans="1:6" x14ac:dyDescent="0.35">
      <c r="A10" s="7" t="s">
        <v>7</v>
      </c>
      <c r="B10" s="8"/>
      <c r="C10" s="8"/>
      <c r="D10" s="8"/>
      <c r="E10" s="8"/>
      <c r="F10" s="9">
        <v>0</v>
      </c>
    </row>
    <row r="11" spans="1:6" x14ac:dyDescent="0.35">
      <c r="A11" s="7" t="s">
        <v>8</v>
      </c>
      <c r="B11" s="8"/>
      <c r="C11" s="8"/>
      <c r="D11" s="8"/>
      <c r="E11" s="8"/>
      <c r="F11" s="9">
        <v>33496.239999999998</v>
      </c>
    </row>
    <row r="12" spans="1:6" x14ac:dyDescent="0.35">
      <c r="A12" s="11" t="s">
        <v>67</v>
      </c>
      <c r="B12" s="21">
        <f>+B2</f>
        <v>43281</v>
      </c>
      <c r="C12" s="12"/>
      <c r="D12" s="12"/>
      <c r="E12" s="12"/>
      <c r="F12" s="13">
        <f>SUM(F4:F11)</f>
        <v>1802301.2199999997</v>
      </c>
    </row>
    <row r="13" spans="1:6" x14ac:dyDescent="0.35">
      <c r="F13" s="1"/>
    </row>
    <row r="14" spans="1:6" ht="18.5" x14ac:dyDescent="0.45">
      <c r="A14" s="2" t="s">
        <v>20</v>
      </c>
      <c r="F14" s="1"/>
    </row>
    <row r="15" spans="1:6" x14ac:dyDescent="0.35">
      <c r="F15" s="1"/>
    </row>
    <row r="16" spans="1:6" x14ac:dyDescent="0.35">
      <c r="A16" s="3" t="s">
        <v>68</v>
      </c>
      <c r="B16" s="19">
        <v>43252</v>
      </c>
      <c r="C16" s="4"/>
      <c r="D16" s="4"/>
      <c r="E16" s="4"/>
      <c r="F16" s="15">
        <v>2179485.4900000002</v>
      </c>
    </row>
    <row r="17" spans="1:6" x14ac:dyDescent="0.35">
      <c r="A17" s="7"/>
      <c r="B17" s="8"/>
      <c r="C17" s="8"/>
      <c r="D17" s="8"/>
      <c r="E17" s="8"/>
      <c r="F17" s="16"/>
    </row>
    <row r="18" spans="1:6" x14ac:dyDescent="0.35">
      <c r="A18" s="7"/>
      <c r="B18" s="8"/>
      <c r="C18" s="8"/>
      <c r="D18" s="8"/>
      <c r="E18" s="8"/>
      <c r="F18" s="16"/>
    </row>
    <row r="19" spans="1:6" x14ac:dyDescent="0.35">
      <c r="A19" s="7" t="s">
        <v>19</v>
      </c>
      <c r="B19" s="8"/>
      <c r="C19" s="8"/>
      <c r="D19" s="8"/>
      <c r="E19" s="8"/>
      <c r="F19" s="16">
        <v>3027927.77</v>
      </c>
    </row>
    <row r="20" spans="1:6" x14ac:dyDescent="0.35">
      <c r="A20" s="7"/>
      <c r="B20" s="8"/>
      <c r="C20" s="8"/>
      <c r="D20" s="8"/>
      <c r="E20" s="8"/>
      <c r="F20" s="16"/>
    </row>
    <row r="21" spans="1:6" x14ac:dyDescent="0.35">
      <c r="A21" s="7"/>
      <c r="B21" s="8"/>
      <c r="C21" s="8"/>
      <c r="D21" s="8"/>
      <c r="E21" s="8"/>
      <c r="F21" s="16"/>
    </row>
    <row r="22" spans="1:6" x14ac:dyDescent="0.35">
      <c r="A22" s="7" t="s">
        <v>17</v>
      </c>
      <c r="B22" s="8"/>
      <c r="C22" s="8"/>
      <c r="D22" s="8"/>
      <c r="E22" s="8"/>
      <c r="F22" s="16">
        <v>-3405112.04</v>
      </c>
    </row>
    <row r="23" spans="1:6" x14ac:dyDescent="0.35">
      <c r="A23" s="7"/>
      <c r="B23" s="8"/>
      <c r="C23" s="8"/>
      <c r="D23" s="8"/>
      <c r="E23" s="8"/>
      <c r="F23" s="16"/>
    </row>
    <row r="24" spans="1:6" x14ac:dyDescent="0.35">
      <c r="A24" s="7"/>
      <c r="B24" s="8"/>
      <c r="C24" s="8"/>
      <c r="D24" s="8"/>
      <c r="E24" s="8"/>
      <c r="F24" s="16"/>
    </row>
    <row r="25" spans="1:6" x14ac:dyDescent="0.35">
      <c r="A25" s="11" t="s">
        <v>63</v>
      </c>
      <c r="B25" s="21">
        <f>+B2</f>
        <v>43281</v>
      </c>
      <c r="C25" s="12"/>
      <c r="D25" s="12"/>
      <c r="E25" s="12"/>
      <c r="F25" s="17">
        <f>+F16+F19+F22</f>
        <v>1802301.2199999997</v>
      </c>
    </row>
    <row r="26" spans="1:6" x14ac:dyDescent="0.35">
      <c r="F26" s="1"/>
    </row>
    <row r="27" spans="1:6" ht="18.5" x14ac:dyDescent="0.45">
      <c r="A27" s="2" t="s">
        <v>14</v>
      </c>
      <c r="F27" s="1"/>
    </row>
    <row r="28" spans="1:6" x14ac:dyDescent="0.35">
      <c r="F28" s="1"/>
    </row>
    <row r="30" spans="1:6" x14ac:dyDescent="0.35">
      <c r="A30" s="3" t="s">
        <v>65</v>
      </c>
      <c r="B30" s="19">
        <f>+B2</f>
        <v>43281</v>
      </c>
      <c r="C30" s="4" t="s">
        <v>71</v>
      </c>
      <c r="D30" s="4"/>
      <c r="E30" s="4"/>
      <c r="F30" s="15">
        <v>2268718.62</v>
      </c>
    </row>
    <row r="31" spans="1:6" x14ac:dyDescent="0.35">
      <c r="A31" s="7"/>
      <c r="B31" s="20">
        <f>+B30</f>
        <v>43281</v>
      </c>
      <c r="C31" s="8" t="s">
        <v>72</v>
      </c>
      <c r="D31" s="8"/>
      <c r="E31" s="8"/>
      <c r="F31" s="16">
        <v>129296.17</v>
      </c>
    </row>
    <row r="32" spans="1:6" x14ac:dyDescent="0.35">
      <c r="A32" s="7" t="s">
        <v>74</v>
      </c>
      <c r="B32" s="8"/>
      <c r="C32" s="8"/>
      <c r="D32" s="8"/>
      <c r="E32" s="8"/>
      <c r="F32" s="16">
        <f>2917.89+2761.21</f>
        <v>5679.1</v>
      </c>
    </row>
    <row r="33" spans="1:6" x14ac:dyDescent="0.35">
      <c r="A33" s="7"/>
      <c r="B33" s="8"/>
      <c r="C33" s="8"/>
      <c r="D33" s="8"/>
      <c r="E33" s="8"/>
      <c r="F33" s="16"/>
    </row>
    <row r="34" spans="1:6" x14ac:dyDescent="0.35">
      <c r="A34" s="7"/>
      <c r="B34" s="8"/>
      <c r="C34" s="8"/>
      <c r="D34" s="8"/>
      <c r="E34" s="8"/>
      <c r="F34" s="16"/>
    </row>
    <row r="35" spans="1:6" x14ac:dyDescent="0.35">
      <c r="A35" s="7"/>
      <c r="B35" s="8"/>
      <c r="C35" s="8"/>
      <c r="D35" s="8"/>
      <c r="E35" s="8"/>
      <c r="F35" s="16"/>
    </row>
    <row r="36" spans="1:6" x14ac:dyDescent="0.35">
      <c r="A36" s="7" t="s">
        <v>0</v>
      </c>
      <c r="B36" s="8" t="s">
        <v>23</v>
      </c>
      <c r="C36" s="8"/>
      <c r="D36" s="8"/>
      <c r="E36" s="8"/>
      <c r="F36" s="16">
        <v>-39984.089999999997</v>
      </c>
    </row>
    <row r="37" spans="1:6" x14ac:dyDescent="0.35">
      <c r="A37" s="7"/>
      <c r="B37" s="8" t="s">
        <v>24</v>
      </c>
      <c r="C37" s="8"/>
      <c r="D37" s="8"/>
      <c r="E37" s="8"/>
      <c r="F37" s="16">
        <v>-561408.43999999994</v>
      </c>
    </row>
    <row r="38" spans="1:6" x14ac:dyDescent="0.35">
      <c r="A38" s="7" t="s">
        <v>66</v>
      </c>
      <c r="B38" s="20">
        <f>+B2</f>
        <v>43281</v>
      </c>
      <c r="C38" s="8"/>
      <c r="D38" s="8"/>
      <c r="E38" s="8"/>
      <c r="F38" s="16">
        <f>SUM(F30:F37)</f>
        <v>1802301.3600000003</v>
      </c>
    </row>
    <row r="39" spans="1:6" x14ac:dyDescent="0.35">
      <c r="A39" s="7"/>
      <c r="B39" s="8"/>
      <c r="C39" s="8"/>
      <c r="D39" s="8"/>
      <c r="E39" s="8"/>
      <c r="F39" s="16"/>
    </row>
    <row r="40" spans="1:6" x14ac:dyDescent="0.35">
      <c r="A40" s="7"/>
      <c r="B40" s="8"/>
      <c r="C40" s="8"/>
      <c r="D40" s="8"/>
      <c r="E40" s="8"/>
      <c r="F40" s="16"/>
    </row>
    <row r="41" spans="1:6" x14ac:dyDescent="0.35">
      <c r="A41" s="11" t="s">
        <v>15</v>
      </c>
      <c r="B41" s="12"/>
      <c r="C41" s="12"/>
      <c r="D41" s="12"/>
      <c r="E41" s="12"/>
      <c r="F41" s="17">
        <f>+F12-F38</f>
        <v>-0.14000000059604645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0" workbookViewId="0">
      <selection activeCell="H24" sqref="H24"/>
    </sheetView>
  </sheetViews>
  <sheetFormatPr defaultRowHeight="14.5" x14ac:dyDescent="0.35"/>
  <cols>
    <col min="8" max="8" width="13.54296875" bestFit="1" customWidth="1"/>
  </cols>
  <sheetData>
    <row r="1" spans="1:9" x14ac:dyDescent="0.35">
      <c r="H1" s="1"/>
    </row>
    <row r="2" spans="1:9" ht="18.5" x14ac:dyDescent="0.45">
      <c r="A2" s="2" t="s">
        <v>30</v>
      </c>
      <c r="B2" s="2"/>
      <c r="C2" s="2"/>
      <c r="D2" s="2"/>
      <c r="H2" s="1"/>
    </row>
    <row r="3" spans="1:9" x14ac:dyDescent="0.35">
      <c r="H3" s="1"/>
    </row>
    <row r="4" spans="1:9" x14ac:dyDescent="0.3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35">
      <c r="A5" s="7" t="s">
        <v>2</v>
      </c>
      <c r="B5" s="8"/>
      <c r="C5" s="8"/>
      <c r="D5" s="8"/>
      <c r="E5" s="8"/>
      <c r="F5" s="8"/>
      <c r="G5" s="8"/>
      <c r="H5" s="9">
        <v>129113.09</v>
      </c>
      <c r="I5" s="10"/>
    </row>
    <row r="6" spans="1:9" x14ac:dyDescent="0.3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35">
      <c r="A7" s="7" t="s">
        <v>4</v>
      </c>
      <c r="B7" s="8"/>
      <c r="C7" s="8"/>
      <c r="D7" s="8"/>
      <c r="E7" s="8"/>
      <c r="F7" s="8"/>
      <c r="G7" s="8"/>
      <c r="H7" s="9">
        <v>55443.6</v>
      </c>
      <c r="I7" s="10"/>
    </row>
    <row r="8" spans="1:9" x14ac:dyDescent="0.35">
      <c r="A8" s="7" t="s">
        <v>5</v>
      </c>
      <c r="B8" s="8"/>
      <c r="C8" s="8"/>
      <c r="D8" s="8"/>
      <c r="E8" s="8"/>
      <c r="F8" s="8"/>
      <c r="G8" s="8"/>
      <c r="H8" s="9">
        <v>206323</v>
      </c>
      <c r="I8" s="10"/>
    </row>
    <row r="9" spans="1:9" x14ac:dyDescent="0.35">
      <c r="A9" s="7" t="s">
        <v>6</v>
      </c>
      <c r="B9" s="8"/>
      <c r="C9" s="8"/>
      <c r="D9" s="8"/>
      <c r="E9" s="8"/>
      <c r="F9" s="8"/>
      <c r="G9" s="8"/>
      <c r="H9" s="9">
        <v>133349.51</v>
      </c>
      <c r="I9" s="10"/>
    </row>
    <row r="10" spans="1:9" x14ac:dyDescent="0.3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35">
      <c r="A11" s="7" t="s">
        <v>8</v>
      </c>
      <c r="B11" s="8"/>
      <c r="C11" s="8"/>
      <c r="D11" s="8"/>
      <c r="E11" s="8"/>
      <c r="F11" s="8"/>
      <c r="G11" s="8"/>
      <c r="H11" s="9">
        <v>109300.35</v>
      </c>
      <c r="I11" s="10"/>
    </row>
    <row r="12" spans="1:9" x14ac:dyDescent="0.3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35">
      <c r="A13" s="11" t="s">
        <v>35</v>
      </c>
      <c r="B13" s="12"/>
      <c r="C13" s="12"/>
      <c r="D13" s="12"/>
      <c r="E13" s="12"/>
      <c r="F13" s="12"/>
      <c r="G13" s="12"/>
      <c r="H13" s="13">
        <f>SUM(H4:H12)</f>
        <v>3149588.94</v>
      </c>
      <c r="I13" s="14"/>
    </row>
    <row r="14" spans="1:9" x14ac:dyDescent="0.35">
      <c r="H14" s="1"/>
    </row>
    <row r="15" spans="1:9" ht="18.5" x14ac:dyDescent="0.45">
      <c r="A15" s="2" t="s">
        <v>20</v>
      </c>
      <c r="H15" s="1"/>
    </row>
    <row r="16" spans="1:9" x14ac:dyDescent="0.35">
      <c r="H16" s="1"/>
    </row>
    <row r="17" spans="1:8" x14ac:dyDescent="0.35">
      <c r="A17" s="3" t="s">
        <v>36</v>
      </c>
      <c r="B17" s="4"/>
      <c r="C17" s="4"/>
      <c r="D17" s="4"/>
      <c r="E17" s="4"/>
      <c r="F17" s="4"/>
      <c r="G17" s="4"/>
      <c r="H17" s="15">
        <v>3402157.53</v>
      </c>
    </row>
    <row r="18" spans="1:8" x14ac:dyDescent="0.35">
      <c r="A18" s="7"/>
      <c r="B18" s="8"/>
      <c r="C18" s="8"/>
      <c r="D18" s="8"/>
      <c r="E18" s="8"/>
      <c r="F18" s="8"/>
      <c r="G18" s="8"/>
      <c r="H18" s="16"/>
    </row>
    <row r="19" spans="1:8" x14ac:dyDescent="0.35">
      <c r="A19" s="7"/>
      <c r="B19" s="8"/>
      <c r="C19" s="8"/>
      <c r="D19" s="8"/>
      <c r="E19" s="8"/>
      <c r="F19" s="8"/>
      <c r="G19" s="8"/>
      <c r="H19" s="16"/>
    </row>
    <row r="20" spans="1:8" x14ac:dyDescent="0.35">
      <c r="A20" s="7" t="s">
        <v>19</v>
      </c>
      <c r="B20" s="8"/>
      <c r="C20" s="8"/>
      <c r="D20" s="8"/>
      <c r="E20" s="8"/>
      <c r="F20" s="8"/>
      <c r="G20" s="8"/>
      <c r="H20" s="16">
        <v>2732391.02</v>
      </c>
    </row>
    <row r="21" spans="1:8" x14ac:dyDescent="0.35">
      <c r="A21" s="7"/>
      <c r="B21" s="8"/>
      <c r="C21" s="8"/>
      <c r="D21" s="8"/>
      <c r="E21" s="8"/>
      <c r="F21" s="8"/>
      <c r="G21" s="8"/>
      <c r="H21" s="16"/>
    </row>
    <row r="22" spans="1:8" x14ac:dyDescent="0.35">
      <c r="A22" s="7"/>
      <c r="B22" s="8"/>
      <c r="C22" s="8"/>
      <c r="D22" s="8"/>
      <c r="E22" s="8"/>
      <c r="F22" s="8"/>
      <c r="G22" s="8"/>
      <c r="H22" s="16"/>
    </row>
    <row r="23" spans="1:8" x14ac:dyDescent="0.35">
      <c r="A23" s="7" t="s">
        <v>17</v>
      </c>
      <c r="B23" s="8"/>
      <c r="C23" s="8"/>
      <c r="D23" s="8"/>
      <c r="E23" s="8"/>
      <c r="F23" s="8"/>
      <c r="G23" s="8"/>
      <c r="H23" s="16">
        <v>-2984959.61</v>
      </c>
    </row>
    <row r="24" spans="1:8" x14ac:dyDescent="0.35">
      <c r="A24" s="7"/>
      <c r="B24" s="8"/>
      <c r="C24" s="8"/>
      <c r="D24" s="8"/>
      <c r="E24" s="8"/>
      <c r="F24" s="8"/>
      <c r="G24" s="8"/>
      <c r="H24" s="16"/>
    </row>
    <row r="25" spans="1:8" x14ac:dyDescent="0.35">
      <c r="A25" s="7"/>
      <c r="B25" s="8"/>
      <c r="C25" s="8"/>
      <c r="D25" s="8"/>
      <c r="E25" s="8"/>
      <c r="F25" s="8"/>
      <c r="G25" s="8"/>
      <c r="H25" s="16"/>
    </row>
    <row r="26" spans="1:8" x14ac:dyDescent="0.35">
      <c r="A26" s="11" t="s">
        <v>31</v>
      </c>
      <c r="B26" s="12"/>
      <c r="C26" s="12"/>
      <c r="D26" s="12"/>
      <c r="E26" s="12"/>
      <c r="F26" s="12"/>
      <c r="G26" s="12"/>
      <c r="H26" s="17">
        <f>+H17+H20+H23</f>
        <v>3149588.94</v>
      </c>
    </row>
    <row r="27" spans="1:8" x14ac:dyDescent="0.35">
      <c r="H27" s="1"/>
    </row>
    <row r="28" spans="1:8" ht="18.5" x14ac:dyDescent="0.45">
      <c r="A28" s="2" t="s">
        <v>14</v>
      </c>
      <c r="H28" s="1"/>
    </row>
    <row r="29" spans="1:8" x14ac:dyDescent="0.35">
      <c r="H29" s="1"/>
    </row>
    <row r="30" spans="1:8" x14ac:dyDescent="0.35">
      <c r="A30" s="3" t="s">
        <v>32</v>
      </c>
      <c r="B30" s="4"/>
      <c r="C30" s="4"/>
      <c r="D30" s="4"/>
      <c r="E30" s="4" t="s">
        <v>21</v>
      </c>
      <c r="F30" s="4"/>
      <c r="G30" s="4"/>
      <c r="H30" s="15">
        <v>3082817</v>
      </c>
    </row>
    <row r="31" spans="1:8" x14ac:dyDescent="0.35">
      <c r="A31" s="7"/>
      <c r="B31" s="8"/>
      <c r="C31" s="8"/>
      <c r="D31" s="8"/>
      <c r="E31" s="8" t="s">
        <v>22</v>
      </c>
      <c r="F31" s="8"/>
      <c r="G31" s="8"/>
      <c r="H31" s="16">
        <v>189988.49</v>
      </c>
    </row>
    <row r="32" spans="1:8" x14ac:dyDescent="0.35">
      <c r="A32" s="7"/>
      <c r="B32" s="8"/>
      <c r="C32" s="8"/>
      <c r="D32" s="8"/>
      <c r="E32" s="8"/>
      <c r="F32" s="8"/>
      <c r="G32" s="8"/>
      <c r="H32" s="16"/>
    </row>
    <row r="33" spans="1:8" x14ac:dyDescent="0.3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-296184.3</v>
      </c>
    </row>
    <row r="34" spans="1:8" x14ac:dyDescent="0.35">
      <c r="A34" s="7"/>
      <c r="B34" s="8"/>
      <c r="C34" s="8"/>
      <c r="D34" s="8" t="s">
        <v>24</v>
      </c>
      <c r="E34" s="8"/>
      <c r="F34" s="8"/>
      <c r="G34" s="8"/>
      <c r="H34" s="16">
        <v>-66190.84</v>
      </c>
    </row>
    <row r="35" spans="1:8" x14ac:dyDescent="0.35">
      <c r="A35" s="7" t="s">
        <v>33</v>
      </c>
      <c r="B35" s="8"/>
      <c r="C35" s="8"/>
      <c r="D35" s="8"/>
      <c r="E35" s="8"/>
      <c r="F35" s="8"/>
      <c r="G35" s="8"/>
      <c r="H35" s="16">
        <v>239090.93</v>
      </c>
    </row>
    <row r="36" spans="1:8" x14ac:dyDescent="0.35">
      <c r="A36" s="7" t="s">
        <v>34</v>
      </c>
      <c r="B36" s="8"/>
      <c r="C36" s="8"/>
      <c r="D36" s="8"/>
      <c r="E36" s="8"/>
      <c r="F36" s="8"/>
      <c r="G36" s="8"/>
      <c r="H36" s="16">
        <f>SUM(H30:H35)</f>
        <v>3149521.2800000007</v>
      </c>
    </row>
    <row r="37" spans="1:8" x14ac:dyDescent="0.35">
      <c r="A37" s="7"/>
      <c r="B37" s="8"/>
      <c r="C37" s="8"/>
      <c r="D37" s="8"/>
      <c r="E37" s="8"/>
      <c r="F37" s="8"/>
      <c r="G37" s="8"/>
      <c r="H37" s="16"/>
    </row>
    <row r="38" spans="1:8" x14ac:dyDescent="0.35">
      <c r="A38" s="7"/>
      <c r="B38" s="8"/>
      <c r="C38" s="8"/>
      <c r="D38" s="8"/>
      <c r="E38" s="8"/>
      <c r="F38" s="8"/>
      <c r="G38" s="8"/>
      <c r="H38" s="16"/>
    </row>
    <row r="39" spans="1:8" x14ac:dyDescent="0.3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67.659999999217689</v>
      </c>
    </row>
    <row r="40" spans="1:8" x14ac:dyDescent="0.35">
      <c r="H40" s="1"/>
    </row>
    <row r="41" spans="1:8" x14ac:dyDescent="0.35">
      <c r="H41" s="1"/>
    </row>
    <row r="42" spans="1:8" x14ac:dyDescent="0.35">
      <c r="H42" s="1"/>
    </row>
    <row r="43" spans="1:8" x14ac:dyDescent="0.35">
      <c r="H43" s="1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sqref="A1:J42"/>
    </sheetView>
  </sheetViews>
  <sheetFormatPr defaultRowHeight="14.5" x14ac:dyDescent="0.35"/>
  <cols>
    <col min="1" max="1" width="33.7265625" bestFit="1" customWidth="1"/>
    <col min="2" max="2" width="9.7265625" bestFit="1" customWidth="1"/>
    <col min="6" max="6" width="14.81640625" bestFit="1" customWidth="1"/>
  </cols>
  <sheetData>
    <row r="1" spans="1:6" ht="18.5" x14ac:dyDescent="0.45">
      <c r="A1" s="2" t="s">
        <v>62</v>
      </c>
      <c r="B1" s="18">
        <v>43312</v>
      </c>
      <c r="F1" s="1"/>
    </row>
    <row r="2" spans="1:6" x14ac:dyDescent="0.35">
      <c r="F2" s="1"/>
    </row>
    <row r="3" spans="1:6" x14ac:dyDescent="0.35">
      <c r="A3" s="3" t="s">
        <v>1</v>
      </c>
      <c r="B3" s="4"/>
      <c r="C3" s="4"/>
      <c r="D3" s="4"/>
      <c r="E3" s="4"/>
      <c r="F3" s="5">
        <v>1508371.08</v>
      </c>
    </row>
    <row r="4" spans="1:6" x14ac:dyDescent="0.35">
      <c r="A4" s="7" t="s">
        <v>2</v>
      </c>
      <c r="B4" s="8"/>
      <c r="C4" s="8"/>
      <c r="D4" s="8"/>
      <c r="E4" s="8"/>
      <c r="F4" s="9">
        <v>-91393.24</v>
      </c>
    </row>
    <row r="5" spans="1:6" x14ac:dyDescent="0.35">
      <c r="A5" s="7" t="s">
        <v>4</v>
      </c>
      <c r="B5" s="8"/>
      <c r="C5" s="8"/>
      <c r="D5" s="8"/>
      <c r="E5" s="8"/>
      <c r="F5" s="9">
        <v>18811.73</v>
      </c>
    </row>
    <row r="6" spans="1:6" x14ac:dyDescent="0.35">
      <c r="A6" s="7" t="s">
        <v>3</v>
      </c>
      <c r="B6" s="8"/>
      <c r="C6" s="8"/>
      <c r="D6" s="8"/>
      <c r="E6" s="8"/>
      <c r="F6" s="9">
        <v>71225</v>
      </c>
    </row>
    <row r="7" spans="1:6" x14ac:dyDescent="0.35">
      <c r="A7" s="7" t="s">
        <v>5</v>
      </c>
      <c r="B7" s="8"/>
      <c r="C7" s="8"/>
      <c r="D7" s="8"/>
      <c r="E7" s="8"/>
      <c r="F7" s="9">
        <v>111045.43</v>
      </c>
    </row>
    <row r="8" spans="1:6" x14ac:dyDescent="0.35">
      <c r="A8" s="7" t="s">
        <v>6</v>
      </c>
      <c r="B8" s="8"/>
      <c r="C8" s="8"/>
      <c r="D8" s="8"/>
      <c r="E8" s="8"/>
      <c r="F8" s="9">
        <v>129515.8</v>
      </c>
    </row>
    <row r="9" spans="1:6" x14ac:dyDescent="0.35">
      <c r="A9" s="7" t="s">
        <v>7</v>
      </c>
      <c r="B9" s="8"/>
      <c r="C9" s="8"/>
      <c r="D9" s="8"/>
      <c r="E9" s="8"/>
      <c r="F9" s="9">
        <v>0</v>
      </c>
    </row>
    <row r="10" spans="1:6" x14ac:dyDescent="0.35">
      <c r="A10" s="7" t="s">
        <v>8</v>
      </c>
      <c r="B10" s="8"/>
      <c r="C10" s="8"/>
      <c r="D10" s="8"/>
      <c r="E10" s="8"/>
      <c r="F10" s="9">
        <v>21844.89</v>
      </c>
    </row>
    <row r="11" spans="1:6" x14ac:dyDescent="0.35">
      <c r="A11" s="11" t="s">
        <v>67</v>
      </c>
      <c r="B11" s="21">
        <f>+B1</f>
        <v>43312</v>
      </c>
      <c r="C11" s="12"/>
      <c r="D11" s="12"/>
      <c r="E11" s="12"/>
      <c r="F11" s="13">
        <f>SUM(F3:F10)</f>
        <v>1769420.69</v>
      </c>
    </row>
    <row r="12" spans="1:6" x14ac:dyDescent="0.35">
      <c r="F12" s="1"/>
    </row>
    <row r="13" spans="1:6" ht="18.5" x14ac:dyDescent="0.45">
      <c r="A13" s="2" t="s">
        <v>20</v>
      </c>
      <c r="F13" s="1"/>
    </row>
    <row r="14" spans="1:6" x14ac:dyDescent="0.35">
      <c r="F14" s="1"/>
    </row>
    <row r="15" spans="1:6" x14ac:dyDescent="0.35">
      <c r="A15" s="3" t="s">
        <v>68</v>
      </c>
      <c r="B15" s="19">
        <v>43282</v>
      </c>
      <c r="C15" s="4"/>
      <c r="D15" s="4"/>
      <c r="E15" s="4"/>
      <c r="F15" s="15">
        <v>1802301.22</v>
      </c>
    </row>
    <row r="16" spans="1:6" x14ac:dyDescent="0.35">
      <c r="A16" s="7"/>
      <c r="B16" s="8"/>
      <c r="C16" s="8"/>
      <c r="D16" s="8"/>
      <c r="E16" s="8"/>
      <c r="F16" s="16"/>
    </row>
    <row r="17" spans="1:6" x14ac:dyDescent="0.35">
      <c r="A17" s="7"/>
      <c r="B17" s="8"/>
      <c r="C17" s="8"/>
      <c r="D17" s="8"/>
      <c r="E17" s="8"/>
      <c r="F17" s="16"/>
    </row>
    <row r="18" spans="1:6" x14ac:dyDescent="0.35">
      <c r="A18" s="7" t="s">
        <v>19</v>
      </c>
      <c r="B18" s="8"/>
      <c r="C18" s="8"/>
      <c r="D18" s="8"/>
      <c r="E18" s="8"/>
      <c r="F18" s="16">
        <v>2061809.09</v>
      </c>
    </row>
    <row r="19" spans="1:6" x14ac:dyDescent="0.35">
      <c r="A19" s="7"/>
      <c r="B19" s="8"/>
      <c r="C19" s="8"/>
      <c r="D19" s="8"/>
      <c r="E19" s="8"/>
      <c r="F19" s="16"/>
    </row>
    <row r="20" spans="1:6" x14ac:dyDescent="0.35">
      <c r="A20" s="7"/>
      <c r="B20" s="8"/>
      <c r="C20" s="8"/>
      <c r="D20" s="8"/>
      <c r="E20" s="8"/>
      <c r="F20" s="16"/>
    </row>
    <row r="21" spans="1:6" x14ac:dyDescent="0.35">
      <c r="A21" s="7" t="s">
        <v>17</v>
      </c>
      <c r="B21" s="8"/>
      <c r="C21" s="8"/>
      <c r="D21" s="8"/>
      <c r="E21" s="8"/>
      <c r="F21" s="16">
        <v>-2094689.62</v>
      </c>
    </row>
    <row r="22" spans="1:6" x14ac:dyDescent="0.35">
      <c r="A22" s="7"/>
      <c r="B22" s="8"/>
      <c r="C22" s="8"/>
      <c r="D22" s="8"/>
      <c r="E22" s="8"/>
      <c r="F22" s="16"/>
    </row>
    <row r="23" spans="1:6" x14ac:dyDescent="0.35">
      <c r="A23" s="7"/>
      <c r="B23" s="8"/>
      <c r="C23" s="8"/>
      <c r="D23" s="8"/>
      <c r="E23" s="8"/>
      <c r="F23" s="16"/>
    </row>
    <row r="24" spans="1:6" x14ac:dyDescent="0.35">
      <c r="A24" s="11" t="s">
        <v>63</v>
      </c>
      <c r="B24" s="21">
        <f>+B1</f>
        <v>43312</v>
      </c>
      <c r="C24" s="12"/>
      <c r="D24" s="12"/>
      <c r="E24" s="12"/>
      <c r="F24" s="17">
        <f>+F15+F18+F21</f>
        <v>1769420.69</v>
      </c>
    </row>
    <row r="25" spans="1:6" x14ac:dyDescent="0.35">
      <c r="F25" s="1"/>
    </row>
    <row r="26" spans="1:6" ht="18.5" x14ac:dyDescent="0.45">
      <c r="A26" s="2" t="s">
        <v>14</v>
      </c>
      <c r="F26" s="1"/>
    </row>
    <row r="27" spans="1:6" x14ac:dyDescent="0.35">
      <c r="F27" s="1"/>
    </row>
    <row r="29" spans="1:6" x14ac:dyDescent="0.35">
      <c r="A29" s="3" t="s">
        <v>65</v>
      </c>
      <c r="B29" s="19">
        <f>+B1</f>
        <v>43312</v>
      </c>
      <c r="C29" s="4" t="s">
        <v>71</v>
      </c>
      <c r="D29" s="4"/>
      <c r="E29" s="4"/>
      <c r="F29" s="15">
        <v>1750843.77</v>
      </c>
    </row>
    <row r="30" spans="1:6" x14ac:dyDescent="0.35">
      <c r="A30" s="7"/>
      <c r="B30" s="20">
        <f>+B29</f>
        <v>43312</v>
      </c>
      <c r="C30" s="8" t="s">
        <v>72</v>
      </c>
      <c r="D30" s="8"/>
      <c r="E30" s="8"/>
      <c r="F30" s="16">
        <v>129515.8</v>
      </c>
    </row>
    <row r="31" spans="1:6" x14ac:dyDescent="0.35">
      <c r="A31" s="7"/>
      <c r="B31" s="8"/>
      <c r="C31" s="8"/>
      <c r="D31" s="8"/>
      <c r="E31" s="8"/>
      <c r="F31" s="16"/>
    </row>
    <row r="32" spans="1:6" x14ac:dyDescent="0.35">
      <c r="A32" s="7"/>
      <c r="B32" s="8"/>
      <c r="C32" s="8"/>
      <c r="D32" s="8"/>
      <c r="E32" s="8"/>
      <c r="F32" s="16"/>
    </row>
    <row r="33" spans="1:6" x14ac:dyDescent="0.35">
      <c r="A33" s="7"/>
      <c r="B33" s="8"/>
      <c r="C33" s="8"/>
      <c r="D33" s="8"/>
      <c r="E33" s="8"/>
      <c r="F33" s="16"/>
    </row>
    <row r="34" spans="1:6" x14ac:dyDescent="0.35">
      <c r="A34" s="7" t="s">
        <v>0</v>
      </c>
      <c r="B34" s="8" t="s">
        <v>23</v>
      </c>
      <c r="C34" s="8"/>
      <c r="D34" s="8"/>
      <c r="E34" s="8"/>
      <c r="F34" s="16">
        <v>-13598.51</v>
      </c>
    </row>
    <row r="35" spans="1:6" x14ac:dyDescent="0.35">
      <c r="A35" s="7"/>
      <c r="B35" s="8" t="s">
        <v>24</v>
      </c>
      <c r="C35" s="8"/>
      <c r="D35" s="8"/>
      <c r="E35" s="8"/>
      <c r="F35" s="16">
        <v>-97340.24</v>
      </c>
    </row>
    <row r="36" spans="1:6" x14ac:dyDescent="0.35">
      <c r="A36" s="7" t="s">
        <v>66</v>
      </c>
      <c r="B36" s="20">
        <f>+B1</f>
        <v>43312</v>
      </c>
      <c r="C36" s="8"/>
      <c r="D36" s="8"/>
      <c r="E36" s="8"/>
      <c r="F36" s="16">
        <f>SUM(F29:F35)</f>
        <v>1769420.82</v>
      </c>
    </row>
    <row r="37" spans="1:6" x14ac:dyDescent="0.35">
      <c r="A37" s="7"/>
      <c r="B37" s="8"/>
      <c r="C37" s="8"/>
      <c r="D37" s="8"/>
      <c r="E37" s="8"/>
      <c r="F37" s="16"/>
    </row>
    <row r="38" spans="1:6" x14ac:dyDescent="0.35">
      <c r="A38" s="7"/>
      <c r="B38" s="8"/>
      <c r="C38" s="8"/>
      <c r="D38" s="8"/>
      <c r="E38" s="8"/>
      <c r="F38" s="16"/>
    </row>
    <row r="39" spans="1:6" x14ac:dyDescent="0.35">
      <c r="A39" s="11" t="s">
        <v>15</v>
      </c>
      <c r="B39" s="12"/>
      <c r="C39" s="12"/>
      <c r="D39" s="12"/>
      <c r="E39" s="12"/>
      <c r="F39" s="17">
        <f>+F11-F36</f>
        <v>-0.13000000012107193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sqref="A1:G41"/>
    </sheetView>
  </sheetViews>
  <sheetFormatPr defaultRowHeight="14.5" x14ac:dyDescent="0.35"/>
  <cols>
    <col min="1" max="1" width="33.7265625" bestFit="1" customWidth="1"/>
    <col min="2" max="2" width="9.7265625" bestFit="1" customWidth="1"/>
    <col min="6" max="6" width="13.81640625" bestFit="1" customWidth="1"/>
  </cols>
  <sheetData>
    <row r="1" spans="1:6" ht="18.5" x14ac:dyDescent="0.45">
      <c r="A1" s="2" t="s">
        <v>62</v>
      </c>
      <c r="B1" s="18">
        <v>43343</v>
      </c>
      <c r="F1" s="1"/>
    </row>
    <row r="2" spans="1:6" x14ac:dyDescent="0.35">
      <c r="F2" s="1"/>
    </row>
    <row r="3" spans="1:6" x14ac:dyDescent="0.35">
      <c r="A3" s="3" t="s">
        <v>1</v>
      </c>
      <c r="B3" s="4"/>
      <c r="C3" s="4"/>
      <c r="D3" s="4"/>
      <c r="E3" s="4"/>
      <c r="F3" s="5">
        <v>1486136.56</v>
      </c>
    </row>
    <row r="4" spans="1:6" x14ac:dyDescent="0.35">
      <c r="A4" s="7" t="s">
        <v>2</v>
      </c>
      <c r="B4" s="8"/>
      <c r="C4" s="8"/>
      <c r="D4" s="8"/>
      <c r="E4" s="8"/>
      <c r="F4" s="9">
        <v>-98887.67</v>
      </c>
    </row>
    <row r="5" spans="1:6" x14ac:dyDescent="0.35">
      <c r="A5" s="7" t="s">
        <v>4</v>
      </c>
      <c r="B5" s="8"/>
      <c r="C5" s="8"/>
      <c r="D5" s="8"/>
      <c r="E5" s="8"/>
      <c r="F5" s="9">
        <v>17812.77</v>
      </c>
    </row>
    <row r="6" spans="1:6" x14ac:dyDescent="0.35">
      <c r="A6" s="7" t="s">
        <v>3</v>
      </c>
      <c r="B6" s="8"/>
      <c r="C6" s="8"/>
      <c r="D6" s="8"/>
      <c r="E6" s="8"/>
      <c r="F6" s="9">
        <v>71225</v>
      </c>
    </row>
    <row r="7" spans="1:6" x14ac:dyDescent="0.35">
      <c r="A7" s="7" t="s">
        <v>5</v>
      </c>
      <c r="B7" s="8"/>
      <c r="C7" s="8"/>
      <c r="D7" s="8"/>
      <c r="E7" s="8"/>
      <c r="F7" s="9">
        <v>-190813.3</v>
      </c>
    </row>
    <row r="8" spans="1:6" x14ac:dyDescent="0.35">
      <c r="A8" s="7" t="s">
        <v>6</v>
      </c>
      <c r="B8" s="8"/>
      <c r="C8" s="8"/>
      <c r="D8" s="8"/>
      <c r="E8" s="8"/>
      <c r="F8" s="9">
        <v>120268.8</v>
      </c>
    </row>
    <row r="9" spans="1:6" x14ac:dyDescent="0.35">
      <c r="A9" s="7" t="s">
        <v>7</v>
      </c>
      <c r="B9" s="8"/>
      <c r="C9" s="8"/>
      <c r="D9" s="8"/>
      <c r="E9" s="8"/>
      <c r="F9" s="9">
        <v>0</v>
      </c>
    </row>
    <row r="10" spans="1:6" x14ac:dyDescent="0.35">
      <c r="A10" s="7" t="s">
        <v>8</v>
      </c>
      <c r="B10" s="8"/>
      <c r="C10" s="8"/>
      <c r="D10" s="8"/>
      <c r="E10" s="8"/>
      <c r="F10" s="9">
        <v>-9577.06</v>
      </c>
    </row>
    <row r="11" spans="1:6" x14ac:dyDescent="0.35">
      <c r="A11" s="11" t="s">
        <v>67</v>
      </c>
      <c r="B11" s="21">
        <f>+B1</f>
        <v>43343</v>
      </c>
      <c r="C11" s="12"/>
      <c r="D11" s="12"/>
      <c r="E11" s="12"/>
      <c r="F11" s="13">
        <f>SUM(F3:F10)</f>
        <v>1396165.1</v>
      </c>
    </row>
    <row r="12" spans="1:6" x14ac:dyDescent="0.35">
      <c r="F12" s="1"/>
    </row>
    <row r="13" spans="1:6" ht="18.5" x14ac:dyDescent="0.45">
      <c r="A13" s="2" t="s">
        <v>20</v>
      </c>
      <c r="F13" s="1"/>
    </row>
    <row r="14" spans="1:6" x14ac:dyDescent="0.35">
      <c r="F14" s="1"/>
    </row>
    <row r="15" spans="1:6" x14ac:dyDescent="0.35">
      <c r="A15" s="3" t="s">
        <v>68</v>
      </c>
      <c r="B15" s="19">
        <v>43313</v>
      </c>
      <c r="C15" s="4"/>
      <c r="D15" s="4"/>
      <c r="E15" s="4"/>
      <c r="F15" s="15">
        <v>1769420.69</v>
      </c>
    </row>
    <row r="16" spans="1:6" x14ac:dyDescent="0.35">
      <c r="A16" s="7"/>
      <c r="B16" s="8"/>
      <c r="C16" s="8"/>
      <c r="D16" s="8"/>
      <c r="E16" s="8"/>
      <c r="F16" s="16"/>
    </row>
    <row r="17" spans="1:6" x14ac:dyDescent="0.35">
      <c r="A17" s="7"/>
      <c r="B17" s="8"/>
      <c r="C17" s="8"/>
      <c r="D17" s="8"/>
      <c r="E17" s="8"/>
      <c r="F17" s="16"/>
    </row>
    <row r="18" spans="1:6" x14ac:dyDescent="0.35">
      <c r="A18" s="7" t="s">
        <v>19</v>
      </c>
      <c r="B18" s="8"/>
      <c r="C18" s="8"/>
      <c r="D18" s="8"/>
      <c r="E18" s="8"/>
      <c r="F18" s="16">
        <v>2153360.29</v>
      </c>
    </row>
    <row r="19" spans="1:6" x14ac:dyDescent="0.35">
      <c r="A19" s="7"/>
      <c r="B19" s="8"/>
      <c r="C19" s="8"/>
      <c r="D19" s="8"/>
      <c r="E19" s="8"/>
      <c r="F19" s="16"/>
    </row>
    <row r="20" spans="1:6" x14ac:dyDescent="0.35">
      <c r="A20" s="7"/>
      <c r="B20" s="8"/>
      <c r="C20" s="8"/>
      <c r="D20" s="8"/>
      <c r="E20" s="8"/>
      <c r="F20" s="16"/>
    </row>
    <row r="21" spans="1:6" x14ac:dyDescent="0.35">
      <c r="A21" s="7" t="s">
        <v>17</v>
      </c>
      <c r="B21" s="8"/>
      <c r="C21" s="8"/>
      <c r="D21" s="8"/>
      <c r="E21" s="8"/>
      <c r="F21" s="16">
        <v>-2526615.88</v>
      </c>
    </row>
    <row r="22" spans="1:6" x14ac:dyDescent="0.35">
      <c r="A22" s="7"/>
      <c r="B22" s="8"/>
      <c r="C22" s="8"/>
      <c r="D22" s="8"/>
      <c r="E22" s="8"/>
      <c r="F22" s="16"/>
    </row>
    <row r="23" spans="1:6" x14ac:dyDescent="0.35">
      <c r="A23" s="7"/>
      <c r="B23" s="8"/>
      <c r="C23" s="8"/>
      <c r="D23" s="8"/>
      <c r="E23" s="8"/>
      <c r="F23" s="16"/>
    </row>
    <row r="24" spans="1:6" x14ac:dyDescent="0.35">
      <c r="A24" s="11" t="s">
        <v>63</v>
      </c>
      <c r="B24" s="21">
        <f>+B1</f>
        <v>43343</v>
      </c>
      <c r="C24" s="12"/>
      <c r="D24" s="12"/>
      <c r="E24" s="12"/>
      <c r="F24" s="17">
        <f>+F15+F18+F21</f>
        <v>1396165.1</v>
      </c>
    </row>
    <row r="25" spans="1:6" x14ac:dyDescent="0.35">
      <c r="F25" s="1"/>
    </row>
    <row r="26" spans="1:6" ht="18.5" x14ac:dyDescent="0.45">
      <c r="A26" s="2" t="s">
        <v>14</v>
      </c>
      <c r="F26" s="1"/>
    </row>
    <row r="27" spans="1:6" x14ac:dyDescent="0.35">
      <c r="F27" s="1"/>
    </row>
    <row r="29" spans="1:6" x14ac:dyDescent="0.35">
      <c r="A29" s="3" t="s">
        <v>65</v>
      </c>
      <c r="B29" s="19">
        <f>+B1</f>
        <v>43343</v>
      </c>
      <c r="C29" s="4" t="s">
        <v>71</v>
      </c>
      <c r="D29" s="4"/>
      <c r="E29" s="4"/>
      <c r="F29" s="15">
        <v>1532894.26</v>
      </c>
    </row>
    <row r="30" spans="1:6" x14ac:dyDescent="0.35">
      <c r="A30" s="7"/>
      <c r="B30" s="20">
        <f>+B29</f>
        <v>43343</v>
      </c>
      <c r="C30" s="8" t="s">
        <v>72</v>
      </c>
      <c r="D30" s="8"/>
      <c r="E30" s="8"/>
      <c r="F30" s="16">
        <v>129735.8</v>
      </c>
    </row>
    <row r="31" spans="1:6" x14ac:dyDescent="0.35">
      <c r="A31" s="7"/>
      <c r="B31" s="8"/>
      <c r="C31" s="8"/>
      <c r="D31" s="8"/>
      <c r="E31" s="8"/>
      <c r="F31" s="16"/>
    </row>
    <row r="32" spans="1:6" x14ac:dyDescent="0.35">
      <c r="A32" s="7"/>
      <c r="B32" s="8"/>
      <c r="C32" s="8"/>
      <c r="D32" s="8"/>
      <c r="E32" s="8"/>
      <c r="F32" s="16"/>
    </row>
    <row r="33" spans="1:6" x14ac:dyDescent="0.35">
      <c r="A33" s="7"/>
      <c r="B33" s="8"/>
      <c r="C33" s="8"/>
      <c r="D33" s="8"/>
      <c r="E33" s="8"/>
      <c r="F33" s="16"/>
    </row>
    <row r="34" spans="1:6" x14ac:dyDescent="0.35">
      <c r="A34" s="7" t="s">
        <v>0</v>
      </c>
      <c r="B34" s="8" t="s">
        <v>23</v>
      </c>
      <c r="C34" s="8"/>
      <c r="D34" s="8"/>
      <c r="E34" s="8"/>
      <c r="F34" s="16">
        <v>-37120.07</v>
      </c>
    </row>
    <row r="35" spans="1:6" x14ac:dyDescent="0.35">
      <c r="A35" s="7"/>
      <c r="B35" s="8" t="s">
        <v>24</v>
      </c>
      <c r="C35" s="8"/>
      <c r="D35" s="8"/>
      <c r="E35" s="8"/>
      <c r="F35" s="16">
        <v>-229689.15</v>
      </c>
    </row>
    <row r="36" spans="1:6" x14ac:dyDescent="0.35">
      <c r="A36" s="7" t="s">
        <v>75</v>
      </c>
      <c r="B36" s="8"/>
      <c r="C36" s="8"/>
      <c r="D36" s="8"/>
      <c r="E36" s="8"/>
      <c r="F36" s="16">
        <v>344.39</v>
      </c>
    </row>
    <row r="37" spans="1:6" x14ac:dyDescent="0.35">
      <c r="A37" s="7" t="s">
        <v>66</v>
      </c>
      <c r="B37" s="20">
        <f>+B1</f>
        <v>43343</v>
      </c>
      <c r="C37" s="8"/>
      <c r="D37" s="8"/>
      <c r="E37" s="8"/>
      <c r="F37" s="16">
        <f>SUM(F29:F36)</f>
        <v>1396165.23</v>
      </c>
    </row>
    <row r="38" spans="1:6" x14ac:dyDescent="0.35">
      <c r="A38" s="7"/>
      <c r="B38" s="8"/>
      <c r="C38" s="8"/>
      <c r="D38" s="8"/>
      <c r="E38" s="8"/>
      <c r="F38" s="16"/>
    </row>
    <row r="39" spans="1:6" x14ac:dyDescent="0.35">
      <c r="A39" s="7"/>
      <c r="B39" s="8"/>
      <c r="C39" s="8"/>
      <c r="D39" s="8"/>
      <c r="E39" s="8"/>
      <c r="F39" s="16"/>
    </row>
    <row r="40" spans="1:6" x14ac:dyDescent="0.35">
      <c r="A40" s="11" t="s">
        <v>15</v>
      </c>
      <c r="B40" s="12"/>
      <c r="C40" s="12"/>
      <c r="D40" s="12"/>
      <c r="E40" s="12"/>
      <c r="F40" s="17">
        <f>+F11-F37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7" workbookViewId="0">
      <selection sqref="A1:F40"/>
    </sheetView>
  </sheetViews>
  <sheetFormatPr defaultRowHeight="14.5" x14ac:dyDescent="0.35"/>
  <cols>
    <col min="1" max="1" width="33.7265625" bestFit="1" customWidth="1"/>
    <col min="2" max="2" width="9.7265625" bestFit="1" customWidth="1"/>
    <col min="6" max="6" width="13.54296875" bestFit="1" customWidth="1"/>
  </cols>
  <sheetData>
    <row r="1" spans="1:6" ht="18.5" x14ac:dyDescent="0.45">
      <c r="A1" s="2" t="s">
        <v>62</v>
      </c>
      <c r="B1" s="18">
        <v>43373</v>
      </c>
      <c r="F1" s="1"/>
    </row>
    <row r="2" spans="1:6" x14ac:dyDescent="0.35">
      <c r="F2" s="1"/>
    </row>
    <row r="3" spans="1:6" x14ac:dyDescent="0.35">
      <c r="A3" s="3" t="s">
        <v>1</v>
      </c>
      <c r="B3" s="4"/>
      <c r="C3" s="4"/>
      <c r="D3" s="4"/>
      <c r="E3" s="4"/>
      <c r="F3" s="5">
        <v>1487223.93</v>
      </c>
    </row>
    <row r="4" spans="1:6" x14ac:dyDescent="0.35">
      <c r="A4" s="7" t="s">
        <v>2</v>
      </c>
      <c r="B4" s="8"/>
      <c r="C4" s="8"/>
      <c r="D4" s="8"/>
      <c r="E4" s="8"/>
      <c r="F4" s="9">
        <v>4242.32</v>
      </c>
    </row>
    <row r="5" spans="1:6" x14ac:dyDescent="0.35">
      <c r="A5" s="7" t="s">
        <v>4</v>
      </c>
      <c r="B5" s="8"/>
      <c r="C5" s="8"/>
      <c r="D5" s="8"/>
      <c r="E5" s="8"/>
      <c r="F5" s="9">
        <v>18833.93</v>
      </c>
    </row>
    <row r="6" spans="1:6" x14ac:dyDescent="0.35">
      <c r="A6" s="7" t="s">
        <v>3</v>
      </c>
      <c r="B6" s="8"/>
      <c r="C6" s="8"/>
      <c r="D6" s="8"/>
      <c r="E6" s="8"/>
      <c r="F6" s="9">
        <v>71225</v>
      </c>
    </row>
    <row r="7" spans="1:6" x14ac:dyDescent="0.35">
      <c r="A7" s="7" t="s">
        <v>5</v>
      </c>
      <c r="B7" s="8"/>
      <c r="C7" s="8"/>
      <c r="D7" s="8"/>
      <c r="E7" s="8"/>
      <c r="F7" s="9">
        <v>-273438.05</v>
      </c>
    </row>
    <row r="8" spans="1:6" x14ac:dyDescent="0.35">
      <c r="A8" s="7" t="s">
        <v>6</v>
      </c>
      <c r="B8" s="8"/>
      <c r="C8" s="8"/>
      <c r="D8" s="8"/>
      <c r="E8" s="8"/>
      <c r="F8" s="9">
        <v>120471.35</v>
      </c>
    </row>
    <row r="9" spans="1:6" x14ac:dyDescent="0.35">
      <c r="A9" s="7" t="s">
        <v>7</v>
      </c>
      <c r="B9" s="8"/>
      <c r="C9" s="8"/>
      <c r="D9" s="8"/>
      <c r="E9" s="8"/>
      <c r="F9" s="9">
        <v>0</v>
      </c>
    </row>
    <row r="10" spans="1:6" x14ac:dyDescent="0.35">
      <c r="A10" s="7" t="s">
        <v>8</v>
      </c>
      <c r="B10" s="8"/>
      <c r="C10" s="8"/>
      <c r="D10" s="8"/>
      <c r="E10" s="8"/>
      <c r="F10" s="9">
        <v>-26533.13</v>
      </c>
    </row>
    <row r="11" spans="1:6" x14ac:dyDescent="0.35">
      <c r="A11" s="11" t="s">
        <v>67</v>
      </c>
      <c r="B11" s="21">
        <f>+B1</f>
        <v>43373</v>
      </c>
      <c r="C11" s="12"/>
      <c r="D11" s="12"/>
      <c r="E11" s="12"/>
      <c r="F11" s="13">
        <f>SUM(F3:F10)</f>
        <v>1402025.35</v>
      </c>
    </row>
    <row r="12" spans="1:6" x14ac:dyDescent="0.35">
      <c r="F12" s="1"/>
    </row>
    <row r="13" spans="1:6" ht="18.5" x14ac:dyDescent="0.45">
      <c r="A13" s="2" t="s">
        <v>20</v>
      </c>
      <c r="F13" s="1"/>
    </row>
    <row r="14" spans="1:6" x14ac:dyDescent="0.35">
      <c r="F14" s="1"/>
    </row>
    <row r="15" spans="1:6" x14ac:dyDescent="0.35">
      <c r="A15" s="3" t="s">
        <v>68</v>
      </c>
      <c r="B15" s="19">
        <v>43344</v>
      </c>
      <c r="C15" s="4"/>
      <c r="D15" s="4"/>
      <c r="E15" s="4"/>
      <c r="F15" s="15">
        <v>1396165.1</v>
      </c>
    </row>
    <row r="16" spans="1:6" x14ac:dyDescent="0.35">
      <c r="A16" s="7"/>
      <c r="B16" s="8"/>
      <c r="C16" s="8"/>
      <c r="D16" s="8"/>
      <c r="E16" s="8"/>
      <c r="F16" s="16"/>
    </row>
    <row r="17" spans="1:6" x14ac:dyDescent="0.35">
      <c r="A17" s="7"/>
      <c r="B17" s="8"/>
      <c r="C17" s="8"/>
      <c r="D17" s="8"/>
      <c r="E17" s="8"/>
      <c r="F17" s="16"/>
    </row>
    <row r="18" spans="1:6" x14ac:dyDescent="0.35">
      <c r="A18" s="7" t="s">
        <v>19</v>
      </c>
      <c r="B18" s="8"/>
      <c r="C18" s="8"/>
      <c r="D18" s="8"/>
      <c r="E18" s="8"/>
      <c r="F18" s="16">
        <v>2081844.87</v>
      </c>
    </row>
    <row r="19" spans="1:6" x14ac:dyDescent="0.35">
      <c r="A19" s="7"/>
      <c r="B19" s="8"/>
      <c r="C19" s="8"/>
      <c r="D19" s="8"/>
      <c r="E19" s="8"/>
      <c r="F19" s="16"/>
    </row>
    <row r="20" spans="1:6" x14ac:dyDescent="0.35">
      <c r="A20" s="7"/>
      <c r="B20" s="8"/>
      <c r="C20" s="8"/>
      <c r="D20" s="8"/>
      <c r="E20" s="8"/>
      <c r="F20" s="16"/>
    </row>
    <row r="21" spans="1:6" x14ac:dyDescent="0.35">
      <c r="A21" s="7" t="s">
        <v>17</v>
      </c>
      <c r="B21" s="8"/>
      <c r="C21" s="8"/>
      <c r="D21" s="8"/>
      <c r="E21" s="8"/>
      <c r="F21" s="16">
        <v>-2075984.62</v>
      </c>
    </row>
    <row r="22" spans="1:6" x14ac:dyDescent="0.35">
      <c r="A22" s="7"/>
      <c r="B22" s="8"/>
      <c r="C22" s="8"/>
      <c r="D22" s="8"/>
      <c r="E22" s="8"/>
      <c r="F22" s="16"/>
    </row>
    <row r="23" spans="1:6" x14ac:dyDescent="0.35">
      <c r="A23" s="7"/>
      <c r="B23" s="8"/>
      <c r="C23" s="8"/>
      <c r="D23" s="8"/>
      <c r="E23" s="8"/>
      <c r="F23" s="16"/>
    </row>
    <row r="24" spans="1:6" x14ac:dyDescent="0.35">
      <c r="A24" s="11" t="s">
        <v>63</v>
      </c>
      <c r="B24" s="21">
        <f>+B1</f>
        <v>43373</v>
      </c>
      <c r="C24" s="12"/>
      <c r="D24" s="12"/>
      <c r="E24" s="12"/>
      <c r="F24" s="17">
        <f>+F15+F18+F21</f>
        <v>1402025.35</v>
      </c>
    </row>
    <row r="25" spans="1:6" x14ac:dyDescent="0.35">
      <c r="F25" s="1"/>
    </row>
    <row r="26" spans="1:6" ht="18.5" x14ac:dyDescent="0.45">
      <c r="A26" s="2" t="s">
        <v>14</v>
      </c>
      <c r="F26" s="1"/>
    </row>
    <row r="27" spans="1:6" x14ac:dyDescent="0.35">
      <c r="F27" s="1"/>
    </row>
    <row r="29" spans="1:6" x14ac:dyDescent="0.35">
      <c r="A29" s="3" t="s">
        <v>65</v>
      </c>
      <c r="B29" s="19">
        <f>+B1</f>
        <v>43373</v>
      </c>
      <c r="C29" s="4" t="s">
        <v>71</v>
      </c>
      <c r="D29" s="4"/>
      <c r="E29" s="4"/>
      <c r="F29" s="15">
        <v>1556357.51</v>
      </c>
    </row>
    <row r="30" spans="1:6" x14ac:dyDescent="0.35">
      <c r="A30" s="7"/>
      <c r="B30" s="20">
        <f>+B29</f>
        <v>43373</v>
      </c>
      <c r="C30" s="8" t="s">
        <v>72</v>
      </c>
      <c r="D30" s="8"/>
      <c r="E30" s="8"/>
      <c r="F30" s="16">
        <v>120471.35</v>
      </c>
    </row>
    <row r="31" spans="1:6" x14ac:dyDescent="0.35">
      <c r="A31" s="7"/>
      <c r="B31" s="8"/>
      <c r="C31" s="8"/>
      <c r="D31" s="8"/>
      <c r="E31" s="8"/>
      <c r="F31" s="16"/>
    </row>
    <row r="32" spans="1:6" x14ac:dyDescent="0.35">
      <c r="A32" s="7"/>
      <c r="B32" s="8"/>
      <c r="C32" s="8"/>
      <c r="D32" s="8"/>
      <c r="E32" s="8"/>
      <c r="F32" s="16"/>
    </row>
    <row r="33" spans="1:6" x14ac:dyDescent="0.35">
      <c r="A33" s="7"/>
      <c r="B33" s="8"/>
      <c r="C33" s="8"/>
      <c r="D33" s="8"/>
      <c r="E33" s="8"/>
      <c r="F33" s="16"/>
    </row>
    <row r="34" spans="1:6" x14ac:dyDescent="0.35">
      <c r="A34" s="7" t="s">
        <v>0</v>
      </c>
      <c r="B34" s="8" t="s">
        <v>23</v>
      </c>
      <c r="C34" s="8"/>
      <c r="D34" s="8"/>
      <c r="E34" s="8"/>
      <c r="F34" s="16">
        <v>-15421.59</v>
      </c>
    </row>
    <row r="35" spans="1:6" x14ac:dyDescent="0.35">
      <c r="A35" s="7"/>
      <c r="B35" s="8" t="s">
        <v>24</v>
      </c>
      <c r="C35" s="8"/>
      <c r="D35" s="8"/>
      <c r="E35" s="8"/>
      <c r="F35" s="16">
        <v>-259381.71</v>
      </c>
    </row>
    <row r="36" spans="1:6" x14ac:dyDescent="0.35">
      <c r="A36" s="7"/>
      <c r="B36" s="8"/>
      <c r="C36" s="8"/>
      <c r="D36" s="8"/>
      <c r="E36" s="8"/>
      <c r="F36" s="16"/>
    </row>
    <row r="37" spans="1:6" x14ac:dyDescent="0.35">
      <c r="A37" s="7" t="s">
        <v>66</v>
      </c>
      <c r="B37" s="20">
        <f>+B1</f>
        <v>43373</v>
      </c>
      <c r="C37" s="8"/>
      <c r="D37" s="8"/>
      <c r="E37" s="8"/>
      <c r="F37" s="16">
        <f>SUM(F29:F36)</f>
        <v>1402025.56</v>
      </c>
    </row>
    <row r="38" spans="1:6" x14ac:dyDescent="0.35">
      <c r="A38" s="7"/>
      <c r="B38" s="8"/>
      <c r="C38" s="8"/>
      <c r="D38" s="8"/>
      <c r="E38" s="8"/>
      <c r="F38" s="16"/>
    </row>
    <row r="39" spans="1:6" x14ac:dyDescent="0.35">
      <c r="A39" s="7"/>
      <c r="B39" s="8"/>
      <c r="C39" s="8"/>
      <c r="D39" s="8"/>
      <c r="E39" s="8"/>
      <c r="F39" s="16"/>
    </row>
    <row r="40" spans="1:6" x14ac:dyDescent="0.35">
      <c r="A40" s="11" t="s">
        <v>15</v>
      </c>
      <c r="B40" s="12"/>
      <c r="C40" s="12"/>
      <c r="D40" s="12"/>
      <c r="E40" s="12"/>
      <c r="F40" s="17">
        <f>+F11-F37</f>
        <v>-0.2099999999627471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7" workbookViewId="0">
      <selection sqref="A1:F40"/>
    </sheetView>
  </sheetViews>
  <sheetFormatPr defaultRowHeight="14.5" x14ac:dyDescent="0.35"/>
  <cols>
    <col min="1" max="1" width="33.7265625" bestFit="1" customWidth="1"/>
    <col min="2" max="2" width="10.7265625" bestFit="1" customWidth="1"/>
    <col min="6" max="6" width="13.54296875" bestFit="1" customWidth="1"/>
  </cols>
  <sheetData>
    <row r="1" spans="1:6" ht="18.5" x14ac:dyDescent="0.45">
      <c r="A1" s="2" t="s">
        <v>62</v>
      </c>
      <c r="B1" s="18">
        <v>43404</v>
      </c>
      <c r="F1" s="1"/>
    </row>
    <row r="2" spans="1:6" x14ac:dyDescent="0.35">
      <c r="F2" s="1"/>
    </row>
    <row r="3" spans="1:6" x14ac:dyDescent="0.35">
      <c r="A3" s="3" t="s">
        <v>1</v>
      </c>
      <c r="B3" s="4"/>
      <c r="C3" s="4"/>
      <c r="D3" s="4"/>
      <c r="E3" s="4"/>
      <c r="F3" s="5">
        <v>1391799.59</v>
      </c>
    </row>
    <row r="4" spans="1:6" x14ac:dyDescent="0.35">
      <c r="A4" s="7" t="s">
        <v>2</v>
      </c>
      <c r="B4" s="8"/>
      <c r="C4" s="8"/>
      <c r="D4" s="8"/>
      <c r="E4" s="8"/>
      <c r="F4" s="9">
        <v>-63142.18</v>
      </c>
    </row>
    <row r="5" spans="1:6" x14ac:dyDescent="0.35">
      <c r="A5" s="7" t="s">
        <v>4</v>
      </c>
      <c r="B5" s="8"/>
      <c r="C5" s="8"/>
      <c r="D5" s="8"/>
      <c r="E5" s="8"/>
      <c r="F5" s="9">
        <v>20549.43</v>
      </c>
    </row>
    <row r="6" spans="1:6" x14ac:dyDescent="0.35">
      <c r="A6" s="7" t="s">
        <v>3</v>
      </c>
      <c r="B6" s="8"/>
      <c r="C6" s="8"/>
      <c r="D6" s="8"/>
      <c r="E6" s="8"/>
      <c r="F6" s="9">
        <v>71225</v>
      </c>
    </row>
    <row r="7" spans="1:6" x14ac:dyDescent="0.35">
      <c r="A7" s="7" t="s">
        <v>5</v>
      </c>
      <c r="B7" s="8"/>
      <c r="C7" s="8"/>
      <c r="D7" s="8"/>
      <c r="E7" s="8"/>
      <c r="F7" s="9">
        <v>-345103.63</v>
      </c>
    </row>
    <row r="8" spans="1:6" x14ac:dyDescent="0.35">
      <c r="A8" s="7" t="s">
        <v>6</v>
      </c>
      <c r="B8" s="8"/>
      <c r="C8" s="8"/>
      <c r="D8" s="8"/>
      <c r="E8" s="8"/>
      <c r="F8" s="9">
        <v>80858.63</v>
      </c>
    </row>
    <row r="9" spans="1:6" x14ac:dyDescent="0.35">
      <c r="A9" s="7" t="s">
        <v>7</v>
      </c>
      <c r="B9" s="8"/>
      <c r="C9" s="8"/>
      <c r="D9" s="8"/>
      <c r="E9" s="8"/>
      <c r="F9" s="9"/>
    </row>
    <row r="10" spans="1:6" x14ac:dyDescent="0.35">
      <c r="A10" s="7" t="s">
        <v>8</v>
      </c>
      <c r="B10" s="8"/>
      <c r="C10" s="8"/>
      <c r="D10" s="8"/>
      <c r="E10" s="8"/>
      <c r="F10" s="9">
        <v>-10149.57</v>
      </c>
    </row>
    <row r="11" spans="1:6" x14ac:dyDescent="0.35">
      <c r="A11" s="11" t="s">
        <v>67</v>
      </c>
      <c r="B11" s="21">
        <f>+B1</f>
        <v>43404</v>
      </c>
      <c r="C11" s="12"/>
      <c r="D11" s="12"/>
      <c r="E11" s="12"/>
      <c r="F11" s="13">
        <f>SUM(F3:F10)</f>
        <v>1146037.2699999998</v>
      </c>
    </row>
    <row r="12" spans="1:6" x14ac:dyDescent="0.35">
      <c r="F12" s="1"/>
    </row>
    <row r="13" spans="1:6" ht="18.5" x14ac:dyDescent="0.45">
      <c r="A13" s="2" t="s">
        <v>20</v>
      </c>
      <c r="F13" s="1"/>
    </row>
    <row r="14" spans="1:6" x14ac:dyDescent="0.35">
      <c r="F14" s="1"/>
    </row>
    <row r="15" spans="1:6" x14ac:dyDescent="0.35">
      <c r="A15" s="3" t="s">
        <v>68</v>
      </c>
      <c r="B15" s="19">
        <v>43374</v>
      </c>
      <c r="C15" s="4"/>
      <c r="D15" s="4"/>
      <c r="E15" s="4"/>
      <c r="F15" s="15">
        <v>1402025.35</v>
      </c>
    </row>
    <row r="16" spans="1:6" x14ac:dyDescent="0.35">
      <c r="A16" s="7"/>
      <c r="B16" s="8"/>
      <c r="C16" s="8"/>
      <c r="D16" s="8"/>
      <c r="E16" s="8"/>
      <c r="F16" s="16"/>
    </row>
    <row r="17" spans="1:6" x14ac:dyDescent="0.35">
      <c r="A17" s="7"/>
      <c r="B17" s="8"/>
      <c r="C17" s="8"/>
      <c r="D17" s="8"/>
      <c r="E17" s="8"/>
      <c r="F17" s="16"/>
    </row>
    <row r="18" spans="1:6" x14ac:dyDescent="0.35">
      <c r="A18" s="7" t="s">
        <v>19</v>
      </c>
      <c r="B18" s="8"/>
      <c r="C18" s="8"/>
      <c r="D18" s="8"/>
      <c r="E18" s="8"/>
      <c r="F18" s="16">
        <v>1974449.2</v>
      </c>
    </row>
    <row r="19" spans="1:6" x14ac:dyDescent="0.35">
      <c r="A19" s="7"/>
      <c r="B19" s="8"/>
      <c r="C19" s="8"/>
      <c r="D19" s="8"/>
      <c r="E19" s="8"/>
      <c r="F19" s="16"/>
    </row>
    <row r="20" spans="1:6" x14ac:dyDescent="0.35">
      <c r="A20" s="7"/>
      <c r="B20" s="8"/>
      <c r="C20" s="8"/>
      <c r="D20" s="8"/>
      <c r="E20" s="8"/>
      <c r="F20" s="16"/>
    </row>
    <row r="21" spans="1:6" x14ac:dyDescent="0.35">
      <c r="A21" s="7" t="s">
        <v>17</v>
      </c>
      <c r="B21" s="8"/>
      <c r="C21" s="8"/>
      <c r="D21" s="8"/>
      <c r="E21" s="8"/>
      <c r="F21" s="16">
        <v>-2230437.2799999998</v>
      </c>
    </row>
    <row r="22" spans="1:6" x14ac:dyDescent="0.35">
      <c r="A22" s="7"/>
      <c r="B22" s="8"/>
      <c r="C22" s="8"/>
      <c r="D22" s="8"/>
      <c r="E22" s="8"/>
      <c r="F22" s="16"/>
    </row>
    <row r="23" spans="1:6" x14ac:dyDescent="0.35">
      <c r="A23" s="7"/>
      <c r="B23" s="8"/>
      <c r="C23" s="8"/>
      <c r="D23" s="8"/>
      <c r="E23" s="8"/>
      <c r="F23" s="16"/>
    </row>
    <row r="24" spans="1:6" x14ac:dyDescent="0.35">
      <c r="A24" s="11" t="s">
        <v>63</v>
      </c>
      <c r="B24" s="21">
        <f>+B1</f>
        <v>43404</v>
      </c>
      <c r="C24" s="12"/>
      <c r="D24" s="12"/>
      <c r="E24" s="12"/>
      <c r="F24" s="17">
        <f>+F15+F18+F21</f>
        <v>1146037.27</v>
      </c>
    </row>
    <row r="25" spans="1:6" x14ac:dyDescent="0.35">
      <c r="F25" s="1"/>
    </row>
    <row r="26" spans="1:6" ht="18.5" x14ac:dyDescent="0.45">
      <c r="A26" s="2" t="s">
        <v>14</v>
      </c>
      <c r="F26" s="1"/>
    </row>
    <row r="27" spans="1:6" x14ac:dyDescent="0.35">
      <c r="F27" s="1"/>
    </row>
    <row r="29" spans="1:6" x14ac:dyDescent="0.35">
      <c r="A29" s="3" t="s">
        <v>65</v>
      </c>
      <c r="B29" s="19">
        <f>+B1</f>
        <v>43404</v>
      </c>
      <c r="C29" s="4" t="s">
        <v>71</v>
      </c>
      <c r="D29" s="4"/>
      <c r="E29" s="4"/>
      <c r="F29" s="15">
        <v>1313791.8500000001</v>
      </c>
    </row>
    <row r="30" spans="1:6" x14ac:dyDescent="0.35">
      <c r="A30" s="7"/>
      <c r="B30" s="20">
        <f>+B29</f>
        <v>43404</v>
      </c>
      <c r="C30" s="8" t="s">
        <v>72</v>
      </c>
      <c r="D30" s="8"/>
      <c r="E30" s="8"/>
      <c r="F30" s="16">
        <v>80858.83</v>
      </c>
    </row>
    <row r="31" spans="1:6" x14ac:dyDescent="0.35">
      <c r="A31" s="7"/>
      <c r="B31" s="8"/>
      <c r="C31" s="8"/>
      <c r="D31" s="8"/>
      <c r="E31" s="8"/>
      <c r="F31" s="16"/>
    </row>
    <row r="32" spans="1:6" x14ac:dyDescent="0.35">
      <c r="A32" s="7"/>
      <c r="B32" s="8"/>
      <c r="C32" s="8"/>
      <c r="D32" s="8"/>
      <c r="E32" s="8"/>
      <c r="F32" s="16"/>
    </row>
    <row r="33" spans="1:6" x14ac:dyDescent="0.35">
      <c r="A33" s="7"/>
      <c r="B33" s="8"/>
      <c r="C33" s="8"/>
      <c r="D33" s="8"/>
      <c r="E33" s="8"/>
      <c r="F33" s="16"/>
    </row>
    <row r="34" spans="1:6" x14ac:dyDescent="0.35">
      <c r="A34" s="7" t="s">
        <v>0</v>
      </c>
      <c r="B34" s="8" t="s">
        <v>23</v>
      </c>
      <c r="C34" s="8"/>
      <c r="D34" s="8"/>
      <c r="E34" s="8"/>
      <c r="F34" s="16">
        <v>-53911.02</v>
      </c>
    </row>
    <row r="35" spans="1:6" x14ac:dyDescent="0.35">
      <c r="A35" s="7"/>
      <c r="B35" s="8" t="s">
        <v>24</v>
      </c>
      <c r="C35" s="8"/>
      <c r="D35" s="8"/>
      <c r="E35" s="8"/>
      <c r="F35" s="16">
        <v>-194701.98</v>
      </c>
    </row>
    <row r="36" spans="1:6" x14ac:dyDescent="0.35">
      <c r="A36" s="7"/>
      <c r="B36" s="8"/>
      <c r="C36" s="8"/>
      <c r="D36" s="8"/>
      <c r="E36" s="8"/>
      <c r="F36" s="16"/>
    </row>
    <row r="37" spans="1:6" x14ac:dyDescent="0.35">
      <c r="A37" s="7" t="s">
        <v>66</v>
      </c>
      <c r="B37" s="20">
        <f>+B1</f>
        <v>43404</v>
      </c>
      <c r="C37" s="8"/>
      <c r="D37" s="8"/>
      <c r="E37" s="8"/>
      <c r="F37" s="16">
        <f>SUM(F29:F36)</f>
        <v>1146037.6800000002</v>
      </c>
    </row>
    <row r="38" spans="1:6" x14ac:dyDescent="0.35">
      <c r="A38" s="7"/>
      <c r="B38" s="8"/>
      <c r="C38" s="8"/>
      <c r="D38" s="8"/>
      <c r="E38" s="8"/>
      <c r="F38" s="16"/>
    </row>
    <row r="39" spans="1:6" x14ac:dyDescent="0.35">
      <c r="A39" s="7"/>
      <c r="B39" s="8"/>
      <c r="C39" s="8"/>
      <c r="D39" s="8"/>
      <c r="E39" s="8"/>
      <c r="F39" s="16"/>
    </row>
    <row r="40" spans="1:6" x14ac:dyDescent="0.35">
      <c r="A40" s="11" t="s">
        <v>15</v>
      </c>
      <c r="B40" s="12"/>
      <c r="C40" s="12"/>
      <c r="D40" s="12"/>
      <c r="E40" s="12"/>
      <c r="F40" s="17">
        <f>+F11-F37</f>
        <v>-0.41000000038184226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4" workbookViewId="0">
      <selection sqref="A1:F40"/>
    </sheetView>
  </sheetViews>
  <sheetFormatPr defaultRowHeight="14.5" x14ac:dyDescent="0.35"/>
  <cols>
    <col min="1" max="1" width="33.7265625" bestFit="1" customWidth="1"/>
    <col min="2" max="2" width="10.7265625" bestFit="1" customWidth="1"/>
    <col min="6" max="6" width="13.54296875" bestFit="1" customWidth="1"/>
  </cols>
  <sheetData>
    <row r="1" spans="1:6" ht="18.5" x14ac:dyDescent="0.45">
      <c r="A1" s="2" t="s">
        <v>62</v>
      </c>
      <c r="B1" s="18">
        <v>43434</v>
      </c>
      <c r="F1" s="1"/>
    </row>
    <row r="2" spans="1:6" x14ac:dyDescent="0.35">
      <c r="F2" s="1"/>
    </row>
    <row r="3" spans="1:6" x14ac:dyDescent="0.35">
      <c r="A3" s="3" t="s">
        <v>1</v>
      </c>
      <c r="B3" s="4"/>
      <c r="C3" s="4"/>
      <c r="D3" s="4"/>
      <c r="E3" s="4"/>
      <c r="F3" s="5">
        <v>2754924.41</v>
      </c>
    </row>
    <row r="4" spans="1:6" x14ac:dyDescent="0.35">
      <c r="A4" s="7" t="s">
        <v>2</v>
      </c>
      <c r="B4" s="8"/>
      <c r="C4" s="8"/>
      <c r="D4" s="8"/>
      <c r="E4" s="8"/>
      <c r="F4" s="9">
        <v>-129636.07</v>
      </c>
    </row>
    <row r="5" spans="1:6" x14ac:dyDescent="0.35">
      <c r="A5" s="7" t="s">
        <v>4</v>
      </c>
      <c r="B5" s="8"/>
      <c r="C5" s="8"/>
      <c r="D5" s="8"/>
      <c r="E5" s="8"/>
      <c r="F5" s="9">
        <v>18047.38</v>
      </c>
    </row>
    <row r="6" spans="1:6" x14ac:dyDescent="0.35">
      <c r="A6" s="7" t="s">
        <v>3</v>
      </c>
      <c r="B6" s="8"/>
      <c r="C6" s="8"/>
      <c r="D6" s="8"/>
      <c r="E6" s="8"/>
      <c r="F6" s="9">
        <v>71225</v>
      </c>
    </row>
    <row r="7" spans="1:6" x14ac:dyDescent="0.35">
      <c r="A7" s="7" t="s">
        <v>5</v>
      </c>
      <c r="B7" s="8"/>
      <c r="C7" s="8"/>
      <c r="D7" s="8"/>
      <c r="E7" s="8"/>
      <c r="F7" s="9">
        <v>522925.84</v>
      </c>
    </row>
    <row r="8" spans="1:6" x14ac:dyDescent="0.35">
      <c r="A8" s="7" t="s">
        <v>6</v>
      </c>
      <c r="B8" s="8"/>
      <c r="C8" s="8"/>
      <c r="D8" s="8"/>
      <c r="E8" s="8"/>
      <c r="F8" s="9">
        <v>81008.36</v>
      </c>
    </row>
    <row r="9" spans="1:6" x14ac:dyDescent="0.35">
      <c r="A9" s="7" t="s">
        <v>7</v>
      </c>
      <c r="B9" s="8"/>
      <c r="C9" s="8"/>
      <c r="D9" s="8"/>
      <c r="E9" s="8"/>
      <c r="F9" s="9">
        <v>0</v>
      </c>
    </row>
    <row r="10" spans="1:6" x14ac:dyDescent="0.35">
      <c r="A10" s="7" t="s">
        <v>8</v>
      </c>
      <c r="B10" s="8"/>
      <c r="C10" s="8"/>
      <c r="D10" s="8"/>
      <c r="E10" s="8"/>
      <c r="F10" s="9">
        <v>18382.38</v>
      </c>
    </row>
    <row r="11" spans="1:6" x14ac:dyDescent="0.35">
      <c r="A11" s="11" t="s">
        <v>67</v>
      </c>
      <c r="B11" s="21">
        <f>+B1</f>
        <v>43434</v>
      </c>
      <c r="C11" s="12"/>
      <c r="D11" s="12"/>
      <c r="E11" s="12"/>
      <c r="F11" s="13">
        <f>SUM(F3:F10)</f>
        <v>3336877.3</v>
      </c>
    </row>
    <row r="12" spans="1:6" x14ac:dyDescent="0.35">
      <c r="F12" s="1"/>
    </row>
    <row r="13" spans="1:6" ht="18.5" x14ac:dyDescent="0.45">
      <c r="A13" s="2" t="s">
        <v>77</v>
      </c>
      <c r="F13" s="1"/>
    </row>
    <row r="14" spans="1:6" x14ac:dyDescent="0.35">
      <c r="F14" s="1"/>
    </row>
    <row r="15" spans="1:6" x14ac:dyDescent="0.35">
      <c r="A15" s="3" t="s">
        <v>68</v>
      </c>
      <c r="B15" s="19">
        <v>43405</v>
      </c>
      <c r="C15" s="4"/>
      <c r="D15" s="4"/>
      <c r="E15" s="4"/>
      <c r="F15" s="15">
        <v>1146037.27</v>
      </c>
    </row>
    <row r="16" spans="1:6" x14ac:dyDescent="0.35">
      <c r="A16" s="7"/>
      <c r="B16" s="8"/>
      <c r="C16" s="8"/>
      <c r="D16" s="8"/>
      <c r="E16" s="8"/>
      <c r="F16" s="16"/>
    </row>
    <row r="17" spans="1:6" x14ac:dyDescent="0.35">
      <c r="A17" s="7"/>
      <c r="B17" s="8"/>
      <c r="C17" s="8"/>
      <c r="D17" s="8"/>
      <c r="E17" s="8"/>
      <c r="F17" s="16"/>
    </row>
    <row r="18" spans="1:6" x14ac:dyDescent="0.35">
      <c r="A18" s="7" t="s">
        <v>19</v>
      </c>
      <c r="B18" s="8"/>
      <c r="C18" s="8"/>
      <c r="D18" s="8"/>
      <c r="E18" s="8"/>
      <c r="F18" s="16">
        <v>4476683.83</v>
      </c>
    </row>
    <row r="19" spans="1:6" x14ac:dyDescent="0.35">
      <c r="A19" s="7"/>
      <c r="B19" s="8"/>
      <c r="C19" s="8"/>
      <c r="D19" s="8"/>
      <c r="E19" s="8"/>
      <c r="F19" s="16"/>
    </row>
    <row r="20" spans="1:6" x14ac:dyDescent="0.35">
      <c r="A20" s="7"/>
      <c r="B20" s="8"/>
      <c r="C20" s="8"/>
      <c r="D20" s="8"/>
      <c r="E20" s="8"/>
      <c r="F20" s="16"/>
    </row>
    <row r="21" spans="1:6" x14ac:dyDescent="0.35">
      <c r="A21" s="7" t="s">
        <v>17</v>
      </c>
      <c r="B21" s="8"/>
      <c r="C21" s="8"/>
      <c r="D21" s="8"/>
      <c r="E21" s="8"/>
      <c r="F21" s="16">
        <v>-2285844</v>
      </c>
    </row>
    <row r="22" spans="1:6" x14ac:dyDescent="0.35">
      <c r="A22" s="7"/>
      <c r="B22" s="8"/>
      <c r="C22" s="8"/>
      <c r="D22" s="8"/>
      <c r="E22" s="8"/>
      <c r="F22" s="16"/>
    </row>
    <row r="23" spans="1:6" x14ac:dyDescent="0.35">
      <c r="A23" s="7"/>
      <c r="B23" s="8"/>
      <c r="C23" s="8"/>
      <c r="D23" s="8"/>
      <c r="E23" s="8"/>
      <c r="F23" s="16"/>
    </row>
    <row r="24" spans="1:6" x14ac:dyDescent="0.35">
      <c r="A24" s="11" t="s">
        <v>63</v>
      </c>
      <c r="B24" s="21">
        <f>+B1</f>
        <v>43434</v>
      </c>
      <c r="C24" s="12"/>
      <c r="D24" s="12"/>
      <c r="E24" s="12"/>
      <c r="F24" s="17">
        <f>+F15+F18+F21</f>
        <v>3336877.0999999996</v>
      </c>
    </row>
    <row r="25" spans="1:6" x14ac:dyDescent="0.35">
      <c r="F25" s="1"/>
    </row>
    <row r="26" spans="1:6" ht="18.5" x14ac:dyDescent="0.45">
      <c r="A26" s="2" t="s">
        <v>14</v>
      </c>
      <c r="F26" s="1"/>
    </row>
    <row r="27" spans="1:6" x14ac:dyDescent="0.35">
      <c r="F27" s="1"/>
    </row>
    <row r="29" spans="1:6" x14ac:dyDescent="0.35">
      <c r="A29" s="3" t="s">
        <v>65</v>
      </c>
      <c r="B29" s="19">
        <f>+B1</f>
        <v>43434</v>
      </c>
      <c r="C29" s="4" t="s">
        <v>71</v>
      </c>
      <c r="D29" s="4"/>
      <c r="E29" s="4"/>
      <c r="F29" s="15">
        <v>3506548.16</v>
      </c>
    </row>
    <row r="30" spans="1:6" x14ac:dyDescent="0.35">
      <c r="A30" s="7"/>
      <c r="B30" s="20">
        <f>+B29</f>
        <v>43434</v>
      </c>
      <c r="C30" s="8" t="s">
        <v>72</v>
      </c>
      <c r="D30" s="8"/>
      <c r="E30" s="8"/>
      <c r="F30" s="16">
        <v>81008.36</v>
      </c>
    </row>
    <row r="31" spans="1:6" x14ac:dyDescent="0.35">
      <c r="A31" s="7"/>
      <c r="B31" s="8"/>
      <c r="C31" s="8"/>
      <c r="D31" s="8"/>
      <c r="E31" s="8"/>
      <c r="F31" s="16"/>
    </row>
    <row r="32" spans="1:6" x14ac:dyDescent="0.35">
      <c r="A32" s="7"/>
      <c r="B32" s="8"/>
      <c r="C32" s="8"/>
      <c r="D32" s="8"/>
      <c r="E32" s="8"/>
      <c r="F32" s="16"/>
    </row>
    <row r="33" spans="1:6" x14ac:dyDescent="0.35">
      <c r="A33" s="7" t="s">
        <v>76</v>
      </c>
      <c r="B33" s="8"/>
      <c r="C33" s="8"/>
      <c r="D33" s="8"/>
      <c r="E33" s="8"/>
      <c r="F33" s="16">
        <v>-450</v>
      </c>
    </row>
    <row r="34" spans="1:6" x14ac:dyDescent="0.35">
      <c r="A34" s="7" t="s">
        <v>0</v>
      </c>
      <c r="B34" s="8" t="s">
        <v>23</v>
      </c>
      <c r="C34" s="8"/>
      <c r="D34" s="8"/>
      <c r="E34" s="8"/>
      <c r="F34" s="16">
        <v>-54027.21</v>
      </c>
    </row>
    <row r="35" spans="1:6" x14ac:dyDescent="0.35">
      <c r="A35" s="7"/>
      <c r="B35" s="8" t="s">
        <v>24</v>
      </c>
      <c r="C35" s="8"/>
      <c r="D35" s="8"/>
      <c r="E35" s="8"/>
      <c r="F35" s="16">
        <v>-196202</v>
      </c>
    </row>
    <row r="36" spans="1:6" x14ac:dyDescent="0.35">
      <c r="A36" s="7"/>
      <c r="B36" s="8"/>
      <c r="C36" s="8"/>
      <c r="D36" s="8"/>
      <c r="E36" s="8"/>
      <c r="F36" s="16"/>
    </row>
    <row r="37" spans="1:6" x14ac:dyDescent="0.35">
      <c r="A37" s="7" t="s">
        <v>66</v>
      </c>
      <c r="B37" s="20">
        <f>+B1</f>
        <v>43434</v>
      </c>
      <c r="C37" s="8"/>
      <c r="D37" s="8"/>
      <c r="E37" s="8"/>
      <c r="F37" s="16">
        <f>SUM(F29:F36)</f>
        <v>3336877.31</v>
      </c>
    </row>
    <row r="38" spans="1:6" x14ac:dyDescent="0.35">
      <c r="A38" s="7"/>
      <c r="B38" s="8"/>
      <c r="C38" s="8"/>
      <c r="D38" s="8"/>
      <c r="E38" s="8"/>
      <c r="F38" s="16"/>
    </row>
    <row r="39" spans="1:6" x14ac:dyDescent="0.35">
      <c r="A39" s="7"/>
      <c r="B39" s="8"/>
      <c r="C39" s="8"/>
      <c r="D39" s="8"/>
      <c r="E39" s="8"/>
      <c r="F39" s="16"/>
    </row>
    <row r="40" spans="1:6" x14ac:dyDescent="0.35">
      <c r="A40" s="11" t="s">
        <v>15</v>
      </c>
      <c r="B40" s="12"/>
      <c r="C40" s="12"/>
      <c r="D40" s="12"/>
      <c r="E40" s="12"/>
      <c r="F40" s="17">
        <f>+F11-F37</f>
        <v>-1.0000000242143869E-2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F24" sqref="F24"/>
    </sheetView>
  </sheetViews>
  <sheetFormatPr defaultRowHeight="14.5" x14ac:dyDescent="0.35"/>
  <cols>
    <col min="1" max="1" width="34.1796875" bestFit="1" customWidth="1"/>
    <col min="2" max="2" width="10.7265625" bestFit="1" customWidth="1"/>
    <col min="6" max="6" width="13.54296875" bestFit="1" customWidth="1"/>
  </cols>
  <sheetData>
    <row r="1" spans="1:6" ht="18.5" x14ac:dyDescent="0.45">
      <c r="A1" s="2" t="s">
        <v>62</v>
      </c>
      <c r="B1" s="18">
        <v>43465</v>
      </c>
      <c r="F1" s="1"/>
    </row>
    <row r="2" spans="1:6" x14ac:dyDescent="0.35">
      <c r="F2" s="1"/>
    </row>
    <row r="3" spans="1:6" x14ac:dyDescent="0.35">
      <c r="A3" s="3" t="s">
        <v>1</v>
      </c>
      <c r="B3" s="4"/>
      <c r="C3" s="4"/>
      <c r="D3" s="4"/>
      <c r="E3" s="4"/>
      <c r="F3" s="5">
        <v>2755119.31</v>
      </c>
    </row>
    <row r="4" spans="1:6" x14ac:dyDescent="0.35">
      <c r="A4" s="7" t="s">
        <v>2</v>
      </c>
      <c r="B4" s="8"/>
      <c r="C4" s="8"/>
      <c r="D4" s="8"/>
      <c r="E4" s="8"/>
      <c r="F4" s="9">
        <v>-105715.81</v>
      </c>
    </row>
    <row r="5" spans="1:6" x14ac:dyDescent="0.35">
      <c r="A5" s="7" t="s">
        <v>4</v>
      </c>
      <c r="B5" s="8"/>
      <c r="C5" s="8"/>
      <c r="D5" s="8"/>
      <c r="E5" s="8"/>
      <c r="F5" s="9">
        <v>17650.34</v>
      </c>
    </row>
    <row r="6" spans="1:6" x14ac:dyDescent="0.35">
      <c r="A6" s="7" t="s">
        <v>3</v>
      </c>
      <c r="B6" s="8"/>
      <c r="C6" s="8"/>
      <c r="D6" s="8"/>
      <c r="E6" s="8"/>
      <c r="F6" s="9">
        <v>71225</v>
      </c>
    </row>
    <row r="7" spans="1:6" x14ac:dyDescent="0.35">
      <c r="A7" s="7" t="s">
        <v>5</v>
      </c>
      <c r="B7" s="8"/>
      <c r="C7" s="8"/>
      <c r="D7" s="8"/>
      <c r="E7" s="8"/>
      <c r="F7" s="9">
        <v>522925.84</v>
      </c>
    </row>
    <row r="8" spans="1:6" x14ac:dyDescent="0.35">
      <c r="A8" s="7" t="s">
        <v>6</v>
      </c>
      <c r="B8" s="8"/>
      <c r="C8" s="8"/>
      <c r="D8" s="8"/>
      <c r="E8" s="8"/>
      <c r="F8" s="9">
        <v>81169.820000000007</v>
      </c>
    </row>
    <row r="9" spans="1:6" x14ac:dyDescent="0.35">
      <c r="A9" s="7" t="s">
        <v>7</v>
      </c>
      <c r="B9" s="8"/>
      <c r="C9" s="8"/>
      <c r="D9" s="8"/>
      <c r="E9" s="8"/>
      <c r="F9" s="9">
        <v>0</v>
      </c>
    </row>
    <row r="10" spans="1:6" x14ac:dyDescent="0.35">
      <c r="A10" s="7" t="s">
        <v>8</v>
      </c>
      <c r="B10" s="8"/>
      <c r="C10" s="8"/>
      <c r="D10" s="8"/>
      <c r="E10" s="8"/>
      <c r="F10" s="9">
        <v>35226.120000000003</v>
      </c>
    </row>
    <row r="11" spans="1:6" x14ac:dyDescent="0.35">
      <c r="A11" s="11" t="s">
        <v>67</v>
      </c>
      <c r="B11" s="21">
        <f>+B1</f>
        <v>43465</v>
      </c>
      <c r="C11" s="12"/>
      <c r="D11" s="12"/>
      <c r="E11" s="12"/>
      <c r="F11" s="13">
        <f>SUM(F3:F10)</f>
        <v>3377600.6199999996</v>
      </c>
    </row>
    <row r="12" spans="1:6" x14ac:dyDescent="0.35">
      <c r="F12" s="1"/>
    </row>
    <row r="13" spans="1:6" ht="18.5" x14ac:dyDescent="0.45">
      <c r="A13" s="2" t="s">
        <v>77</v>
      </c>
      <c r="F13" s="1"/>
    </row>
    <row r="14" spans="1:6" x14ac:dyDescent="0.35">
      <c r="F14" s="1"/>
    </row>
    <row r="15" spans="1:6" x14ac:dyDescent="0.35">
      <c r="A15" s="3" t="s">
        <v>68</v>
      </c>
      <c r="B15" s="19">
        <v>43435</v>
      </c>
      <c r="C15" s="4"/>
      <c r="D15" s="4"/>
      <c r="E15" s="4"/>
      <c r="F15" s="15">
        <v>3336877.1</v>
      </c>
    </row>
    <row r="16" spans="1:6" x14ac:dyDescent="0.35">
      <c r="A16" s="7"/>
      <c r="B16" s="8"/>
      <c r="C16" s="8"/>
      <c r="D16" s="8"/>
      <c r="E16" s="8"/>
      <c r="F16" s="16"/>
    </row>
    <row r="17" spans="1:6" x14ac:dyDescent="0.35">
      <c r="A17" s="7"/>
      <c r="B17" s="8"/>
      <c r="C17" s="8"/>
      <c r="D17" s="8"/>
      <c r="E17" s="8"/>
      <c r="F17" s="16"/>
    </row>
    <row r="18" spans="1:6" x14ac:dyDescent="0.35">
      <c r="A18" s="7" t="s">
        <v>19</v>
      </c>
      <c r="B18" s="8"/>
      <c r="C18" s="8"/>
      <c r="D18" s="8"/>
      <c r="E18" s="8"/>
      <c r="F18" s="16">
        <v>1964130.84</v>
      </c>
    </row>
    <row r="19" spans="1:6" x14ac:dyDescent="0.35">
      <c r="A19" s="7"/>
      <c r="B19" s="8"/>
      <c r="C19" s="8"/>
      <c r="D19" s="8"/>
      <c r="E19" s="8"/>
      <c r="F19" s="16"/>
    </row>
    <row r="20" spans="1:6" x14ac:dyDescent="0.35">
      <c r="A20" s="7"/>
      <c r="B20" s="8"/>
      <c r="C20" s="8"/>
      <c r="D20" s="8"/>
      <c r="E20" s="8"/>
      <c r="F20" s="16"/>
    </row>
    <row r="21" spans="1:6" x14ac:dyDescent="0.35">
      <c r="A21" s="7" t="s">
        <v>17</v>
      </c>
      <c r="B21" s="8"/>
      <c r="C21" s="8"/>
      <c r="D21" s="8"/>
      <c r="E21" s="8"/>
      <c r="F21" s="16">
        <v>-1823407.32</v>
      </c>
    </row>
    <row r="22" spans="1:6" x14ac:dyDescent="0.35">
      <c r="A22" s="7"/>
      <c r="B22" s="8"/>
      <c r="C22" s="8"/>
      <c r="D22" s="8"/>
      <c r="E22" s="8"/>
      <c r="F22" s="16"/>
    </row>
    <row r="23" spans="1:6" x14ac:dyDescent="0.35">
      <c r="A23" s="7"/>
      <c r="B23" s="8"/>
      <c r="C23" s="8"/>
      <c r="D23" s="8"/>
      <c r="E23" s="8"/>
      <c r="F23" s="16"/>
    </row>
    <row r="24" spans="1:6" x14ac:dyDescent="0.35">
      <c r="A24" s="11" t="s">
        <v>63</v>
      </c>
      <c r="B24" s="21">
        <f>+B1</f>
        <v>43465</v>
      </c>
      <c r="C24" s="12"/>
      <c r="D24" s="12"/>
      <c r="E24" s="12"/>
      <c r="F24" s="17">
        <f>+F15+F18+F21</f>
        <v>3477600.62</v>
      </c>
    </row>
    <row r="25" spans="1:6" x14ac:dyDescent="0.35">
      <c r="F25" s="1"/>
    </row>
    <row r="26" spans="1:6" ht="18.5" x14ac:dyDescent="0.45">
      <c r="A26" s="2" t="s">
        <v>14</v>
      </c>
      <c r="F26" s="1"/>
    </row>
    <row r="27" spans="1:6" x14ac:dyDescent="0.35">
      <c r="F27" s="1"/>
    </row>
    <row r="29" spans="1:6" x14ac:dyDescent="0.35">
      <c r="A29" s="3" t="s">
        <v>65</v>
      </c>
      <c r="B29" s="19">
        <f>+B1</f>
        <v>43465</v>
      </c>
      <c r="C29" s="4" t="s">
        <v>71</v>
      </c>
      <c r="D29" s="4"/>
      <c r="E29" s="4"/>
      <c r="F29" s="15">
        <v>3569359.9</v>
      </c>
    </row>
    <row r="30" spans="1:6" x14ac:dyDescent="0.35">
      <c r="A30" s="7"/>
      <c r="B30" s="20">
        <f>+B29</f>
        <v>43465</v>
      </c>
      <c r="C30" s="8" t="s">
        <v>72</v>
      </c>
      <c r="D30" s="8"/>
      <c r="E30" s="8"/>
      <c r="F30" s="16">
        <v>81169.820000000007</v>
      </c>
    </row>
    <row r="31" spans="1:6" x14ac:dyDescent="0.35">
      <c r="A31" s="7"/>
      <c r="B31" s="8"/>
      <c r="C31" s="8"/>
      <c r="D31" s="8"/>
      <c r="E31" s="8"/>
      <c r="F31" s="16"/>
    </row>
    <row r="32" spans="1:6" x14ac:dyDescent="0.35">
      <c r="A32" s="7"/>
      <c r="B32" s="8"/>
      <c r="C32" s="8"/>
      <c r="D32" s="8"/>
      <c r="E32" s="8"/>
      <c r="F32" s="16"/>
    </row>
    <row r="33" spans="1:6" x14ac:dyDescent="0.35">
      <c r="A33" s="7" t="s">
        <v>0</v>
      </c>
      <c r="B33" s="8" t="s">
        <v>23</v>
      </c>
      <c r="C33" s="8"/>
      <c r="D33" s="8"/>
      <c r="E33" s="8"/>
      <c r="F33" s="16">
        <v>-26883.21</v>
      </c>
    </row>
    <row r="34" spans="1:6" x14ac:dyDescent="0.35">
      <c r="A34" s="7"/>
      <c r="B34" s="8" t="s">
        <v>24</v>
      </c>
      <c r="C34" s="8"/>
      <c r="D34" s="8"/>
      <c r="E34" s="8"/>
      <c r="F34" s="16">
        <v>-246045.68</v>
      </c>
    </row>
    <row r="35" spans="1:6" x14ac:dyDescent="0.35">
      <c r="A35" s="7"/>
      <c r="B35" s="8"/>
      <c r="C35" s="8"/>
      <c r="D35" s="8"/>
      <c r="E35" s="8"/>
      <c r="F35" s="16"/>
    </row>
    <row r="36" spans="1:6" x14ac:dyDescent="0.35">
      <c r="A36" s="7" t="s">
        <v>66</v>
      </c>
      <c r="B36" s="20">
        <f>+B1</f>
        <v>43465</v>
      </c>
      <c r="C36" s="8"/>
      <c r="D36" s="8"/>
      <c r="E36" s="8"/>
      <c r="F36" s="16">
        <f>SUM(F29:F35)</f>
        <v>3377600.8299999996</v>
      </c>
    </row>
    <row r="37" spans="1:6" x14ac:dyDescent="0.35">
      <c r="A37" s="7"/>
      <c r="B37" s="8"/>
      <c r="C37" s="8"/>
      <c r="D37" s="8"/>
      <c r="E37" s="8"/>
      <c r="F37" s="16"/>
    </row>
    <row r="38" spans="1:6" x14ac:dyDescent="0.35">
      <c r="A38" s="7"/>
      <c r="B38" s="8"/>
      <c r="C38" s="8"/>
      <c r="D38" s="8"/>
      <c r="E38" s="8"/>
      <c r="F38" s="16"/>
    </row>
    <row r="39" spans="1:6" x14ac:dyDescent="0.3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sqref="A1:F40"/>
    </sheetView>
  </sheetViews>
  <sheetFormatPr defaultRowHeight="14.5" x14ac:dyDescent="0.35"/>
  <cols>
    <col min="1" max="1" width="34.1796875" bestFit="1" customWidth="1"/>
    <col min="2" max="2" width="10.7265625" bestFit="1" customWidth="1"/>
    <col min="6" max="6" width="13.54296875" bestFit="1" customWidth="1"/>
  </cols>
  <sheetData>
    <row r="1" spans="1:6" ht="18.5" x14ac:dyDescent="0.45">
      <c r="A1" s="2" t="s">
        <v>62</v>
      </c>
      <c r="B1" s="18">
        <v>43496</v>
      </c>
      <c r="F1" s="1"/>
    </row>
    <row r="2" spans="1:6" x14ac:dyDescent="0.35">
      <c r="F2" s="1"/>
    </row>
    <row r="3" spans="1:6" x14ac:dyDescent="0.35">
      <c r="A3" s="3" t="s">
        <v>1</v>
      </c>
      <c r="B3" s="4"/>
      <c r="C3" s="4"/>
      <c r="D3" s="4"/>
      <c r="E3" s="4"/>
      <c r="F3" s="5">
        <v>2587903.85</v>
      </c>
    </row>
    <row r="4" spans="1:6" x14ac:dyDescent="0.35">
      <c r="A4" s="7" t="s">
        <v>2</v>
      </c>
      <c r="B4" s="8"/>
      <c r="C4" s="8"/>
      <c r="D4" s="8"/>
      <c r="E4" s="8"/>
      <c r="F4" s="9">
        <v>-20890.849999999999</v>
      </c>
    </row>
    <row r="5" spans="1:6" x14ac:dyDescent="0.35">
      <c r="A5" s="7" t="s">
        <v>4</v>
      </c>
      <c r="B5" s="8"/>
      <c r="C5" s="8"/>
      <c r="D5" s="8"/>
      <c r="E5" s="8"/>
      <c r="F5" s="9">
        <v>17780.34</v>
      </c>
    </row>
    <row r="6" spans="1:6" x14ac:dyDescent="0.35">
      <c r="A6" s="7" t="s">
        <v>3</v>
      </c>
      <c r="B6" s="8"/>
      <c r="C6" s="8"/>
      <c r="D6" s="8"/>
      <c r="E6" s="8"/>
      <c r="F6" s="9">
        <v>71225</v>
      </c>
    </row>
    <row r="7" spans="1:6" x14ac:dyDescent="0.35">
      <c r="A7" s="7" t="s">
        <v>5</v>
      </c>
      <c r="B7" s="8"/>
      <c r="C7" s="8"/>
      <c r="D7" s="8"/>
      <c r="E7" s="8"/>
      <c r="F7" s="9">
        <v>496881.69</v>
      </c>
    </row>
    <row r="8" spans="1:6" x14ac:dyDescent="0.35">
      <c r="A8" s="7" t="s">
        <v>6</v>
      </c>
      <c r="B8" s="8"/>
      <c r="C8" s="8"/>
      <c r="D8" s="8"/>
      <c r="E8" s="8"/>
      <c r="F8" s="9">
        <v>121208.36</v>
      </c>
    </row>
    <row r="9" spans="1:6" x14ac:dyDescent="0.35">
      <c r="A9" s="7" t="s">
        <v>7</v>
      </c>
      <c r="B9" s="8"/>
      <c r="C9" s="8"/>
      <c r="D9" s="8"/>
      <c r="E9" s="8"/>
      <c r="F9" s="9">
        <v>0</v>
      </c>
    </row>
    <row r="10" spans="1:6" x14ac:dyDescent="0.35">
      <c r="A10" s="7" t="s">
        <v>8</v>
      </c>
      <c r="B10" s="8"/>
      <c r="C10" s="8"/>
      <c r="D10" s="8"/>
      <c r="E10" s="8"/>
      <c r="F10" s="9">
        <v>36870.22</v>
      </c>
    </row>
    <row r="11" spans="1:6" x14ac:dyDescent="0.35">
      <c r="A11" s="11" t="s">
        <v>67</v>
      </c>
      <c r="B11" s="21">
        <f>+B1</f>
        <v>43496</v>
      </c>
      <c r="C11" s="12"/>
      <c r="D11" s="12"/>
      <c r="E11" s="12"/>
      <c r="F11" s="13">
        <f>SUM(F3:F10)</f>
        <v>3310978.61</v>
      </c>
    </row>
    <row r="12" spans="1:6" x14ac:dyDescent="0.35">
      <c r="F12" s="1"/>
    </row>
    <row r="13" spans="1:6" ht="18.5" x14ac:dyDescent="0.45">
      <c r="A13" s="2" t="s">
        <v>77</v>
      </c>
      <c r="F13" s="1"/>
    </row>
    <row r="14" spans="1:6" x14ac:dyDescent="0.35">
      <c r="F14" s="1"/>
    </row>
    <row r="15" spans="1:6" x14ac:dyDescent="0.35">
      <c r="A15" s="3" t="s">
        <v>68</v>
      </c>
      <c r="B15" s="19">
        <v>43466</v>
      </c>
      <c r="C15" s="4"/>
      <c r="D15" s="4"/>
      <c r="E15" s="4"/>
      <c r="F15" s="15">
        <v>3377600.62</v>
      </c>
    </row>
    <row r="16" spans="1:6" x14ac:dyDescent="0.35">
      <c r="A16" s="7"/>
      <c r="B16" s="8"/>
      <c r="C16" s="8"/>
      <c r="D16" s="8"/>
      <c r="E16" s="8"/>
      <c r="F16" s="16"/>
    </row>
    <row r="17" spans="1:6" x14ac:dyDescent="0.35">
      <c r="A17" s="7"/>
      <c r="B17" s="8"/>
      <c r="C17" s="8"/>
      <c r="D17" s="8"/>
      <c r="E17" s="8"/>
      <c r="F17" s="16"/>
    </row>
    <row r="18" spans="1:6" x14ac:dyDescent="0.35">
      <c r="A18" s="7" t="s">
        <v>19</v>
      </c>
      <c r="B18" s="8"/>
      <c r="C18" s="8"/>
      <c r="D18" s="8"/>
      <c r="E18" s="8"/>
      <c r="F18" s="16">
        <v>2271578.02</v>
      </c>
    </row>
    <row r="19" spans="1:6" x14ac:dyDescent="0.35">
      <c r="A19" s="7"/>
      <c r="B19" s="8"/>
      <c r="C19" s="8"/>
      <c r="D19" s="8"/>
      <c r="E19" s="8"/>
      <c r="F19" s="16"/>
    </row>
    <row r="20" spans="1:6" x14ac:dyDescent="0.35">
      <c r="A20" s="7"/>
      <c r="B20" s="8"/>
      <c r="C20" s="8"/>
      <c r="D20" s="8"/>
      <c r="E20" s="8"/>
      <c r="F20" s="16"/>
    </row>
    <row r="21" spans="1:6" x14ac:dyDescent="0.35">
      <c r="A21" s="7" t="s">
        <v>17</v>
      </c>
      <c r="B21" s="8"/>
      <c r="C21" s="8"/>
      <c r="D21" s="8"/>
      <c r="E21" s="8"/>
      <c r="F21" s="16">
        <v>-2338200.0299999998</v>
      </c>
    </row>
    <row r="22" spans="1:6" x14ac:dyDescent="0.35">
      <c r="A22" s="7"/>
      <c r="B22" s="8"/>
      <c r="C22" s="8"/>
      <c r="D22" s="8"/>
      <c r="E22" s="8"/>
      <c r="F22" s="16"/>
    </row>
    <row r="23" spans="1:6" x14ac:dyDescent="0.35">
      <c r="A23" s="7"/>
      <c r="B23" s="8"/>
      <c r="C23" s="8"/>
      <c r="D23" s="8"/>
      <c r="E23" s="8"/>
      <c r="F23" s="16"/>
    </row>
    <row r="24" spans="1:6" x14ac:dyDescent="0.35">
      <c r="A24" s="11" t="s">
        <v>63</v>
      </c>
      <c r="B24" s="21">
        <f>+B1</f>
        <v>43496</v>
      </c>
      <c r="C24" s="12"/>
      <c r="D24" s="12"/>
      <c r="E24" s="12"/>
      <c r="F24" s="17">
        <f>+F15+F18+F21</f>
        <v>3310978.6100000008</v>
      </c>
    </row>
    <row r="25" spans="1:6" x14ac:dyDescent="0.35">
      <c r="F25" s="1"/>
    </row>
    <row r="26" spans="1:6" ht="18.5" x14ac:dyDescent="0.45">
      <c r="A26" s="2" t="s">
        <v>14</v>
      </c>
      <c r="F26" s="1"/>
    </row>
    <row r="27" spans="1:6" x14ac:dyDescent="0.35">
      <c r="F27" s="1"/>
    </row>
    <row r="29" spans="1:6" x14ac:dyDescent="0.35">
      <c r="A29" s="3" t="s">
        <v>65</v>
      </c>
      <c r="B29" s="19">
        <f>+B1</f>
        <v>43496</v>
      </c>
      <c r="C29" s="4" t="s">
        <v>71</v>
      </c>
      <c r="D29" s="4"/>
      <c r="E29" s="4"/>
      <c r="F29" s="15">
        <v>3477545.51</v>
      </c>
    </row>
    <row r="30" spans="1:6" x14ac:dyDescent="0.35">
      <c r="A30" s="7"/>
      <c r="B30" s="20">
        <f>+B29</f>
        <v>43496</v>
      </c>
      <c r="C30" s="8" t="s">
        <v>72</v>
      </c>
      <c r="D30" s="8"/>
      <c r="E30" s="8"/>
      <c r="F30" s="16">
        <v>121208.36</v>
      </c>
    </row>
    <row r="31" spans="1:6" x14ac:dyDescent="0.35">
      <c r="A31" s="7"/>
      <c r="B31" s="8"/>
      <c r="C31" s="8"/>
      <c r="D31" s="8"/>
      <c r="E31" s="8"/>
      <c r="F31" s="16"/>
    </row>
    <row r="32" spans="1:6" x14ac:dyDescent="0.35">
      <c r="A32" s="7"/>
      <c r="B32" s="8"/>
      <c r="C32" s="8"/>
      <c r="D32" s="8"/>
      <c r="E32" s="8"/>
      <c r="F32" s="16"/>
    </row>
    <row r="33" spans="1:6" x14ac:dyDescent="0.35">
      <c r="A33" s="7" t="s">
        <v>0</v>
      </c>
      <c r="B33" s="8" t="s">
        <v>23</v>
      </c>
      <c r="C33" s="8"/>
      <c r="D33" s="8"/>
      <c r="E33" s="8"/>
      <c r="F33" s="16">
        <v>-8705.9699999999993</v>
      </c>
    </row>
    <row r="34" spans="1:6" x14ac:dyDescent="0.35">
      <c r="A34" s="7"/>
      <c r="B34" s="8" t="s">
        <v>24</v>
      </c>
      <c r="C34" s="8"/>
      <c r="D34" s="8"/>
      <c r="E34" s="8"/>
      <c r="F34" s="16">
        <v>-279069.08</v>
      </c>
    </row>
    <row r="35" spans="1:6" x14ac:dyDescent="0.35">
      <c r="A35" s="7"/>
      <c r="B35" s="8"/>
      <c r="C35" s="8"/>
      <c r="D35" s="8"/>
      <c r="E35" s="8"/>
      <c r="F35" s="16"/>
    </row>
    <row r="36" spans="1:6" x14ac:dyDescent="0.35">
      <c r="A36" s="7" t="s">
        <v>66</v>
      </c>
      <c r="B36" s="20">
        <f>+B1</f>
        <v>43496</v>
      </c>
      <c r="C36" s="8"/>
      <c r="D36" s="8"/>
      <c r="E36" s="8"/>
      <c r="F36" s="16">
        <f>SUM(F29:F35)</f>
        <v>3310978.8199999994</v>
      </c>
    </row>
    <row r="37" spans="1:6" x14ac:dyDescent="0.35">
      <c r="A37" s="7"/>
      <c r="B37" s="8"/>
      <c r="C37" s="8"/>
      <c r="D37" s="8"/>
      <c r="E37" s="8"/>
      <c r="F37" s="16"/>
    </row>
    <row r="38" spans="1:6" x14ac:dyDescent="0.35">
      <c r="A38" s="7"/>
      <c r="B38" s="8"/>
      <c r="C38" s="8"/>
      <c r="D38" s="8"/>
      <c r="E38" s="8"/>
      <c r="F38" s="16"/>
    </row>
    <row r="39" spans="1:6" x14ac:dyDescent="0.35">
      <c r="A39" s="11" t="s">
        <v>15</v>
      </c>
      <c r="B39" s="12"/>
      <c r="C39" s="12"/>
      <c r="D39" s="12"/>
      <c r="E39" s="12"/>
      <c r="F39" s="17">
        <f>+F11-F36</f>
        <v>-0.20999999949708581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sqref="A1:F40"/>
    </sheetView>
  </sheetViews>
  <sheetFormatPr defaultRowHeight="14.5" x14ac:dyDescent="0.35"/>
  <cols>
    <col min="1" max="1" width="34.1796875" bestFit="1" customWidth="1"/>
    <col min="2" max="2" width="9.7265625" bestFit="1" customWidth="1"/>
    <col min="6" max="6" width="13.54296875" bestFit="1" customWidth="1"/>
  </cols>
  <sheetData>
    <row r="1" spans="1:6" ht="18.5" x14ac:dyDescent="0.45">
      <c r="A1" s="2" t="s">
        <v>62</v>
      </c>
      <c r="B1" s="18">
        <v>43524</v>
      </c>
      <c r="F1" s="1"/>
    </row>
    <row r="2" spans="1:6" x14ac:dyDescent="0.35">
      <c r="F2" s="1"/>
    </row>
    <row r="3" spans="1:6" x14ac:dyDescent="0.35">
      <c r="A3" s="3" t="s">
        <v>1</v>
      </c>
      <c r="B3" s="4"/>
      <c r="C3" s="4"/>
      <c r="D3" s="4"/>
      <c r="E3" s="4"/>
      <c r="F3" s="5">
        <v>2524585.42</v>
      </c>
    </row>
    <row r="4" spans="1:6" x14ac:dyDescent="0.35">
      <c r="A4" s="7" t="s">
        <v>2</v>
      </c>
      <c r="B4" s="8"/>
      <c r="C4" s="8"/>
      <c r="D4" s="8"/>
      <c r="E4" s="8"/>
      <c r="F4" s="9">
        <v>-18170.75</v>
      </c>
    </row>
    <row r="5" spans="1:6" x14ac:dyDescent="0.35">
      <c r="A5" s="7" t="s">
        <v>4</v>
      </c>
      <c r="B5" s="8"/>
      <c r="C5" s="8"/>
      <c r="D5" s="8"/>
      <c r="E5" s="8"/>
      <c r="F5" s="9">
        <v>17690.349999999999</v>
      </c>
    </row>
    <row r="6" spans="1:6" x14ac:dyDescent="0.35">
      <c r="A6" s="7" t="s">
        <v>3</v>
      </c>
      <c r="B6" s="8"/>
      <c r="C6" s="8"/>
      <c r="D6" s="8"/>
      <c r="E6" s="8"/>
      <c r="F6" s="9">
        <v>71225</v>
      </c>
    </row>
    <row r="7" spans="1:6" x14ac:dyDescent="0.35">
      <c r="A7" s="7" t="s">
        <v>5</v>
      </c>
      <c r="B7" s="8"/>
      <c r="C7" s="8"/>
      <c r="D7" s="8"/>
      <c r="E7" s="8"/>
      <c r="F7" s="9">
        <v>478536.69</v>
      </c>
    </row>
    <row r="8" spans="1:6" x14ac:dyDescent="0.35">
      <c r="A8" s="7" t="s">
        <v>6</v>
      </c>
      <c r="B8" s="8"/>
      <c r="C8" s="8"/>
      <c r="D8" s="8"/>
      <c r="E8" s="8"/>
      <c r="F8" s="9">
        <v>121440.81</v>
      </c>
    </row>
    <row r="9" spans="1:6" x14ac:dyDescent="0.35">
      <c r="A9" s="7" t="s">
        <v>7</v>
      </c>
      <c r="B9" s="8"/>
      <c r="C9" s="8"/>
      <c r="D9" s="8"/>
      <c r="E9" s="8"/>
      <c r="F9" s="9">
        <v>0</v>
      </c>
    </row>
    <row r="10" spans="1:6" x14ac:dyDescent="0.35">
      <c r="A10" s="7" t="s">
        <v>8</v>
      </c>
      <c r="B10" s="8"/>
      <c r="C10" s="8"/>
      <c r="D10" s="8"/>
      <c r="E10" s="8"/>
      <c r="F10" s="9">
        <v>39775.370000000003</v>
      </c>
    </row>
    <row r="11" spans="1:6" x14ac:dyDescent="0.35">
      <c r="A11" s="11" t="s">
        <v>67</v>
      </c>
      <c r="B11" s="21">
        <f>+B1</f>
        <v>43524</v>
      </c>
      <c r="C11" s="12"/>
      <c r="D11" s="12"/>
      <c r="E11" s="12"/>
      <c r="F11" s="13">
        <f>SUM(F3:F10)</f>
        <v>3235082.89</v>
      </c>
    </row>
    <row r="12" spans="1:6" x14ac:dyDescent="0.35">
      <c r="F12" s="1"/>
    </row>
    <row r="13" spans="1:6" ht="18.5" x14ac:dyDescent="0.45">
      <c r="A13" s="2" t="s">
        <v>77</v>
      </c>
      <c r="F13" s="1"/>
    </row>
    <row r="14" spans="1:6" x14ac:dyDescent="0.35">
      <c r="F14" s="1"/>
    </row>
    <row r="15" spans="1:6" x14ac:dyDescent="0.35">
      <c r="A15" s="3" t="s">
        <v>68</v>
      </c>
      <c r="B15" s="19">
        <v>43497</v>
      </c>
      <c r="C15" s="4"/>
      <c r="D15" s="4"/>
      <c r="E15" s="4"/>
      <c r="F15" s="15">
        <v>3310978.61</v>
      </c>
    </row>
    <row r="16" spans="1:6" x14ac:dyDescent="0.35">
      <c r="A16" s="7"/>
      <c r="B16" s="8"/>
      <c r="C16" s="8"/>
      <c r="D16" s="8"/>
      <c r="E16" s="8"/>
      <c r="F16" s="16"/>
    </row>
    <row r="17" spans="1:6" x14ac:dyDescent="0.35">
      <c r="A17" s="7"/>
      <c r="B17" s="8"/>
      <c r="C17" s="8"/>
      <c r="D17" s="8"/>
      <c r="E17" s="8"/>
      <c r="F17" s="16"/>
    </row>
    <row r="18" spans="1:6" x14ac:dyDescent="0.35">
      <c r="A18" s="7" t="s">
        <v>19</v>
      </c>
      <c r="B18" s="8"/>
      <c r="C18" s="8"/>
      <c r="D18" s="8"/>
      <c r="E18" s="8"/>
      <c r="F18" s="16">
        <v>1828713.42</v>
      </c>
    </row>
    <row r="19" spans="1:6" x14ac:dyDescent="0.35">
      <c r="A19" s="7"/>
      <c r="B19" s="8"/>
      <c r="C19" s="8"/>
      <c r="D19" s="8"/>
      <c r="E19" s="8"/>
      <c r="F19" s="16"/>
    </row>
    <row r="20" spans="1:6" x14ac:dyDescent="0.35">
      <c r="A20" s="7"/>
      <c r="B20" s="8"/>
      <c r="C20" s="8"/>
      <c r="D20" s="8"/>
      <c r="E20" s="8"/>
      <c r="F20" s="16"/>
    </row>
    <row r="21" spans="1:6" x14ac:dyDescent="0.35">
      <c r="A21" s="7" t="s">
        <v>17</v>
      </c>
      <c r="B21" s="8"/>
      <c r="C21" s="8"/>
      <c r="D21" s="8"/>
      <c r="E21" s="8"/>
      <c r="F21" s="16">
        <v>-1904609.14</v>
      </c>
    </row>
    <row r="22" spans="1:6" x14ac:dyDescent="0.35">
      <c r="A22" s="7"/>
      <c r="B22" s="8"/>
      <c r="C22" s="8"/>
      <c r="D22" s="8"/>
      <c r="E22" s="8"/>
      <c r="F22" s="16"/>
    </row>
    <row r="23" spans="1:6" x14ac:dyDescent="0.35">
      <c r="A23" s="7"/>
      <c r="B23" s="8"/>
      <c r="C23" s="8"/>
      <c r="D23" s="8"/>
      <c r="E23" s="8"/>
      <c r="F23" s="16"/>
    </row>
    <row r="24" spans="1:6" x14ac:dyDescent="0.35">
      <c r="A24" s="11" t="s">
        <v>63</v>
      </c>
      <c r="B24" s="21">
        <f>+B1</f>
        <v>43524</v>
      </c>
      <c r="C24" s="12"/>
      <c r="D24" s="12"/>
      <c r="E24" s="12"/>
      <c r="F24" s="17">
        <f>+F15+F18+F21</f>
        <v>3235082.8899999997</v>
      </c>
    </row>
    <row r="25" spans="1:6" x14ac:dyDescent="0.35">
      <c r="F25" s="1"/>
    </row>
    <row r="26" spans="1:6" ht="18.5" x14ac:dyDescent="0.45">
      <c r="A26" s="2" t="s">
        <v>14</v>
      </c>
      <c r="F26" s="1"/>
    </row>
    <row r="27" spans="1:6" x14ac:dyDescent="0.35">
      <c r="F27" s="1"/>
    </row>
    <row r="29" spans="1:6" x14ac:dyDescent="0.35">
      <c r="A29" s="3" t="s">
        <v>65</v>
      </c>
      <c r="B29" s="19">
        <f>+B1</f>
        <v>43524</v>
      </c>
      <c r="C29" s="4" t="s">
        <v>71</v>
      </c>
      <c r="D29" s="4"/>
      <c r="E29" s="4"/>
      <c r="F29" s="15">
        <v>3365603.52</v>
      </c>
    </row>
    <row r="30" spans="1:6" x14ac:dyDescent="0.35">
      <c r="A30" s="7"/>
      <c r="B30" s="20">
        <f>+B29</f>
        <v>43524</v>
      </c>
      <c r="C30" s="8" t="s">
        <v>72</v>
      </c>
      <c r="D30" s="8"/>
      <c r="E30" s="8"/>
      <c r="F30" s="16">
        <v>121440.81</v>
      </c>
    </row>
    <row r="31" spans="1:6" x14ac:dyDescent="0.35">
      <c r="A31" s="7"/>
      <c r="B31" s="8"/>
      <c r="C31" s="8"/>
      <c r="D31" s="8"/>
      <c r="E31" s="8"/>
      <c r="F31" s="16"/>
    </row>
    <row r="32" spans="1:6" x14ac:dyDescent="0.35">
      <c r="A32" s="7"/>
      <c r="B32" s="8"/>
      <c r="C32" s="8"/>
      <c r="D32" s="8"/>
      <c r="E32" s="8"/>
      <c r="F32" s="16"/>
    </row>
    <row r="33" spans="1:6" x14ac:dyDescent="0.35">
      <c r="A33" s="7" t="s">
        <v>0</v>
      </c>
      <c r="B33" s="8" t="s">
        <v>23</v>
      </c>
      <c r="C33" s="8"/>
      <c r="D33" s="8"/>
      <c r="E33" s="8"/>
      <c r="F33" s="16">
        <v>-20479.009999999998</v>
      </c>
    </row>
    <row r="34" spans="1:6" x14ac:dyDescent="0.35">
      <c r="A34" s="7"/>
      <c r="B34" s="8" t="s">
        <v>24</v>
      </c>
      <c r="C34" s="8"/>
      <c r="D34" s="8"/>
      <c r="E34" s="8"/>
      <c r="F34" s="16">
        <v>-231482.22</v>
      </c>
    </row>
    <row r="35" spans="1:6" x14ac:dyDescent="0.35">
      <c r="A35" s="7"/>
      <c r="B35" s="8"/>
      <c r="C35" s="8"/>
      <c r="D35" s="8"/>
      <c r="E35" s="8"/>
      <c r="F35" s="16"/>
    </row>
    <row r="36" spans="1:6" x14ac:dyDescent="0.35">
      <c r="A36" s="7" t="s">
        <v>66</v>
      </c>
      <c r="B36" s="20">
        <f>+B1</f>
        <v>43524</v>
      </c>
      <c r="C36" s="8"/>
      <c r="D36" s="8"/>
      <c r="E36" s="8"/>
      <c r="F36" s="16">
        <f>SUM(F29:F35)</f>
        <v>3235083.1</v>
      </c>
    </row>
    <row r="37" spans="1:6" x14ac:dyDescent="0.35">
      <c r="A37" s="7"/>
      <c r="B37" s="8"/>
      <c r="C37" s="8"/>
      <c r="D37" s="8"/>
      <c r="E37" s="8"/>
      <c r="F37" s="16"/>
    </row>
    <row r="38" spans="1:6" x14ac:dyDescent="0.35">
      <c r="A38" s="7"/>
      <c r="B38" s="8"/>
      <c r="C38" s="8"/>
      <c r="D38" s="8"/>
      <c r="E38" s="8"/>
      <c r="F38" s="16"/>
    </row>
    <row r="39" spans="1:6" x14ac:dyDescent="0.3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0" workbookViewId="0">
      <selection activeCell="E13" sqref="E13"/>
    </sheetView>
  </sheetViews>
  <sheetFormatPr defaultRowHeight="14.5" x14ac:dyDescent="0.35"/>
  <cols>
    <col min="1" max="1" width="34.1796875" bestFit="1" customWidth="1"/>
    <col min="2" max="2" width="9.7265625" bestFit="1" customWidth="1"/>
    <col min="6" max="6" width="13.54296875" bestFit="1" customWidth="1"/>
    <col min="8" max="8" width="11" bestFit="1" customWidth="1"/>
  </cols>
  <sheetData>
    <row r="1" spans="1:8" ht="18.5" x14ac:dyDescent="0.45">
      <c r="A1" s="2" t="s">
        <v>62</v>
      </c>
      <c r="B1" s="18">
        <v>43555</v>
      </c>
      <c r="F1" s="1"/>
    </row>
    <row r="2" spans="1:8" x14ac:dyDescent="0.35">
      <c r="F2" s="1"/>
    </row>
    <row r="3" spans="1:8" x14ac:dyDescent="0.35">
      <c r="A3" s="3" t="s">
        <v>1</v>
      </c>
      <c r="B3" s="4"/>
      <c r="C3" s="4"/>
      <c r="D3" s="4"/>
      <c r="E3" s="4"/>
      <c r="F3" s="5">
        <v>2308932.1</v>
      </c>
    </row>
    <row r="4" spans="1:8" x14ac:dyDescent="0.35">
      <c r="A4" s="7" t="s">
        <v>2</v>
      </c>
      <c r="B4" s="8"/>
      <c r="C4" s="8"/>
      <c r="D4" s="8"/>
      <c r="E4" s="8"/>
      <c r="F4" s="9">
        <v>54182.27</v>
      </c>
    </row>
    <row r="5" spans="1:8" x14ac:dyDescent="0.35">
      <c r="A5" s="7" t="s">
        <v>4</v>
      </c>
      <c r="B5" s="8"/>
      <c r="C5" s="8"/>
      <c r="D5" s="8"/>
      <c r="E5" s="8"/>
      <c r="F5" s="9">
        <v>17942.29</v>
      </c>
    </row>
    <row r="6" spans="1:8" x14ac:dyDescent="0.35">
      <c r="A6" s="7" t="s">
        <v>3</v>
      </c>
      <c r="B6" s="8"/>
      <c r="C6" s="8"/>
      <c r="D6" s="8"/>
      <c r="E6" s="8"/>
      <c r="F6" s="9">
        <v>71225</v>
      </c>
    </row>
    <row r="7" spans="1:8" x14ac:dyDescent="0.35">
      <c r="A7" s="7" t="s">
        <v>5</v>
      </c>
      <c r="B7" s="8"/>
      <c r="C7" s="8"/>
      <c r="D7" s="8"/>
      <c r="E7" s="8"/>
      <c r="F7" s="9">
        <v>478536.69</v>
      </c>
    </row>
    <row r="8" spans="1:8" x14ac:dyDescent="0.35">
      <c r="A8" s="7" t="s">
        <v>6</v>
      </c>
      <c r="B8" s="8"/>
      <c r="C8" s="8"/>
      <c r="D8" s="8"/>
      <c r="E8" s="8"/>
      <c r="F8" s="9">
        <v>121698.66</v>
      </c>
    </row>
    <row r="9" spans="1:8" x14ac:dyDescent="0.35">
      <c r="A9" s="7" t="s">
        <v>7</v>
      </c>
      <c r="B9" s="8"/>
      <c r="C9" s="8"/>
      <c r="D9" s="8"/>
      <c r="E9" s="8"/>
      <c r="F9" s="9">
        <v>0</v>
      </c>
    </row>
    <row r="10" spans="1:8" x14ac:dyDescent="0.35">
      <c r="A10" s="7" t="s">
        <v>8</v>
      </c>
      <c r="B10" s="8"/>
      <c r="C10" s="8"/>
      <c r="D10" s="8"/>
      <c r="E10" s="8"/>
      <c r="F10" s="9">
        <v>53912.1</v>
      </c>
    </row>
    <row r="11" spans="1:8" x14ac:dyDescent="0.35">
      <c r="A11" s="11" t="s">
        <v>67</v>
      </c>
      <c r="B11" s="21">
        <f>+B1</f>
        <v>43555</v>
      </c>
      <c r="C11" s="12"/>
      <c r="D11" s="12"/>
      <c r="E11" s="12"/>
      <c r="F11" s="13">
        <f>SUM(F3:F10)</f>
        <v>3106429.1100000003</v>
      </c>
      <c r="H11">
        <f>3098586.8-121698.66</f>
        <v>2976888.1399999997</v>
      </c>
    </row>
    <row r="12" spans="1:8" x14ac:dyDescent="0.35">
      <c r="F12" s="1"/>
    </row>
    <row r="13" spans="1:8" ht="18.5" x14ac:dyDescent="0.45">
      <c r="A13" s="2" t="s">
        <v>77</v>
      </c>
      <c r="F13" s="1"/>
    </row>
    <row r="14" spans="1:8" x14ac:dyDescent="0.35">
      <c r="F14" s="1"/>
    </row>
    <row r="15" spans="1:8" x14ac:dyDescent="0.35">
      <c r="A15" s="3" t="s">
        <v>68</v>
      </c>
      <c r="B15" s="19">
        <v>43525</v>
      </c>
      <c r="C15" s="4"/>
      <c r="D15" s="4"/>
      <c r="E15" s="4"/>
      <c r="F15" s="15">
        <v>3235082.89</v>
      </c>
    </row>
    <row r="16" spans="1:8" x14ac:dyDescent="0.35">
      <c r="A16" s="7"/>
      <c r="B16" s="8"/>
      <c r="C16" s="8"/>
      <c r="D16" s="8"/>
      <c r="E16" s="8"/>
      <c r="F16" s="16"/>
    </row>
    <row r="17" spans="1:6" x14ac:dyDescent="0.35">
      <c r="A17" s="7"/>
      <c r="B17" s="8"/>
      <c r="C17" s="8"/>
      <c r="D17" s="8"/>
      <c r="E17" s="8"/>
      <c r="F17" s="16"/>
    </row>
    <row r="18" spans="1:6" x14ac:dyDescent="0.35">
      <c r="A18" s="7" t="s">
        <v>19</v>
      </c>
      <c r="B18" s="8"/>
      <c r="C18" s="8"/>
      <c r="D18" s="8"/>
      <c r="E18" s="8"/>
      <c r="F18" s="16">
        <v>1779684.57</v>
      </c>
    </row>
    <row r="19" spans="1:6" x14ac:dyDescent="0.35">
      <c r="A19" s="7"/>
      <c r="B19" s="8"/>
      <c r="C19" s="8"/>
      <c r="D19" s="8"/>
      <c r="E19" s="8"/>
      <c r="F19" s="16"/>
    </row>
    <row r="20" spans="1:6" x14ac:dyDescent="0.35">
      <c r="A20" s="7"/>
      <c r="B20" s="8"/>
      <c r="C20" s="8"/>
      <c r="D20" s="8"/>
      <c r="E20" s="8"/>
      <c r="F20" s="16"/>
    </row>
    <row r="21" spans="1:6" x14ac:dyDescent="0.35">
      <c r="A21" s="7" t="s">
        <v>17</v>
      </c>
      <c r="B21" s="8"/>
      <c r="C21" s="8"/>
      <c r="D21" s="8"/>
      <c r="E21" s="8"/>
      <c r="F21" s="16">
        <v>-1908338.35</v>
      </c>
    </row>
    <row r="22" spans="1:6" x14ac:dyDescent="0.35">
      <c r="A22" s="7"/>
      <c r="B22" s="8"/>
      <c r="C22" s="8"/>
      <c r="D22" s="8"/>
      <c r="E22" s="8"/>
      <c r="F22" s="16"/>
    </row>
    <row r="23" spans="1:6" x14ac:dyDescent="0.35">
      <c r="A23" s="7"/>
      <c r="B23" s="8"/>
      <c r="C23" s="8"/>
      <c r="D23" s="8"/>
      <c r="E23" s="8"/>
      <c r="F23" s="16"/>
    </row>
    <row r="24" spans="1:6" x14ac:dyDescent="0.35">
      <c r="A24" s="11" t="s">
        <v>63</v>
      </c>
      <c r="B24" s="21">
        <f>+B1</f>
        <v>43555</v>
      </c>
      <c r="C24" s="12"/>
      <c r="D24" s="12"/>
      <c r="E24" s="12"/>
      <c r="F24" s="17">
        <f>+F15+F18+F21</f>
        <v>3106429.11</v>
      </c>
    </row>
    <row r="25" spans="1:6" x14ac:dyDescent="0.35">
      <c r="F25" s="1"/>
    </row>
    <row r="26" spans="1:6" ht="18.5" x14ac:dyDescent="0.45">
      <c r="A26" s="2" t="s">
        <v>14</v>
      </c>
      <c r="F26" s="1"/>
    </row>
    <row r="27" spans="1:6" x14ac:dyDescent="0.35">
      <c r="F27" s="1"/>
    </row>
    <row r="29" spans="1:6" x14ac:dyDescent="0.35">
      <c r="A29" s="3" t="s">
        <v>65</v>
      </c>
      <c r="B29" s="19">
        <f>+B1</f>
        <v>43555</v>
      </c>
      <c r="C29" s="4" t="s">
        <v>71</v>
      </c>
      <c r="D29" s="4"/>
      <c r="E29" s="4"/>
      <c r="F29" s="15">
        <v>3301718.33</v>
      </c>
    </row>
    <row r="30" spans="1:6" x14ac:dyDescent="0.35">
      <c r="A30" s="7"/>
      <c r="B30" s="20">
        <f>+B29</f>
        <v>43555</v>
      </c>
      <c r="C30" s="8" t="s">
        <v>72</v>
      </c>
      <c r="D30" s="8"/>
      <c r="E30" s="8"/>
      <c r="F30" s="16">
        <v>121698.66</v>
      </c>
    </row>
    <row r="31" spans="1:6" x14ac:dyDescent="0.35">
      <c r="A31" s="7"/>
      <c r="B31" s="8"/>
      <c r="C31" s="8"/>
      <c r="D31" s="8"/>
      <c r="E31" s="8"/>
      <c r="F31" s="16"/>
    </row>
    <row r="32" spans="1:6" x14ac:dyDescent="0.35">
      <c r="A32" s="7" t="s">
        <v>78</v>
      </c>
      <c r="B32" s="8"/>
      <c r="C32" s="8"/>
      <c r="D32" s="8"/>
      <c r="E32" s="8"/>
      <c r="F32" s="16">
        <v>187.5</v>
      </c>
    </row>
    <row r="33" spans="1:6" x14ac:dyDescent="0.35">
      <c r="A33" s="7" t="s">
        <v>0</v>
      </c>
      <c r="B33" s="8" t="s">
        <v>23</v>
      </c>
      <c r="C33" s="8"/>
      <c r="D33" s="8"/>
      <c r="E33" s="8"/>
      <c r="F33" s="16">
        <v>-24677.85</v>
      </c>
    </row>
    <row r="34" spans="1:6" x14ac:dyDescent="0.35">
      <c r="A34" s="7"/>
      <c r="B34" s="8" t="s">
        <v>24</v>
      </c>
      <c r="C34" s="8"/>
      <c r="D34" s="8"/>
      <c r="E34" s="8"/>
      <c r="F34" s="16">
        <v>-292497.71999999997</v>
      </c>
    </row>
    <row r="35" spans="1:6" x14ac:dyDescent="0.35">
      <c r="A35" s="7"/>
      <c r="B35" s="8"/>
      <c r="C35" s="8"/>
      <c r="D35" s="8"/>
      <c r="E35" s="8"/>
      <c r="F35" s="16"/>
    </row>
    <row r="36" spans="1:6" x14ac:dyDescent="0.35">
      <c r="A36" s="7" t="s">
        <v>66</v>
      </c>
      <c r="B36" s="20">
        <f>+B1</f>
        <v>43555</v>
      </c>
      <c r="C36" s="8"/>
      <c r="D36" s="8"/>
      <c r="E36" s="8"/>
      <c r="F36" s="16">
        <f>SUM(F29:F35)</f>
        <v>3106428.92</v>
      </c>
    </row>
    <row r="37" spans="1:6" x14ac:dyDescent="0.35">
      <c r="A37" s="7"/>
      <c r="B37" s="8"/>
      <c r="C37" s="8"/>
      <c r="D37" s="8"/>
      <c r="E37" s="8"/>
      <c r="F37" s="16"/>
    </row>
    <row r="38" spans="1:6" x14ac:dyDescent="0.35">
      <c r="A38" s="7"/>
      <c r="B38" s="8"/>
      <c r="C38" s="8"/>
      <c r="D38" s="8"/>
      <c r="E38" s="8"/>
      <c r="F38" s="16"/>
    </row>
    <row r="39" spans="1:6" x14ac:dyDescent="0.35">
      <c r="A39" s="11" t="s">
        <v>15</v>
      </c>
      <c r="B39" s="12"/>
      <c r="C39" s="12"/>
      <c r="D39" s="12"/>
      <c r="E39" s="12"/>
      <c r="F39" s="17">
        <f>+F11-F36</f>
        <v>0.19000000040978193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E32" sqref="E32"/>
    </sheetView>
  </sheetViews>
  <sheetFormatPr defaultRowHeight="14.5" x14ac:dyDescent="0.35"/>
  <cols>
    <col min="1" max="1" width="44.453125" bestFit="1" customWidth="1"/>
    <col min="2" max="2" width="9.7265625" bestFit="1" customWidth="1"/>
    <col min="5" max="5" width="13.54296875" bestFit="1" customWidth="1"/>
  </cols>
  <sheetData>
    <row r="1" spans="1:5" ht="18.5" x14ac:dyDescent="0.45">
      <c r="A1" s="2" t="s">
        <v>62</v>
      </c>
      <c r="B1" s="18">
        <v>43585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2499678</v>
      </c>
    </row>
    <row r="4" spans="1:5" x14ac:dyDescent="0.35">
      <c r="A4" s="7" t="s">
        <v>2</v>
      </c>
      <c r="B4" s="8"/>
      <c r="C4" s="8"/>
      <c r="D4" s="8"/>
      <c r="E4" s="9">
        <v>-8137.38</v>
      </c>
    </row>
    <row r="5" spans="1:5" x14ac:dyDescent="0.35">
      <c r="A5" s="7" t="s">
        <v>4</v>
      </c>
      <c r="B5" s="8"/>
      <c r="C5" s="8"/>
      <c r="D5" s="8"/>
      <c r="E5" s="9">
        <v>23160.15</v>
      </c>
    </row>
    <row r="6" spans="1:5" x14ac:dyDescent="0.35">
      <c r="A6" s="7" t="s">
        <v>3</v>
      </c>
      <c r="B6" s="8"/>
      <c r="C6" s="8"/>
      <c r="D6" s="8"/>
      <c r="E6" s="9">
        <v>71225</v>
      </c>
    </row>
    <row r="7" spans="1:5" x14ac:dyDescent="0.35">
      <c r="A7" s="7" t="s">
        <v>5</v>
      </c>
      <c r="B7" s="8"/>
      <c r="C7" s="8"/>
      <c r="D7" s="8"/>
      <c r="E7" s="9">
        <v>-238402.64</v>
      </c>
    </row>
    <row r="8" spans="1:5" x14ac:dyDescent="0.35">
      <c r="A8" s="7" t="s">
        <v>6</v>
      </c>
      <c r="B8" s="8"/>
      <c r="C8" s="8"/>
      <c r="D8" s="8"/>
      <c r="E8" s="9">
        <v>83389.39</v>
      </c>
    </row>
    <row r="9" spans="1:5" x14ac:dyDescent="0.35">
      <c r="A9" s="7" t="s">
        <v>7</v>
      </c>
      <c r="B9" s="8"/>
      <c r="C9" s="8"/>
      <c r="D9" s="8"/>
      <c r="E9" s="9">
        <v>0</v>
      </c>
    </row>
    <row r="10" spans="1:5" x14ac:dyDescent="0.35">
      <c r="A10" s="7" t="s">
        <v>8</v>
      </c>
      <c r="B10" s="8"/>
      <c r="C10" s="8"/>
      <c r="D10" s="8"/>
      <c r="E10" s="9">
        <v>77745.490000000005</v>
      </c>
    </row>
    <row r="11" spans="1:5" x14ac:dyDescent="0.35">
      <c r="A11" s="11" t="s">
        <v>67</v>
      </c>
      <c r="B11" s="21">
        <f>+B1</f>
        <v>43585</v>
      </c>
      <c r="C11" s="12"/>
      <c r="D11" s="12"/>
      <c r="E11" s="13">
        <f>SUM(E3:E10)</f>
        <v>2508658.0100000002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43556</v>
      </c>
      <c r="C15" s="4"/>
      <c r="D15" s="4"/>
      <c r="E15" s="15">
        <v>3106429.11</v>
      </c>
    </row>
    <row r="16" spans="1:5" x14ac:dyDescent="0.35">
      <c r="A16" s="7"/>
      <c r="B16" s="8"/>
      <c r="C16" s="8"/>
      <c r="D16" s="8"/>
      <c r="E16" s="16"/>
    </row>
    <row r="17" spans="1:5" x14ac:dyDescent="0.35">
      <c r="A17" s="7"/>
      <c r="B17" s="8"/>
      <c r="C17" s="8"/>
      <c r="D17" s="8"/>
      <c r="E17" s="16"/>
    </row>
    <row r="18" spans="1:5" x14ac:dyDescent="0.35">
      <c r="A18" s="7" t="s">
        <v>19</v>
      </c>
      <c r="B18" s="8"/>
      <c r="C18" s="8"/>
      <c r="D18" s="8"/>
      <c r="E18" s="16">
        <v>3335177.17</v>
      </c>
    </row>
    <row r="19" spans="1:5" x14ac:dyDescent="0.35">
      <c r="A19" s="7"/>
      <c r="B19" s="8"/>
      <c r="C19" s="8"/>
      <c r="D19" s="8"/>
      <c r="E19" s="16"/>
    </row>
    <row r="20" spans="1:5" x14ac:dyDescent="0.35">
      <c r="A20" s="7"/>
      <c r="B20" s="8"/>
      <c r="C20" s="8"/>
      <c r="D20" s="8"/>
      <c r="E20" s="16"/>
    </row>
    <row r="21" spans="1:5" x14ac:dyDescent="0.35">
      <c r="A21" s="7" t="s">
        <v>17</v>
      </c>
      <c r="B21" s="8"/>
      <c r="C21" s="8"/>
      <c r="D21" s="8"/>
      <c r="E21" s="16">
        <v>-3932948.27</v>
      </c>
    </row>
    <row r="22" spans="1:5" x14ac:dyDescent="0.35">
      <c r="A22" s="7"/>
      <c r="B22" s="8"/>
      <c r="C22" s="8"/>
      <c r="D22" s="8"/>
      <c r="E22" s="16"/>
    </row>
    <row r="23" spans="1:5" x14ac:dyDescent="0.35">
      <c r="A23" s="7"/>
      <c r="B23" s="8"/>
      <c r="C23" s="8"/>
      <c r="D23" s="8"/>
      <c r="E23" s="16"/>
    </row>
    <row r="24" spans="1:5" x14ac:dyDescent="0.35">
      <c r="A24" s="11" t="s">
        <v>63</v>
      </c>
      <c r="B24" s="21">
        <f>+B1</f>
        <v>43585</v>
      </c>
      <c r="C24" s="12"/>
      <c r="D24" s="12"/>
      <c r="E24" s="17">
        <f>+E15+E18+E21</f>
        <v>2508658.0099999993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43585</v>
      </c>
      <c r="C29" s="4" t="s">
        <v>71</v>
      </c>
      <c r="D29" s="4"/>
      <c r="E29" s="15">
        <v>2569371.83</v>
      </c>
    </row>
    <row r="30" spans="1:5" x14ac:dyDescent="0.35">
      <c r="A30" s="7"/>
      <c r="B30" s="20">
        <f>+B29</f>
        <v>43585</v>
      </c>
      <c r="C30" s="8" t="s">
        <v>72</v>
      </c>
      <c r="D30" s="8"/>
      <c r="E30" s="16">
        <v>121948.73</v>
      </c>
    </row>
    <row r="31" spans="1:5" x14ac:dyDescent="0.35">
      <c r="A31" s="7"/>
      <c r="B31" s="8"/>
      <c r="C31" s="8"/>
      <c r="D31" s="8"/>
      <c r="E31" s="16"/>
    </row>
    <row r="32" spans="1:5" x14ac:dyDescent="0.35">
      <c r="A32" s="7" t="s">
        <v>78</v>
      </c>
      <c r="B32" s="8"/>
      <c r="C32" s="8"/>
      <c r="D32" s="8"/>
      <c r="E32" s="16">
        <v>187.5</v>
      </c>
    </row>
    <row r="33" spans="1:5" x14ac:dyDescent="0.35">
      <c r="A33" s="7" t="s">
        <v>0</v>
      </c>
      <c r="B33" s="8" t="s">
        <v>23</v>
      </c>
      <c r="C33" s="8"/>
      <c r="D33" s="8"/>
      <c r="E33" s="16">
        <v>-36206.269999999997</v>
      </c>
    </row>
    <row r="34" spans="1:5" x14ac:dyDescent="0.35">
      <c r="A34" s="7"/>
      <c r="B34" s="8" t="s">
        <v>24</v>
      </c>
      <c r="C34" s="8"/>
      <c r="D34" s="8"/>
      <c r="E34" s="16">
        <v>-146643.72</v>
      </c>
    </row>
    <row r="35" spans="1:5" x14ac:dyDescent="0.35">
      <c r="A35" s="7"/>
      <c r="B35" s="8"/>
      <c r="C35" s="8"/>
      <c r="D35" s="8"/>
      <c r="E35" s="16"/>
    </row>
    <row r="36" spans="1:5" x14ac:dyDescent="0.35">
      <c r="A36" s="7" t="s">
        <v>66</v>
      </c>
      <c r="B36" s="20">
        <f>+B1</f>
        <v>43585</v>
      </c>
      <c r="C36" s="8"/>
      <c r="D36" s="8"/>
      <c r="E36" s="16">
        <f>SUM(E29:E35)</f>
        <v>2508658.0699999998</v>
      </c>
    </row>
    <row r="37" spans="1:5" x14ac:dyDescent="0.35">
      <c r="A37" s="7"/>
      <c r="B37" s="8"/>
      <c r="C37" s="8"/>
      <c r="D37" s="8"/>
      <c r="E37" s="16"/>
    </row>
    <row r="38" spans="1:5" x14ac:dyDescent="0.35">
      <c r="A38" s="7"/>
      <c r="B38" s="8"/>
      <c r="C38" s="8"/>
      <c r="D38" s="8"/>
      <c r="E38" s="16"/>
    </row>
    <row r="39" spans="1:5" x14ac:dyDescent="0.35">
      <c r="A39" s="11" t="s">
        <v>15</v>
      </c>
      <c r="B39" s="12"/>
      <c r="C39" s="12"/>
      <c r="D39" s="12"/>
      <c r="E39" s="17">
        <f>+E11-E36</f>
        <v>-5.9999999590218067E-2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F23" sqref="F23"/>
    </sheetView>
  </sheetViews>
  <sheetFormatPr defaultRowHeight="14.5" x14ac:dyDescent="0.35"/>
  <cols>
    <col min="8" max="8" width="13.81640625" bestFit="1" customWidth="1"/>
  </cols>
  <sheetData>
    <row r="1" spans="1:8" x14ac:dyDescent="0.35">
      <c r="H1" s="1"/>
    </row>
    <row r="2" spans="1:8" ht="18.5" x14ac:dyDescent="0.45">
      <c r="A2" s="2" t="s">
        <v>37</v>
      </c>
      <c r="B2" s="2"/>
      <c r="C2" s="2"/>
      <c r="D2" s="2"/>
      <c r="H2" s="1"/>
    </row>
    <row r="3" spans="1:8" x14ac:dyDescent="0.35">
      <c r="H3" s="1"/>
    </row>
    <row r="4" spans="1:8" x14ac:dyDescent="0.3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35">
      <c r="A5" s="7" t="s">
        <v>2</v>
      </c>
      <c r="B5" s="8"/>
      <c r="C5" s="8"/>
      <c r="D5" s="8"/>
      <c r="E5" s="8"/>
      <c r="F5" s="8"/>
      <c r="G5" s="8"/>
      <c r="H5" s="9">
        <v>36121.75</v>
      </c>
    </row>
    <row r="6" spans="1:8" x14ac:dyDescent="0.35">
      <c r="A6" s="7" t="s">
        <v>3</v>
      </c>
      <c r="B6" s="8"/>
      <c r="C6" s="8"/>
      <c r="D6" s="8"/>
      <c r="E6" s="8"/>
      <c r="F6" s="8"/>
      <c r="G6" s="8"/>
      <c r="H6" s="9">
        <v>149466</v>
      </c>
    </row>
    <row r="7" spans="1:8" x14ac:dyDescent="0.35">
      <c r="A7" s="7" t="s">
        <v>4</v>
      </c>
      <c r="B7" s="8"/>
      <c r="C7" s="8"/>
      <c r="D7" s="8"/>
      <c r="E7" s="8"/>
      <c r="F7" s="8"/>
      <c r="G7" s="8"/>
      <c r="H7" s="9">
        <v>60170.01</v>
      </c>
    </row>
    <row r="8" spans="1:8" x14ac:dyDescent="0.35">
      <c r="A8" s="7" t="s">
        <v>5</v>
      </c>
      <c r="B8" s="8"/>
      <c r="C8" s="8"/>
      <c r="D8" s="8"/>
      <c r="E8" s="8"/>
      <c r="F8" s="8"/>
      <c r="G8" s="8"/>
      <c r="H8" s="9">
        <v>158381.21</v>
      </c>
    </row>
    <row r="9" spans="1:8" x14ac:dyDescent="0.35">
      <c r="A9" s="7" t="s">
        <v>6</v>
      </c>
      <c r="B9" s="8"/>
      <c r="C9" s="8"/>
      <c r="D9" s="8"/>
      <c r="E9" s="8"/>
      <c r="F9" s="8"/>
      <c r="G9" s="8"/>
      <c r="H9" s="9">
        <v>204962.52</v>
      </c>
    </row>
    <row r="10" spans="1:8" x14ac:dyDescent="0.3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35">
      <c r="A11" s="7" t="s">
        <v>8</v>
      </c>
      <c r="B11" s="8"/>
      <c r="C11" s="8"/>
      <c r="D11" s="8"/>
      <c r="E11" s="8"/>
      <c r="F11" s="8"/>
      <c r="G11" s="8"/>
      <c r="H11" s="9">
        <v>152703.47</v>
      </c>
    </row>
    <row r="12" spans="1:8" x14ac:dyDescent="0.35">
      <c r="A12" s="11" t="s">
        <v>38</v>
      </c>
      <c r="B12" s="12"/>
      <c r="C12" s="12"/>
      <c r="D12" s="12"/>
      <c r="E12" s="12"/>
      <c r="F12" s="12"/>
      <c r="G12" s="12"/>
      <c r="H12" s="13">
        <f>SUM(H4:H11)</f>
        <v>3185330.57</v>
      </c>
    </row>
    <row r="13" spans="1:8" x14ac:dyDescent="0.35">
      <c r="H13" s="1"/>
    </row>
    <row r="14" spans="1:8" ht="18.5" x14ac:dyDescent="0.45">
      <c r="A14" s="2" t="s">
        <v>20</v>
      </c>
      <c r="H14" s="1"/>
    </row>
    <row r="15" spans="1:8" x14ac:dyDescent="0.35">
      <c r="H15" s="1"/>
    </row>
    <row r="16" spans="1:8" x14ac:dyDescent="0.35">
      <c r="A16" s="3" t="s">
        <v>39</v>
      </c>
      <c r="B16" s="4"/>
      <c r="C16" s="4"/>
      <c r="D16" s="4"/>
      <c r="E16" s="4"/>
      <c r="F16" s="4"/>
      <c r="G16" s="4"/>
      <c r="H16" s="15">
        <v>3149588.94</v>
      </c>
    </row>
    <row r="17" spans="1:8" x14ac:dyDescent="0.35">
      <c r="A17" s="7"/>
      <c r="B17" s="8"/>
      <c r="C17" s="8"/>
      <c r="D17" s="8"/>
      <c r="E17" s="8"/>
      <c r="F17" s="8"/>
      <c r="G17" s="8"/>
      <c r="H17" s="16"/>
    </row>
    <row r="18" spans="1:8" x14ac:dyDescent="0.35">
      <c r="A18" s="7"/>
      <c r="B18" s="8"/>
      <c r="C18" s="8"/>
      <c r="D18" s="8"/>
      <c r="E18" s="8"/>
      <c r="F18" s="8"/>
      <c r="G18" s="8"/>
      <c r="H18" s="16"/>
    </row>
    <row r="19" spans="1:8" x14ac:dyDescent="0.35">
      <c r="A19" s="7" t="s">
        <v>19</v>
      </c>
      <c r="B19" s="8"/>
      <c r="C19" s="8"/>
      <c r="D19" s="8"/>
      <c r="E19" s="8"/>
      <c r="F19" s="8"/>
      <c r="G19" s="8"/>
      <c r="H19" s="16">
        <v>1955443.87</v>
      </c>
    </row>
    <row r="20" spans="1:8" x14ac:dyDescent="0.35">
      <c r="A20" s="7"/>
      <c r="B20" s="8"/>
      <c r="C20" s="8"/>
      <c r="D20" s="8"/>
      <c r="E20" s="8"/>
      <c r="F20" s="8"/>
      <c r="G20" s="8"/>
      <c r="H20" s="16"/>
    </row>
    <row r="21" spans="1:8" x14ac:dyDescent="0.35">
      <c r="A21" s="7"/>
      <c r="B21" s="8"/>
      <c r="C21" s="8"/>
      <c r="D21" s="8"/>
      <c r="E21" s="8"/>
      <c r="F21" s="8"/>
      <c r="G21" s="8"/>
      <c r="H21" s="16"/>
    </row>
    <row r="22" spans="1:8" x14ac:dyDescent="0.35">
      <c r="A22" s="7" t="s">
        <v>17</v>
      </c>
      <c r="B22" s="8"/>
      <c r="C22" s="8"/>
      <c r="D22" s="8"/>
      <c r="E22" s="8"/>
      <c r="F22" s="8"/>
      <c r="G22" s="8"/>
      <c r="H22" s="16">
        <v>-1919702.24</v>
      </c>
    </row>
    <row r="23" spans="1:8" x14ac:dyDescent="0.35">
      <c r="A23" s="7"/>
      <c r="B23" s="8"/>
      <c r="C23" s="8"/>
      <c r="D23" s="8"/>
      <c r="E23" s="8"/>
      <c r="F23" s="8"/>
      <c r="G23" s="8"/>
      <c r="H23" s="16"/>
    </row>
    <row r="24" spans="1:8" x14ac:dyDescent="0.35">
      <c r="A24" s="7"/>
      <c r="B24" s="8"/>
      <c r="C24" s="8"/>
      <c r="D24" s="8"/>
      <c r="E24" s="8"/>
      <c r="F24" s="8"/>
      <c r="G24" s="8"/>
      <c r="H24" s="16"/>
    </row>
    <row r="25" spans="1:8" x14ac:dyDescent="0.35">
      <c r="A25" s="11" t="s">
        <v>40</v>
      </c>
      <c r="B25" s="12"/>
      <c r="C25" s="12"/>
      <c r="D25" s="12"/>
      <c r="E25" s="12"/>
      <c r="F25" s="12"/>
      <c r="G25" s="12"/>
      <c r="H25" s="17">
        <f>+H16+H19+H22</f>
        <v>3185330.5700000003</v>
      </c>
    </row>
    <row r="26" spans="1:8" x14ac:dyDescent="0.35">
      <c r="H26" s="1"/>
    </row>
    <row r="27" spans="1:8" ht="18.5" x14ac:dyDescent="0.45">
      <c r="A27" s="2" t="s">
        <v>14</v>
      </c>
      <c r="H27" s="1"/>
    </row>
    <row r="28" spans="1:8" x14ac:dyDescent="0.35">
      <c r="H28" s="1"/>
    </row>
    <row r="29" spans="1:8" x14ac:dyDescent="0.35">
      <c r="A29" s="3" t="s">
        <v>41</v>
      </c>
      <c r="B29" s="4"/>
      <c r="C29" s="4"/>
      <c r="D29" s="4"/>
      <c r="E29" s="4" t="s">
        <v>21</v>
      </c>
      <c r="F29" s="4"/>
      <c r="G29" s="4"/>
      <c r="H29" s="15">
        <v>2977452.69</v>
      </c>
    </row>
    <row r="30" spans="1:8" x14ac:dyDescent="0.35">
      <c r="A30" s="7"/>
      <c r="B30" s="8"/>
      <c r="C30" s="8"/>
      <c r="D30" s="8"/>
      <c r="E30" s="8" t="s">
        <v>22</v>
      </c>
      <c r="F30" s="8"/>
      <c r="G30" s="8"/>
      <c r="H30" s="16">
        <v>189989.43</v>
      </c>
    </row>
    <row r="31" spans="1:8" x14ac:dyDescent="0.35">
      <c r="A31" s="7"/>
      <c r="B31" s="8"/>
      <c r="C31" s="8"/>
      <c r="D31" s="8"/>
      <c r="E31" s="8"/>
      <c r="F31" s="8"/>
      <c r="G31" s="8"/>
      <c r="H31" s="16"/>
    </row>
    <row r="32" spans="1:8" x14ac:dyDescent="0.35">
      <c r="A32" s="7"/>
      <c r="B32" s="8"/>
      <c r="C32" s="8"/>
      <c r="D32" s="8"/>
      <c r="E32" s="8"/>
      <c r="F32" s="8"/>
      <c r="G32" s="8"/>
      <c r="H32" s="16"/>
    </row>
    <row r="33" spans="1:8" x14ac:dyDescent="0.35">
      <c r="A33" s="7"/>
      <c r="B33" s="8"/>
      <c r="C33" s="8"/>
      <c r="D33" s="8"/>
      <c r="E33" s="8"/>
      <c r="F33" s="8"/>
      <c r="G33" s="8"/>
      <c r="H33" s="16"/>
    </row>
    <row r="34" spans="1:8" x14ac:dyDescent="0.35">
      <c r="A34" s="7"/>
      <c r="B34" s="8"/>
      <c r="C34" s="8"/>
      <c r="D34" s="8"/>
      <c r="E34" s="8"/>
      <c r="F34" s="8"/>
      <c r="G34" s="8"/>
      <c r="H34" s="16"/>
    </row>
    <row r="35" spans="1:8" x14ac:dyDescent="0.35">
      <c r="A35" s="7"/>
      <c r="B35" s="8"/>
      <c r="C35" s="8"/>
      <c r="D35" s="8"/>
      <c r="E35" s="8"/>
      <c r="F35" s="8"/>
      <c r="G35" s="8"/>
      <c r="H35" s="16"/>
    </row>
    <row r="36" spans="1:8" x14ac:dyDescent="0.35">
      <c r="A36" s="7"/>
      <c r="B36" s="8"/>
      <c r="C36" s="8"/>
      <c r="D36" s="8"/>
      <c r="E36" s="8"/>
      <c r="F36" s="8"/>
      <c r="G36" s="8"/>
      <c r="H36" s="16"/>
    </row>
    <row r="37" spans="1:8" x14ac:dyDescent="0.3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-130703.12</v>
      </c>
    </row>
    <row r="38" spans="1:8" x14ac:dyDescent="0.35">
      <c r="A38" s="7"/>
      <c r="B38" s="8"/>
      <c r="C38" s="8"/>
      <c r="D38" s="8" t="s">
        <v>24</v>
      </c>
      <c r="E38" s="8"/>
      <c r="F38" s="8"/>
      <c r="G38" s="8"/>
      <c r="H38" s="16">
        <v>-144338.10999999999</v>
      </c>
    </row>
    <row r="39" spans="1:8" x14ac:dyDescent="0.35">
      <c r="A39" s="7" t="s">
        <v>43</v>
      </c>
      <c r="B39" s="8"/>
      <c r="C39" s="8"/>
      <c r="D39" s="8"/>
      <c r="E39" s="8"/>
      <c r="F39" s="8"/>
      <c r="G39" s="8"/>
      <c r="H39" s="16">
        <v>292862.02</v>
      </c>
    </row>
    <row r="40" spans="1:8" x14ac:dyDescent="0.35">
      <c r="A40" s="7" t="s">
        <v>42</v>
      </c>
      <c r="B40" s="8"/>
      <c r="C40" s="8"/>
      <c r="D40" s="8"/>
      <c r="E40" s="8"/>
      <c r="F40" s="8"/>
      <c r="G40" s="8"/>
      <c r="H40" s="16">
        <f>SUM(H29:H39)</f>
        <v>3185262.91</v>
      </c>
    </row>
    <row r="41" spans="1:8" x14ac:dyDescent="0.35">
      <c r="A41" s="7"/>
      <c r="B41" s="8"/>
      <c r="C41" s="8"/>
      <c r="D41" s="8"/>
      <c r="E41" s="8"/>
      <c r="F41" s="8"/>
      <c r="G41" s="8"/>
      <c r="H41" s="16"/>
    </row>
    <row r="42" spans="1:8" x14ac:dyDescent="0.35">
      <c r="A42" s="7"/>
      <c r="B42" s="8"/>
      <c r="C42" s="8"/>
      <c r="D42" s="8"/>
      <c r="E42" s="8"/>
      <c r="F42" s="8"/>
      <c r="G42" s="8"/>
      <c r="H42" s="16"/>
    </row>
    <row r="43" spans="1:8" x14ac:dyDescent="0.35">
      <c r="A43" s="11" t="s">
        <v>15</v>
      </c>
      <c r="B43" s="12"/>
      <c r="C43" s="12"/>
      <c r="D43" s="12"/>
      <c r="E43" s="12"/>
      <c r="F43" s="12"/>
      <c r="G43" s="12"/>
      <c r="H43" s="17">
        <f>+H12-H40</f>
        <v>67.65999999968335</v>
      </c>
    </row>
    <row r="44" spans="1:8" x14ac:dyDescent="0.35">
      <c r="H44" s="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7" workbookViewId="0">
      <selection activeCell="I28" sqref="I28"/>
    </sheetView>
  </sheetViews>
  <sheetFormatPr defaultRowHeight="14.5" x14ac:dyDescent="0.35"/>
  <cols>
    <col min="1" max="1" width="44.453125" bestFit="1" customWidth="1"/>
    <col min="2" max="2" width="9.7265625" bestFit="1" customWidth="1"/>
    <col min="5" max="5" width="13.54296875" bestFit="1" customWidth="1"/>
  </cols>
  <sheetData>
    <row r="1" spans="1:5" ht="18.5" x14ac:dyDescent="0.45">
      <c r="A1" s="2" t="s">
        <v>62</v>
      </c>
      <c r="B1" s="18">
        <v>43616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2190220.84</v>
      </c>
    </row>
    <row r="4" spans="1:5" x14ac:dyDescent="0.35">
      <c r="A4" s="7" t="s">
        <v>2</v>
      </c>
      <c r="B4" s="8"/>
      <c r="C4" s="8"/>
      <c r="D4" s="8"/>
      <c r="E4" s="9">
        <v>142665.20000000001</v>
      </c>
    </row>
    <row r="5" spans="1:5" x14ac:dyDescent="0.35">
      <c r="A5" s="7" t="s">
        <v>4</v>
      </c>
      <c r="B5" s="8"/>
      <c r="C5" s="8"/>
      <c r="D5" s="8"/>
      <c r="E5" s="9">
        <v>17423.36</v>
      </c>
    </row>
    <row r="6" spans="1:5" x14ac:dyDescent="0.35">
      <c r="A6" s="7" t="s">
        <v>3</v>
      </c>
      <c r="B6" s="8"/>
      <c r="C6" s="8"/>
      <c r="D6" s="8"/>
      <c r="E6" s="9">
        <v>141000</v>
      </c>
    </row>
    <row r="7" spans="1:5" x14ac:dyDescent="0.35">
      <c r="A7" s="7" t="s">
        <v>5</v>
      </c>
      <c r="B7" s="8"/>
      <c r="C7" s="8"/>
      <c r="D7" s="8"/>
      <c r="E7" s="9">
        <v>-276969.65000000002</v>
      </c>
    </row>
    <row r="8" spans="1:5" x14ac:dyDescent="0.35">
      <c r="A8" s="7" t="s">
        <v>6</v>
      </c>
      <c r="B8" s="8"/>
      <c r="C8" s="8"/>
      <c r="D8" s="8"/>
      <c r="E8" s="9">
        <v>11123.7</v>
      </c>
    </row>
    <row r="9" spans="1:5" x14ac:dyDescent="0.35">
      <c r="A9" s="7" t="s">
        <v>7</v>
      </c>
      <c r="B9" s="8"/>
      <c r="C9" s="8"/>
      <c r="D9" s="8"/>
      <c r="E9" s="9">
        <v>0</v>
      </c>
    </row>
    <row r="10" spans="1:5" x14ac:dyDescent="0.35">
      <c r="A10" s="7" t="s">
        <v>8</v>
      </c>
      <c r="B10" s="8"/>
      <c r="C10" s="8"/>
      <c r="D10" s="8"/>
      <c r="E10" s="9">
        <v>113095.55</v>
      </c>
    </row>
    <row r="11" spans="1:5" x14ac:dyDescent="0.35">
      <c r="A11" s="11" t="s">
        <v>67</v>
      </c>
      <c r="B11" s="21">
        <f>+B1</f>
        <v>43616</v>
      </c>
      <c r="C11" s="12"/>
      <c r="D11" s="12"/>
      <c r="E11" s="13">
        <f>SUM(E3:E10)</f>
        <v>2338559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43586</v>
      </c>
      <c r="C15" s="4"/>
      <c r="D15" s="4"/>
      <c r="E15" s="15">
        <v>2508658.0099999998</v>
      </c>
    </row>
    <row r="16" spans="1:5" x14ac:dyDescent="0.35">
      <c r="A16" s="7"/>
      <c r="B16" s="8"/>
      <c r="C16" s="8"/>
      <c r="D16" s="8"/>
      <c r="E16" s="16"/>
    </row>
    <row r="17" spans="1:5" x14ac:dyDescent="0.35">
      <c r="A17" s="7"/>
      <c r="B17" s="8"/>
      <c r="C17" s="8"/>
      <c r="D17" s="8"/>
      <c r="E17" s="16"/>
    </row>
    <row r="18" spans="1:5" x14ac:dyDescent="0.35">
      <c r="A18" s="7" t="s">
        <v>19</v>
      </c>
      <c r="B18" s="8"/>
      <c r="C18" s="8"/>
      <c r="D18" s="8"/>
      <c r="E18" s="16">
        <v>2258581.1</v>
      </c>
    </row>
    <row r="19" spans="1:5" x14ac:dyDescent="0.35">
      <c r="A19" s="7"/>
      <c r="B19" s="8"/>
      <c r="C19" s="8"/>
      <c r="D19" s="8"/>
      <c r="E19" s="16"/>
    </row>
    <row r="20" spans="1:5" x14ac:dyDescent="0.35">
      <c r="A20" s="7"/>
      <c r="B20" s="8"/>
      <c r="C20" s="8"/>
      <c r="D20" s="8"/>
      <c r="E20" s="16"/>
    </row>
    <row r="21" spans="1:5" x14ac:dyDescent="0.35">
      <c r="A21" s="7" t="s">
        <v>17</v>
      </c>
      <c r="B21" s="8"/>
      <c r="C21" s="8"/>
      <c r="D21" s="8"/>
      <c r="E21" s="16">
        <v>-2428680.11</v>
      </c>
    </row>
    <row r="22" spans="1:5" x14ac:dyDescent="0.35">
      <c r="A22" s="7"/>
      <c r="B22" s="8"/>
      <c r="C22" s="8"/>
      <c r="D22" s="8"/>
      <c r="E22" s="16"/>
    </row>
    <row r="23" spans="1:5" x14ac:dyDescent="0.35">
      <c r="A23" s="7"/>
      <c r="B23" s="8"/>
      <c r="C23" s="8"/>
      <c r="D23" s="8"/>
      <c r="E23" s="16"/>
    </row>
    <row r="24" spans="1:5" x14ac:dyDescent="0.35">
      <c r="A24" s="11" t="s">
        <v>63</v>
      </c>
      <c r="B24" s="21">
        <f>+B1</f>
        <v>43616</v>
      </c>
      <c r="C24" s="12"/>
      <c r="D24" s="12"/>
      <c r="E24" s="17">
        <f>+E15+E18+E21</f>
        <v>2338558.9999999995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43616</v>
      </c>
      <c r="C29" s="4" t="s">
        <v>71</v>
      </c>
      <c r="D29" s="4"/>
      <c r="E29" s="15">
        <v>2602057.4</v>
      </c>
    </row>
    <row r="30" spans="1:5" x14ac:dyDescent="0.35">
      <c r="A30" s="7"/>
      <c r="B30" s="20">
        <f>+B29</f>
        <v>43616</v>
      </c>
      <c r="C30" s="8" t="s">
        <v>72</v>
      </c>
      <c r="D30" s="8"/>
      <c r="E30" s="16">
        <v>11123.7</v>
      </c>
    </row>
    <row r="31" spans="1:5" x14ac:dyDescent="0.35">
      <c r="A31" s="7"/>
      <c r="B31" s="8"/>
      <c r="C31" s="8"/>
      <c r="D31" s="8"/>
      <c r="E31" s="16"/>
    </row>
    <row r="32" spans="1:5" x14ac:dyDescent="0.35">
      <c r="A32" s="7"/>
      <c r="B32" s="8"/>
      <c r="C32" s="8"/>
      <c r="D32" s="8"/>
      <c r="E32" s="16"/>
    </row>
    <row r="33" spans="1:5" x14ac:dyDescent="0.35">
      <c r="A33" s="7" t="s">
        <v>0</v>
      </c>
      <c r="B33" s="8" t="s">
        <v>23</v>
      </c>
      <c r="C33" s="8"/>
      <c r="D33" s="8"/>
      <c r="E33" s="16">
        <v>-19897.419999999998</v>
      </c>
    </row>
    <row r="34" spans="1:5" x14ac:dyDescent="0.35">
      <c r="A34" s="7"/>
      <c r="B34" s="8" t="s">
        <v>24</v>
      </c>
      <c r="C34" s="8"/>
      <c r="D34" s="8"/>
      <c r="E34" s="16">
        <v>-254788.91</v>
      </c>
    </row>
    <row r="35" spans="1:5" x14ac:dyDescent="0.35">
      <c r="A35" s="7"/>
      <c r="B35" s="8"/>
      <c r="C35" s="8"/>
      <c r="D35" s="8"/>
      <c r="E35" s="16"/>
    </row>
    <row r="36" spans="1:5" x14ac:dyDescent="0.35">
      <c r="A36" s="7" t="s">
        <v>66</v>
      </c>
      <c r="B36" s="20">
        <f>+B1</f>
        <v>43616</v>
      </c>
      <c r="C36" s="8"/>
      <c r="D36" s="8"/>
      <c r="E36" s="16">
        <f>SUM(E29:E35)</f>
        <v>2338494.77</v>
      </c>
    </row>
    <row r="37" spans="1:5" x14ac:dyDescent="0.35">
      <c r="A37" s="7"/>
      <c r="B37" s="8"/>
      <c r="C37" s="8"/>
      <c r="D37" s="8"/>
      <c r="E37" s="16"/>
    </row>
    <row r="38" spans="1:5" x14ac:dyDescent="0.35">
      <c r="A38" s="7"/>
      <c r="B38" s="8"/>
      <c r="C38" s="8"/>
      <c r="D38" s="8"/>
      <c r="E38" s="16"/>
    </row>
    <row r="39" spans="1:5" x14ac:dyDescent="0.35">
      <c r="A39" s="11" t="s">
        <v>15</v>
      </c>
      <c r="B39" s="12"/>
      <c r="C39" s="12"/>
      <c r="D39" s="12"/>
      <c r="E39" s="17">
        <f>+E11-E36</f>
        <v>64.229999999981374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7" workbookViewId="0">
      <selection sqref="A1:E1048576"/>
    </sheetView>
  </sheetViews>
  <sheetFormatPr defaultRowHeight="14.5" x14ac:dyDescent="0.35"/>
  <cols>
    <col min="1" max="1" width="34.1796875" bestFit="1" customWidth="1"/>
    <col min="2" max="2" width="9.7265625" bestFit="1" customWidth="1"/>
    <col min="5" max="5" width="13.54296875" bestFit="1" customWidth="1"/>
  </cols>
  <sheetData>
    <row r="1" spans="1:5" ht="18.5" x14ac:dyDescent="0.45">
      <c r="A1" s="2" t="s">
        <v>62</v>
      </c>
      <c r="B1" s="18">
        <v>43646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1563955.79</v>
      </c>
    </row>
    <row r="4" spans="1:5" x14ac:dyDescent="0.35">
      <c r="A4" s="7" t="s">
        <v>2</v>
      </c>
      <c r="B4" s="8"/>
      <c r="C4" s="8"/>
      <c r="D4" s="8"/>
      <c r="E4" s="9">
        <v>-27473.78</v>
      </c>
    </row>
    <row r="5" spans="1:5" x14ac:dyDescent="0.35">
      <c r="A5" s="7" t="s">
        <v>4</v>
      </c>
      <c r="B5" s="8"/>
      <c r="C5" s="8"/>
      <c r="D5" s="8"/>
      <c r="E5" s="9">
        <v>17282.849999999999</v>
      </c>
    </row>
    <row r="6" spans="1:5" x14ac:dyDescent="0.35">
      <c r="A6" s="7" t="s">
        <v>3</v>
      </c>
      <c r="B6" s="8"/>
      <c r="C6" s="8"/>
      <c r="D6" s="8"/>
      <c r="E6" s="9">
        <v>0</v>
      </c>
    </row>
    <row r="7" spans="1:5" x14ac:dyDescent="0.35">
      <c r="A7" s="7" t="s">
        <v>5</v>
      </c>
      <c r="B7" s="8"/>
      <c r="C7" s="8"/>
      <c r="D7" s="8"/>
      <c r="E7" s="9">
        <v>1503.35</v>
      </c>
    </row>
    <row r="8" spans="1:5" x14ac:dyDescent="0.35">
      <c r="A8" s="7" t="s">
        <v>6</v>
      </c>
      <c r="B8" s="8"/>
      <c r="C8" s="8"/>
      <c r="D8" s="8"/>
      <c r="E8" s="9">
        <v>11146.56</v>
      </c>
    </row>
    <row r="9" spans="1:5" x14ac:dyDescent="0.35">
      <c r="A9" s="7" t="s">
        <v>7</v>
      </c>
      <c r="B9" s="8"/>
      <c r="C9" s="8"/>
      <c r="D9" s="8"/>
      <c r="E9" s="9">
        <v>0</v>
      </c>
    </row>
    <row r="10" spans="1:5" x14ac:dyDescent="0.35">
      <c r="A10" s="7" t="s">
        <v>8</v>
      </c>
      <c r="B10" s="8"/>
      <c r="C10" s="8"/>
      <c r="D10" s="8"/>
      <c r="E10" s="9">
        <v>116623.86</v>
      </c>
    </row>
    <row r="11" spans="1:5" x14ac:dyDescent="0.35">
      <c r="A11" s="11" t="s">
        <v>67</v>
      </c>
      <c r="B11" s="21">
        <f>+B1</f>
        <v>43646</v>
      </c>
      <c r="C11" s="12"/>
      <c r="D11" s="12"/>
      <c r="E11" s="13">
        <f>SUM(E3:E10)</f>
        <v>1683038.6300000004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43617</v>
      </c>
      <c r="C15" s="4"/>
      <c r="D15" s="4"/>
      <c r="E15" s="15">
        <v>2338559</v>
      </c>
    </row>
    <row r="16" spans="1:5" x14ac:dyDescent="0.35">
      <c r="A16" s="7"/>
      <c r="B16" s="8"/>
      <c r="C16" s="8"/>
      <c r="D16" s="8"/>
      <c r="E16" s="16"/>
    </row>
    <row r="17" spans="1:5" x14ac:dyDescent="0.35">
      <c r="A17" s="7"/>
      <c r="B17" s="8"/>
      <c r="C17" s="8"/>
      <c r="D17" s="8"/>
      <c r="E17" s="16"/>
    </row>
    <row r="18" spans="1:5" x14ac:dyDescent="0.35">
      <c r="A18" s="7" t="s">
        <v>19</v>
      </c>
      <c r="B18" s="8"/>
      <c r="C18" s="8"/>
      <c r="D18" s="8"/>
      <c r="E18" s="16">
        <v>2967082.32</v>
      </c>
    </row>
    <row r="19" spans="1:5" x14ac:dyDescent="0.35">
      <c r="A19" s="7"/>
      <c r="B19" s="8"/>
      <c r="C19" s="8"/>
      <c r="D19" s="8"/>
      <c r="E19" s="16"/>
    </row>
    <row r="20" spans="1:5" x14ac:dyDescent="0.35">
      <c r="A20" s="7"/>
      <c r="B20" s="8"/>
      <c r="C20" s="8"/>
      <c r="D20" s="8"/>
      <c r="E20" s="16"/>
    </row>
    <row r="21" spans="1:5" x14ac:dyDescent="0.35">
      <c r="A21" s="7" t="s">
        <v>17</v>
      </c>
      <c r="B21" s="8"/>
      <c r="C21" s="8"/>
      <c r="D21" s="8"/>
      <c r="E21" s="16">
        <v>-3622602.69</v>
      </c>
    </row>
    <row r="22" spans="1:5" x14ac:dyDescent="0.35">
      <c r="A22" s="7"/>
      <c r="B22" s="8"/>
      <c r="C22" s="8"/>
      <c r="D22" s="8"/>
      <c r="E22" s="16"/>
    </row>
    <row r="23" spans="1:5" x14ac:dyDescent="0.35">
      <c r="A23" s="7"/>
      <c r="B23" s="8"/>
      <c r="C23" s="8"/>
      <c r="D23" s="8"/>
      <c r="E23" s="16"/>
    </row>
    <row r="24" spans="1:5" x14ac:dyDescent="0.35">
      <c r="A24" s="11" t="s">
        <v>63</v>
      </c>
      <c r="B24" s="21">
        <f>+B1</f>
        <v>43646</v>
      </c>
      <c r="C24" s="12"/>
      <c r="D24" s="12"/>
      <c r="E24" s="17">
        <f>+E15+E18+E21</f>
        <v>1683038.6300000004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43646</v>
      </c>
      <c r="C29" s="4" t="s">
        <v>71</v>
      </c>
      <c r="D29" s="4"/>
      <c r="E29" s="15">
        <v>2218458.38</v>
      </c>
    </row>
    <row r="30" spans="1:5" x14ac:dyDescent="0.35">
      <c r="A30" s="7"/>
      <c r="B30" s="20">
        <f>+B29</f>
        <v>43646</v>
      </c>
      <c r="C30" s="8" t="s">
        <v>72</v>
      </c>
      <c r="D30" s="8"/>
      <c r="E30" s="16">
        <v>11146.56</v>
      </c>
    </row>
    <row r="31" spans="1:5" x14ac:dyDescent="0.35">
      <c r="A31" s="7"/>
      <c r="B31" s="8"/>
      <c r="C31" s="8"/>
      <c r="D31" s="8"/>
      <c r="E31" s="16"/>
    </row>
    <row r="32" spans="1:5" x14ac:dyDescent="0.35">
      <c r="A32" s="7" t="s">
        <v>79</v>
      </c>
      <c r="B32" s="8"/>
      <c r="C32" s="8"/>
      <c r="D32" s="8"/>
      <c r="E32" s="16">
        <v>-3236.84</v>
      </c>
    </row>
    <row r="33" spans="1:5" x14ac:dyDescent="0.35">
      <c r="A33" s="7" t="s">
        <v>0</v>
      </c>
      <c r="B33" s="8" t="s">
        <v>23</v>
      </c>
      <c r="C33" s="8"/>
      <c r="D33" s="8"/>
      <c r="E33" s="16">
        <v>-42660.13</v>
      </c>
    </row>
    <row r="34" spans="1:5" x14ac:dyDescent="0.35">
      <c r="A34" s="7"/>
      <c r="B34" s="8" t="s">
        <v>24</v>
      </c>
      <c r="C34" s="8"/>
      <c r="D34" s="8"/>
      <c r="E34" s="16">
        <v>-500654.77</v>
      </c>
    </row>
    <row r="35" spans="1:5" x14ac:dyDescent="0.35">
      <c r="A35" s="7"/>
      <c r="B35" s="8"/>
      <c r="C35" s="8"/>
      <c r="D35" s="8"/>
      <c r="E35" s="16"/>
    </row>
    <row r="36" spans="1:5" x14ac:dyDescent="0.35">
      <c r="A36" s="7" t="s">
        <v>66</v>
      </c>
      <c r="B36" s="20">
        <f>+B1</f>
        <v>43646</v>
      </c>
      <c r="C36" s="8"/>
      <c r="D36" s="8"/>
      <c r="E36" s="16">
        <f>SUM(E29:E35)</f>
        <v>1683053.2000000002</v>
      </c>
    </row>
    <row r="37" spans="1:5" x14ac:dyDescent="0.35">
      <c r="A37" s="7"/>
      <c r="B37" s="8"/>
      <c r="C37" s="8"/>
      <c r="D37" s="8"/>
      <c r="E37" s="16"/>
    </row>
    <row r="38" spans="1:5" x14ac:dyDescent="0.35">
      <c r="A38" s="7"/>
      <c r="B38" s="8"/>
      <c r="C38" s="8"/>
      <c r="D38" s="8"/>
      <c r="E38" s="16"/>
    </row>
    <row r="39" spans="1:5" x14ac:dyDescent="0.35">
      <c r="A39" s="11" t="s">
        <v>15</v>
      </c>
      <c r="B39" s="12"/>
      <c r="C39" s="12"/>
      <c r="D39" s="12"/>
      <c r="E39" s="17">
        <f>+E11-E36</f>
        <v>-14.569999999832362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0" workbookViewId="0">
      <selection sqref="A1:E39"/>
    </sheetView>
  </sheetViews>
  <sheetFormatPr defaultRowHeight="14.5" x14ac:dyDescent="0.35"/>
  <cols>
    <col min="1" max="1" width="34.1796875" bestFit="1" customWidth="1"/>
    <col min="2" max="2" width="9.7265625" bestFit="1" customWidth="1"/>
    <col min="5" max="5" width="13.54296875" bestFit="1" customWidth="1"/>
  </cols>
  <sheetData>
    <row r="1" spans="1:5" ht="18.5" x14ac:dyDescent="0.45">
      <c r="A1" s="2" t="s">
        <v>62</v>
      </c>
      <c r="B1" s="18">
        <v>43677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1347357.54</v>
      </c>
    </row>
    <row r="4" spans="1:5" x14ac:dyDescent="0.35">
      <c r="A4" s="7" t="s">
        <v>2</v>
      </c>
      <c r="B4" s="8"/>
      <c r="C4" s="8"/>
      <c r="D4" s="8"/>
      <c r="E4" s="9">
        <v>386805.69</v>
      </c>
    </row>
    <row r="5" spans="1:5" x14ac:dyDescent="0.35">
      <c r="A5" s="7" t="s">
        <v>4</v>
      </c>
      <c r="B5" s="8"/>
      <c r="C5" s="8"/>
      <c r="D5" s="8"/>
      <c r="E5" s="9">
        <v>17312.849999999999</v>
      </c>
    </row>
    <row r="6" spans="1:5" x14ac:dyDescent="0.35">
      <c r="A6" s="7" t="s">
        <v>3</v>
      </c>
      <c r="B6" s="8"/>
      <c r="C6" s="8"/>
      <c r="D6" s="8"/>
      <c r="E6" s="9">
        <v>69040</v>
      </c>
    </row>
    <row r="7" spans="1:5" x14ac:dyDescent="0.35">
      <c r="A7" s="7" t="s">
        <v>5</v>
      </c>
      <c r="B7" s="8"/>
      <c r="C7" s="8"/>
      <c r="D7" s="8"/>
      <c r="E7" s="9">
        <v>59065.760000000002</v>
      </c>
    </row>
    <row r="8" spans="1:5" x14ac:dyDescent="0.35">
      <c r="A8" s="7" t="s">
        <v>6</v>
      </c>
      <c r="B8" s="8"/>
      <c r="C8" s="8"/>
      <c r="D8" s="8"/>
      <c r="E8" s="9">
        <v>7148.53</v>
      </c>
    </row>
    <row r="9" spans="1:5" x14ac:dyDescent="0.35">
      <c r="A9" s="7" t="s">
        <v>7</v>
      </c>
      <c r="B9" s="8"/>
      <c r="C9" s="8"/>
      <c r="D9" s="8"/>
      <c r="E9" s="9">
        <v>0</v>
      </c>
    </row>
    <row r="10" spans="1:5" x14ac:dyDescent="0.35">
      <c r="A10" s="7" t="s">
        <v>8</v>
      </c>
      <c r="B10" s="8"/>
      <c r="C10" s="8"/>
      <c r="D10" s="8"/>
      <c r="E10" s="9">
        <v>112599.16</v>
      </c>
    </row>
    <row r="11" spans="1:5" x14ac:dyDescent="0.35">
      <c r="A11" s="11" t="s">
        <v>67</v>
      </c>
      <c r="B11" s="21">
        <f>+B1</f>
        <v>43677</v>
      </c>
      <c r="C11" s="12"/>
      <c r="D11" s="12"/>
      <c r="E11" s="13">
        <f>SUM(E3:E10)</f>
        <v>1999329.53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43647</v>
      </c>
      <c r="C15" s="4"/>
      <c r="D15" s="4"/>
      <c r="E15" s="15">
        <v>1683038.63</v>
      </c>
    </row>
    <row r="16" spans="1:5" x14ac:dyDescent="0.35">
      <c r="A16" s="7"/>
      <c r="B16" s="8"/>
      <c r="C16" s="8"/>
      <c r="D16" s="8"/>
      <c r="E16" s="16"/>
    </row>
    <row r="17" spans="1:5" x14ac:dyDescent="0.35">
      <c r="A17" s="7"/>
      <c r="B17" s="8"/>
      <c r="C17" s="8"/>
      <c r="D17" s="8"/>
      <c r="E17" s="16"/>
    </row>
    <row r="18" spans="1:5" x14ac:dyDescent="0.35">
      <c r="A18" s="7" t="s">
        <v>19</v>
      </c>
      <c r="B18" s="8"/>
      <c r="C18" s="8"/>
      <c r="D18" s="8"/>
      <c r="E18" s="16">
        <v>2532539.86</v>
      </c>
    </row>
    <row r="19" spans="1:5" x14ac:dyDescent="0.35">
      <c r="A19" s="7"/>
      <c r="B19" s="8"/>
      <c r="C19" s="8"/>
      <c r="D19" s="8"/>
      <c r="E19" s="16"/>
    </row>
    <row r="20" spans="1:5" x14ac:dyDescent="0.35">
      <c r="A20" s="7"/>
      <c r="B20" s="8"/>
      <c r="C20" s="8"/>
      <c r="D20" s="8"/>
      <c r="E20" s="16"/>
    </row>
    <row r="21" spans="1:5" x14ac:dyDescent="0.35">
      <c r="A21" s="7" t="s">
        <v>17</v>
      </c>
      <c r="B21" s="8"/>
      <c r="C21" s="8"/>
      <c r="D21" s="8"/>
      <c r="E21" s="16">
        <v>-2216248.96</v>
      </c>
    </row>
    <row r="22" spans="1:5" x14ac:dyDescent="0.35">
      <c r="A22" s="7"/>
      <c r="B22" s="8"/>
      <c r="C22" s="8"/>
      <c r="D22" s="8"/>
      <c r="E22" s="16"/>
    </row>
    <row r="23" spans="1:5" x14ac:dyDescent="0.35">
      <c r="A23" s="7"/>
      <c r="B23" s="8"/>
      <c r="C23" s="8"/>
      <c r="D23" s="8"/>
      <c r="E23" s="16"/>
    </row>
    <row r="24" spans="1:5" x14ac:dyDescent="0.35">
      <c r="A24" s="11" t="s">
        <v>63</v>
      </c>
      <c r="B24" s="21">
        <f>+B1</f>
        <v>43677</v>
      </c>
      <c r="C24" s="12"/>
      <c r="D24" s="12"/>
      <c r="E24" s="17">
        <f>+E15+E18+E21</f>
        <v>1999329.5300000003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43677</v>
      </c>
      <c r="C29" s="4" t="s">
        <v>71</v>
      </c>
      <c r="D29" s="4"/>
      <c r="E29" s="15">
        <v>2099651</v>
      </c>
    </row>
    <row r="30" spans="1:5" x14ac:dyDescent="0.35">
      <c r="A30" s="7"/>
      <c r="B30" s="20">
        <f>+B29</f>
        <v>43677</v>
      </c>
      <c r="C30" s="8" t="s">
        <v>72</v>
      </c>
      <c r="D30" s="8"/>
      <c r="E30" s="16">
        <v>7148.53</v>
      </c>
    </row>
    <row r="31" spans="1:5" x14ac:dyDescent="0.35">
      <c r="A31" s="7"/>
      <c r="B31" s="8"/>
      <c r="C31" s="8"/>
      <c r="D31" s="8"/>
      <c r="E31" s="16"/>
    </row>
    <row r="32" spans="1:5" x14ac:dyDescent="0.35">
      <c r="A32" s="7"/>
      <c r="B32" s="8"/>
      <c r="C32" s="8"/>
      <c r="D32" s="8"/>
      <c r="E32" s="16"/>
    </row>
    <row r="33" spans="1:5" x14ac:dyDescent="0.35">
      <c r="A33" s="7" t="s">
        <v>0</v>
      </c>
      <c r="B33" s="8" t="s">
        <v>23</v>
      </c>
      <c r="C33" s="8"/>
      <c r="D33" s="8"/>
      <c r="E33" s="16">
        <v>-4309.1099999999997</v>
      </c>
    </row>
    <row r="34" spans="1:5" x14ac:dyDescent="0.35">
      <c r="A34" s="7"/>
      <c r="B34" s="8" t="s">
        <v>24</v>
      </c>
      <c r="C34" s="8"/>
      <c r="D34" s="8"/>
      <c r="E34" s="16">
        <v>-103145.42</v>
      </c>
    </row>
    <row r="35" spans="1:5" x14ac:dyDescent="0.35">
      <c r="A35" s="7"/>
      <c r="B35" s="8"/>
      <c r="C35" s="8"/>
      <c r="D35" s="8"/>
      <c r="E35" s="16"/>
    </row>
    <row r="36" spans="1:5" x14ac:dyDescent="0.35">
      <c r="A36" s="7" t="s">
        <v>66</v>
      </c>
      <c r="B36" s="20">
        <f>+B1</f>
        <v>43677</v>
      </c>
      <c r="C36" s="8"/>
      <c r="D36" s="8"/>
      <c r="E36" s="16">
        <f>SUM(E29:E35)</f>
        <v>1999345</v>
      </c>
    </row>
    <row r="37" spans="1:5" x14ac:dyDescent="0.35">
      <c r="A37" s="7"/>
      <c r="B37" s="8"/>
      <c r="C37" s="8"/>
      <c r="D37" s="8"/>
      <c r="E37" s="16"/>
    </row>
    <row r="38" spans="1:5" x14ac:dyDescent="0.35">
      <c r="A38" s="7"/>
      <c r="B38" s="8"/>
      <c r="C38" s="8"/>
      <c r="D38" s="8"/>
      <c r="E38" s="16"/>
    </row>
    <row r="39" spans="1:5" x14ac:dyDescent="0.35">
      <c r="A39" s="11" t="s">
        <v>15</v>
      </c>
      <c r="B39" s="12"/>
      <c r="C39" s="12"/>
      <c r="D39" s="12"/>
      <c r="E39" s="17">
        <f>+E11-E36</f>
        <v>-15.46999999997206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sqref="A1:F40"/>
    </sheetView>
  </sheetViews>
  <sheetFormatPr defaultRowHeight="14.5" x14ac:dyDescent="0.35"/>
  <cols>
    <col min="1" max="1" width="34.1796875" bestFit="1" customWidth="1"/>
    <col min="2" max="2" width="9.7265625" bestFit="1" customWidth="1"/>
    <col min="5" max="5" width="13.54296875" bestFit="1" customWidth="1"/>
  </cols>
  <sheetData>
    <row r="1" spans="1:5" ht="18.5" x14ac:dyDescent="0.45">
      <c r="A1" s="2" t="s">
        <v>62</v>
      </c>
      <c r="B1" s="18">
        <v>43708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1228759.75</v>
      </c>
    </row>
    <row r="4" spans="1:5" x14ac:dyDescent="0.35">
      <c r="A4" s="7" t="s">
        <v>2</v>
      </c>
      <c r="B4" s="8"/>
      <c r="C4" s="8"/>
      <c r="D4" s="8"/>
      <c r="E4" s="9">
        <v>61459.31</v>
      </c>
    </row>
    <row r="5" spans="1:5" x14ac:dyDescent="0.35">
      <c r="A5" s="7" t="s">
        <v>4</v>
      </c>
      <c r="B5" s="8"/>
      <c r="C5" s="8"/>
      <c r="D5" s="8"/>
      <c r="E5" s="9">
        <v>17453.09</v>
      </c>
    </row>
    <row r="6" spans="1:5" x14ac:dyDescent="0.35">
      <c r="A6" s="7" t="s">
        <v>3</v>
      </c>
      <c r="B6" s="8"/>
      <c r="C6" s="8"/>
      <c r="D6" s="8"/>
      <c r="E6" s="9">
        <v>69040</v>
      </c>
    </row>
    <row r="7" spans="1:5" x14ac:dyDescent="0.35">
      <c r="A7" s="7" t="s">
        <v>5</v>
      </c>
      <c r="B7" s="8"/>
      <c r="C7" s="8"/>
      <c r="D7" s="8"/>
      <c r="E7" s="9">
        <v>-252150.8</v>
      </c>
    </row>
    <row r="8" spans="1:5" x14ac:dyDescent="0.35">
      <c r="A8" s="7" t="s">
        <v>6</v>
      </c>
      <c r="B8" s="8"/>
      <c r="C8" s="8"/>
      <c r="D8" s="8"/>
      <c r="E8" s="9">
        <v>-117629.86</v>
      </c>
    </row>
    <row r="9" spans="1:5" x14ac:dyDescent="0.35">
      <c r="A9" s="7" t="s">
        <v>7</v>
      </c>
      <c r="B9" s="8"/>
      <c r="C9" s="8"/>
      <c r="D9" s="8"/>
      <c r="E9" s="9">
        <v>0</v>
      </c>
    </row>
    <row r="10" spans="1:5" x14ac:dyDescent="0.35">
      <c r="A10" s="7" t="s">
        <v>8</v>
      </c>
      <c r="B10" s="8"/>
      <c r="C10" s="8"/>
      <c r="D10" s="8"/>
      <c r="E10" s="9">
        <v>56947.15</v>
      </c>
    </row>
    <row r="11" spans="1:5" x14ac:dyDescent="0.35">
      <c r="A11" s="11" t="s">
        <v>67</v>
      </c>
      <c r="B11" s="21">
        <f>+B1</f>
        <v>43708</v>
      </c>
      <c r="C11" s="12"/>
      <c r="D11" s="12"/>
      <c r="E11" s="13">
        <f>SUM(E3:E10)</f>
        <v>1063878.6400000001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43678</v>
      </c>
      <c r="C15" s="4"/>
      <c r="D15" s="4"/>
      <c r="E15" s="15">
        <v>1999329.53</v>
      </c>
    </row>
    <row r="16" spans="1:5" x14ac:dyDescent="0.35">
      <c r="A16" s="7"/>
      <c r="B16" s="8"/>
      <c r="C16" s="8"/>
      <c r="D16" s="8"/>
      <c r="E16" s="16"/>
    </row>
    <row r="17" spans="1:5" x14ac:dyDescent="0.35">
      <c r="A17" s="7"/>
      <c r="B17" s="8"/>
      <c r="C17" s="8"/>
      <c r="D17" s="8"/>
      <c r="E17" s="16"/>
    </row>
    <row r="18" spans="1:5" x14ac:dyDescent="0.35">
      <c r="A18" s="7" t="s">
        <v>19</v>
      </c>
      <c r="B18" s="8"/>
      <c r="C18" s="8"/>
      <c r="D18" s="8"/>
      <c r="E18" s="16">
        <v>2769446.11</v>
      </c>
    </row>
    <row r="19" spans="1:5" x14ac:dyDescent="0.35">
      <c r="A19" s="7"/>
      <c r="B19" s="8"/>
      <c r="C19" s="8"/>
      <c r="D19" s="8"/>
      <c r="E19" s="16"/>
    </row>
    <row r="20" spans="1:5" x14ac:dyDescent="0.35">
      <c r="A20" s="7"/>
      <c r="B20" s="8"/>
      <c r="C20" s="8"/>
      <c r="D20" s="8"/>
      <c r="E20" s="16"/>
    </row>
    <row r="21" spans="1:5" x14ac:dyDescent="0.35">
      <c r="A21" s="7" t="s">
        <v>17</v>
      </c>
      <c r="B21" s="8"/>
      <c r="C21" s="8"/>
      <c r="D21" s="8"/>
      <c r="E21" s="16">
        <v>-3704897</v>
      </c>
    </row>
    <row r="22" spans="1:5" x14ac:dyDescent="0.35">
      <c r="A22" s="7"/>
      <c r="B22" s="8"/>
      <c r="C22" s="8"/>
      <c r="D22" s="8"/>
      <c r="E22" s="16"/>
    </row>
    <row r="23" spans="1:5" x14ac:dyDescent="0.35">
      <c r="A23" s="7"/>
      <c r="B23" s="8"/>
      <c r="C23" s="8"/>
      <c r="D23" s="8"/>
      <c r="E23" s="16"/>
    </row>
    <row r="24" spans="1:5" x14ac:dyDescent="0.35">
      <c r="A24" s="11" t="s">
        <v>63</v>
      </c>
      <c r="B24" s="21">
        <f>+B1</f>
        <v>43708</v>
      </c>
      <c r="C24" s="12"/>
      <c r="D24" s="12"/>
      <c r="E24" s="17">
        <f>+E15+E18+E21</f>
        <v>1063878.6399999997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43708</v>
      </c>
      <c r="C29" s="4" t="s">
        <v>71</v>
      </c>
      <c r="D29" s="4"/>
      <c r="E29" s="15">
        <v>1612919.03</v>
      </c>
    </row>
    <row r="30" spans="1:5" x14ac:dyDescent="0.35">
      <c r="A30" s="7"/>
      <c r="B30" s="20">
        <f>+B29</f>
        <v>43708</v>
      </c>
      <c r="C30" s="8" t="s">
        <v>72</v>
      </c>
      <c r="D30" s="8"/>
      <c r="E30" s="16">
        <v>7162.19</v>
      </c>
    </row>
    <row r="31" spans="1:5" x14ac:dyDescent="0.35">
      <c r="A31" s="7"/>
      <c r="B31" s="8"/>
      <c r="C31" s="8"/>
      <c r="D31" s="8"/>
      <c r="E31" s="16"/>
    </row>
    <row r="32" spans="1:5" x14ac:dyDescent="0.35">
      <c r="A32" s="7"/>
      <c r="B32" s="8"/>
      <c r="C32" s="8"/>
      <c r="D32" s="8"/>
      <c r="E32" s="16"/>
    </row>
    <row r="33" spans="1:5" x14ac:dyDescent="0.35">
      <c r="A33" s="7" t="s">
        <v>0</v>
      </c>
      <c r="B33" s="8" t="s">
        <v>23</v>
      </c>
      <c r="C33" s="8"/>
      <c r="D33" s="8"/>
      <c r="E33" s="16">
        <v>-319537.24</v>
      </c>
    </row>
    <row r="34" spans="1:5" x14ac:dyDescent="0.35">
      <c r="A34" s="7"/>
      <c r="B34" s="8" t="s">
        <v>24</v>
      </c>
      <c r="C34" s="8"/>
      <c r="D34" s="8"/>
      <c r="E34" s="16">
        <v>-236665.34</v>
      </c>
    </row>
    <row r="35" spans="1:5" x14ac:dyDescent="0.35">
      <c r="A35" s="7"/>
      <c r="B35" s="8"/>
      <c r="C35" s="8"/>
      <c r="D35" s="8"/>
      <c r="E35" s="16"/>
    </row>
    <row r="36" spans="1:5" x14ac:dyDescent="0.35">
      <c r="A36" s="7" t="s">
        <v>66</v>
      </c>
      <c r="B36" s="20">
        <f>+B1</f>
        <v>43708</v>
      </c>
      <c r="C36" s="8"/>
      <c r="D36" s="8"/>
      <c r="E36" s="16">
        <f>SUM(E29:E35)</f>
        <v>1063878.6399999999</v>
      </c>
    </row>
    <row r="37" spans="1:5" x14ac:dyDescent="0.35">
      <c r="A37" s="7"/>
      <c r="B37" s="8"/>
      <c r="C37" s="8"/>
      <c r="D37" s="8"/>
      <c r="E37" s="16"/>
    </row>
    <row r="38" spans="1:5" x14ac:dyDescent="0.35">
      <c r="A38" s="7"/>
      <c r="B38" s="8"/>
      <c r="C38" s="8"/>
      <c r="D38" s="8"/>
      <c r="E38" s="16"/>
    </row>
    <row r="39" spans="1:5" x14ac:dyDescent="0.3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sqref="A1:G39"/>
    </sheetView>
  </sheetViews>
  <sheetFormatPr defaultRowHeight="14.5" x14ac:dyDescent="0.35"/>
  <cols>
    <col min="1" max="1" width="34.1796875" bestFit="1" customWidth="1"/>
    <col min="2" max="2" width="9.7265625" bestFit="1" customWidth="1"/>
    <col min="5" max="5" width="14.54296875" bestFit="1" customWidth="1"/>
  </cols>
  <sheetData>
    <row r="1" spans="1:5" ht="18.5" x14ac:dyDescent="0.45">
      <c r="A1" s="2" t="s">
        <v>62</v>
      </c>
      <c r="B1" s="18">
        <v>43738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979294.54</v>
      </c>
    </row>
    <row r="4" spans="1:5" x14ac:dyDescent="0.35">
      <c r="A4" s="7" t="s">
        <v>2</v>
      </c>
      <c r="B4" s="8"/>
      <c r="C4" s="8"/>
      <c r="D4" s="8"/>
      <c r="E4" s="9">
        <v>-77273.47</v>
      </c>
    </row>
    <row r="5" spans="1:5" x14ac:dyDescent="0.35">
      <c r="A5" s="7" t="s">
        <v>4</v>
      </c>
      <c r="B5" s="8"/>
      <c r="C5" s="8"/>
      <c r="D5" s="8"/>
      <c r="E5" s="9">
        <v>21056.32</v>
      </c>
    </row>
    <row r="6" spans="1:5" x14ac:dyDescent="0.35">
      <c r="A6" s="7" t="s">
        <v>3</v>
      </c>
      <c r="B6" s="8"/>
      <c r="C6" s="8"/>
      <c r="D6" s="8"/>
      <c r="E6" s="9">
        <v>69040</v>
      </c>
    </row>
    <row r="7" spans="1:5" x14ac:dyDescent="0.35">
      <c r="A7" s="7" t="s">
        <v>5</v>
      </c>
      <c r="B7" s="8"/>
      <c r="C7" s="8"/>
      <c r="D7" s="8"/>
      <c r="E7" s="9">
        <v>-331379.28999999998</v>
      </c>
    </row>
    <row r="8" spans="1:5" x14ac:dyDescent="0.35">
      <c r="A8" s="7" t="s">
        <v>6</v>
      </c>
      <c r="B8" s="8"/>
      <c r="C8" s="8"/>
      <c r="D8" s="8"/>
      <c r="E8" s="9">
        <v>-282257.75</v>
      </c>
    </row>
    <row r="9" spans="1:5" x14ac:dyDescent="0.35">
      <c r="A9" s="7" t="s">
        <v>7</v>
      </c>
      <c r="B9" s="8"/>
      <c r="C9" s="8"/>
      <c r="D9" s="8"/>
      <c r="E9" s="9">
        <v>0</v>
      </c>
    </row>
    <row r="10" spans="1:5" x14ac:dyDescent="0.35">
      <c r="A10" s="7" t="s">
        <v>8</v>
      </c>
      <c r="B10" s="8"/>
      <c r="C10" s="8"/>
      <c r="D10" s="8"/>
      <c r="E10" s="9">
        <v>41047.07</v>
      </c>
    </row>
    <row r="11" spans="1:5" x14ac:dyDescent="0.35">
      <c r="A11" s="11" t="s">
        <v>67</v>
      </c>
      <c r="B11" s="21">
        <f>+B1</f>
        <v>43738</v>
      </c>
      <c r="C11" s="12"/>
      <c r="D11" s="12"/>
      <c r="E11" s="13">
        <f>SUM(E3:E10)</f>
        <v>419527.4200000001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43709</v>
      </c>
      <c r="C15" s="4"/>
      <c r="D15" s="4"/>
      <c r="E15" s="15">
        <v>1066777.1399999999</v>
      </c>
    </row>
    <row r="16" spans="1:5" x14ac:dyDescent="0.35">
      <c r="A16" s="7"/>
      <c r="B16" s="8"/>
      <c r="C16" s="8"/>
      <c r="D16" s="8"/>
      <c r="E16" s="16"/>
    </row>
    <row r="17" spans="1:5" x14ac:dyDescent="0.35">
      <c r="A17" s="7"/>
      <c r="B17" s="8"/>
      <c r="C17" s="8"/>
      <c r="D17" s="8"/>
      <c r="E17" s="16"/>
    </row>
    <row r="18" spans="1:5" x14ac:dyDescent="0.35">
      <c r="A18" s="7" t="s">
        <v>19</v>
      </c>
      <c r="B18" s="8"/>
      <c r="C18" s="8"/>
      <c r="D18" s="8"/>
      <c r="E18" s="16">
        <v>2130276.71</v>
      </c>
    </row>
    <row r="19" spans="1:5" x14ac:dyDescent="0.35">
      <c r="A19" s="7"/>
      <c r="B19" s="8"/>
      <c r="C19" s="8"/>
      <c r="D19" s="8"/>
      <c r="E19" s="16"/>
    </row>
    <row r="20" spans="1:5" x14ac:dyDescent="0.35">
      <c r="A20" s="7"/>
      <c r="B20" s="8"/>
      <c r="C20" s="8"/>
      <c r="D20" s="8"/>
      <c r="E20" s="16"/>
    </row>
    <row r="21" spans="1:5" x14ac:dyDescent="0.35">
      <c r="A21" s="7" t="s">
        <v>17</v>
      </c>
      <c r="B21" s="8"/>
      <c r="C21" s="8"/>
      <c r="D21" s="8"/>
      <c r="E21" s="16">
        <v>-2777526.43</v>
      </c>
    </row>
    <row r="22" spans="1:5" x14ac:dyDescent="0.35">
      <c r="A22" s="7"/>
      <c r="B22" s="8"/>
      <c r="C22" s="8"/>
      <c r="D22" s="8"/>
      <c r="E22" s="16"/>
    </row>
    <row r="23" spans="1:5" x14ac:dyDescent="0.35">
      <c r="A23" s="7"/>
      <c r="B23" s="8"/>
      <c r="C23" s="8"/>
      <c r="D23" s="8"/>
      <c r="E23" s="16"/>
    </row>
    <row r="24" spans="1:5" x14ac:dyDescent="0.35">
      <c r="A24" s="11" t="s">
        <v>63</v>
      </c>
      <c r="B24" s="21">
        <f>+B1</f>
        <v>43738</v>
      </c>
      <c r="C24" s="12"/>
      <c r="D24" s="12"/>
      <c r="E24" s="17">
        <f>+E15+E18+E21</f>
        <v>419527.41999999946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43738</v>
      </c>
      <c r="C29" s="4" t="s">
        <v>71</v>
      </c>
      <c r="D29" s="4"/>
      <c r="E29" s="15">
        <v>678787.6</v>
      </c>
    </row>
    <row r="30" spans="1:5" x14ac:dyDescent="0.35">
      <c r="A30" s="7"/>
      <c r="B30" s="20">
        <f>+B29</f>
        <v>43738</v>
      </c>
      <c r="C30" s="8" t="s">
        <v>72</v>
      </c>
      <c r="D30" s="8"/>
      <c r="E30" s="16">
        <v>7174.9</v>
      </c>
    </row>
    <row r="31" spans="1:5" x14ac:dyDescent="0.35">
      <c r="A31" s="7"/>
      <c r="B31" s="8"/>
      <c r="C31" s="8"/>
      <c r="D31" s="8"/>
      <c r="E31" s="16">
        <v>-200</v>
      </c>
    </row>
    <row r="32" spans="1:5" x14ac:dyDescent="0.35">
      <c r="A32" s="7"/>
      <c r="B32" s="8"/>
      <c r="C32" s="8"/>
      <c r="D32" s="8"/>
      <c r="E32" s="16"/>
    </row>
    <row r="33" spans="1:5" x14ac:dyDescent="0.35">
      <c r="A33" s="7" t="s">
        <v>0</v>
      </c>
      <c r="B33" s="8" t="s">
        <v>23</v>
      </c>
      <c r="C33" s="8"/>
      <c r="D33" s="8"/>
      <c r="E33" s="16">
        <v>-30772.12</v>
      </c>
    </row>
    <row r="34" spans="1:5" x14ac:dyDescent="0.35">
      <c r="A34" s="7"/>
      <c r="B34" s="8" t="s">
        <v>24</v>
      </c>
      <c r="C34" s="8"/>
      <c r="D34" s="8"/>
      <c r="E34" s="16">
        <v>-235462.96</v>
      </c>
    </row>
    <row r="35" spans="1:5" x14ac:dyDescent="0.35">
      <c r="A35" s="7"/>
      <c r="B35" s="8"/>
      <c r="C35" s="8"/>
      <c r="D35" s="8"/>
      <c r="E35" s="16"/>
    </row>
    <row r="36" spans="1:5" x14ac:dyDescent="0.35">
      <c r="A36" s="7" t="s">
        <v>66</v>
      </c>
      <c r="B36" s="20">
        <f>+B1</f>
        <v>43738</v>
      </c>
      <c r="C36" s="8"/>
      <c r="D36" s="8"/>
      <c r="E36" s="16">
        <f>SUM(E29:E35)</f>
        <v>419527.42000000004</v>
      </c>
    </row>
    <row r="37" spans="1:5" x14ac:dyDescent="0.35">
      <c r="A37" s="7"/>
      <c r="B37" s="8"/>
      <c r="C37" s="8"/>
      <c r="D37" s="8"/>
      <c r="E37" s="16"/>
    </row>
    <row r="38" spans="1:5" x14ac:dyDescent="0.35">
      <c r="A38" s="7"/>
      <c r="B38" s="8"/>
      <c r="C38" s="8"/>
      <c r="D38" s="8"/>
      <c r="E38" s="16"/>
    </row>
    <row r="39" spans="1:5" x14ac:dyDescent="0.3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sqref="A1:E41"/>
    </sheetView>
  </sheetViews>
  <sheetFormatPr defaultRowHeight="14.5" x14ac:dyDescent="0.35"/>
  <cols>
    <col min="1" max="1" width="34.1796875" bestFit="1" customWidth="1"/>
    <col min="2" max="2" width="10.7265625" bestFit="1" customWidth="1"/>
    <col min="5" max="5" width="13.54296875" bestFit="1" customWidth="1"/>
  </cols>
  <sheetData>
    <row r="1" spans="1:5" ht="18.5" x14ac:dyDescent="0.45">
      <c r="A1" s="2" t="s">
        <v>62</v>
      </c>
      <c r="B1" s="18">
        <v>43769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606640.9</v>
      </c>
    </row>
    <row r="4" spans="1:5" x14ac:dyDescent="0.35">
      <c r="A4" s="7" t="s">
        <v>2</v>
      </c>
      <c r="B4" s="8"/>
      <c r="C4" s="8"/>
      <c r="D4" s="8"/>
      <c r="E4" s="9">
        <v>25901.66</v>
      </c>
    </row>
    <row r="5" spans="1:5" x14ac:dyDescent="0.35">
      <c r="A5" s="7" t="s">
        <v>4</v>
      </c>
      <c r="B5" s="8"/>
      <c r="C5" s="8"/>
      <c r="D5" s="8"/>
      <c r="E5" s="9">
        <v>20645.259999999998</v>
      </c>
    </row>
    <row r="6" spans="1:5" x14ac:dyDescent="0.35">
      <c r="A6" s="7" t="s">
        <v>3</v>
      </c>
      <c r="B6" s="8"/>
      <c r="C6" s="8"/>
      <c r="D6" s="8"/>
      <c r="E6" s="9">
        <v>69040</v>
      </c>
    </row>
    <row r="7" spans="1:5" x14ac:dyDescent="0.35">
      <c r="A7" s="7" t="s">
        <v>5</v>
      </c>
      <c r="B7" s="8"/>
      <c r="C7" s="8"/>
      <c r="D7" s="8"/>
      <c r="E7" s="9">
        <v>-401818.25</v>
      </c>
    </row>
    <row r="8" spans="1:5" x14ac:dyDescent="0.35">
      <c r="A8" s="7" t="s">
        <v>6</v>
      </c>
      <c r="B8" s="8"/>
      <c r="C8" s="8"/>
      <c r="D8" s="8"/>
      <c r="E8" s="9">
        <v>-427061.37</v>
      </c>
    </row>
    <row r="9" spans="1:5" x14ac:dyDescent="0.35">
      <c r="A9" s="7" t="s">
        <v>7</v>
      </c>
      <c r="B9" s="8"/>
      <c r="C9" s="8"/>
      <c r="D9" s="8"/>
      <c r="E9" s="9">
        <v>0</v>
      </c>
    </row>
    <row r="10" spans="1:5" x14ac:dyDescent="0.35">
      <c r="A10" s="7" t="s">
        <v>8</v>
      </c>
      <c r="B10" s="8"/>
      <c r="C10" s="8"/>
      <c r="D10" s="8"/>
      <c r="E10" s="9">
        <v>58713.36</v>
      </c>
    </row>
    <row r="11" spans="1:5" x14ac:dyDescent="0.35">
      <c r="A11" s="11" t="s">
        <v>67</v>
      </c>
      <c r="B11" s="21">
        <f>+B1</f>
        <v>43769</v>
      </c>
      <c r="C11" s="12"/>
      <c r="D11" s="12"/>
      <c r="E11" s="13">
        <f>SUM(E3:E10)</f>
        <v>-47938.43999999993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43739</v>
      </c>
      <c r="C15" s="4"/>
      <c r="D15" s="4"/>
      <c r="E15" s="15">
        <v>419527.42</v>
      </c>
    </row>
    <row r="16" spans="1:5" x14ac:dyDescent="0.35">
      <c r="A16" s="7"/>
      <c r="B16" s="8"/>
      <c r="C16" s="8"/>
      <c r="D16" s="8"/>
      <c r="E16" s="16"/>
    </row>
    <row r="17" spans="1:5" x14ac:dyDescent="0.35">
      <c r="A17" s="7"/>
      <c r="B17" s="8"/>
      <c r="C17" s="8"/>
      <c r="D17" s="8"/>
      <c r="E17" s="16"/>
    </row>
    <row r="18" spans="1:5" x14ac:dyDescent="0.35">
      <c r="A18" s="7" t="s">
        <v>19</v>
      </c>
      <c r="B18" s="8"/>
      <c r="C18" s="8"/>
      <c r="D18" s="8"/>
      <c r="E18" s="16">
        <v>1999149.37</v>
      </c>
    </row>
    <row r="19" spans="1:5" x14ac:dyDescent="0.35">
      <c r="A19" s="7"/>
      <c r="B19" s="8"/>
      <c r="C19" s="8"/>
      <c r="D19" s="8"/>
      <c r="E19" s="16"/>
    </row>
    <row r="20" spans="1:5" x14ac:dyDescent="0.35">
      <c r="A20" s="7"/>
      <c r="B20" s="8"/>
      <c r="C20" s="8"/>
      <c r="D20" s="8"/>
      <c r="E20" s="16"/>
    </row>
    <row r="21" spans="1:5" x14ac:dyDescent="0.35">
      <c r="A21" s="7" t="s">
        <v>17</v>
      </c>
      <c r="B21" s="8"/>
      <c r="C21" s="8"/>
      <c r="D21" s="8"/>
      <c r="E21" s="16">
        <v>-2466615.23</v>
      </c>
    </row>
    <row r="22" spans="1:5" x14ac:dyDescent="0.35">
      <c r="A22" s="7"/>
      <c r="B22" s="8"/>
      <c r="C22" s="8"/>
      <c r="D22" s="8"/>
      <c r="E22" s="16"/>
    </row>
    <row r="23" spans="1:5" x14ac:dyDescent="0.35">
      <c r="A23" s="7"/>
      <c r="B23" s="8"/>
      <c r="C23" s="8"/>
      <c r="D23" s="8"/>
      <c r="E23" s="16"/>
    </row>
    <row r="24" spans="1:5" x14ac:dyDescent="0.35">
      <c r="A24" s="11" t="s">
        <v>63</v>
      </c>
      <c r="B24" s="21">
        <f>+B1</f>
        <v>43769</v>
      </c>
      <c r="C24" s="12"/>
      <c r="D24" s="12"/>
      <c r="E24" s="17">
        <f>+E15+E18+E21</f>
        <v>-47938.439999999944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43769</v>
      </c>
      <c r="C29" s="4" t="s">
        <v>71</v>
      </c>
      <c r="D29" s="4"/>
      <c r="E29" s="15">
        <v>192105.44</v>
      </c>
    </row>
    <row r="30" spans="1:5" x14ac:dyDescent="0.35">
      <c r="A30" s="7"/>
      <c r="B30" s="20">
        <f>+B29</f>
        <v>43769</v>
      </c>
      <c r="C30" s="8" t="s">
        <v>72</v>
      </c>
      <c r="D30" s="8"/>
      <c r="E30" s="16">
        <v>7187.09</v>
      </c>
    </row>
    <row r="31" spans="1:5" x14ac:dyDescent="0.35">
      <c r="A31" s="7"/>
      <c r="B31" s="8" t="s">
        <v>80</v>
      </c>
      <c r="C31" s="8"/>
      <c r="D31" s="8"/>
      <c r="E31" s="16">
        <v>-732.29</v>
      </c>
    </row>
    <row r="32" spans="1:5" x14ac:dyDescent="0.35">
      <c r="A32" s="7"/>
      <c r="B32" s="8" t="s">
        <v>81</v>
      </c>
      <c r="C32" s="8"/>
      <c r="D32" s="8"/>
      <c r="E32" s="16">
        <v>-175</v>
      </c>
    </row>
    <row r="33" spans="1:5" x14ac:dyDescent="0.35">
      <c r="A33" s="7"/>
      <c r="B33" s="8" t="s">
        <v>82</v>
      </c>
      <c r="C33" s="8"/>
      <c r="D33" s="8"/>
      <c r="E33" s="16"/>
    </row>
    <row r="34" spans="1:5" x14ac:dyDescent="0.35">
      <c r="A34" s="7"/>
      <c r="B34" s="8"/>
      <c r="C34" s="8"/>
      <c r="D34" s="8"/>
      <c r="E34" s="16"/>
    </row>
    <row r="35" spans="1:5" x14ac:dyDescent="0.35">
      <c r="A35" s="7" t="s">
        <v>0</v>
      </c>
      <c r="B35" s="8" t="s">
        <v>23</v>
      </c>
      <c r="C35" s="8"/>
      <c r="D35" s="8"/>
      <c r="E35" s="16">
        <v>-9606.7800000000007</v>
      </c>
    </row>
    <row r="36" spans="1:5" x14ac:dyDescent="0.35">
      <c r="A36" s="7"/>
      <c r="B36" s="8" t="s">
        <v>24</v>
      </c>
      <c r="C36" s="8"/>
      <c r="D36" s="8"/>
      <c r="E36" s="16">
        <v>-236716.9</v>
      </c>
    </row>
    <row r="37" spans="1:5" x14ac:dyDescent="0.35">
      <c r="A37" s="7"/>
      <c r="B37" s="8"/>
      <c r="C37" s="8"/>
      <c r="D37" s="8"/>
      <c r="E37" s="16"/>
    </row>
    <row r="38" spans="1:5" x14ac:dyDescent="0.35">
      <c r="A38" s="7" t="s">
        <v>66</v>
      </c>
      <c r="B38" s="20">
        <f>+B1</f>
        <v>43769</v>
      </c>
      <c r="C38" s="8"/>
      <c r="D38" s="8"/>
      <c r="E38" s="16">
        <f>SUM(E29:E37)</f>
        <v>-47938.44</v>
      </c>
    </row>
    <row r="39" spans="1:5" x14ac:dyDescent="0.35">
      <c r="A39" s="7"/>
      <c r="B39" s="8"/>
      <c r="C39" s="8"/>
      <c r="D39" s="8"/>
      <c r="E39" s="16"/>
    </row>
    <row r="40" spans="1:5" x14ac:dyDescent="0.35">
      <c r="A40" s="7"/>
      <c r="B40" s="8"/>
      <c r="C40" s="8"/>
      <c r="D40" s="8"/>
      <c r="E40" s="16"/>
    </row>
    <row r="41" spans="1:5" x14ac:dyDescent="0.35">
      <c r="A41" s="11" t="s">
        <v>15</v>
      </c>
      <c r="B41" s="12"/>
      <c r="C41" s="12"/>
      <c r="D41" s="12"/>
      <c r="E41" s="17">
        <f>+E11-E38</f>
        <v>7.2759576141834259E-11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E15" sqref="E15"/>
    </sheetView>
  </sheetViews>
  <sheetFormatPr defaultRowHeight="14.5" x14ac:dyDescent="0.35"/>
  <cols>
    <col min="1" max="1" width="34.1796875" bestFit="1" customWidth="1"/>
    <col min="2" max="2" width="10.7265625" bestFit="1" customWidth="1"/>
    <col min="5" max="5" width="13.81640625" bestFit="1" customWidth="1"/>
  </cols>
  <sheetData>
    <row r="1" spans="1:5" ht="18.5" x14ac:dyDescent="0.45">
      <c r="A1" s="2" t="s">
        <v>62</v>
      </c>
      <c r="B1" s="18">
        <v>43799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2201657.62</v>
      </c>
    </row>
    <row r="4" spans="1:5" x14ac:dyDescent="0.35">
      <c r="A4" s="7" t="s">
        <v>2</v>
      </c>
      <c r="B4" s="8"/>
      <c r="C4" s="8"/>
      <c r="D4" s="8"/>
      <c r="E4" s="9">
        <v>32296.17</v>
      </c>
    </row>
    <row r="5" spans="1:5" x14ac:dyDescent="0.35">
      <c r="A5" s="7" t="s">
        <v>4</v>
      </c>
      <c r="B5" s="8"/>
      <c r="C5" s="8"/>
      <c r="D5" s="8"/>
      <c r="E5" s="9">
        <v>20366.39</v>
      </c>
    </row>
    <row r="6" spans="1:5" x14ac:dyDescent="0.35">
      <c r="A6" s="7" t="s">
        <v>3</v>
      </c>
      <c r="B6" s="8"/>
      <c r="C6" s="8"/>
      <c r="D6" s="8"/>
      <c r="E6" s="9">
        <v>69040</v>
      </c>
    </row>
    <row r="7" spans="1:5" x14ac:dyDescent="0.35">
      <c r="A7" s="7" t="s">
        <v>5</v>
      </c>
      <c r="B7" s="8"/>
      <c r="C7" s="8"/>
      <c r="D7" s="8"/>
      <c r="E7" s="9">
        <v>548837.85</v>
      </c>
    </row>
    <row r="8" spans="1:5" x14ac:dyDescent="0.35">
      <c r="A8" s="7" t="s">
        <v>6</v>
      </c>
      <c r="B8" s="8"/>
      <c r="C8" s="8"/>
      <c r="D8" s="8"/>
      <c r="E8" s="9">
        <v>3488799.56</v>
      </c>
    </row>
    <row r="9" spans="1:5" x14ac:dyDescent="0.35">
      <c r="A9" s="7" t="s">
        <v>7</v>
      </c>
      <c r="B9" s="8"/>
      <c r="C9" s="8"/>
      <c r="D9" s="8"/>
      <c r="E9" s="9">
        <v>0</v>
      </c>
    </row>
    <row r="10" spans="1:5" x14ac:dyDescent="0.35">
      <c r="A10" s="7" t="s">
        <v>8</v>
      </c>
      <c r="B10" s="8"/>
      <c r="C10" s="8"/>
      <c r="D10" s="8"/>
      <c r="E10" s="9">
        <v>64932.959999999999</v>
      </c>
    </row>
    <row r="11" spans="1:5" x14ac:dyDescent="0.35">
      <c r="A11" s="11" t="s">
        <v>67</v>
      </c>
      <c r="B11" s="21">
        <f>+B1</f>
        <v>43799</v>
      </c>
      <c r="C11" s="12"/>
      <c r="D11" s="12"/>
      <c r="E11" s="13">
        <f>SUM(E3:E10)</f>
        <v>6425930.5499999998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43770</v>
      </c>
      <c r="C15" s="4"/>
      <c r="D15" s="4"/>
      <c r="E15" s="15">
        <v>-47938.44</v>
      </c>
    </row>
    <row r="16" spans="1:5" x14ac:dyDescent="0.35">
      <c r="A16" s="7"/>
      <c r="B16" s="8"/>
      <c r="C16" s="8"/>
      <c r="D16" s="8"/>
      <c r="E16" s="16"/>
    </row>
    <row r="17" spans="1:5" x14ac:dyDescent="0.35">
      <c r="A17" s="7"/>
      <c r="B17" s="8"/>
      <c r="C17" s="8"/>
      <c r="D17" s="8"/>
      <c r="E17" s="16"/>
    </row>
    <row r="18" spans="1:5" x14ac:dyDescent="0.35">
      <c r="A18" s="7" t="s">
        <v>19</v>
      </c>
      <c r="B18" s="8"/>
      <c r="C18" s="8"/>
      <c r="D18" s="8"/>
      <c r="E18" s="16">
        <v>12414853.5</v>
      </c>
    </row>
    <row r="19" spans="1:5" x14ac:dyDescent="0.35">
      <c r="A19" s="7"/>
      <c r="B19" s="8"/>
      <c r="C19" s="8"/>
      <c r="D19" s="8"/>
      <c r="E19" s="16"/>
    </row>
    <row r="20" spans="1:5" x14ac:dyDescent="0.35">
      <c r="A20" s="7"/>
      <c r="B20" s="8"/>
      <c r="C20" s="8"/>
      <c r="D20" s="8"/>
      <c r="E20" s="16"/>
    </row>
    <row r="21" spans="1:5" x14ac:dyDescent="0.35">
      <c r="A21" s="7" t="s">
        <v>17</v>
      </c>
      <c r="B21" s="8"/>
      <c r="C21" s="8"/>
      <c r="D21" s="8"/>
      <c r="E21" s="16">
        <v>-5940984.5099999998</v>
      </c>
    </row>
    <row r="22" spans="1:5" x14ac:dyDescent="0.35">
      <c r="A22" s="7"/>
      <c r="B22" s="8"/>
      <c r="C22" s="8"/>
      <c r="D22" s="8"/>
      <c r="E22" s="16"/>
    </row>
    <row r="23" spans="1:5" x14ac:dyDescent="0.35">
      <c r="A23" s="7"/>
      <c r="B23" s="8"/>
      <c r="C23" s="8"/>
      <c r="D23" s="8"/>
      <c r="E23" s="16"/>
    </row>
    <row r="24" spans="1:5" x14ac:dyDescent="0.35">
      <c r="A24" s="11" t="s">
        <v>63</v>
      </c>
      <c r="B24" s="21">
        <f>+B1</f>
        <v>43799</v>
      </c>
      <c r="C24" s="12"/>
      <c r="D24" s="12"/>
      <c r="E24" s="17">
        <f>+E15+E18+E21</f>
        <v>6425930.5500000007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43799</v>
      </c>
      <c r="C29" s="4" t="s">
        <v>71</v>
      </c>
      <c r="D29" s="4"/>
      <c r="E29" s="15">
        <v>3556772.26</v>
      </c>
    </row>
    <row r="30" spans="1:5" x14ac:dyDescent="0.35">
      <c r="A30" s="7"/>
      <c r="B30" s="20">
        <f>+B29</f>
        <v>43799</v>
      </c>
      <c r="C30" s="8" t="s">
        <v>72</v>
      </c>
      <c r="D30" s="8"/>
      <c r="E30" s="16">
        <v>8.9600000000000009</v>
      </c>
    </row>
    <row r="31" spans="1:5" x14ac:dyDescent="0.35">
      <c r="A31" s="7"/>
      <c r="B31" s="20">
        <f>+B29</f>
        <v>43799</v>
      </c>
      <c r="C31" s="8" t="s">
        <v>83</v>
      </c>
      <c r="D31" s="8"/>
      <c r="E31" s="16">
        <v>3180417.64</v>
      </c>
    </row>
    <row r="32" spans="1:5" x14ac:dyDescent="0.35">
      <c r="A32" s="7"/>
      <c r="B32" s="8"/>
      <c r="C32" s="8"/>
      <c r="D32" s="8"/>
      <c r="E32" s="16"/>
    </row>
    <row r="33" spans="1:5" x14ac:dyDescent="0.35">
      <c r="A33" s="7"/>
      <c r="B33" s="8"/>
      <c r="C33" s="8"/>
      <c r="D33" s="8"/>
      <c r="E33" s="16"/>
    </row>
    <row r="34" spans="1:5" x14ac:dyDescent="0.35">
      <c r="A34" s="7"/>
      <c r="B34" s="8"/>
      <c r="C34" s="8"/>
      <c r="D34" s="8"/>
      <c r="E34" s="16"/>
    </row>
    <row r="35" spans="1:5" x14ac:dyDescent="0.35">
      <c r="A35" s="7" t="s">
        <v>0</v>
      </c>
      <c r="B35" s="8" t="s">
        <v>23</v>
      </c>
      <c r="C35" s="8"/>
      <c r="D35" s="8"/>
      <c r="E35" s="16">
        <v>-38440.69</v>
      </c>
    </row>
    <row r="36" spans="1:5" x14ac:dyDescent="0.35">
      <c r="A36" s="7"/>
      <c r="B36" s="8" t="s">
        <v>24</v>
      </c>
      <c r="C36" s="8"/>
      <c r="D36" s="8"/>
      <c r="E36" s="16">
        <v>-272827.62</v>
      </c>
    </row>
    <row r="37" spans="1:5" x14ac:dyDescent="0.35">
      <c r="A37" s="7"/>
      <c r="B37" s="8"/>
      <c r="C37" s="8"/>
      <c r="D37" s="8"/>
      <c r="E37" s="16"/>
    </row>
    <row r="38" spans="1:5" x14ac:dyDescent="0.35">
      <c r="A38" s="7" t="s">
        <v>66</v>
      </c>
      <c r="B38" s="20">
        <f>+B1</f>
        <v>43799</v>
      </c>
      <c r="C38" s="8"/>
      <c r="D38" s="8"/>
      <c r="E38" s="16">
        <f>SUM(E29:E37)</f>
        <v>6425930.5499999989</v>
      </c>
    </row>
    <row r="39" spans="1:5" x14ac:dyDescent="0.35">
      <c r="A39" s="7"/>
      <c r="B39" s="8"/>
      <c r="C39" s="8"/>
      <c r="D39" s="8"/>
      <c r="E39" s="16"/>
    </row>
    <row r="40" spans="1:5" x14ac:dyDescent="0.35">
      <c r="A40" s="7"/>
      <c r="B40" s="8"/>
      <c r="C40" s="8"/>
      <c r="D40" s="8"/>
      <c r="E40" s="16"/>
    </row>
    <row r="41" spans="1:5" x14ac:dyDescent="0.3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sqref="A1:E42"/>
    </sheetView>
  </sheetViews>
  <sheetFormatPr defaultRowHeight="14.5" x14ac:dyDescent="0.35"/>
  <cols>
    <col min="1" max="1" width="34.1796875" bestFit="1" customWidth="1"/>
    <col min="2" max="2" width="10.7265625" bestFit="1" customWidth="1"/>
    <col min="5" max="5" width="13.81640625" bestFit="1" customWidth="1"/>
  </cols>
  <sheetData>
    <row r="1" spans="1:5" ht="18.5" x14ac:dyDescent="0.45">
      <c r="A1" s="2" t="s">
        <v>62</v>
      </c>
      <c r="B1" s="18">
        <v>43830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2079646.82</v>
      </c>
    </row>
    <row r="4" spans="1:5" x14ac:dyDescent="0.35">
      <c r="A4" s="7" t="s">
        <v>2</v>
      </c>
      <c r="B4" s="8"/>
      <c r="C4" s="8"/>
      <c r="D4" s="8"/>
      <c r="E4" s="9">
        <v>13795.27</v>
      </c>
    </row>
    <row r="5" spans="1:5" x14ac:dyDescent="0.35">
      <c r="A5" s="7" t="s">
        <v>4</v>
      </c>
      <c r="B5" s="8"/>
      <c r="C5" s="8"/>
      <c r="D5" s="8"/>
      <c r="E5" s="9">
        <v>20695.16</v>
      </c>
    </row>
    <row r="6" spans="1:5" x14ac:dyDescent="0.35">
      <c r="A6" s="7" t="s">
        <v>3</v>
      </c>
      <c r="B6" s="8"/>
      <c r="C6" s="8"/>
      <c r="D6" s="8"/>
      <c r="E6" s="9">
        <v>69040</v>
      </c>
    </row>
    <row r="7" spans="1:5" x14ac:dyDescent="0.35">
      <c r="A7" s="7" t="s">
        <v>5</v>
      </c>
      <c r="B7" s="8"/>
      <c r="C7" s="8"/>
      <c r="D7" s="8"/>
      <c r="E7" s="9">
        <v>548837.85</v>
      </c>
    </row>
    <row r="8" spans="1:5" x14ac:dyDescent="0.35">
      <c r="A8" s="7" t="s">
        <v>6</v>
      </c>
      <c r="B8" s="8"/>
      <c r="C8" s="8"/>
      <c r="D8" s="8"/>
      <c r="E8" s="9">
        <v>2739249.86</v>
      </c>
    </row>
    <row r="9" spans="1:5" x14ac:dyDescent="0.35">
      <c r="A9" s="7" t="s">
        <v>7</v>
      </c>
      <c r="B9" s="8"/>
      <c r="C9" s="8"/>
      <c r="D9" s="8"/>
      <c r="E9" s="9">
        <v>0</v>
      </c>
    </row>
    <row r="10" spans="1:5" x14ac:dyDescent="0.35">
      <c r="A10" s="7" t="s">
        <v>8</v>
      </c>
      <c r="B10" s="8"/>
      <c r="C10" s="8"/>
      <c r="D10" s="8"/>
      <c r="E10" s="9">
        <v>75361.59</v>
      </c>
    </row>
    <row r="11" spans="1:5" x14ac:dyDescent="0.35">
      <c r="A11" s="11" t="s">
        <v>67</v>
      </c>
      <c r="B11" s="21">
        <f>+B1</f>
        <v>43830</v>
      </c>
      <c r="C11" s="12"/>
      <c r="D11" s="12"/>
      <c r="E11" s="13">
        <f>SUM(E3:E10)</f>
        <v>5546626.5499999998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43800</v>
      </c>
      <c r="C15" s="4"/>
      <c r="D15" s="4"/>
      <c r="E15" s="15">
        <v>6425930.5499999998</v>
      </c>
    </row>
    <row r="16" spans="1:5" x14ac:dyDescent="0.35">
      <c r="A16" s="7"/>
      <c r="B16" s="8"/>
      <c r="C16" s="8"/>
      <c r="D16" s="8"/>
      <c r="E16" s="16"/>
    </row>
    <row r="17" spans="1:5" x14ac:dyDescent="0.35">
      <c r="A17" s="7"/>
      <c r="B17" s="8"/>
      <c r="C17" s="8"/>
      <c r="D17" s="8"/>
      <c r="E17" s="16"/>
    </row>
    <row r="18" spans="1:5" x14ac:dyDescent="0.35">
      <c r="A18" s="7" t="s">
        <v>19</v>
      </c>
      <c r="B18" s="8"/>
      <c r="C18" s="8"/>
      <c r="D18" s="8"/>
      <c r="E18" s="16">
        <v>3208836.08</v>
      </c>
    </row>
    <row r="19" spans="1:5" x14ac:dyDescent="0.35">
      <c r="A19" s="7"/>
      <c r="B19" s="8"/>
      <c r="C19" s="8"/>
      <c r="D19" s="8"/>
      <c r="E19" s="16"/>
    </row>
    <row r="20" spans="1:5" x14ac:dyDescent="0.35">
      <c r="A20" s="7"/>
      <c r="B20" s="8"/>
      <c r="C20" s="8"/>
      <c r="D20" s="8"/>
      <c r="E20" s="16"/>
    </row>
    <row r="21" spans="1:5" x14ac:dyDescent="0.35">
      <c r="A21" s="7" t="s">
        <v>17</v>
      </c>
      <c r="B21" s="8"/>
      <c r="C21" s="8"/>
      <c r="D21" s="8"/>
      <c r="E21" s="16">
        <v>-4088140.08</v>
      </c>
    </row>
    <row r="22" spans="1:5" x14ac:dyDescent="0.35">
      <c r="A22" s="7"/>
      <c r="B22" s="8"/>
      <c r="C22" s="8"/>
      <c r="D22" s="8"/>
      <c r="E22" s="16"/>
    </row>
    <row r="23" spans="1:5" x14ac:dyDescent="0.35">
      <c r="A23" s="7"/>
      <c r="B23" s="8"/>
      <c r="C23" s="8"/>
      <c r="D23" s="8"/>
      <c r="E23" s="16"/>
    </row>
    <row r="24" spans="1:5" x14ac:dyDescent="0.35">
      <c r="A24" s="11" t="s">
        <v>63</v>
      </c>
      <c r="B24" s="21">
        <f>+B1</f>
        <v>43830</v>
      </c>
      <c r="C24" s="12"/>
      <c r="D24" s="12"/>
      <c r="E24" s="17">
        <f>+E15+E18+E21</f>
        <v>5546626.5499999989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43830</v>
      </c>
      <c r="C29" s="4" t="s">
        <v>71</v>
      </c>
      <c r="D29" s="4"/>
      <c r="E29" s="15">
        <v>3173168.01</v>
      </c>
    </row>
    <row r="30" spans="1:5" x14ac:dyDescent="0.35">
      <c r="A30" s="7"/>
      <c r="B30" s="20">
        <f>+B29</f>
        <v>43830</v>
      </c>
      <c r="C30" s="8" t="s">
        <v>72</v>
      </c>
      <c r="D30" s="8"/>
      <c r="E30" s="16">
        <v>0</v>
      </c>
    </row>
    <row r="31" spans="1:5" x14ac:dyDescent="0.35">
      <c r="A31" s="7"/>
      <c r="B31" s="20">
        <f>+B29</f>
        <v>43830</v>
      </c>
      <c r="C31" s="8" t="s">
        <v>83</v>
      </c>
      <c r="D31" s="8"/>
      <c r="E31" s="16">
        <v>2730417.64</v>
      </c>
    </row>
    <row r="32" spans="1:5" x14ac:dyDescent="0.35">
      <c r="A32" s="7"/>
      <c r="B32" s="8"/>
      <c r="C32" s="8"/>
      <c r="D32" s="8"/>
      <c r="E32" s="16"/>
    </row>
    <row r="33" spans="1:5" x14ac:dyDescent="0.35">
      <c r="A33" s="7"/>
      <c r="B33" s="8"/>
      <c r="C33" s="8"/>
      <c r="D33" s="8"/>
      <c r="E33" s="16"/>
    </row>
    <row r="34" spans="1:5" x14ac:dyDescent="0.35">
      <c r="A34" s="7"/>
      <c r="B34" s="8"/>
      <c r="C34" s="8"/>
      <c r="D34" s="8"/>
      <c r="E34" s="16"/>
    </row>
    <row r="35" spans="1:5" x14ac:dyDescent="0.35">
      <c r="A35" s="7" t="s">
        <v>0</v>
      </c>
      <c r="B35" s="8" t="s">
        <v>23</v>
      </c>
      <c r="C35" s="8"/>
      <c r="D35" s="8"/>
      <c r="E35" s="16">
        <v>-13690.28</v>
      </c>
    </row>
    <row r="36" spans="1:5" x14ac:dyDescent="0.35">
      <c r="A36" s="7"/>
      <c r="B36" s="8" t="s">
        <v>24</v>
      </c>
      <c r="C36" s="8"/>
      <c r="D36" s="8"/>
      <c r="E36" s="16">
        <v>-343268.82</v>
      </c>
    </row>
    <row r="37" spans="1:5" x14ac:dyDescent="0.35">
      <c r="A37" s="7"/>
      <c r="B37" s="8"/>
      <c r="C37" s="8"/>
      <c r="D37" s="8"/>
      <c r="E37" s="16"/>
    </row>
    <row r="38" spans="1:5" x14ac:dyDescent="0.35">
      <c r="A38" s="7" t="s">
        <v>66</v>
      </c>
      <c r="B38" s="20">
        <f>+B1</f>
        <v>43830</v>
      </c>
      <c r="C38" s="8"/>
      <c r="D38" s="8"/>
      <c r="E38" s="16">
        <f>SUM(E29:E37)</f>
        <v>5546626.5499999998</v>
      </c>
    </row>
    <row r="39" spans="1:5" x14ac:dyDescent="0.35">
      <c r="A39" s="7"/>
      <c r="B39" s="8"/>
      <c r="C39" s="8"/>
      <c r="D39" s="8"/>
      <c r="E39" s="16"/>
    </row>
    <row r="40" spans="1:5" x14ac:dyDescent="0.35">
      <c r="A40" s="7"/>
      <c r="B40" s="8"/>
      <c r="C40" s="8"/>
      <c r="D40" s="8"/>
      <c r="E40" s="16"/>
    </row>
    <row r="41" spans="1:5" x14ac:dyDescent="0.3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sqref="A1:E41"/>
    </sheetView>
  </sheetViews>
  <sheetFormatPr defaultRowHeight="14.5" x14ac:dyDescent="0.35"/>
  <cols>
    <col min="1" max="1" width="34.1796875" bestFit="1" customWidth="1"/>
    <col min="2" max="2" width="10.7265625" bestFit="1" customWidth="1"/>
    <col min="5" max="5" width="13.54296875" bestFit="1" customWidth="1"/>
  </cols>
  <sheetData>
    <row r="1" spans="1:5" ht="18.5" x14ac:dyDescent="0.45">
      <c r="A1" s="2" t="s">
        <v>62</v>
      </c>
      <c r="B1" s="18">
        <v>43861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1873762.48</v>
      </c>
    </row>
    <row r="4" spans="1:5" x14ac:dyDescent="0.35">
      <c r="A4" s="7" t="s">
        <v>2</v>
      </c>
      <c r="B4" s="8"/>
      <c r="C4" s="8"/>
      <c r="D4" s="8"/>
      <c r="E4" s="9">
        <v>-120179</v>
      </c>
    </row>
    <row r="5" spans="1:5" x14ac:dyDescent="0.35">
      <c r="A5" s="7" t="s">
        <v>4</v>
      </c>
      <c r="B5" s="8"/>
      <c r="C5" s="8"/>
      <c r="D5" s="8"/>
      <c r="E5" s="9">
        <v>21038.52</v>
      </c>
    </row>
    <row r="6" spans="1:5" x14ac:dyDescent="0.35">
      <c r="A6" s="7" t="s">
        <v>3</v>
      </c>
      <c r="B6" s="8"/>
      <c r="C6" s="8"/>
      <c r="D6" s="8"/>
      <c r="E6" s="9">
        <v>69040</v>
      </c>
    </row>
    <row r="7" spans="1:5" x14ac:dyDescent="0.35">
      <c r="A7" s="7" t="s">
        <v>5</v>
      </c>
      <c r="B7" s="8"/>
      <c r="C7" s="8"/>
      <c r="D7" s="8"/>
      <c r="E7" s="9">
        <v>548837.85</v>
      </c>
    </row>
    <row r="8" spans="1:5" x14ac:dyDescent="0.35">
      <c r="A8" s="7" t="s">
        <v>6</v>
      </c>
      <c r="B8" s="8"/>
      <c r="C8" s="8"/>
      <c r="D8" s="8"/>
      <c r="E8" s="9">
        <v>2293498.2400000002</v>
      </c>
    </row>
    <row r="9" spans="1:5" x14ac:dyDescent="0.35">
      <c r="A9" s="7" t="s">
        <v>7</v>
      </c>
      <c r="B9" s="8"/>
      <c r="C9" s="8"/>
      <c r="D9" s="8"/>
      <c r="E9" s="9">
        <v>0</v>
      </c>
    </row>
    <row r="10" spans="1:5" x14ac:dyDescent="0.35">
      <c r="A10" s="7" t="s">
        <v>8</v>
      </c>
      <c r="B10" s="8"/>
      <c r="C10" s="8"/>
      <c r="D10" s="8"/>
      <c r="E10" s="9">
        <v>26017.38</v>
      </c>
    </row>
    <row r="11" spans="1:5" x14ac:dyDescent="0.35">
      <c r="A11" s="11" t="s">
        <v>67</v>
      </c>
      <c r="B11" s="21">
        <f>+B1</f>
        <v>43861</v>
      </c>
      <c r="C11" s="12"/>
      <c r="D11" s="12"/>
      <c r="E11" s="13">
        <f>SUM(E3:E10)</f>
        <v>4712015.47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43831</v>
      </c>
      <c r="C15" s="4"/>
      <c r="D15" s="4"/>
      <c r="E15" s="15">
        <v>5546626.5499999998</v>
      </c>
    </row>
    <row r="16" spans="1:5" x14ac:dyDescent="0.35">
      <c r="A16" s="7"/>
      <c r="B16" s="8"/>
      <c r="C16" s="8"/>
      <c r="D16" s="8"/>
      <c r="E16" s="16"/>
    </row>
    <row r="17" spans="1:5" x14ac:dyDescent="0.35">
      <c r="A17" s="7"/>
      <c r="B17" s="8"/>
      <c r="C17" s="8"/>
      <c r="D17" s="8"/>
      <c r="E17" s="16"/>
    </row>
    <row r="18" spans="1:5" x14ac:dyDescent="0.35">
      <c r="A18" s="7" t="s">
        <v>19</v>
      </c>
      <c r="B18" s="8"/>
      <c r="C18" s="8"/>
      <c r="D18" s="8"/>
      <c r="E18" s="16">
        <v>2269469.58</v>
      </c>
    </row>
    <row r="19" spans="1:5" x14ac:dyDescent="0.35">
      <c r="A19" s="7"/>
      <c r="B19" s="8"/>
      <c r="C19" s="8"/>
      <c r="D19" s="8"/>
      <c r="E19" s="16"/>
    </row>
    <row r="20" spans="1:5" x14ac:dyDescent="0.35">
      <c r="A20" s="7"/>
      <c r="B20" s="8"/>
      <c r="C20" s="8"/>
      <c r="D20" s="8"/>
      <c r="E20" s="16"/>
    </row>
    <row r="21" spans="1:5" x14ac:dyDescent="0.35">
      <c r="A21" s="7" t="s">
        <v>17</v>
      </c>
      <c r="B21" s="8"/>
      <c r="C21" s="8"/>
      <c r="D21" s="8"/>
      <c r="E21" s="16">
        <v>-3104080.66</v>
      </c>
    </row>
    <row r="22" spans="1:5" x14ac:dyDescent="0.35">
      <c r="A22" s="7"/>
      <c r="B22" s="8"/>
      <c r="C22" s="8"/>
      <c r="D22" s="8"/>
      <c r="E22" s="16"/>
    </row>
    <row r="23" spans="1:5" x14ac:dyDescent="0.35">
      <c r="A23" s="7"/>
      <c r="B23" s="8"/>
      <c r="C23" s="8"/>
      <c r="D23" s="8"/>
      <c r="E23" s="16"/>
    </row>
    <row r="24" spans="1:5" x14ac:dyDescent="0.35">
      <c r="A24" s="11" t="s">
        <v>63</v>
      </c>
      <c r="B24" s="21">
        <f>+B1</f>
        <v>43861</v>
      </c>
      <c r="C24" s="12"/>
      <c r="D24" s="12"/>
      <c r="E24" s="17">
        <f>+E15+E18+E21</f>
        <v>4712015.47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43861</v>
      </c>
      <c r="C29" s="4" t="s">
        <v>71</v>
      </c>
      <c r="D29" s="4"/>
      <c r="E29" s="15">
        <v>2318364.7200000002</v>
      </c>
    </row>
    <row r="30" spans="1:5" x14ac:dyDescent="0.35">
      <c r="A30" s="7"/>
      <c r="B30" s="20">
        <f>+B29</f>
        <v>43861</v>
      </c>
      <c r="C30" s="8" t="s">
        <v>83</v>
      </c>
      <c r="D30" s="8"/>
      <c r="E30" s="16">
        <v>2738956.76</v>
      </c>
    </row>
    <row r="31" spans="1:5" x14ac:dyDescent="0.35">
      <c r="A31" s="7"/>
      <c r="B31" s="8"/>
      <c r="C31" s="8"/>
      <c r="D31" s="8"/>
      <c r="E31" s="16"/>
    </row>
    <row r="32" spans="1:5" x14ac:dyDescent="0.35">
      <c r="A32" s="7"/>
      <c r="B32" s="8"/>
      <c r="C32" s="8"/>
      <c r="D32" s="8"/>
      <c r="E32" s="16"/>
    </row>
    <row r="33" spans="1:5" x14ac:dyDescent="0.35">
      <c r="A33" s="7"/>
      <c r="B33" s="8"/>
      <c r="C33" s="8"/>
      <c r="D33" s="8"/>
      <c r="E33" s="16"/>
    </row>
    <row r="34" spans="1:5" x14ac:dyDescent="0.35">
      <c r="A34" s="7" t="s">
        <v>0</v>
      </c>
      <c r="B34" s="8" t="s">
        <v>23</v>
      </c>
      <c r="C34" s="8"/>
      <c r="D34" s="8"/>
      <c r="E34" s="16">
        <v>-114717.44</v>
      </c>
    </row>
    <row r="35" spans="1:5" x14ac:dyDescent="0.35">
      <c r="A35" s="7"/>
      <c r="B35" s="8" t="s">
        <v>24</v>
      </c>
      <c r="C35" s="8"/>
      <c r="D35" s="8"/>
      <c r="E35" s="16">
        <v>-230588.57</v>
      </c>
    </row>
    <row r="36" spans="1:5" x14ac:dyDescent="0.35">
      <c r="A36" s="7"/>
      <c r="B36" s="8"/>
      <c r="C36" s="8"/>
      <c r="D36" s="8"/>
      <c r="E36" s="16"/>
    </row>
    <row r="37" spans="1:5" x14ac:dyDescent="0.35">
      <c r="A37" s="7" t="s">
        <v>66</v>
      </c>
      <c r="B37" s="20">
        <f>+B1</f>
        <v>43861</v>
      </c>
      <c r="C37" s="8"/>
      <c r="D37" s="8"/>
      <c r="E37" s="16">
        <f>SUM(E29:E36)</f>
        <v>4712015.47</v>
      </c>
    </row>
    <row r="38" spans="1:5" x14ac:dyDescent="0.35">
      <c r="A38" s="7"/>
      <c r="B38" s="8"/>
      <c r="C38" s="8"/>
      <c r="D38" s="8"/>
      <c r="E38" s="16"/>
    </row>
    <row r="39" spans="1:5" x14ac:dyDescent="0.35">
      <c r="A39" s="7"/>
      <c r="B39" s="8"/>
      <c r="C39" s="8"/>
      <c r="D39" s="8"/>
      <c r="E39" s="16"/>
    </row>
    <row r="40" spans="1:5" x14ac:dyDescent="0.3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sqref="A1:E40"/>
    </sheetView>
  </sheetViews>
  <sheetFormatPr defaultRowHeight="14.5" x14ac:dyDescent="0.35"/>
  <cols>
    <col min="1" max="1" width="34.1796875" bestFit="1" customWidth="1"/>
    <col min="2" max="2" width="9.7265625" bestFit="1" customWidth="1"/>
    <col min="5" max="5" width="13.54296875" bestFit="1" customWidth="1"/>
  </cols>
  <sheetData>
    <row r="1" spans="1:5" ht="18.5" x14ac:dyDescent="0.45">
      <c r="A1" s="2" t="s">
        <v>62</v>
      </c>
      <c r="B1" s="18">
        <v>43890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1870711.58</v>
      </c>
    </row>
    <row r="4" spans="1:5" x14ac:dyDescent="0.35">
      <c r="A4" s="7" t="s">
        <v>2</v>
      </c>
      <c r="B4" s="8"/>
      <c r="C4" s="8"/>
      <c r="D4" s="8"/>
      <c r="E4" s="9">
        <v>-30335.57</v>
      </c>
    </row>
    <row r="5" spans="1:5" x14ac:dyDescent="0.35">
      <c r="A5" s="7" t="s">
        <v>4</v>
      </c>
      <c r="B5" s="8"/>
      <c r="C5" s="8"/>
      <c r="D5" s="8"/>
      <c r="E5" s="9">
        <v>25723.58</v>
      </c>
    </row>
    <row r="6" spans="1:5" x14ac:dyDescent="0.35">
      <c r="A6" s="7" t="s">
        <v>3</v>
      </c>
      <c r="B6" s="8"/>
      <c r="C6" s="8"/>
      <c r="D6" s="8"/>
      <c r="E6" s="9">
        <v>69040</v>
      </c>
    </row>
    <row r="7" spans="1:5" x14ac:dyDescent="0.35">
      <c r="A7" s="7" t="s">
        <v>5</v>
      </c>
      <c r="B7" s="8"/>
      <c r="C7" s="8"/>
      <c r="D7" s="8"/>
      <c r="E7" s="9">
        <v>513781.53</v>
      </c>
    </row>
    <row r="8" spans="1:5" x14ac:dyDescent="0.35">
      <c r="A8" s="7" t="s">
        <v>6</v>
      </c>
      <c r="B8" s="8"/>
      <c r="C8" s="8"/>
      <c r="D8" s="8"/>
      <c r="E8" s="9">
        <v>2010620.1</v>
      </c>
    </row>
    <row r="9" spans="1:5" x14ac:dyDescent="0.35">
      <c r="A9" s="7" t="s">
        <v>7</v>
      </c>
      <c r="B9" s="8"/>
      <c r="C9" s="8"/>
      <c r="D9" s="8"/>
      <c r="E9" s="9">
        <v>0</v>
      </c>
    </row>
    <row r="10" spans="1:5" x14ac:dyDescent="0.35">
      <c r="A10" s="7" t="s">
        <v>8</v>
      </c>
      <c r="B10" s="8"/>
      <c r="C10" s="8"/>
      <c r="D10" s="8"/>
      <c r="E10" s="9">
        <v>88219.4</v>
      </c>
    </row>
    <row r="11" spans="1:5" x14ac:dyDescent="0.35">
      <c r="A11" s="11" t="s">
        <v>67</v>
      </c>
      <c r="B11" s="21">
        <f>+B1</f>
        <v>43890</v>
      </c>
      <c r="C11" s="12"/>
      <c r="D11" s="12"/>
      <c r="E11" s="13">
        <f>SUM(E3:E10)</f>
        <v>4547760.620000001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43862</v>
      </c>
      <c r="C15" s="4"/>
      <c r="D15" s="4"/>
      <c r="E15" s="15">
        <v>4712015.47</v>
      </c>
    </row>
    <row r="16" spans="1:5" x14ac:dyDescent="0.35">
      <c r="A16" s="7"/>
      <c r="B16" s="8"/>
      <c r="C16" s="8"/>
      <c r="D16" s="8"/>
      <c r="E16" s="16"/>
    </row>
    <row r="17" spans="1:5" x14ac:dyDescent="0.35">
      <c r="A17" s="7"/>
      <c r="B17" s="8"/>
      <c r="C17" s="8"/>
      <c r="D17" s="8"/>
      <c r="E17" s="16"/>
    </row>
    <row r="18" spans="1:5" x14ac:dyDescent="0.35">
      <c r="A18" s="7" t="s">
        <v>19</v>
      </c>
      <c r="B18" s="8"/>
      <c r="C18" s="8"/>
      <c r="D18" s="8"/>
      <c r="E18" s="16">
        <v>2804542.83</v>
      </c>
    </row>
    <row r="19" spans="1:5" x14ac:dyDescent="0.35">
      <c r="A19" s="7"/>
      <c r="B19" s="8"/>
      <c r="C19" s="8"/>
      <c r="D19" s="8"/>
      <c r="E19" s="16"/>
    </row>
    <row r="20" spans="1:5" x14ac:dyDescent="0.35">
      <c r="A20" s="7"/>
      <c r="B20" s="8"/>
      <c r="C20" s="8"/>
      <c r="D20" s="8"/>
      <c r="E20" s="16"/>
    </row>
    <row r="21" spans="1:5" x14ac:dyDescent="0.35">
      <c r="A21" s="7" t="s">
        <v>17</v>
      </c>
      <c r="B21" s="8"/>
      <c r="C21" s="8"/>
      <c r="D21" s="8"/>
      <c r="E21" s="16">
        <v>-2968797.68</v>
      </c>
    </row>
    <row r="22" spans="1:5" x14ac:dyDescent="0.35">
      <c r="A22" s="7"/>
      <c r="B22" s="8"/>
      <c r="C22" s="8"/>
      <c r="D22" s="8"/>
      <c r="E22" s="16"/>
    </row>
    <row r="23" spans="1:5" x14ac:dyDescent="0.35">
      <c r="A23" s="7"/>
      <c r="B23" s="8"/>
      <c r="C23" s="8"/>
      <c r="D23" s="8"/>
      <c r="E23" s="16"/>
    </row>
    <row r="24" spans="1:5" x14ac:dyDescent="0.35">
      <c r="A24" s="11" t="s">
        <v>63</v>
      </c>
      <c r="B24" s="21">
        <f>+B1</f>
        <v>43890</v>
      </c>
      <c r="C24" s="12"/>
      <c r="D24" s="12"/>
      <c r="E24" s="17">
        <f>+E15+E18+E21</f>
        <v>4547760.6199999992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43890</v>
      </c>
      <c r="C29" s="4" t="s">
        <v>71</v>
      </c>
      <c r="D29" s="4"/>
      <c r="E29" s="15">
        <v>2525939.67</v>
      </c>
    </row>
    <row r="30" spans="1:5" x14ac:dyDescent="0.35">
      <c r="A30" s="7"/>
      <c r="B30" s="20">
        <f>+B29</f>
        <v>43890</v>
      </c>
      <c r="C30" s="8" t="s">
        <v>83</v>
      </c>
      <c r="D30" s="8"/>
      <c r="E30" s="16">
        <v>2242167.86</v>
      </c>
    </row>
    <row r="31" spans="1:5" x14ac:dyDescent="0.35">
      <c r="A31" s="7"/>
      <c r="B31" s="8"/>
      <c r="C31" s="8"/>
      <c r="D31" s="8"/>
      <c r="E31" s="16"/>
    </row>
    <row r="32" spans="1:5" x14ac:dyDescent="0.35">
      <c r="A32" s="7"/>
      <c r="B32" s="8"/>
      <c r="C32" s="8"/>
      <c r="D32" s="8"/>
      <c r="E32" s="16"/>
    </row>
    <row r="33" spans="1:5" x14ac:dyDescent="0.35">
      <c r="A33" s="7"/>
      <c r="B33" s="8"/>
      <c r="C33" s="8"/>
      <c r="D33" s="8"/>
      <c r="E33" s="16"/>
    </row>
    <row r="34" spans="1:5" x14ac:dyDescent="0.35">
      <c r="A34" s="7" t="s">
        <v>0</v>
      </c>
      <c r="B34" s="8" t="s">
        <v>23</v>
      </c>
      <c r="C34" s="8"/>
      <c r="D34" s="8"/>
      <c r="E34" s="16">
        <v>-6600.81</v>
      </c>
    </row>
    <row r="35" spans="1:5" x14ac:dyDescent="0.35">
      <c r="A35" s="7"/>
      <c r="B35" s="8" t="s">
        <v>24</v>
      </c>
      <c r="C35" s="8"/>
      <c r="D35" s="8"/>
      <c r="E35" s="16">
        <v>-213746.1</v>
      </c>
    </row>
    <row r="36" spans="1:5" x14ac:dyDescent="0.35">
      <c r="A36" s="7"/>
      <c r="B36" s="8"/>
      <c r="C36" s="8"/>
      <c r="D36" s="8"/>
      <c r="E36" s="16"/>
    </row>
    <row r="37" spans="1:5" x14ac:dyDescent="0.35">
      <c r="A37" s="7" t="s">
        <v>66</v>
      </c>
      <c r="B37" s="20">
        <f>+B1</f>
        <v>43890</v>
      </c>
      <c r="C37" s="8"/>
      <c r="D37" s="8"/>
      <c r="E37" s="16">
        <f>SUM(E29:E36)</f>
        <v>4547760.62</v>
      </c>
    </row>
    <row r="38" spans="1:5" x14ac:dyDescent="0.35">
      <c r="A38" s="7"/>
      <c r="B38" s="8"/>
      <c r="C38" s="8"/>
      <c r="D38" s="8"/>
      <c r="E38" s="16"/>
    </row>
    <row r="39" spans="1:5" x14ac:dyDescent="0.35">
      <c r="A39" s="7"/>
      <c r="B39" s="8"/>
      <c r="C39" s="8"/>
      <c r="D39" s="8"/>
      <c r="E39" s="16"/>
    </row>
    <row r="40" spans="1:5" x14ac:dyDescent="0.3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sqref="A1:J45"/>
    </sheetView>
  </sheetViews>
  <sheetFormatPr defaultRowHeight="14.5" x14ac:dyDescent="0.35"/>
  <cols>
    <col min="8" max="8" width="13.54296875" bestFit="1" customWidth="1"/>
  </cols>
  <sheetData>
    <row r="1" spans="1:8" x14ac:dyDescent="0.35">
      <c r="H1" s="1"/>
    </row>
    <row r="2" spans="1:8" ht="18.5" x14ac:dyDescent="0.45">
      <c r="A2" s="2" t="s">
        <v>44</v>
      </c>
      <c r="B2" s="2"/>
      <c r="C2" s="2"/>
      <c r="D2" s="2"/>
      <c r="H2" s="1"/>
    </row>
    <row r="3" spans="1:8" x14ac:dyDescent="0.35">
      <c r="H3" s="1"/>
    </row>
    <row r="4" spans="1:8" x14ac:dyDescent="0.3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35">
      <c r="A5" s="7" t="s">
        <v>2</v>
      </c>
      <c r="B5" s="8"/>
      <c r="C5" s="8"/>
      <c r="D5" s="8"/>
      <c r="E5" s="8"/>
      <c r="F5" s="8"/>
      <c r="G5" s="8"/>
      <c r="H5" s="9">
        <v>31675.1</v>
      </c>
    </row>
    <row r="6" spans="1:8" x14ac:dyDescent="0.35">
      <c r="A6" s="7" t="s">
        <v>3</v>
      </c>
      <c r="B6" s="8"/>
      <c r="C6" s="8"/>
      <c r="D6" s="8"/>
      <c r="E6" s="8"/>
      <c r="F6" s="8"/>
      <c r="G6" s="8"/>
      <c r="H6" s="9">
        <v>0</v>
      </c>
    </row>
    <row r="7" spans="1:8" x14ac:dyDescent="0.35">
      <c r="A7" s="7" t="s">
        <v>4</v>
      </c>
      <c r="B7" s="8"/>
      <c r="C7" s="8"/>
      <c r="D7" s="8"/>
      <c r="E7" s="8"/>
      <c r="F7" s="8"/>
      <c r="G7" s="8"/>
      <c r="H7" s="9">
        <v>58113.5</v>
      </c>
    </row>
    <row r="8" spans="1:8" x14ac:dyDescent="0.35">
      <c r="A8" s="7" t="s">
        <v>5</v>
      </c>
      <c r="B8" s="8"/>
      <c r="C8" s="8"/>
      <c r="D8" s="8"/>
      <c r="E8" s="8"/>
      <c r="F8" s="8"/>
      <c r="G8" s="8"/>
      <c r="H8" s="9">
        <v>201476.83</v>
      </c>
    </row>
    <row r="9" spans="1:8" x14ac:dyDescent="0.35">
      <c r="A9" s="7" t="s">
        <v>6</v>
      </c>
      <c r="B9" s="8"/>
      <c r="C9" s="8"/>
      <c r="D9" s="8"/>
      <c r="E9" s="8"/>
      <c r="F9" s="8"/>
      <c r="G9" s="8"/>
      <c r="H9" s="9">
        <v>193177.45</v>
      </c>
    </row>
    <row r="10" spans="1:8" x14ac:dyDescent="0.3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35">
      <c r="A11" s="7" t="s">
        <v>8</v>
      </c>
      <c r="B11" s="8"/>
      <c r="C11" s="8"/>
      <c r="D11" s="8"/>
      <c r="E11" s="8"/>
      <c r="F11" s="8"/>
      <c r="G11" s="8"/>
      <c r="H11" s="9">
        <v>131930.72</v>
      </c>
    </row>
    <row r="12" spans="1:8" x14ac:dyDescent="0.35">
      <c r="A12" s="11" t="s">
        <v>45</v>
      </c>
      <c r="B12" s="12"/>
      <c r="C12" s="12"/>
      <c r="D12" s="12"/>
      <c r="E12" s="12"/>
      <c r="F12" s="12"/>
      <c r="G12" s="12"/>
      <c r="H12" s="13">
        <f>SUM(H4:H11)</f>
        <v>2734227.9000000004</v>
      </c>
    </row>
    <row r="13" spans="1:8" x14ac:dyDescent="0.35">
      <c r="H13" s="1"/>
    </row>
    <row r="14" spans="1:8" ht="18.5" x14ac:dyDescent="0.45">
      <c r="A14" s="2" t="s">
        <v>20</v>
      </c>
      <c r="H14" s="1"/>
    </row>
    <row r="15" spans="1:8" x14ac:dyDescent="0.35">
      <c r="H15" s="1"/>
    </row>
    <row r="16" spans="1:8" x14ac:dyDescent="0.35">
      <c r="A16" s="3" t="s">
        <v>46</v>
      </c>
      <c r="B16" s="4"/>
      <c r="C16" s="4"/>
      <c r="D16" s="4"/>
      <c r="E16" s="4"/>
      <c r="F16" s="4"/>
      <c r="G16" s="4"/>
      <c r="H16" s="15">
        <v>3185330.57</v>
      </c>
    </row>
    <row r="17" spans="1:8" x14ac:dyDescent="0.35">
      <c r="A17" s="7"/>
      <c r="B17" s="8"/>
      <c r="C17" s="8"/>
      <c r="D17" s="8"/>
      <c r="E17" s="8"/>
      <c r="F17" s="8"/>
      <c r="G17" s="8"/>
      <c r="H17" s="16"/>
    </row>
    <row r="18" spans="1:8" x14ac:dyDescent="0.35">
      <c r="A18" s="7"/>
      <c r="B18" s="8"/>
      <c r="C18" s="8"/>
      <c r="D18" s="8"/>
      <c r="E18" s="8"/>
      <c r="F18" s="8"/>
      <c r="G18" s="8"/>
      <c r="H18" s="16"/>
    </row>
    <row r="19" spans="1:8" x14ac:dyDescent="0.35">
      <c r="A19" s="7" t="s">
        <v>19</v>
      </c>
      <c r="B19" s="8"/>
      <c r="C19" s="8"/>
      <c r="D19" s="8"/>
      <c r="E19" s="8"/>
      <c r="F19" s="8"/>
      <c r="G19" s="8"/>
      <c r="H19" s="16">
        <v>4085109.51</v>
      </c>
    </row>
    <row r="20" spans="1:8" x14ac:dyDescent="0.35">
      <c r="A20" s="7"/>
      <c r="B20" s="8"/>
      <c r="C20" s="8"/>
      <c r="D20" s="8"/>
      <c r="E20" s="8"/>
      <c r="F20" s="8"/>
      <c r="G20" s="8"/>
      <c r="H20" s="16"/>
    </row>
    <row r="21" spans="1:8" x14ac:dyDescent="0.35">
      <c r="A21" s="7"/>
      <c r="B21" s="8"/>
      <c r="C21" s="8"/>
      <c r="D21" s="8"/>
      <c r="E21" s="8"/>
      <c r="F21" s="8"/>
      <c r="G21" s="8"/>
      <c r="H21" s="16"/>
    </row>
    <row r="22" spans="1:8" x14ac:dyDescent="0.35">
      <c r="A22" s="7" t="s">
        <v>17</v>
      </c>
      <c r="B22" s="8"/>
      <c r="C22" s="8"/>
      <c r="D22" s="8"/>
      <c r="E22" s="8"/>
      <c r="F22" s="8"/>
      <c r="G22" s="8"/>
      <c r="H22" s="16">
        <v>-4536212.18</v>
      </c>
    </row>
    <row r="23" spans="1:8" x14ac:dyDescent="0.35">
      <c r="A23" s="7"/>
      <c r="B23" s="8"/>
      <c r="C23" s="8"/>
      <c r="D23" s="8"/>
      <c r="E23" s="8"/>
      <c r="F23" s="8"/>
      <c r="G23" s="8"/>
      <c r="H23" s="16"/>
    </row>
    <row r="24" spans="1:8" x14ac:dyDescent="0.35">
      <c r="A24" s="7"/>
      <c r="B24" s="8"/>
      <c r="C24" s="8"/>
      <c r="D24" s="8"/>
      <c r="E24" s="8"/>
      <c r="F24" s="8"/>
      <c r="G24" s="8"/>
      <c r="H24" s="16"/>
    </row>
    <row r="25" spans="1:8" x14ac:dyDescent="0.35">
      <c r="A25" s="11" t="s">
        <v>47</v>
      </c>
      <c r="B25" s="12"/>
      <c r="C25" s="12"/>
      <c r="D25" s="12"/>
      <c r="E25" s="12"/>
      <c r="F25" s="12"/>
      <c r="G25" s="12"/>
      <c r="H25" s="17">
        <f>+H16+H19+H22</f>
        <v>2734227.9000000004</v>
      </c>
    </row>
    <row r="26" spans="1:8" x14ac:dyDescent="0.35">
      <c r="H26" s="1"/>
    </row>
    <row r="27" spans="1:8" ht="18.5" x14ac:dyDescent="0.45">
      <c r="A27" s="2" t="s">
        <v>14</v>
      </c>
      <c r="H27" s="1"/>
    </row>
    <row r="28" spans="1:8" x14ac:dyDescent="0.35">
      <c r="H28" s="1"/>
    </row>
    <row r="29" spans="1:8" x14ac:dyDescent="0.35">
      <c r="A29" s="3" t="s">
        <v>48</v>
      </c>
      <c r="B29" s="4"/>
      <c r="C29" s="4"/>
      <c r="D29" s="4"/>
      <c r="E29" s="4" t="s">
        <v>21</v>
      </c>
      <c r="F29" s="4"/>
      <c r="G29" s="4"/>
      <c r="H29" s="15">
        <v>2851393.27</v>
      </c>
    </row>
    <row r="30" spans="1:8" x14ac:dyDescent="0.3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35">
      <c r="A31" s="7"/>
      <c r="B31" s="8"/>
      <c r="C31" s="8"/>
      <c r="D31" s="8"/>
      <c r="E31" s="8"/>
      <c r="F31" s="8"/>
      <c r="G31" s="8"/>
      <c r="H31" s="16"/>
    </row>
    <row r="32" spans="1:8" x14ac:dyDescent="0.35">
      <c r="A32" s="7"/>
      <c r="B32" s="8"/>
      <c r="C32" s="8"/>
      <c r="D32" s="8"/>
      <c r="E32" s="8"/>
      <c r="F32" s="8"/>
      <c r="G32" s="8"/>
      <c r="H32" s="16"/>
    </row>
    <row r="33" spans="1:8" x14ac:dyDescent="0.35">
      <c r="A33" s="7"/>
      <c r="B33" s="8"/>
      <c r="C33" s="8"/>
      <c r="D33" s="8"/>
      <c r="E33" s="8"/>
      <c r="F33" s="8"/>
      <c r="G33" s="8"/>
      <c r="H33" s="16"/>
    </row>
    <row r="34" spans="1:8" x14ac:dyDescent="0.35">
      <c r="A34" s="7"/>
      <c r="B34" s="8"/>
      <c r="C34" s="8"/>
      <c r="D34" s="8"/>
      <c r="E34" s="8"/>
      <c r="F34" s="8"/>
      <c r="G34" s="8"/>
      <c r="H34" s="16"/>
    </row>
    <row r="35" spans="1:8" x14ac:dyDescent="0.35">
      <c r="A35" s="7"/>
      <c r="B35" s="8"/>
      <c r="C35" s="8"/>
      <c r="D35" s="8"/>
      <c r="E35" s="8"/>
      <c r="F35" s="8"/>
      <c r="G35" s="8"/>
      <c r="H35" s="16"/>
    </row>
    <row r="36" spans="1:8" x14ac:dyDescent="0.35">
      <c r="A36" s="7"/>
      <c r="B36" s="8"/>
      <c r="C36" s="8"/>
      <c r="D36" s="8"/>
      <c r="E36" s="8"/>
      <c r="F36" s="8"/>
      <c r="G36" s="8"/>
      <c r="H36" s="16"/>
    </row>
    <row r="37" spans="1:8" x14ac:dyDescent="0.3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-56739.57</v>
      </c>
    </row>
    <row r="38" spans="1:8" x14ac:dyDescent="0.35">
      <c r="A38" s="7"/>
      <c r="B38" s="8"/>
      <c r="C38" s="8"/>
      <c r="D38" s="8" t="s">
        <v>24</v>
      </c>
      <c r="E38" s="8"/>
      <c r="F38" s="8"/>
      <c r="G38" s="8"/>
      <c r="H38" s="16">
        <v>-250484.8</v>
      </c>
    </row>
    <row r="39" spans="1:8" x14ac:dyDescent="0.35">
      <c r="A39" s="7" t="s">
        <v>49</v>
      </c>
      <c r="B39" s="8"/>
      <c r="C39" s="8"/>
      <c r="D39" s="8"/>
      <c r="E39" s="8"/>
      <c r="F39" s="8"/>
      <c r="G39" s="8"/>
      <c r="H39" s="16">
        <f>SUM(H29:H38)</f>
        <v>2734160.24</v>
      </c>
    </row>
    <row r="40" spans="1:8" x14ac:dyDescent="0.35">
      <c r="A40" s="7"/>
      <c r="B40" s="8"/>
      <c r="C40" s="8"/>
      <c r="D40" s="8"/>
      <c r="E40" s="8"/>
      <c r="F40" s="8"/>
      <c r="G40" s="8"/>
      <c r="H40" s="16"/>
    </row>
    <row r="41" spans="1:8" x14ac:dyDescent="0.35">
      <c r="A41" s="7"/>
      <c r="B41" s="8"/>
      <c r="C41" s="8"/>
      <c r="D41" s="8"/>
      <c r="E41" s="8"/>
      <c r="F41" s="8"/>
      <c r="G41" s="8"/>
      <c r="H41" s="16"/>
    </row>
    <row r="42" spans="1:8" x14ac:dyDescent="0.3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35">
      <c r="H43" s="1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sqref="A1:F50"/>
    </sheetView>
  </sheetViews>
  <sheetFormatPr defaultRowHeight="14.5" x14ac:dyDescent="0.35"/>
  <cols>
    <col min="1" max="1" width="34.1796875" bestFit="1" customWidth="1"/>
    <col min="2" max="2" width="9.7265625" bestFit="1" customWidth="1"/>
    <col min="5" max="5" width="13.54296875" bestFit="1" customWidth="1"/>
  </cols>
  <sheetData>
    <row r="1" spans="1:5" ht="18.5" x14ac:dyDescent="0.45">
      <c r="A1" s="2" t="s">
        <v>62</v>
      </c>
      <c r="B1" s="18">
        <v>43921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1808870.97</v>
      </c>
    </row>
    <row r="4" spans="1:5" x14ac:dyDescent="0.35">
      <c r="A4" s="7" t="s">
        <v>2</v>
      </c>
      <c r="B4" s="8"/>
      <c r="C4" s="8"/>
      <c r="D4" s="8"/>
      <c r="E4" s="9">
        <v>-150945.64000000001</v>
      </c>
    </row>
    <row r="5" spans="1:5" x14ac:dyDescent="0.35">
      <c r="A5" s="7" t="s">
        <v>4</v>
      </c>
      <c r="B5" s="8"/>
      <c r="C5" s="8"/>
      <c r="D5" s="8"/>
      <c r="E5" s="9">
        <v>23218.73</v>
      </c>
    </row>
    <row r="6" spans="1:5" x14ac:dyDescent="0.35">
      <c r="A6" s="7" t="s">
        <v>3</v>
      </c>
      <c r="B6" s="8"/>
      <c r="C6" s="8"/>
      <c r="D6" s="8"/>
      <c r="E6" s="9">
        <v>69040</v>
      </c>
    </row>
    <row r="7" spans="1:5" x14ac:dyDescent="0.35">
      <c r="A7" s="7" t="s">
        <v>5</v>
      </c>
      <c r="B7" s="8"/>
      <c r="C7" s="8"/>
      <c r="D7" s="8"/>
      <c r="E7" s="9">
        <v>468917.84</v>
      </c>
    </row>
    <row r="8" spans="1:5" x14ac:dyDescent="0.35">
      <c r="A8" s="7" t="s">
        <v>6</v>
      </c>
      <c r="B8" s="8"/>
      <c r="C8" s="8"/>
      <c r="D8" s="8"/>
      <c r="E8" s="9">
        <v>1513740.96</v>
      </c>
    </row>
    <row r="9" spans="1:5" x14ac:dyDescent="0.35">
      <c r="A9" s="7" t="s">
        <v>7</v>
      </c>
      <c r="B9" s="8"/>
      <c r="C9" s="8"/>
      <c r="D9" s="8"/>
      <c r="E9" s="9">
        <v>0</v>
      </c>
    </row>
    <row r="10" spans="1:5" x14ac:dyDescent="0.35">
      <c r="A10" s="7" t="s">
        <v>8</v>
      </c>
      <c r="B10" s="8"/>
      <c r="C10" s="8"/>
      <c r="D10" s="8"/>
      <c r="E10" s="9">
        <v>87316.11</v>
      </c>
    </row>
    <row r="11" spans="1:5" x14ac:dyDescent="0.35">
      <c r="A11" s="11" t="s">
        <v>67</v>
      </c>
      <c r="B11" s="21">
        <f>+B1</f>
        <v>43921</v>
      </c>
      <c r="C11" s="12"/>
      <c r="D11" s="12"/>
      <c r="E11" s="13">
        <f>SUM(E3:E10)</f>
        <v>3820158.9699999997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43891</v>
      </c>
      <c r="C15" s="4"/>
      <c r="D15" s="4"/>
      <c r="E15" s="15">
        <v>4547760.62</v>
      </c>
    </row>
    <row r="16" spans="1:5" x14ac:dyDescent="0.35">
      <c r="A16" s="7"/>
      <c r="B16" s="8"/>
      <c r="C16" s="8"/>
      <c r="D16" s="8"/>
      <c r="E16" s="16"/>
    </row>
    <row r="17" spans="1:5" x14ac:dyDescent="0.35">
      <c r="A17" s="7"/>
      <c r="B17" s="8"/>
      <c r="C17" s="8"/>
      <c r="D17" s="8"/>
      <c r="E17" s="16"/>
    </row>
    <row r="18" spans="1:5" x14ac:dyDescent="0.35">
      <c r="A18" s="7" t="s">
        <v>19</v>
      </c>
      <c r="B18" s="8"/>
      <c r="C18" s="8"/>
      <c r="D18" s="8"/>
      <c r="E18" s="16">
        <v>6233171.1799999997</v>
      </c>
    </row>
    <row r="19" spans="1:5" x14ac:dyDescent="0.35">
      <c r="A19" s="7"/>
      <c r="B19" s="8"/>
      <c r="C19" s="8"/>
      <c r="D19" s="8"/>
      <c r="E19" s="16"/>
    </row>
    <row r="20" spans="1:5" x14ac:dyDescent="0.35">
      <c r="A20" s="7"/>
      <c r="B20" s="8"/>
      <c r="C20" s="8"/>
      <c r="D20" s="8"/>
      <c r="E20" s="16"/>
    </row>
    <row r="21" spans="1:5" x14ac:dyDescent="0.35">
      <c r="A21" s="7" t="s">
        <v>17</v>
      </c>
      <c r="B21" s="8"/>
      <c r="C21" s="8"/>
      <c r="D21" s="8"/>
      <c r="E21" s="16">
        <v>-6960772.8300000001</v>
      </c>
    </row>
    <row r="22" spans="1:5" x14ac:dyDescent="0.35">
      <c r="A22" s="7"/>
      <c r="B22" s="8"/>
      <c r="C22" s="8"/>
      <c r="D22" s="8"/>
      <c r="E22" s="16"/>
    </row>
    <row r="23" spans="1:5" x14ac:dyDescent="0.35">
      <c r="A23" s="7"/>
      <c r="B23" s="8"/>
      <c r="C23" s="8"/>
      <c r="D23" s="8"/>
      <c r="E23" s="16"/>
    </row>
    <row r="24" spans="1:5" x14ac:dyDescent="0.35">
      <c r="A24" s="11" t="s">
        <v>63</v>
      </c>
      <c r="B24" s="21">
        <f>+B1</f>
        <v>43921</v>
      </c>
      <c r="C24" s="12"/>
      <c r="D24" s="12"/>
      <c r="E24" s="17">
        <f>+E15+E18+E21</f>
        <v>3820158.9700000007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43921</v>
      </c>
      <c r="C29" s="4" t="s">
        <v>71</v>
      </c>
      <c r="D29" s="4"/>
      <c r="E29" s="15">
        <v>2641056.04</v>
      </c>
    </row>
    <row r="30" spans="1:5" x14ac:dyDescent="0.35">
      <c r="A30" s="7"/>
      <c r="B30" s="20">
        <f>+B29</f>
        <v>43921</v>
      </c>
      <c r="C30" s="8" t="s">
        <v>83</v>
      </c>
      <c r="D30" s="8"/>
      <c r="E30" s="16">
        <v>1443798.52</v>
      </c>
    </row>
    <row r="31" spans="1:5" x14ac:dyDescent="0.35">
      <c r="A31" s="7"/>
      <c r="B31" s="8"/>
      <c r="C31" s="8"/>
      <c r="D31" s="8"/>
      <c r="E31" s="16"/>
    </row>
    <row r="32" spans="1:5" x14ac:dyDescent="0.35">
      <c r="A32" s="7"/>
      <c r="B32" s="8"/>
      <c r="C32" s="8"/>
      <c r="D32" s="8"/>
      <c r="E32" s="16"/>
    </row>
    <row r="33" spans="1:5" x14ac:dyDescent="0.35">
      <c r="A33" s="7"/>
      <c r="B33" s="8"/>
      <c r="C33" s="8"/>
      <c r="D33" s="8"/>
      <c r="E33" s="16"/>
    </row>
    <row r="34" spans="1:5" x14ac:dyDescent="0.35">
      <c r="A34" s="7" t="s">
        <v>0</v>
      </c>
      <c r="B34" s="8" t="s">
        <v>23</v>
      </c>
      <c r="C34" s="8"/>
      <c r="D34" s="8"/>
      <c r="E34" s="16">
        <v>-6366.59</v>
      </c>
    </row>
    <row r="35" spans="1:5" x14ac:dyDescent="0.35">
      <c r="A35" s="7"/>
      <c r="B35" s="8" t="s">
        <v>24</v>
      </c>
      <c r="C35" s="8"/>
      <c r="D35" s="8"/>
      <c r="E35" s="16">
        <v>-258329</v>
      </c>
    </row>
    <row r="36" spans="1:5" x14ac:dyDescent="0.35">
      <c r="A36" s="7"/>
      <c r="B36" s="8"/>
      <c r="C36" s="8"/>
      <c r="D36" s="8"/>
      <c r="E36" s="16"/>
    </row>
    <row r="37" spans="1:5" x14ac:dyDescent="0.35">
      <c r="A37" s="7" t="s">
        <v>66</v>
      </c>
      <c r="B37" s="20">
        <f>+B1</f>
        <v>43921</v>
      </c>
      <c r="C37" s="8"/>
      <c r="D37" s="8"/>
      <c r="E37" s="16">
        <f>SUM(E29:E36)</f>
        <v>3820158.97</v>
      </c>
    </row>
    <row r="38" spans="1:5" x14ac:dyDescent="0.35">
      <c r="A38" s="7"/>
      <c r="B38" s="8"/>
      <c r="C38" s="8"/>
      <c r="D38" s="8"/>
      <c r="E38" s="16"/>
    </row>
    <row r="39" spans="1:5" x14ac:dyDescent="0.35">
      <c r="A39" s="7"/>
      <c r="B39" s="8"/>
      <c r="C39" s="8"/>
      <c r="D39" s="8"/>
      <c r="E39" s="16"/>
    </row>
    <row r="40" spans="1:5" x14ac:dyDescent="0.3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sqref="A1:F41"/>
    </sheetView>
  </sheetViews>
  <sheetFormatPr defaultRowHeight="14.5" x14ac:dyDescent="0.35"/>
  <cols>
    <col min="1" max="1" width="34.1796875" bestFit="1" customWidth="1"/>
    <col min="2" max="2" width="9.7265625" bestFit="1" customWidth="1"/>
    <col min="5" max="5" width="13.54296875" bestFit="1" customWidth="1"/>
  </cols>
  <sheetData>
    <row r="1" spans="1:5" ht="18.5" x14ac:dyDescent="0.45">
      <c r="A1" s="2" t="s">
        <v>62</v>
      </c>
      <c r="B1" s="18">
        <v>43951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1670243.23</v>
      </c>
    </row>
    <row r="4" spans="1:5" x14ac:dyDescent="0.35">
      <c r="A4" s="7" t="s">
        <v>2</v>
      </c>
      <c r="B4" s="8"/>
      <c r="C4" s="8"/>
      <c r="D4" s="8"/>
      <c r="E4" s="9">
        <v>60610.39</v>
      </c>
    </row>
    <row r="5" spans="1:5" x14ac:dyDescent="0.35">
      <c r="A5" s="7" t="s">
        <v>4</v>
      </c>
      <c r="B5" s="8"/>
      <c r="C5" s="8"/>
      <c r="D5" s="8"/>
      <c r="E5" s="9">
        <v>23233.73</v>
      </c>
    </row>
    <row r="6" spans="1:5" x14ac:dyDescent="0.35">
      <c r="A6" s="7" t="s">
        <v>3</v>
      </c>
      <c r="B6" s="8"/>
      <c r="C6" s="8"/>
      <c r="D6" s="8"/>
      <c r="E6" s="9">
        <v>69040</v>
      </c>
    </row>
    <row r="7" spans="1:5" x14ac:dyDescent="0.35">
      <c r="A7" s="7" t="s">
        <v>5</v>
      </c>
      <c r="B7" s="8"/>
      <c r="C7" s="8"/>
      <c r="D7" s="8"/>
      <c r="E7" s="9">
        <v>-306333.96000000002</v>
      </c>
    </row>
    <row r="8" spans="1:5" x14ac:dyDescent="0.35">
      <c r="A8" s="7" t="s">
        <v>6</v>
      </c>
      <c r="B8" s="8"/>
      <c r="C8" s="8"/>
      <c r="D8" s="8"/>
      <c r="E8" s="9">
        <v>1035977.03</v>
      </c>
    </row>
    <row r="9" spans="1:5" x14ac:dyDescent="0.35">
      <c r="A9" s="7" t="s">
        <v>7</v>
      </c>
      <c r="B9" s="8"/>
      <c r="C9" s="8"/>
      <c r="D9" s="8"/>
      <c r="E9" s="9">
        <v>0</v>
      </c>
    </row>
    <row r="10" spans="1:5" x14ac:dyDescent="0.35">
      <c r="A10" s="7" t="s">
        <v>8</v>
      </c>
      <c r="B10" s="8"/>
      <c r="C10" s="8"/>
      <c r="D10" s="8"/>
      <c r="E10" s="9">
        <v>98207.54</v>
      </c>
    </row>
    <row r="11" spans="1:5" x14ac:dyDescent="0.35">
      <c r="A11" s="11" t="s">
        <v>67</v>
      </c>
      <c r="B11" s="21">
        <f>+B1</f>
        <v>43951</v>
      </c>
      <c r="C11" s="12"/>
      <c r="D11" s="12"/>
      <c r="E11" s="13">
        <f>SUM(E3:E10)</f>
        <v>2650977.96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43922</v>
      </c>
      <c r="C15" s="4"/>
      <c r="D15" s="4"/>
      <c r="E15" s="15">
        <v>3820158.97</v>
      </c>
    </row>
    <row r="16" spans="1:5" x14ac:dyDescent="0.35">
      <c r="A16" s="7"/>
      <c r="B16" s="8"/>
      <c r="C16" s="8"/>
      <c r="D16" s="8"/>
      <c r="E16" s="16"/>
    </row>
    <row r="17" spans="1:5" x14ac:dyDescent="0.35">
      <c r="A17" s="7"/>
      <c r="B17" s="8"/>
      <c r="C17" s="8"/>
      <c r="D17" s="8"/>
      <c r="E17" s="16"/>
    </row>
    <row r="18" spans="1:5" x14ac:dyDescent="0.35">
      <c r="A18" s="7" t="s">
        <v>19</v>
      </c>
      <c r="B18" s="8"/>
      <c r="C18" s="8"/>
      <c r="D18" s="8"/>
      <c r="E18" s="16">
        <v>3878017.18</v>
      </c>
    </row>
    <row r="19" spans="1:5" x14ac:dyDescent="0.35">
      <c r="A19" s="7"/>
      <c r="B19" s="8"/>
      <c r="C19" s="8"/>
      <c r="D19" s="8"/>
      <c r="E19" s="16"/>
    </row>
    <row r="20" spans="1:5" x14ac:dyDescent="0.35">
      <c r="A20" s="7"/>
      <c r="B20" s="8"/>
      <c r="C20" s="8"/>
      <c r="D20" s="8"/>
      <c r="E20" s="16"/>
    </row>
    <row r="21" spans="1:5" x14ac:dyDescent="0.35">
      <c r="A21" s="7" t="s">
        <v>17</v>
      </c>
      <c r="B21" s="8"/>
      <c r="C21" s="8"/>
      <c r="D21" s="8"/>
      <c r="E21" s="16">
        <v>-5047188.74</v>
      </c>
    </row>
    <row r="22" spans="1:5" x14ac:dyDescent="0.35">
      <c r="A22" s="7"/>
      <c r="B22" s="8"/>
      <c r="C22" s="8"/>
      <c r="D22" s="8"/>
      <c r="E22" s="16"/>
    </row>
    <row r="23" spans="1:5" x14ac:dyDescent="0.35">
      <c r="A23" s="7"/>
      <c r="B23" s="8"/>
      <c r="C23" s="8"/>
      <c r="D23" s="8"/>
      <c r="E23" s="16"/>
    </row>
    <row r="24" spans="1:5" x14ac:dyDescent="0.35">
      <c r="A24" s="11" t="s">
        <v>63</v>
      </c>
      <c r="B24" s="21">
        <f>+B1</f>
        <v>43951</v>
      </c>
      <c r="C24" s="12"/>
      <c r="D24" s="12"/>
      <c r="E24" s="17">
        <f>+E15+E18+E21</f>
        <v>2650987.41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43951</v>
      </c>
      <c r="C29" s="4" t="s">
        <v>71</v>
      </c>
      <c r="D29" s="4"/>
      <c r="E29" s="15">
        <v>1558605.35</v>
      </c>
    </row>
    <row r="30" spans="1:5" x14ac:dyDescent="0.35">
      <c r="A30" s="7"/>
      <c r="B30" s="20">
        <f>+B29</f>
        <v>43951</v>
      </c>
      <c r="C30" s="8" t="s">
        <v>83</v>
      </c>
      <c r="D30" s="8"/>
      <c r="E30" s="16">
        <v>1444095.17</v>
      </c>
    </row>
    <row r="31" spans="1:5" x14ac:dyDescent="0.35">
      <c r="A31" s="7"/>
      <c r="B31" s="8"/>
      <c r="C31" s="8"/>
      <c r="D31" s="8"/>
      <c r="E31" s="16"/>
    </row>
    <row r="32" spans="1:5" x14ac:dyDescent="0.35">
      <c r="A32" s="7"/>
      <c r="B32" s="8"/>
      <c r="C32" s="8"/>
      <c r="D32" s="8"/>
      <c r="E32" s="16"/>
    </row>
    <row r="33" spans="1:5" x14ac:dyDescent="0.35">
      <c r="A33" s="7"/>
      <c r="B33" s="8"/>
      <c r="C33" s="8"/>
      <c r="D33" s="8"/>
      <c r="E33" s="16"/>
    </row>
    <row r="34" spans="1:5" x14ac:dyDescent="0.35">
      <c r="A34" s="7" t="s">
        <v>0</v>
      </c>
      <c r="B34" s="8" t="s">
        <v>23</v>
      </c>
      <c r="C34" s="8"/>
      <c r="D34" s="8"/>
      <c r="E34" s="16">
        <v>-97851.07</v>
      </c>
    </row>
    <row r="35" spans="1:5" x14ac:dyDescent="0.35">
      <c r="A35" s="7"/>
      <c r="B35" s="8" t="s">
        <v>24</v>
      </c>
      <c r="C35" s="8"/>
      <c r="D35" s="8"/>
      <c r="E35" s="16">
        <v>-253862.04</v>
      </c>
    </row>
    <row r="36" spans="1:5" x14ac:dyDescent="0.35">
      <c r="A36" s="7"/>
      <c r="B36" s="8"/>
      <c r="C36" s="8"/>
      <c r="D36" s="8"/>
      <c r="E36" s="16"/>
    </row>
    <row r="37" spans="1:5" x14ac:dyDescent="0.35">
      <c r="A37" s="7" t="s">
        <v>66</v>
      </c>
      <c r="B37" s="20">
        <f>+B1</f>
        <v>43951</v>
      </c>
      <c r="C37" s="8"/>
      <c r="D37" s="8"/>
      <c r="E37" s="16">
        <f>SUM(E29:E36)</f>
        <v>2650987.41</v>
      </c>
    </row>
    <row r="38" spans="1:5" x14ac:dyDescent="0.35">
      <c r="A38" s="7"/>
      <c r="B38" s="8"/>
      <c r="C38" s="8"/>
      <c r="D38" s="8"/>
      <c r="E38" s="16"/>
    </row>
    <row r="39" spans="1:5" x14ac:dyDescent="0.35">
      <c r="A39" s="7"/>
      <c r="B39" s="8"/>
      <c r="C39" s="8"/>
      <c r="D39" s="8"/>
      <c r="E39" s="16"/>
    </row>
    <row r="40" spans="1:5" x14ac:dyDescent="0.35">
      <c r="A40" s="11" t="s">
        <v>15</v>
      </c>
      <c r="B40" s="12"/>
      <c r="C40" s="12"/>
      <c r="D40" s="12"/>
      <c r="E40" s="17">
        <f>+E11-E37</f>
        <v>-9.4500000001862645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sqref="A1:E40"/>
    </sheetView>
  </sheetViews>
  <sheetFormatPr defaultRowHeight="14.5" x14ac:dyDescent="0.35"/>
  <cols>
    <col min="1" max="1" width="34.1796875" bestFit="1" customWidth="1"/>
    <col min="2" max="2" width="9.7265625" bestFit="1" customWidth="1"/>
    <col min="5" max="5" width="13.54296875" bestFit="1" customWidth="1"/>
  </cols>
  <sheetData>
    <row r="1" spans="1:5" ht="18.5" x14ac:dyDescent="0.45">
      <c r="A1" s="2" t="s">
        <v>62</v>
      </c>
      <c r="B1" s="18">
        <v>43982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1785341.98</v>
      </c>
    </row>
    <row r="4" spans="1:5" x14ac:dyDescent="0.35">
      <c r="A4" s="7" t="s">
        <v>2</v>
      </c>
      <c r="B4" s="8"/>
      <c r="C4" s="8"/>
      <c r="D4" s="8"/>
      <c r="E4" s="9">
        <v>-32116.32</v>
      </c>
    </row>
    <row r="5" spans="1:5" x14ac:dyDescent="0.35">
      <c r="A5" s="7" t="s">
        <v>4</v>
      </c>
      <c r="B5" s="8"/>
      <c r="C5" s="8"/>
      <c r="D5" s="8"/>
      <c r="E5" s="9">
        <v>23233.73</v>
      </c>
    </row>
    <row r="6" spans="1:5" x14ac:dyDescent="0.35">
      <c r="A6" s="7" t="s">
        <v>3</v>
      </c>
      <c r="B6" s="8"/>
      <c r="C6" s="8"/>
      <c r="D6" s="8"/>
      <c r="E6" s="9">
        <v>134512</v>
      </c>
    </row>
    <row r="7" spans="1:5" x14ac:dyDescent="0.35">
      <c r="A7" s="7" t="s">
        <v>5</v>
      </c>
      <c r="B7" s="8"/>
      <c r="C7" s="8"/>
      <c r="D7" s="8"/>
      <c r="E7" s="9">
        <v>-306333.96000000002</v>
      </c>
    </row>
    <row r="8" spans="1:5" x14ac:dyDescent="0.35">
      <c r="A8" s="7" t="s">
        <v>6</v>
      </c>
      <c r="B8" s="8"/>
      <c r="C8" s="8"/>
      <c r="D8" s="8"/>
      <c r="E8" s="9">
        <v>696299.01</v>
      </c>
    </row>
    <row r="9" spans="1:5" x14ac:dyDescent="0.35">
      <c r="A9" s="7" t="s">
        <v>7</v>
      </c>
      <c r="B9" s="8"/>
      <c r="C9" s="8"/>
      <c r="D9" s="8"/>
      <c r="E9" s="9">
        <v>0</v>
      </c>
    </row>
    <row r="10" spans="1:5" x14ac:dyDescent="0.35">
      <c r="A10" s="7" t="s">
        <v>8</v>
      </c>
      <c r="B10" s="8"/>
      <c r="C10" s="8"/>
      <c r="D10" s="8"/>
      <c r="E10" s="9">
        <v>148811.96</v>
      </c>
    </row>
    <row r="11" spans="1:5" x14ac:dyDescent="0.35">
      <c r="A11" s="11" t="s">
        <v>67</v>
      </c>
      <c r="B11" s="21">
        <f>+B1</f>
        <v>43982</v>
      </c>
      <c r="C11" s="12"/>
      <c r="D11" s="12"/>
      <c r="E11" s="13">
        <f>SUM(E3:E10)</f>
        <v>2449748.4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43952</v>
      </c>
      <c r="C15" s="4"/>
      <c r="D15" s="4"/>
      <c r="E15" s="15">
        <v>2650987.41</v>
      </c>
    </row>
    <row r="16" spans="1:5" x14ac:dyDescent="0.35">
      <c r="A16" s="7"/>
      <c r="B16" s="8"/>
      <c r="C16" s="8"/>
      <c r="D16" s="8"/>
      <c r="E16" s="16"/>
    </row>
    <row r="17" spans="1:5" x14ac:dyDescent="0.35">
      <c r="A17" s="7"/>
      <c r="B17" s="8"/>
      <c r="C17" s="8"/>
      <c r="D17" s="8"/>
      <c r="E17" s="16"/>
    </row>
    <row r="18" spans="1:5" x14ac:dyDescent="0.35">
      <c r="A18" s="7" t="s">
        <v>19</v>
      </c>
      <c r="B18" s="8"/>
      <c r="C18" s="8"/>
      <c r="D18" s="8"/>
      <c r="E18" s="16">
        <v>3901000.42</v>
      </c>
    </row>
    <row r="19" spans="1:5" x14ac:dyDescent="0.35">
      <c r="A19" s="7"/>
      <c r="B19" s="8"/>
      <c r="C19" s="8"/>
      <c r="D19" s="8"/>
      <c r="E19" s="16"/>
    </row>
    <row r="20" spans="1:5" x14ac:dyDescent="0.35">
      <c r="A20" s="7"/>
      <c r="B20" s="8"/>
      <c r="C20" s="8"/>
      <c r="D20" s="8"/>
      <c r="E20" s="16"/>
    </row>
    <row r="21" spans="1:5" x14ac:dyDescent="0.35">
      <c r="A21" s="7" t="s">
        <v>17</v>
      </c>
      <c r="B21" s="8"/>
      <c r="C21" s="8"/>
      <c r="D21" s="8"/>
      <c r="E21" s="16">
        <v>-4102239.43</v>
      </c>
    </row>
    <row r="22" spans="1:5" x14ac:dyDescent="0.35">
      <c r="A22" s="7"/>
      <c r="B22" s="8"/>
      <c r="C22" s="8"/>
      <c r="D22" s="8"/>
      <c r="E22" s="16"/>
    </row>
    <row r="23" spans="1:5" x14ac:dyDescent="0.35">
      <c r="A23" s="7"/>
      <c r="B23" s="8"/>
      <c r="C23" s="8"/>
      <c r="D23" s="8"/>
      <c r="E23" s="16"/>
    </row>
    <row r="24" spans="1:5" x14ac:dyDescent="0.35">
      <c r="A24" s="11" t="s">
        <v>63</v>
      </c>
      <c r="B24" s="21">
        <f>+B1</f>
        <v>43982</v>
      </c>
      <c r="C24" s="12"/>
      <c r="D24" s="12"/>
      <c r="E24" s="17">
        <f>+E15+E18+E21</f>
        <v>2449748.4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43982</v>
      </c>
      <c r="C29" s="4" t="s">
        <v>71</v>
      </c>
      <c r="D29" s="4"/>
      <c r="E29" s="15">
        <v>2374409.52</v>
      </c>
    </row>
    <row r="30" spans="1:5" x14ac:dyDescent="0.35">
      <c r="A30" s="7"/>
      <c r="B30" s="20">
        <f>+B29</f>
        <v>43982</v>
      </c>
      <c r="C30" s="8" t="s">
        <v>83</v>
      </c>
      <c r="D30" s="8"/>
      <c r="E30" s="16">
        <v>644264.80000000005</v>
      </c>
    </row>
    <row r="31" spans="1:5" x14ac:dyDescent="0.35">
      <c r="A31" s="7"/>
      <c r="B31" s="8"/>
      <c r="C31" s="8"/>
      <c r="D31" s="8"/>
      <c r="E31" s="16"/>
    </row>
    <row r="32" spans="1:5" x14ac:dyDescent="0.35">
      <c r="A32" s="7"/>
      <c r="B32" s="8"/>
      <c r="C32" s="8"/>
      <c r="D32" s="8"/>
      <c r="E32" s="16"/>
    </row>
    <row r="33" spans="1:5" x14ac:dyDescent="0.35">
      <c r="A33" s="7"/>
      <c r="B33" s="8"/>
      <c r="C33" s="8"/>
      <c r="D33" s="8"/>
      <c r="E33" s="16"/>
    </row>
    <row r="34" spans="1:5" x14ac:dyDescent="0.35">
      <c r="A34" s="7" t="s">
        <v>0</v>
      </c>
      <c r="B34" s="8" t="s">
        <v>23</v>
      </c>
      <c r="C34" s="8"/>
      <c r="D34" s="8"/>
      <c r="E34" s="16">
        <v>-352718.7</v>
      </c>
    </row>
    <row r="35" spans="1:5" x14ac:dyDescent="0.35">
      <c r="A35" s="7"/>
      <c r="B35" s="8" t="s">
        <v>24</v>
      </c>
      <c r="C35" s="8"/>
      <c r="D35" s="8"/>
      <c r="E35" s="16">
        <v>-216542.88</v>
      </c>
    </row>
    <row r="36" spans="1:5" x14ac:dyDescent="0.35">
      <c r="A36" s="7"/>
      <c r="B36" s="8"/>
      <c r="C36" s="8"/>
      <c r="D36" s="8"/>
      <c r="E36" s="16"/>
    </row>
    <row r="37" spans="1:5" x14ac:dyDescent="0.35">
      <c r="A37" s="7" t="s">
        <v>66</v>
      </c>
      <c r="B37" s="20">
        <f>+B1</f>
        <v>43982</v>
      </c>
      <c r="C37" s="8"/>
      <c r="D37" s="8"/>
      <c r="E37" s="16">
        <f>SUM(E29:E36)</f>
        <v>2449412.7400000002</v>
      </c>
    </row>
    <row r="38" spans="1:5" x14ac:dyDescent="0.35">
      <c r="A38" s="7" t="s">
        <v>84</v>
      </c>
      <c r="B38" s="8"/>
      <c r="C38" s="8"/>
      <c r="D38" s="8"/>
      <c r="E38" s="16">
        <v>335.66</v>
      </c>
    </row>
    <row r="39" spans="1:5" x14ac:dyDescent="0.35">
      <c r="A39" s="7"/>
      <c r="B39" s="8"/>
      <c r="C39" s="8"/>
      <c r="D39" s="8"/>
      <c r="E39" s="16"/>
    </row>
    <row r="40" spans="1:5" x14ac:dyDescent="0.35">
      <c r="A40" s="11" t="s">
        <v>15</v>
      </c>
      <c r="B40" s="12"/>
      <c r="C40" s="12"/>
      <c r="D40" s="12"/>
      <c r="E40" s="17">
        <f>+E11-E37-E38</f>
        <v>-3.1667468647356145E-10</v>
      </c>
    </row>
  </sheetData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E36" sqref="E36"/>
    </sheetView>
  </sheetViews>
  <sheetFormatPr defaultRowHeight="14.5" x14ac:dyDescent="0.35"/>
  <cols>
    <col min="1" max="1" width="34.1796875" bestFit="1" customWidth="1"/>
    <col min="2" max="2" width="9.7265625" bestFit="1" customWidth="1"/>
    <col min="5" max="5" width="13.54296875" bestFit="1" customWidth="1"/>
  </cols>
  <sheetData>
    <row r="1" spans="1:5" ht="18.5" x14ac:dyDescent="0.45">
      <c r="A1" s="2" t="s">
        <v>62</v>
      </c>
      <c r="B1" s="18">
        <v>44012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1146515.83</v>
      </c>
    </row>
    <row r="4" spans="1:5" x14ac:dyDescent="0.35">
      <c r="A4" s="7" t="s">
        <v>2</v>
      </c>
      <c r="B4" s="8"/>
      <c r="C4" s="8"/>
      <c r="D4" s="8"/>
      <c r="E4" s="9">
        <v>-53086.400000000001</v>
      </c>
    </row>
    <row r="5" spans="1:5" x14ac:dyDescent="0.35">
      <c r="A5" s="7" t="s">
        <v>4</v>
      </c>
      <c r="B5" s="8"/>
      <c r="C5" s="8"/>
      <c r="D5" s="8"/>
      <c r="E5" s="9">
        <v>23407.71</v>
      </c>
    </row>
    <row r="6" spans="1:5" x14ac:dyDescent="0.35">
      <c r="A6" s="7" t="s">
        <v>3</v>
      </c>
      <c r="B6" s="8"/>
      <c r="C6" s="8"/>
      <c r="D6" s="8"/>
      <c r="E6" s="9">
        <v>0</v>
      </c>
    </row>
    <row r="7" spans="1:5" x14ac:dyDescent="0.35">
      <c r="A7" s="7" t="s">
        <v>5</v>
      </c>
      <c r="B7" s="8"/>
      <c r="C7" s="8"/>
      <c r="D7" s="8"/>
      <c r="E7" s="9">
        <v>1504.04</v>
      </c>
    </row>
    <row r="8" spans="1:5" x14ac:dyDescent="0.35">
      <c r="A8" s="7" t="s">
        <v>6</v>
      </c>
      <c r="B8" s="8"/>
      <c r="C8" s="8"/>
      <c r="D8" s="8"/>
      <c r="E8" s="9">
        <v>529999.11</v>
      </c>
    </row>
    <row r="9" spans="1:5" x14ac:dyDescent="0.35">
      <c r="A9" s="7" t="s">
        <v>7</v>
      </c>
      <c r="B9" s="8"/>
      <c r="C9" s="8"/>
      <c r="D9" s="8"/>
      <c r="E9" s="9">
        <v>0</v>
      </c>
    </row>
    <row r="10" spans="1:5" x14ac:dyDescent="0.35">
      <c r="A10" s="7" t="s">
        <v>8</v>
      </c>
      <c r="B10" s="8"/>
      <c r="C10" s="8"/>
      <c r="D10" s="8"/>
      <c r="E10" s="9">
        <v>114617.43</v>
      </c>
    </row>
    <row r="11" spans="1:5" x14ac:dyDescent="0.35">
      <c r="A11" s="11" t="s">
        <v>67</v>
      </c>
      <c r="B11" s="21">
        <f>+B1</f>
        <v>44012</v>
      </c>
      <c r="C11" s="12"/>
      <c r="D11" s="12"/>
      <c r="E11" s="13">
        <f>SUM(E3:E10)</f>
        <v>1762957.72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43983</v>
      </c>
      <c r="C15" s="4"/>
      <c r="D15" s="4"/>
      <c r="E15" s="15">
        <v>2449748.4</v>
      </c>
    </row>
    <row r="16" spans="1:5" x14ac:dyDescent="0.35">
      <c r="A16" s="7"/>
      <c r="B16" s="8"/>
      <c r="C16" s="8"/>
      <c r="D16" s="8"/>
      <c r="E16" s="16"/>
    </row>
    <row r="17" spans="1:5" x14ac:dyDescent="0.35">
      <c r="A17" s="7"/>
      <c r="B17" s="8"/>
      <c r="C17" s="8"/>
      <c r="D17" s="8"/>
      <c r="E17" s="16"/>
    </row>
    <row r="18" spans="1:5" x14ac:dyDescent="0.35">
      <c r="A18" s="7" t="s">
        <v>19</v>
      </c>
      <c r="B18" s="8"/>
      <c r="C18" s="8"/>
      <c r="D18" s="8"/>
      <c r="E18" s="16">
        <v>3034790.88</v>
      </c>
    </row>
    <row r="19" spans="1:5" x14ac:dyDescent="0.35">
      <c r="A19" s="7"/>
      <c r="B19" s="8"/>
      <c r="C19" s="8"/>
      <c r="D19" s="8"/>
      <c r="E19" s="16"/>
    </row>
    <row r="20" spans="1:5" x14ac:dyDescent="0.35">
      <c r="A20" s="7"/>
      <c r="B20" s="8"/>
      <c r="C20" s="8"/>
      <c r="D20" s="8"/>
      <c r="E20" s="16"/>
    </row>
    <row r="21" spans="1:5" x14ac:dyDescent="0.35">
      <c r="A21" s="7" t="s">
        <v>17</v>
      </c>
      <c r="B21" s="8"/>
      <c r="C21" s="8"/>
      <c r="D21" s="8"/>
      <c r="E21" s="16">
        <v>-3721581.56</v>
      </c>
    </row>
    <row r="22" spans="1:5" x14ac:dyDescent="0.35">
      <c r="A22" s="7"/>
      <c r="B22" s="8"/>
      <c r="C22" s="8"/>
      <c r="D22" s="8"/>
      <c r="E22" s="16"/>
    </row>
    <row r="23" spans="1:5" x14ac:dyDescent="0.35">
      <c r="A23" s="7"/>
      <c r="B23" s="8"/>
      <c r="C23" s="8"/>
      <c r="D23" s="8"/>
      <c r="E23" s="16"/>
    </row>
    <row r="24" spans="1:5" x14ac:dyDescent="0.35">
      <c r="A24" s="11" t="s">
        <v>63</v>
      </c>
      <c r="B24" s="21">
        <f>+B1</f>
        <v>44012</v>
      </c>
      <c r="C24" s="12"/>
      <c r="D24" s="12"/>
      <c r="E24" s="17">
        <f>+E15+E18+E21</f>
        <v>1762957.7199999993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44012</v>
      </c>
      <c r="C29" s="4" t="s">
        <v>71</v>
      </c>
      <c r="D29" s="4"/>
      <c r="E29" s="15">
        <v>1688223.66</v>
      </c>
    </row>
    <row r="30" spans="1:5" x14ac:dyDescent="0.35">
      <c r="A30" s="7"/>
      <c r="B30" s="20">
        <f>+B29</f>
        <v>44012</v>
      </c>
      <c r="C30" s="8" t="s">
        <v>83</v>
      </c>
      <c r="D30" s="8"/>
      <c r="E30" s="16">
        <v>444376.63</v>
      </c>
    </row>
    <row r="31" spans="1:5" x14ac:dyDescent="0.35">
      <c r="A31" s="7"/>
      <c r="B31" s="8"/>
      <c r="C31" s="8"/>
      <c r="D31" s="8"/>
      <c r="E31" s="16"/>
    </row>
    <row r="32" spans="1:5" x14ac:dyDescent="0.35">
      <c r="A32" s="7"/>
      <c r="B32" s="8"/>
      <c r="C32" s="8"/>
      <c r="D32" s="8"/>
      <c r="E32" s="16"/>
    </row>
    <row r="33" spans="1:5" x14ac:dyDescent="0.35">
      <c r="A33" s="7"/>
      <c r="B33" s="8"/>
      <c r="C33" s="8"/>
      <c r="D33" s="8"/>
      <c r="E33" s="16"/>
    </row>
    <row r="34" spans="1:5" x14ac:dyDescent="0.35">
      <c r="A34" s="7" t="s">
        <v>0</v>
      </c>
      <c r="B34" s="8" t="s">
        <v>23</v>
      </c>
      <c r="C34" s="8"/>
      <c r="D34" s="8"/>
      <c r="E34" s="16">
        <v>-12409.71</v>
      </c>
    </row>
    <row r="35" spans="1:5" x14ac:dyDescent="0.35">
      <c r="A35" s="7"/>
      <c r="B35" s="8" t="s">
        <v>24</v>
      </c>
      <c r="C35" s="8"/>
      <c r="D35" s="8"/>
      <c r="E35" s="16">
        <v>-357232.86</v>
      </c>
    </row>
    <row r="36" spans="1:5" x14ac:dyDescent="0.35">
      <c r="A36" s="7"/>
      <c r="B36" s="8"/>
      <c r="C36" s="8"/>
      <c r="D36" s="8"/>
      <c r="E36" s="16"/>
    </row>
    <row r="37" spans="1:5" x14ac:dyDescent="0.35">
      <c r="A37" s="7" t="s">
        <v>66</v>
      </c>
      <c r="B37" s="20">
        <f>+B1</f>
        <v>44012</v>
      </c>
      <c r="C37" s="8"/>
      <c r="D37" s="8"/>
      <c r="E37" s="16">
        <f>SUM(E29:E36)</f>
        <v>1762957.7200000002</v>
      </c>
    </row>
    <row r="38" spans="1:5" x14ac:dyDescent="0.35">
      <c r="A38" s="7"/>
      <c r="B38" s="8"/>
      <c r="C38" s="8"/>
      <c r="D38" s="8"/>
      <c r="E38" s="16"/>
    </row>
    <row r="39" spans="1:5" x14ac:dyDescent="0.35">
      <c r="A39" s="11" t="s">
        <v>15</v>
      </c>
      <c r="B39" s="12"/>
      <c r="C39" s="12"/>
      <c r="D39" s="12"/>
      <c r="E39" s="17">
        <f>+E37-E11</f>
        <v>0</v>
      </c>
    </row>
  </sheetData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sqref="A1:E40"/>
    </sheetView>
  </sheetViews>
  <sheetFormatPr defaultRowHeight="14.5" x14ac:dyDescent="0.35"/>
  <cols>
    <col min="1" max="1" width="34.1796875" bestFit="1" customWidth="1"/>
    <col min="2" max="2" width="9.7265625" bestFit="1" customWidth="1"/>
    <col min="5" max="5" width="13.54296875" bestFit="1" customWidth="1"/>
  </cols>
  <sheetData>
    <row r="1" spans="1:5" ht="18.5" x14ac:dyDescent="0.45">
      <c r="A1" s="2" t="s">
        <v>62</v>
      </c>
      <c r="B1" s="18">
        <v>44043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1035249.46</v>
      </c>
    </row>
    <row r="4" spans="1:5" x14ac:dyDescent="0.35">
      <c r="A4" s="7" t="s">
        <v>2</v>
      </c>
      <c r="B4" s="8"/>
      <c r="C4" s="8"/>
      <c r="D4" s="8"/>
      <c r="E4" s="9">
        <v>122001.31</v>
      </c>
    </row>
    <row r="5" spans="1:5" x14ac:dyDescent="0.35">
      <c r="A5" s="7" t="s">
        <v>4</v>
      </c>
      <c r="B5" s="8"/>
      <c r="C5" s="8"/>
      <c r="D5" s="8"/>
      <c r="E5" s="9">
        <v>23407.71</v>
      </c>
    </row>
    <row r="6" spans="1:5" x14ac:dyDescent="0.35">
      <c r="A6" s="7" t="s">
        <v>3</v>
      </c>
      <c r="B6" s="8"/>
      <c r="C6" s="8"/>
      <c r="D6" s="8"/>
      <c r="E6" s="9">
        <v>67256</v>
      </c>
    </row>
    <row r="7" spans="1:5" x14ac:dyDescent="0.35">
      <c r="A7" s="7" t="s">
        <v>5</v>
      </c>
      <c r="B7" s="8"/>
      <c r="C7" s="8"/>
      <c r="D7" s="8"/>
      <c r="E7" s="9">
        <v>383026.04</v>
      </c>
    </row>
    <row r="8" spans="1:5" x14ac:dyDescent="0.35">
      <c r="A8" s="7" t="s">
        <v>6</v>
      </c>
      <c r="B8" s="8"/>
      <c r="C8" s="8"/>
      <c r="D8" s="8"/>
      <c r="E8" s="9">
        <v>416687.33</v>
      </c>
    </row>
    <row r="9" spans="1:5" x14ac:dyDescent="0.35">
      <c r="A9" s="7" t="s">
        <v>7</v>
      </c>
      <c r="B9" s="8"/>
      <c r="C9" s="8"/>
      <c r="D9" s="8"/>
      <c r="E9" s="9">
        <v>0</v>
      </c>
    </row>
    <row r="10" spans="1:5" x14ac:dyDescent="0.35">
      <c r="A10" s="7" t="s">
        <v>8</v>
      </c>
      <c r="B10" s="8"/>
      <c r="C10" s="8"/>
      <c r="D10" s="8"/>
      <c r="E10" s="9">
        <v>123050.57</v>
      </c>
    </row>
    <row r="11" spans="1:5" x14ac:dyDescent="0.35">
      <c r="A11" s="11" t="s">
        <v>67</v>
      </c>
      <c r="B11" s="21">
        <f>+B1</f>
        <v>44043</v>
      </c>
      <c r="C11" s="12"/>
      <c r="D11" s="12"/>
      <c r="E11" s="13">
        <f>SUM(E3:E10)</f>
        <v>2170678.42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44013</v>
      </c>
      <c r="C15" s="4"/>
      <c r="D15" s="4"/>
      <c r="E15" s="15">
        <v>1762957.72</v>
      </c>
    </row>
    <row r="16" spans="1:5" x14ac:dyDescent="0.35">
      <c r="A16" s="7"/>
      <c r="B16" s="8"/>
      <c r="C16" s="8"/>
      <c r="D16" s="8"/>
      <c r="E16" s="16"/>
    </row>
    <row r="17" spans="1:5" x14ac:dyDescent="0.35">
      <c r="A17" s="7"/>
      <c r="B17" s="8"/>
      <c r="C17" s="8"/>
      <c r="D17" s="8"/>
      <c r="E17" s="16"/>
    </row>
    <row r="18" spans="1:5" x14ac:dyDescent="0.35">
      <c r="A18" s="7" t="s">
        <v>19</v>
      </c>
      <c r="B18" s="8"/>
      <c r="C18" s="8"/>
      <c r="D18" s="8"/>
      <c r="E18" s="16">
        <v>1881911.18</v>
      </c>
    </row>
    <row r="19" spans="1:5" x14ac:dyDescent="0.35">
      <c r="A19" s="7"/>
      <c r="B19" s="8"/>
      <c r="C19" s="8"/>
      <c r="D19" s="8"/>
      <c r="E19" s="16"/>
    </row>
    <row r="20" spans="1:5" x14ac:dyDescent="0.35">
      <c r="A20" s="7"/>
      <c r="B20" s="8"/>
      <c r="C20" s="8"/>
      <c r="D20" s="8"/>
      <c r="E20" s="16"/>
    </row>
    <row r="21" spans="1:5" x14ac:dyDescent="0.35">
      <c r="A21" s="7" t="s">
        <v>17</v>
      </c>
      <c r="B21" s="8"/>
      <c r="C21" s="8"/>
      <c r="D21" s="8"/>
      <c r="E21" s="16">
        <v>-1474190.48</v>
      </c>
    </row>
    <row r="22" spans="1:5" x14ac:dyDescent="0.35">
      <c r="A22" s="7"/>
      <c r="B22" s="8"/>
      <c r="C22" s="8"/>
      <c r="D22" s="8"/>
      <c r="E22" s="16"/>
    </row>
    <row r="23" spans="1:5" x14ac:dyDescent="0.35">
      <c r="A23" s="7"/>
      <c r="B23" s="8"/>
      <c r="C23" s="8"/>
      <c r="D23" s="8"/>
      <c r="E23" s="16"/>
    </row>
    <row r="24" spans="1:5" x14ac:dyDescent="0.35">
      <c r="A24" s="11" t="s">
        <v>63</v>
      </c>
      <c r="B24" s="21">
        <f>+B1</f>
        <v>44043</v>
      </c>
      <c r="C24" s="12"/>
      <c r="D24" s="12"/>
      <c r="E24" s="17">
        <f>+E15+E18+E21</f>
        <v>2170678.42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44043</v>
      </c>
      <c r="C29" s="4" t="s">
        <v>71</v>
      </c>
      <c r="D29" s="4"/>
      <c r="E29" s="15">
        <v>2460304.1800000002</v>
      </c>
    </row>
    <row r="30" spans="1:5" x14ac:dyDescent="0.35">
      <c r="A30" s="7"/>
      <c r="B30" s="20">
        <f>+B29</f>
        <v>44043</v>
      </c>
      <c r="C30" s="8" t="s">
        <v>83</v>
      </c>
      <c r="D30" s="8"/>
      <c r="E30" s="16">
        <v>194455.58</v>
      </c>
    </row>
    <row r="31" spans="1:5" x14ac:dyDescent="0.35">
      <c r="A31" s="7"/>
      <c r="B31" s="8"/>
      <c r="C31" s="8"/>
      <c r="D31" s="8"/>
      <c r="E31" s="16"/>
    </row>
    <row r="32" spans="1:5" x14ac:dyDescent="0.35">
      <c r="A32" s="7"/>
      <c r="B32" s="8"/>
      <c r="C32" s="8"/>
      <c r="D32" s="8"/>
      <c r="E32" s="16"/>
    </row>
    <row r="33" spans="1:5" x14ac:dyDescent="0.35">
      <c r="A33" s="7"/>
      <c r="B33" s="8"/>
      <c r="C33" s="8"/>
      <c r="D33" s="8"/>
      <c r="E33" s="16"/>
    </row>
    <row r="34" spans="1:5" x14ac:dyDescent="0.35">
      <c r="A34" s="7" t="s">
        <v>0</v>
      </c>
      <c r="B34" s="8" t="s">
        <v>23</v>
      </c>
      <c r="C34" s="8"/>
      <c r="D34" s="8"/>
      <c r="E34" s="16">
        <v>-292427.71000000002</v>
      </c>
    </row>
    <row r="35" spans="1:5" x14ac:dyDescent="0.35">
      <c r="A35" s="7"/>
      <c r="B35" s="8" t="s">
        <v>24</v>
      </c>
      <c r="C35" s="8"/>
      <c r="D35" s="8"/>
      <c r="E35" s="16">
        <v>-191653.02</v>
      </c>
    </row>
    <row r="36" spans="1:5" x14ac:dyDescent="0.35">
      <c r="A36" s="7"/>
      <c r="B36" s="8"/>
      <c r="C36" s="8"/>
      <c r="D36" s="8"/>
      <c r="E36" s="16"/>
    </row>
    <row r="37" spans="1:5" x14ac:dyDescent="0.35">
      <c r="A37" s="7" t="s">
        <v>66</v>
      </c>
      <c r="B37" s="20">
        <f>+B1</f>
        <v>44043</v>
      </c>
      <c r="C37" s="8"/>
      <c r="D37" s="8"/>
      <c r="E37" s="16">
        <f>SUM(E29:E36)</f>
        <v>2170679.0300000003</v>
      </c>
    </row>
    <row r="38" spans="1:5" x14ac:dyDescent="0.35">
      <c r="A38" s="7"/>
      <c r="B38" s="8"/>
      <c r="C38" s="8"/>
      <c r="D38" s="8"/>
      <c r="E38" s="16"/>
    </row>
    <row r="39" spans="1:5" x14ac:dyDescent="0.35">
      <c r="A39" s="11" t="s">
        <v>15</v>
      </c>
      <c r="B39" s="12"/>
      <c r="C39" s="12"/>
      <c r="D39" s="12"/>
      <c r="E39" s="17">
        <f>+E37-E11</f>
        <v>0.61000000033527613</v>
      </c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sqref="A1:F43"/>
    </sheetView>
  </sheetViews>
  <sheetFormatPr defaultRowHeight="14.5" x14ac:dyDescent="0.35"/>
  <cols>
    <col min="1" max="1" width="34.1796875" bestFit="1" customWidth="1"/>
    <col min="2" max="2" width="9.7265625" bestFit="1" customWidth="1"/>
    <col min="5" max="5" width="13.54296875" bestFit="1" customWidth="1"/>
  </cols>
  <sheetData>
    <row r="1" spans="1:5" ht="18.5" x14ac:dyDescent="0.45">
      <c r="A1" s="2" t="s">
        <v>62</v>
      </c>
      <c r="B1" s="18">
        <v>44074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887261.2</v>
      </c>
    </row>
    <row r="4" spans="1:5" x14ac:dyDescent="0.35">
      <c r="A4" s="7" t="s">
        <v>2</v>
      </c>
      <c r="B4" s="8"/>
      <c r="C4" s="8"/>
      <c r="D4" s="8"/>
      <c r="E4" s="9">
        <v>46295.68</v>
      </c>
    </row>
    <row r="5" spans="1:5" x14ac:dyDescent="0.35">
      <c r="A5" s="7" t="s">
        <v>4</v>
      </c>
      <c r="B5" s="8"/>
      <c r="C5" s="8"/>
      <c r="D5" s="8"/>
      <c r="E5" s="9">
        <v>23452.71</v>
      </c>
    </row>
    <row r="6" spans="1:5" x14ac:dyDescent="0.35">
      <c r="A6" s="7" t="s">
        <v>3</v>
      </c>
      <c r="B6" s="8"/>
      <c r="C6" s="8"/>
      <c r="D6" s="8"/>
      <c r="E6" s="9">
        <v>67256</v>
      </c>
    </row>
    <row r="7" spans="1:5" x14ac:dyDescent="0.35">
      <c r="A7" s="7" t="s">
        <v>5</v>
      </c>
      <c r="B7" s="8"/>
      <c r="C7" s="8"/>
      <c r="D7" s="8"/>
      <c r="E7" s="9">
        <v>361140.73</v>
      </c>
    </row>
    <row r="8" spans="1:5" x14ac:dyDescent="0.35">
      <c r="A8" s="7" t="s">
        <v>6</v>
      </c>
      <c r="B8" s="8"/>
      <c r="C8" s="8"/>
      <c r="D8" s="8"/>
      <c r="E8" s="9">
        <v>239761.38</v>
      </c>
    </row>
    <row r="9" spans="1:5" x14ac:dyDescent="0.35">
      <c r="A9" s="7" t="s">
        <v>7</v>
      </c>
      <c r="B9" s="8"/>
      <c r="C9" s="8"/>
      <c r="D9" s="8"/>
      <c r="E9" s="9">
        <v>0</v>
      </c>
    </row>
    <row r="10" spans="1:5" x14ac:dyDescent="0.35">
      <c r="A10" s="7" t="s">
        <v>8</v>
      </c>
      <c r="B10" s="8"/>
      <c r="C10" s="8"/>
      <c r="D10" s="8"/>
      <c r="E10" s="9">
        <v>95670.86</v>
      </c>
    </row>
    <row r="11" spans="1:5" x14ac:dyDescent="0.35">
      <c r="A11" s="11" t="s">
        <v>67</v>
      </c>
      <c r="B11" s="21">
        <f>+B1</f>
        <v>44074</v>
      </c>
      <c r="C11" s="12"/>
      <c r="D11" s="12"/>
      <c r="E11" s="13">
        <f>SUM(E3:E10)</f>
        <v>1720838.5599999998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44044</v>
      </c>
      <c r="C15" s="4"/>
      <c r="D15" s="4"/>
      <c r="E15" s="15">
        <v>2170678.42</v>
      </c>
    </row>
    <row r="16" spans="1:5" x14ac:dyDescent="0.35">
      <c r="A16" s="7"/>
      <c r="B16" s="8"/>
      <c r="C16" s="8"/>
      <c r="D16" s="8"/>
      <c r="E16" s="16"/>
    </row>
    <row r="17" spans="1:5" x14ac:dyDescent="0.35">
      <c r="A17" s="7"/>
      <c r="B17" s="8"/>
      <c r="C17" s="8"/>
      <c r="D17" s="8"/>
      <c r="E17" s="16"/>
    </row>
    <row r="18" spans="1:5" x14ac:dyDescent="0.35">
      <c r="A18" s="7" t="s">
        <v>19</v>
      </c>
      <c r="B18" s="8"/>
      <c r="C18" s="8"/>
      <c r="D18" s="8"/>
      <c r="E18" s="16">
        <v>1634946.12</v>
      </c>
    </row>
    <row r="19" spans="1:5" x14ac:dyDescent="0.35">
      <c r="A19" s="7"/>
      <c r="B19" s="8"/>
      <c r="C19" s="8"/>
      <c r="D19" s="8"/>
      <c r="E19" s="16"/>
    </row>
    <row r="20" spans="1:5" x14ac:dyDescent="0.35">
      <c r="A20" s="7"/>
      <c r="B20" s="8"/>
      <c r="C20" s="8"/>
      <c r="D20" s="8"/>
      <c r="E20" s="16"/>
    </row>
    <row r="21" spans="1:5" x14ac:dyDescent="0.35">
      <c r="A21" s="7" t="s">
        <v>17</v>
      </c>
      <c r="B21" s="8"/>
      <c r="C21" s="8"/>
      <c r="D21" s="8"/>
      <c r="E21" s="16">
        <v>-2084785.98</v>
      </c>
    </row>
    <row r="22" spans="1:5" x14ac:dyDescent="0.35">
      <c r="A22" s="7"/>
      <c r="B22" s="8"/>
      <c r="C22" s="8"/>
      <c r="D22" s="8"/>
      <c r="E22" s="16"/>
    </row>
    <row r="23" spans="1:5" x14ac:dyDescent="0.35">
      <c r="A23" s="7"/>
      <c r="B23" s="8"/>
      <c r="C23" s="8"/>
      <c r="D23" s="8"/>
      <c r="E23" s="16"/>
    </row>
    <row r="24" spans="1:5" x14ac:dyDescent="0.35">
      <c r="A24" s="11" t="s">
        <v>63</v>
      </c>
      <c r="B24" s="21">
        <f>+B1</f>
        <v>44074</v>
      </c>
      <c r="C24" s="12"/>
      <c r="D24" s="12"/>
      <c r="E24" s="17">
        <f>+E15+E18+E21</f>
        <v>1720838.56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44074</v>
      </c>
      <c r="C29" s="4" t="s">
        <v>71</v>
      </c>
      <c r="D29" s="4"/>
      <c r="E29" s="15">
        <v>1799470.55</v>
      </c>
    </row>
    <row r="30" spans="1:5" x14ac:dyDescent="0.35">
      <c r="A30" s="7"/>
      <c r="B30" s="20">
        <f>+B29</f>
        <v>44074</v>
      </c>
      <c r="C30" s="8" t="s">
        <v>83</v>
      </c>
      <c r="D30" s="8"/>
      <c r="E30" s="16">
        <v>194455.58</v>
      </c>
    </row>
    <row r="31" spans="1:5" x14ac:dyDescent="0.35">
      <c r="A31" s="7"/>
      <c r="B31" s="8"/>
      <c r="C31" s="8"/>
      <c r="D31" s="8"/>
      <c r="E31" s="16"/>
    </row>
    <row r="32" spans="1:5" x14ac:dyDescent="0.35">
      <c r="A32" s="7"/>
      <c r="B32" s="8"/>
      <c r="C32" s="8"/>
      <c r="D32" s="8"/>
      <c r="E32" s="16"/>
    </row>
    <row r="33" spans="1:5" x14ac:dyDescent="0.35">
      <c r="A33" s="7"/>
      <c r="B33" s="8"/>
      <c r="C33" s="8"/>
      <c r="D33" s="8"/>
      <c r="E33" s="16"/>
    </row>
    <row r="34" spans="1:5" x14ac:dyDescent="0.35">
      <c r="A34" s="7" t="s">
        <v>0</v>
      </c>
      <c r="B34" s="8" t="s">
        <v>23</v>
      </c>
      <c r="C34" s="8"/>
      <c r="D34" s="8"/>
      <c r="E34" s="16">
        <v>-45441.19</v>
      </c>
    </row>
    <row r="35" spans="1:5" x14ac:dyDescent="0.35">
      <c r="A35" s="7"/>
      <c r="B35" s="8" t="s">
        <v>24</v>
      </c>
      <c r="C35" s="8"/>
      <c r="D35" s="8"/>
      <c r="E35" s="16">
        <v>-227645.78</v>
      </c>
    </row>
    <row r="36" spans="1:5" x14ac:dyDescent="0.35">
      <c r="A36" s="7"/>
      <c r="B36" s="8"/>
      <c r="C36" s="8"/>
      <c r="D36" s="8"/>
      <c r="E36" s="16"/>
    </row>
    <row r="37" spans="1:5" x14ac:dyDescent="0.35">
      <c r="A37" s="7" t="s">
        <v>66</v>
      </c>
      <c r="B37" s="20">
        <f>+B1</f>
        <v>44074</v>
      </c>
      <c r="C37" s="8"/>
      <c r="D37" s="8"/>
      <c r="E37" s="16">
        <f>SUM(E29:E36)</f>
        <v>1720839.1600000001</v>
      </c>
    </row>
    <row r="38" spans="1:5" x14ac:dyDescent="0.35">
      <c r="A38" s="7"/>
      <c r="B38" s="8"/>
      <c r="C38" s="8"/>
      <c r="D38" s="8"/>
      <c r="E38" s="16"/>
    </row>
    <row r="39" spans="1:5" x14ac:dyDescent="0.35">
      <c r="A39" s="11" t="s">
        <v>15</v>
      </c>
      <c r="B39" s="12"/>
      <c r="C39" s="12"/>
      <c r="D39" s="12"/>
      <c r="E39" s="17">
        <f>+E37-E11</f>
        <v>0.6000000003259629</v>
      </c>
    </row>
  </sheetData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sqref="A1:F40"/>
    </sheetView>
  </sheetViews>
  <sheetFormatPr defaultRowHeight="14.5" x14ac:dyDescent="0.35"/>
  <cols>
    <col min="1" max="1" width="34.1796875" bestFit="1" customWidth="1"/>
    <col min="2" max="2" width="9.7265625" bestFit="1" customWidth="1"/>
    <col min="5" max="5" width="13.54296875" bestFit="1" customWidth="1"/>
  </cols>
  <sheetData>
    <row r="1" spans="1:5" ht="18.5" x14ac:dyDescent="0.45">
      <c r="A1" s="2" t="s">
        <v>62</v>
      </c>
      <c r="B1" s="18">
        <v>44104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704195.28</v>
      </c>
    </row>
    <row r="4" spans="1:5" x14ac:dyDescent="0.35">
      <c r="A4" s="7" t="s">
        <v>2</v>
      </c>
      <c r="B4" s="8"/>
      <c r="C4" s="8"/>
      <c r="D4" s="8"/>
      <c r="E4" s="9">
        <v>-402411.82</v>
      </c>
    </row>
    <row r="5" spans="1:5" x14ac:dyDescent="0.35">
      <c r="A5" s="7" t="s">
        <v>4</v>
      </c>
      <c r="B5" s="8"/>
      <c r="C5" s="8"/>
      <c r="D5" s="8"/>
      <c r="E5" s="9">
        <v>23772.34</v>
      </c>
    </row>
    <row r="6" spans="1:5" x14ac:dyDescent="0.35">
      <c r="A6" s="7" t="s">
        <v>3</v>
      </c>
      <c r="B6" s="8"/>
      <c r="C6" s="8"/>
      <c r="D6" s="8"/>
      <c r="E6" s="9">
        <v>67256</v>
      </c>
    </row>
    <row r="7" spans="1:5" x14ac:dyDescent="0.35">
      <c r="A7" s="7" t="s">
        <v>5</v>
      </c>
      <c r="B7" s="8"/>
      <c r="C7" s="8"/>
      <c r="D7" s="8"/>
      <c r="E7" s="9">
        <v>-352196.15</v>
      </c>
    </row>
    <row r="8" spans="1:5" x14ac:dyDescent="0.35">
      <c r="A8" s="7" t="s">
        <v>6</v>
      </c>
      <c r="B8" s="8"/>
      <c r="C8" s="8"/>
      <c r="D8" s="8"/>
      <c r="E8" s="9">
        <v>239842.62</v>
      </c>
    </row>
    <row r="9" spans="1:5" x14ac:dyDescent="0.35">
      <c r="A9" s="7" t="s">
        <v>7</v>
      </c>
      <c r="B9" s="8"/>
      <c r="C9" s="8"/>
      <c r="D9" s="8"/>
      <c r="E9" s="9">
        <v>0</v>
      </c>
    </row>
    <row r="10" spans="1:5" x14ac:dyDescent="0.35">
      <c r="A10" s="7" t="s">
        <v>8</v>
      </c>
      <c r="B10" s="8"/>
      <c r="C10" s="8"/>
      <c r="D10" s="8"/>
      <c r="E10" s="9">
        <v>1284.49</v>
      </c>
    </row>
    <row r="11" spans="1:5" x14ac:dyDescent="0.35">
      <c r="A11" s="11" t="s">
        <v>67</v>
      </c>
      <c r="B11" s="21">
        <f>+B1</f>
        <v>44104</v>
      </c>
      <c r="C11" s="12"/>
      <c r="D11" s="12"/>
      <c r="E11" s="13">
        <f>SUM(E3:E10)</f>
        <v>281742.76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44075</v>
      </c>
      <c r="C15" s="4"/>
      <c r="D15" s="4"/>
      <c r="E15" s="15">
        <v>1720838.56</v>
      </c>
    </row>
    <row r="16" spans="1:5" x14ac:dyDescent="0.35">
      <c r="A16" s="7"/>
      <c r="B16" s="8"/>
      <c r="C16" s="8"/>
      <c r="D16" s="8"/>
      <c r="E16" s="16"/>
    </row>
    <row r="17" spans="1:5" x14ac:dyDescent="0.35">
      <c r="A17" s="7"/>
      <c r="B17" s="8"/>
      <c r="C17" s="8"/>
      <c r="D17" s="8"/>
      <c r="E17" s="16"/>
    </row>
    <row r="18" spans="1:5" x14ac:dyDescent="0.35">
      <c r="A18" s="7" t="s">
        <v>19</v>
      </c>
      <c r="B18" s="8"/>
      <c r="C18" s="8"/>
      <c r="D18" s="8"/>
      <c r="E18" s="16">
        <v>3123384.02</v>
      </c>
    </row>
    <row r="19" spans="1:5" x14ac:dyDescent="0.35">
      <c r="A19" s="7"/>
      <c r="B19" s="8"/>
      <c r="C19" s="8"/>
      <c r="D19" s="8"/>
      <c r="E19" s="16"/>
    </row>
    <row r="20" spans="1:5" x14ac:dyDescent="0.35">
      <c r="A20" s="7"/>
      <c r="B20" s="8"/>
      <c r="C20" s="8"/>
      <c r="D20" s="8"/>
      <c r="E20" s="16"/>
    </row>
    <row r="21" spans="1:5" x14ac:dyDescent="0.35">
      <c r="A21" s="7" t="s">
        <v>17</v>
      </c>
      <c r="B21" s="8"/>
      <c r="C21" s="8"/>
      <c r="D21" s="8"/>
      <c r="E21" s="16">
        <v>-4562479.82</v>
      </c>
    </row>
    <row r="22" spans="1:5" x14ac:dyDescent="0.35">
      <c r="A22" s="7"/>
      <c r="B22" s="8"/>
      <c r="C22" s="8"/>
      <c r="D22" s="8"/>
      <c r="E22" s="16"/>
    </row>
    <row r="23" spans="1:5" x14ac:dyDescent="0.35">
      <c r="A23" s="7"/>
      <c r="B23" s="8"/>
      <c r="C23" s="8"/>
      <c r="D23" s="8"/>
      <c r="E23" s="16"/>
    </row>
    <row r="24" spans="1:5" x14ac:dyDescent="0.35">
      <c r="A24" s="11" t="s">
        <v>63</v>
      </c>
      <c r="B24" s="21">
        <f>+B1</f>
        <v>44104</v>
      </c>
      <c r="C24" s="12"/>
      <c r="D24" s="12"/>
      <c r="E24" s="17">
        <f>+E15+E18+E21</f>
        <v>281742.75999999978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44104</v>
      </c>
      <c r="C29" s="4" t="s">
        <v>71</v>
      </c>
      <c r="D29" s="4"/>
      <c r="E29" s="15">
        <v>328125.77</v>
      </c>
    </row>
    <row r="30" spans="1:5" x14ac:dyDescent="0.35">
      <c r="A30" s="7"/>
      <c r="B30" s="20">
        <f>+B29</f>
        <v>44104</v>
      </c>
      <c r="C30" s="8" t="s">
        <v>83</v>
      </c>
      <c r="D30" s="8"/>
      <c r="E30" s="16">
        <v>194536.82</v>
      </c>
    </row>
    <row r="31" spans="1:5" x14ac:dyDescent="0.35">
      <c r="A31" s="7"/>
      <c r="B31" s="8"/>
      <c r="C31" s="8"/>
      <c r="D31" s="8"/>
      <c r="E31" s="16"/>
    </row>
    <row r="32" spans="1:5" x14ac:dyDescent="0.35">
      <c r="A32" s="7"/>
      <c r="B32" s="8"/>
      <c r="C32" s="8"/>
      <c r="D32" s="8"/>
      <c r="E32" s="16"/>
    </row>
    <row r="33" spans="1:5" x14ac:dyDescent="0.35">
      <c r="A33" s="7"/>
      <c r="B33" s="8"/>
      <c r="C33" s="8"/>
      <c r="D33" s="8"/>
      <c r="E33" s="16"/>
    </row>
    <row r="34" spans="1:5" x14ac:dyDescent="0.35">
      <c r="A34" s="7" t="s">
        <v>0</v>
      </c>
      <c r="B34" s="8" t="s">
        <v>23</v>
      </c>
      <c r="C34" s="8"/>
      <c r="D34" s="8"/>
      <c r="E34" s="16">
        <v>-7439.52</v>
      </c>
    </row>
    <row r="35" spans="1:5" x14ac:dyDescent="0.35">
      <c r="A35" s="7"/>
      <c r="B35" s="8" t="s">
        <v>24</v>
      </c>
      <c r="C35" s="8"/>
      <c r="D35" s="8"/>
      <c r="E35" s="16">
        <v>-233479.71</v>
      </c>
    </row>
    <row r="36" spans="1:5" x14ac:dyDescent="0.35">
      <c r="A36" s="7"/>
      <c r="B36" s="8"/>
      <c r="C36" s="8"/>
      <c r="D36" s="8"/>
      <c r="E36" s="16"/>
    </row>
    <row r="37" spans="1:5" x14ac:dyDescent="0.35">
      <c r="A37" s="7" t="s">
        <v>66</v>
      </c>
      <c r="B37" s="20">
        <f>+B1</f>
        <v>44104</v>
      </c>
      <c r="C37" s="8"/>
      <c r="D37" s="8"/>
      <c r="E37" s="16">
        <f>SUM(E29:E36)</f>
        <v>281743.35999999999</v>
      </c>
    </row>
    <row r="38" spans="1:5" x14ac:dyDescent="0.35">
      <c r="A38" s="7"/>
      <c r="B38" s="8"/>
      <c r="C38" s="8"/>
      <c r="D38" s="8"/>
      <c r="E38" s="16"/>
    </row>
    <row r="39" spans="1:5" x14ac:dyDescent="0.35">
      <c r="A39" s="11" t="s">
        <v>15</v>
      </c>
      <c r="B39" s="12"/>
      <c r="C39" s="12"/>
      <c r="D39" s="12"/>
      <c r="E39" s="17">
        <f>+E37-E11</f>
        <v>0.59999999997671694</v>
      </c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E15" sqref="E15"/>
    </sheetView>
  </sheetViews>
  <sheetFormatPr defaultRowHeight="14.5" x14ac:dyDescent="0.35"/>
  <cols>
    <col min="1" max="1" width="34.1796875" bestFit="1" customWidth="1"/>
    <col min="2" max="2" width="10.7265625" bestFit="1" customWidth="1"/>
    <col min="5" max="5" width="13.54296875" bestFit="1" customWidth="1"/>
  </cols>
  <sheetData>
    <row r="1" spans="1:5" ht="18.5" x14ac:dyDescent="0.45">
      <c r="A1" s="2" t="s">
        <v>62</v>
      </c>
      <c r="B1" s="18">
        <v>44135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489945.74</v>
      </c>
    </row>
    <row r="4" spans="1:5" x14ac:dyDescent="0.35">
      <c r="A4" s="7" t="s">
        <v>2</v>
      </c>
      <c r="B4" s="8"/>
      <c r="C4" s="8"/>
      <c r="D4" s="8"/>
      <c r="E4" s="9">
        <v>-113161.29</v>
      </c>
    </row>
    <row r="5" spans="1:5" x14ac:dyDescent="0.35">
      <c r="A5" s="7" t="s">
        <v>4</v>
      </c>
      <c r="B5" s="8"/>
      <c r="C5" s="8"/>
      <c r="D5" s="8"/>
      <c r="E5" s="9">
        <v>26546.21</v>
      </c>
    </row>
    <row r="6" spans="1:5" x14ac:dyDescent="0.35">
      <c r="A6" s="7" t="s">
        <v>3</v>
      </c>
      <c r="B6" s="8"/>
      <c r="C6" s="8"/>
      <c r="D6" s="8"/>
      <c r="E6" s="9">
        <v>67256</v>
      </c>
    </row>
    <row r="7" spans="1:5" x14ac:dyDescent="0.35">
      <c r="A7" s="7" t="s">
        <v>5</v>
      </c>
      <c r="B7" s="8"/>
      <c r="C7" s="8"/>
      <c r="D7" s="8"/>
      <c r="E7" s="9">
        <v>-495989.15</v>
      </c>
    </row>
    <row r="8" spans="1:5" x14ac:dyDescent="0.35">
      <c r="A8" s="7" t="s">
        <v>6</v>
      </c>
      <c r="B8" s="8"/>
      <c r="C8" s="8"/>
      <c r="D8" s="8"/>
      <c r="E8" s="9">
        <v>148729.56</v>
      </c>
    </row>
    <row r="9" spans="1:5" x14ac:dyDescent="0.35">
      <c r="A9" s="7" t="s">
        <v>7</v>
      </c>
      <c r="B9" s="8"/>
      <c r="C9" s="8"/>
      <c r="D9" s="8"/>
      <c r="E9" s="9">
        <v>0</v>
      </c>
    </row>
    <row r="10" spans="1:5" x14ac:dyDescent="0.35">
      <c r="A10" s="7" t="s">
        <v>8</v>
      </c>
      <c r="B10" s="8"/>
      <c r="C10" s="8"/>
      <c r="D10" s="8"/>
      <c r="E10" s="9">
        <v>21522.04</v>
      </c>
    </row>
    <row r="11" spans="1:5" x14ac:dyDescent="0.35">
      <c r="A11" s="11" t="s">
        <v>67</v>
      </c>
      <c r="B11" s="21">
        <f>+B1</f>
        <v>44135</v>
      </c>
      <c r="C11" s="12"/>
      <c r="D11" s="12"/>
      <c r="E11" s="13">
        <f>SUM(E3:E10)</f>
        <v>144849.11000000002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44105</v>
      </c>
      <c r="C15" s="4"/>
      <c r="D15" s="4"/>
      <c r="E15" s="15">
        <v>281742.76</v>
      </c>
    </row>
    <row r="16" spans="1:5" x14ac:dyDescent="0.35">
      <c r="A16" s="7"/>
      <c r="B16" s="8"/>
      <c r="C16" s="8"/>
      <c r="D16" s="8"/>
      <c r="E16" s="16"/>
    </row>
    <row r="17" spans="1:5" x14ac:dyDescent="0.35">
      <c r="A17" s="7"/>
      <c r="B17" s="8"/>
      <c r="C17" s="8"/>
      <c r="D17" s="8"/>
      <c r="E17" s="16"/>
    </row>
    <row r="18" spans="1:5" x14ac:dyDescent="0.35">
      <c r="A18" s="7" t="s">
        <v>19</v>
      </c>
      <c r="B18" s="8"/>
      <c r="C18" s="8"/>
      <c r="D18" s="8"/>
      <c r="E18" s="16">
        <v>2590239.7400000002</v>
      </c>
    </row>
    <row r="19" spans="1:5" x14ac:dyDescent="0.35">
      <c r="A19" s="7"/>
      <c r="B19" s="8"/>
      <c r="C19" s="8"/>
      <c r="D19" s="8"/>
      <c r="E19" s="16"/>
    </row>
    <row r="20" spans="1:5" x14ac:dyDescent="0.35">
      <c r="A20" s="7"/>
      <c r="B20" s="8"/>
      <c r="C20" s="8"/>
      <c r="D20" s="8"/>
      <c r="E20" s="16"/>
    </row>
    <row r="21" spans="1:5" x14ac:dyDescent="0.35">
      <c r="A21" s="7" t="s">
        <v>17</v>
      </c>
      <c r="B21" s="8"/>
      <c r="C21" s="8"/>
      <c r="D21" s="8"/>
      <c r="E21" s="16">
        <v>-2727133.39</v>
      </c>
    </row>
    <row r="22" spans="1:5" x14ac:dyDescent="0.35">
      <c r="A22" s="7"/>
      <c r="B22" s="8"/>
      <c r="C22" s="8"/>
      <c r="D22" s="8"/>
      <c r="E22" s="16"/>
    </row>
    <row r="23" spans="1:5" x14ac:dyDescent="0.35">
      <c r="A23" s="7"/>
      <c r="B23" s="8"/>
      <c r="C23" s="8"/>
      <c r="D23" s="8"/>
      <c r="E23" s="16"/>
    </row>
    <row r="24" spans="1:5" x14ac:dyDescent="0.35">
      <c r="A24" s="11" t="s">
        <v>63</v>
      </c>
      <c r="B24" s="21">
        <f>+B1</f>
        <v>44135</v>
      </c>
      <c r="C24" s="12"/>
      <c r="D24" s="12"/>
      <c r="E24" s="17">
        <f>+E15+E18+E21</f>
        <v>144849.10999999987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44135</v>
      </c>
      <c r="C29" s="4" t="s">
        <v>71</v>
      </c>
      <c r="D29" s="4"/>
      <c r="E29" s="15">
        <v>599829.13</v>
      </c>
    </row>
    <row r="30" spans="1:5" x14ac:dyDescent="0.35">
      <c r="A30" s="7"/>
      <c r="B30" s="20">
        <f>+B29</f>
        <v>44135</v>
      </c>
      <c r="C30" s="8" t="s">
        <v>83</v>
      </c>
      <c r="D30" s="8"/>
      <c r="E30" s="16">
        <v>0</v>
      </c>
    </row>
    <row r="31" spans="1:5" x14ac:dyDescent="0.35">
      <c r="A31" s="7"/>
      <c r="B31" s="8"/>
      <c r="C31" s="8"/>
      <c r="D31" s="8"/>
      <c r="E31" s="16"/>
    </row>
    <row r="32" spans="1:5" x14ac:dyDescent="0.35">
      <c r="A32" s="7"/>
      <c r="B32" s="8"/>
      <c r="C32" s="8"/>
      <c r="D32" s="8"/>
      <c r="E32" s="16"/>
    </row>
    <row r="33" spans="1:5" x14ac:dyDescent="0.35">
      <c r="A33" s="7" t="s">
        <v>85</v>
      </c>
      <c r="B33" s="8"/>
      <c r="C33" s="8"/>
      <c r="D33" s="8"/>
      <c r="E33" s="16">
        <v>-140000</v>
      </c>
    </row>
    <row r="34" spans="1:5" x14ac:dyDescent="0.35">
      <c r="A34" s="7" t="s">
        <v>0</v>
      </c>
      <c r="B34" s="8" t="s">
        <v>23</v>
      </c>
      <c r="C34" s="8"/>
      <c r="D34" s="8"/>
      <c r="E34" s="16">
        <v>-77862.05</v>
      </c>
    </row>
    <row r="35" spans="1:5" x14ac:dyDescent="0.35">
      <c r="A35" s="7"/>
      <c r="B35" s="8" t="s">
        <v>24</v>
      </c>
      <c r="C35" s="8"/>
      <c r="D35" s="8"/>
      <c r="E35" s="16">
        <v>-237117.97</v>
      </c>
    </row>
    <row r="36" spans="1:5" x14ac:dyDescent="0.35">
      <c r="A36" s="7"/>
      <c r="B36" s="8"/>
      <c r="C36" s="8"/>
      <c r="D36" s="8"/>
      <c r="E36" s="16"/>
    </row>
    <row r="37" spans="1:5" x14ac:dyDescent="0.35">
      <c r="A37" s="7" t="s">
        <v>66</v>
      </c>
      <c r="B37" s="20">
        <f>+B1</f>
        <v>44135</v>
      </c>
      <c r="C37" s="8"/>
      <c r="D37" s="8"/>
      <c r="E37" s="16">
        <f>SUM(E29:E36)</f>
        <v>144849.11000000002</v>
      </c>
    </row>
    <row r="38" spans="1:5" x14ac:dyDescent="0.35">
      <c r="A38" s="7"/>
      <c r="B38" s="8"/>
      <c r="C38" s="8"/>
      <c r="D38" s="8"/>
      <c r="E38" s="16"/>
    </row>
    <row r="39" spans="1:5" x14ac:dyDescent="0.35">
      <c r="A39" s="11" t="s">
        <v>15</v>
      </c>
      <c r="B39" s="12"/>
      <c r="C39" s="12"/>
      <c r="D39" s="12"/>
      <c r="E39" s="17">
        <f>+E37-E11</f>
        <v>0</v>
      </c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sqref="A1:E40"/>
    </sheetView>
  </sheetViews>
  <sheetFormatPr defaultRowHeight="14.5" x14ac:dyDescent="0.35"/>
  <cols>
    <col min="1" max="1" width="34.1796875" bestFit="1" customWidth="1"/>
    <col min="2" max="2" width="10.7265625" bestFit="1" customWidth="1"/>
    <col min="5" max="5" width="13.54296875" bestFit="1" customWidth="1"/>
  </cols>
  <sheetData>
    <row r="1" spans="1:5" ht="18.5" x14ac:dyDescent="0.45">
      <c r="A1" s="2" t="s">
        <v>62</v>
      </c>
      <c r="B1" s="18">
        <v>44165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1345639.11</v>
      </c>
    </row>
    <row r="4" spans="1:5" x14ac:dyDescent="0.35">
      <c r="A4" s="7" t="s">
        <v>2</v>
      </c>
      <c r="B4" s="8"/>
      <c r="C4" s="8"/>
      <c r="D4" s="8"/>
      <c r="E4" s="9">
        <v>-312028.19</v>
      </c>
    </row>
    <row r="5" spans="1:5" x14ac:dyDescent="0.35">
      <c r="A5" s="7" t="s">
        <v>4</v>
      </c>
      <c r="B5" s="8"/>
      <c r="C5" s="8"/>
      <c r="D5" s="8"/>
      <c r="E5" s="9">
        <v>24713</v>
      </c>
    </row>
    <row r="6" spans="1:5" x14ac:dyDescent="0.35">
      <c r="A6" s="7" t="s">
        <v>3</v>
      </c>
      <c r="B6" s="8"/>
      <c r="C6" s="8"/>
      <c r="D6" s="8"/>
      <c r="E6" s="9">
        <v>67256</v>
      </c>
    </row>
    <row r="7" spans="1:5" x14ac:dyDescent="0.35">
      <c r="A7" s="7" t="s">
        <v>5</v>
      </c>
      <c r="B7" s="8"/>
      <c r="C7" s="8"/>
      <c r="D7" s="8"/>
      <c r="E7" s="9">
        <v>534529.48</v>
      </c>
    </row>
    <row r="8" spans="1:5" x14ac:dyDescent="0.35">
      <c r="A8" s="7" t="s">
        <v>6</v>
      </c>
      <c r="B8" s="8"/>
      <c r="C8" s="8"/>
      <c r="D8" s="8"/>
      <c r="E8" s="9">
        <v>148729.56</v>
      </c>
    </row>
    <row r="9" spans="1:5" x14ac:dyDescent="0.35">
      <c r="A9" s="7" t="s">
        <v>7</v>
      </c>
      <c r="B9" s="8"/>
      <c r="C9" s="8"/>
      <c r="D9" s="8"/>
      <c r="E9" s="9">
        <v>0</v>
      </c>
    </row>
    <row r="10" spans="1:5" x14ac:dyDescent="0.35">
      <c r="A10" s="7" t="s">
        <v>8</v>
      </c>
      <c r="B10" s="8"/>
      <c r="C10" s="8"/>
      <c r="D10" s="8"/>
      <c r="E10" s="9">
        <v>25369.72</v>
      </c>
    </row>
    <row r="11" spans="1:5" x14ac:dyDescent="0.35">
      <c r="A11" s="11" t="s">
        <v>67</v>
      </c>
      <c r="B11" s="21">
        <f>+B1</f>
        <v>44165</v>
      </c>
      <c r="C11" s="12"/>
      <c r="D11" s="12"/>
      <c r="E11" s="13">
        <f>SUM(E3:E10)</f>
        <v>1834208.6800000002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44136</v>
      </c>
      <c r="C15" s="4"/>
      <c r="D15" s="4"/>
      <c r="E15" s="15">
        <v>202951.86</v>
      </c>
    </row>
    <row r="16" spans="1:5" x14ac:dyDescent="0.35">
      <c r="A16" s="7"/>
      <c r="B16" s="8"/>
      <c r="C16" s="8"/>
      <c r="D16" s="8"/>
      <c r="E16" s="16"/>
    </row>
    <row r="17" spans="1:5" x14ac:dyDescent="0.35">
      <c r="A17" s="7"/>
      <c r="B17" s="8"/>
      <c r="C17" s="8"/>
      <c r="D17" s="8"/>
      <c r="E17" s="16"/>
    </row>
    <row r="18" spans="1:5" x14ac:dyDescent="0.35">
      <c r="A18" s="7" t="s">
        <v>19</v>
      </c>
      <c r="B18" s="8"/>
      <c r="C18" s="8"/>
      <c r="D18" s="8"/>
      <c r="E18" s="16">
        <v>5247383.04</v>
      </c>
    </row>
    <row r="19" spans="1:5" x14ac:dyDescent="0.35">
      <c r="A19" s="7"/>
      <c r="B19" s="8"/>
      <c r="C19" s="8"/>
      <c r="D19" s="8"/>
      <c r="E19" s="16"/>
    </row>
    <row r="20" spans="1:5" x14ac:dyDescent="0.35">
      <c r="A20" s="7"/>
      <c r="B20" s="8"/>
      <c r="C20" s="8"/>
      <c r="D20" s="8"/>
      <c r="E20" s="16"/>
    </row>
    <row r="21" spans="1:5" x14ac:dyDescent="0.35">
      <c r="A21" s="7" t="s">
        <v>17</v>
      </c>
      <c r="B21" s="8"/>
      <c r="C21" s="8"/>
      <c r="D21" s="8"/>
      <c r="E21" s="16">
        <v>-3616126.22</v>
      </c>
    </row>
    <row r="22" spans="1:5" x14ac:dyDescent="0.35">
      <c r="A22" s="7"/>
      <c r="B22" s="8"/>
      <c r="C22" s="8"/>
      <c r="D22" s="8"/>
      <c r="E22" s="16"/>
    </row>
    <row r="23" spans="1:5" x14ac:dyDescent="0.35">
      <c r="A23" s="7"/>
      <c r="B23" s="8"/>
      <c r="C23" s="8"/>
      <c r="D23" s="8"/>
      <c r="E23" s="16"/>
    </row>
    <row r="24" spans="1:5" x14ac:dyDescent="0.35">
      <c r="A24" s="11" t="s">
        <v>63</v>
      </c>
      <c r="B24" s="21">
        <f>+B1</f>
        <v>44165</v>
      </c>
      <c r="C24" s="12"/>
      <c r="D24" s="12"/>
      <c r="E24" s="17">
        <f>+E15+E18+E21</f>
        <v>1834208.6800000002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44165</v>
      </c>
      <c r="C29" s="4" t="s">
        <v>71</v>
      </c>
      <c r="D29" s="4"/>
      <c r="E29" s="15">
        <v>2352896.25</v>
      </c>
    </row>
    <row r="30" spans="1:5" x14ac:dyDescent="0.35">
      <c r="A30" s="7"/>
      <c r="B30" s="20">
        <f>+B29</f>
        <v>44165</v>
      </c>
      <c r="C30" s="8" t="s">
        <v>83</v>
      </c>
      <c r="D30" s="8"/>
      <c r="E30" s="16">
        <v>0</v>
      </c>
    </row>
    <row r="31" spans="1:5" x14ac:dyDescent="0.35">
      <c r="A31" s="7"/>
      <c r="B31" s="8"/>
      <c r="C31" s="8"/>
      <c r="D31" s="8"/>
      <c r="E31" s="16"/>
    </row>
    <row r="32" spans="1:5" x14ac:dyDescent="0.35">
      <c r="A32" s="7"/>
      <c r="B32" s="8" t="s">
        <v>86</v>
      </c>
      <c r="C32" s="8"/>
      <c r="D32" s="8"/>
      <c r="E32" s="16">
        <v>-487</v>
      </c>
    </row>
    <row r="33" spans="1:5" x14ac:dyDescent="0.35">
      <c r="A33" s="7" t="s">
        <v>0</v>
      </c>
      <c r="B33" s="8" t="s">
        <v>23</v>
      </c>
      <c r="C33" s="8"/>
      <c r="D33" s="8"/>
      <c r="E33" s="16">
        <v>-254114.04</v>
      </c>
    </row>
    <row r="34" spans="1:5" x14ac:dyDescent="0.35">
      <c r="A34" s="7"/>
      <c r="B34" s="8" t="s">
        <v>24</v>
      </c>
      <c r="C34" s="8"/>
      <c r="D34" s="8"/>
      <c r="E34" s="16">
        <v>-264086.53000000003</v>
      </c>
    </row>
    <row r="35" spans="1:5" x14ac:dyDescent="0.35">
      <c r="A35" s="7"/>
      <c r="B35" s="8"/>
      <c r="C35" s="8"/>
      <c r="D35" s="8"/>
      <c r="E35" s="16"/>
    </row>
    <row r="36" spans="1:5" x14ac:dyDescent="0.35">
      <c r="A36" s="7" t="s">
        <v>66</v>
      </c>
      <c r="B36" s="20">
        <v>44165</v>
      </c>
      <c r="C36" s="8"/>
      <c r="D36" s="8"/>
      <c r="E36" s="16">
        <f>SUM(E29:E35)</f>
        <v>1834208.68</v>
      </c>
    </row>
    <row r="37" spans="1:5" x14ac:dyDescent="0.35">
      <c r="A37" s="7"/>
      <c r="B37" s="8"/>
      <c r="C37" s="8"/>
      <c r="D37" s="8"/>
      <c r="E37" s="16"/>
    </row>
    <row r="38" spans="1:5" x14ac:dyDescent="0.3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sqref="A1:E38"/>
    </sheetView>
  </sheetViews>
  <sheetFormatPr defaultRowHeight="14.5" x14ac:dyDescent="0.35"/>
  <cols>
    <col min="1" max="1" width="30.7265625" customWidth="1"/>
    <col min="2" max="2" width="28.1796875" bestFit="1" customWidth="1"/>
    <col min="4" max="4" width="11.81640625" customWidth="1"/>
    <col min="5" max="5" width="13.54296875" bestFit="1" customWidth="1"/>
  </cols>
  <sheetData>
    <row r="1" spans="1:5" ht="18.5" x14ac:dyDescent="0.45">
      <c r="A1" s="2" t="s">
        <v>62</v>
      </c>
      <c r="B1" s="18">
        <v>44196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1978290.22</v>
      </c>
    </row>
    <row r="4" spans="1:5" x14ac:dyDescent="0.35">
      <c r="A4" s="7" t="s">
        <v>2</v>
      </c>
      <c r="B4" s="8"/>
      <c r="C4" s="8"/>
      <c r="D4" s="8"/>
      <c r="E4" s="9">
        <v>-350529.88</v>
      </c>
    </row>
    <row r="5" spans="1:5" x14ac:dyDescent="0.35">
      <c r="A5" s="7" t="s">
        <v>4</v>
      </c>
      <c r="B5" s="8"/>
      <c r="C5" s="8"/>
      <c r="D5" s="8"/>
      <c r="E5" s="9">
        <v>24893.86</v>
      </c>
    </row>
    <row r="6" spans="1:5" x14ac:dyDescent="0.35">
      <c r="A6" s="7" t="s">
        <v>3</v>
      </c>
      <c r="B6" s="8"/>
      <c r="C6" s="8"/>
      <c r="D6" s="8"/>
      <c r="E6" s="9">
        <v>67256</v>
      </c>
    </row>
    <row r="7" spans="1:5" x14ac:dyDescent="0.35">
      <c r="A7" s="7" t="s">
        <v>5</v>
      </c>
      <c r="B7" s="8"/>
      <c r="C7" s="8"/>
      <c r="D7" s="8"/>
      <c r="E7" s="9">
        <v>534529.48</v>
      </c>
    </row>
    <row r="8" spans="1:5" x14ac:dyDescent="0.35">
      <c r="A8" s="7" t="s">
        <v>6</v>
      </c>
      <c r="B8" s="8"/>
      <c r="C8" s="8"/>
      <c r="D8" s="8"/>
      <c r="E8" s="9">
        <v>9280.26</v>
      </c>
    </row>
    <row r="9" spans="1:5" x14ac:dyDescent="0.35">
      <c r="A9" s="7" t="s">
        <v>7</v>
      </c>
      <c r="B9" s="8"/>
      <c r="C9" s="8"/>
      <c r="D9" s="8"/>
      <c r="E9" s="9">
        <v>0</v>
      </c>
    </row>
    <row r="10" spans="1:5" x14ac:dyDescent="0.35">
      <c r="A10" s="7" t="s">
        <v>8</v>
      </c>
      <c r="B10" s="8"/>
      <c r="C10" s="8"/>
      <c r="D10" s="8"/>
      <c r="E10" s="9">
        <v>10646.76</v>
      </c>
    </row>
    <row r="11" spans="1:5" x14ac:dyDescent="0.35">
      <c r="A11" s="11" t="s">
        <v>67</v>
      </c>
      <c r="B11" s="21">
        <f>+B1</f>
        <v>44196</v>
      </c>
      <c r="C11" s="12"/>
      <c r="D11" s="12"/>
      <c r="E11" s="13">
        <f>SUM(E3:E10)</f>
        <v>2274366.6999999993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44166</v>
      </c>
      <c r="C15" s="4"/>
      <c r="D15" s="4"/>
      <c r="E15" s="15">
        <v>1834208.68</v>
      </c>
    </row>
    <row r="16" spans="1:5" x14ac:dyDescent="0.35">
      <c r="A16" s="7"/>
      <c r="B16" s="8"/>
      <c r="C16" s="8"/>
      <c r="D16" s="8"/>
      <c r="E16" s="16"/>
    </row>
    <row r="17" spans="1:5" x14ac:dyDescent="0.35">
      <c r="A17" s="7"/>
      <c r="B17" s="8"/>
      <c r="C17" s="8"/>
      <c r="D17" s="8"/>
      <c r="E17" s="16"/>
    </row>
    <row r="18" spans="1:5" x14ac:dyDescent="0.35">
      <c r="A18" s="7" t="s">
        <v>19</v>
      </c>
      <c r="B18" s="8"/>
      <c r="C18" s="8"/>
      <c r="D18" s="8"/>
      <c r="E18" s="16">
        <v>2816718.54</v>
      </c>
    </row>
    <row r="19" spans="1:5" x14ac:dyDescent="0.35">
      <c r="A19" s="7"/>
      <c r="B19" s="8"/>
      <c r="C19" s="8"/>
      <c r="D19" s="8"/>
      <c r="E19" s="16"/>
    </row>
    <row r="20" spans="1:5" x14ac:dyDescent="0.35">
      <c r="A20" s="7"/>
      <c r="B20" s="8"/>
      <c r="C20" s="8"/>
      <c r="D20" s="8"/>
      <c r="E20" s="16"/>
    </row>
    <row r="21" spans="1:5" x14ac:dyDescent="0.35">
      <c r="A21" s="7" t="s">
        <v>17</v>
      </c>
      <c r="B21" s="8"/>
      <c r="C21" s="8"/>
      <c r="D21" s="8"/>
      <c r="E21" s="16">
        <v>-2376560.52</v>
      </c>
    </row>
    <row r="22" spans="1:5" x14ac:dyDescent="0.35">
      <c r="A22" s="7"/>
      <c r="B22" s="8"/>
      <c r="C22" s="8"/>
      <c r="D22" s="8"/>
      <c r="E22" s="16"/>
    </row>
    <row r="23" spans="1:5" x14ac:dyDescent="0.35">
      <c r="A23" s="7"/>
      <c r="B23" s="8"/>
      <c r="C23" s="8"/>
      <c r="D23" s="8"/>
      <c r="E23" s="16"/>
    </row>
    <row r="24" spans="1:5" x14ac:dyDescent="0.35">
      <c r="A24" s="11" t="s">
        <v>63</v>
      </c>
      <c r="B24" s="21">
        <f>+B1</f>
        <v>44196</v>
      </c>
      <c r="C24" s="12"/>
      <c r="D24" s="12"/>
      <c r="E24" s="17">
        <f>+E15+E18+E21</f>
        <v>2274366.6999999997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44196</v>
      </c>
      <c r="C29" s="4" t="s">
        <v>71</v>
      </c>
      <c r="D29" s="4"/>
      <c r="E29" s="15">
        <v>2643510.7400000002</v>
      </c>
    </row>
    <row r="30" spans="1:5" x14ac:dyDescent="0.35">
      <c r="A30" s="7"/>
      <c r="B30" s="20">
        <f>+B29</f>
        <v>44196</v>
      </c>
      <c r="C30" s="8" t="s">
        <v>83</v>
      </c>
      <c r="D30" s="8"/>
      <c r="E30" s="16">
        <v>0</v>
      </c>
    </row>
    <row r="31" spans="1:5" x14ac:dyDescent="0.35">
      <c r="A31" s="7"/>
      <c r="B31" s="8"/>
      <c r="C31" s="8"/>
      <c r="D31" s="8"/>
      <c r="E31" s="16"/>
    </row>
    <row r="32" spans="1:5" x14ac:dyDescent="0.35">
      <c r="A32" s="7"/>
      <c r="B32" s="8" t="s">
        <v>87</v>
      </c>
      <c r="C32" s="8"/>
      <c r="D32" s="8"/>
      <c r="E32" s="16">
        <v>-3591.25</v>
      </c>
    </row>
    <row r="33" spans="1:5" x14ac:dyDescent="0.35">
      <c r="A33" s="7" t="s">
        <v>0</v>
      </c>
      <c r="B33" s="8" t="s">
        <v>23</v>
      </c>
      <c r="C33" s="8"/>
      <c r="D33" s="8"/>
      <c r="E33" s="16">
        <v>-64430.720000000001</v>
      </c>
    </row>
    <row r="34" spans="1:5" x14ac:dyDescent="0.35">
      <c r="A34" s="7"/>
      <c r="B34" s="8" t="s">
        <v>24</v>
      </c>
      <c r="C34" s="8"/>
      <c r="D34" s="8"/>
      <c r="E34" s="16">
        <v>-301122.07</v>
      </c>
    </row>
    <row r="35" spans="1:5" x14ac:dyDescent="0.35">
      <c r="A35" s="7"/>
      <c r="B35" s="8"/>
      <c r="C35" s="8"/>
      <c r="D35" s="8"/>
      <c r="E35" s="16"/>
    </row>
    <row r="36" spans="1:5" x14ac:dyDescent="0.35">
      <c r="A36" s="7" t="s">
        <v>66</v>
      </c>
      <c r="B36" s="20">
        <v>44196</v>
      </c>
      <c r="C36" s="8"/>
      <c r="D36" s="8"/>
      <c r="E36" s="16">
        <f>SUM(E29:E35)</f>
        <v>2274366.7000000002</v>
      </c>
    </row>
    <row r="37" spans="1:5" x14ac:dyDescent="0.35">
      <c r="A37" s="7"/>
      <c r="B37" s="8"/>
      <c r="C37" s="8"/>
      <c r="D37" s="8"/>
      <c r="E37" s="16"/>
    </row>
    <row r="38" spans="1:5" x14ac:dyDescent="0.3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5" workbookViewId="0">
      <selection activeCell="I15" sqref="I15"/>
    </sheetView>
  </sheetViews>
  <sheetFormatPr defaultRowHeight="14.5" x14ac:dyDescent="0.35"/>
  <cols>
    <col min="8" max="8" width="13.54296875" bestFit="1" customWidth="1"/>
  </cols>
  <sheetData>
    <row r="1" spans="1:8" x14ac:dyDescent="0.35">
      <c r="H1" s="1"/>
    </row>
    <row r="2" spans="1:8" ht="18.5" x14ac:dyDescent="0.45">
      <c r="A2" s="2" t="s">
        <v>50</v>
      </c>
      <c r="B2" s="2"/>
      <c r="C2" s="2"/>
      <c r="D2" s="2"/>
      <c r="H2" s="1"/>
    </row>
    <row r="3" spans="1:8" x14ac:dyDescent="0.35">
      <c r="H3" s="1"/>
    </row>
    <row r="4" spans="1:8" x14ac:dyDescent="0.3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35">
      <c r="A5" s="7" t="s">
        <v>2</v>
      </c>
      <c r="B5" s="8"/>
      <c r="C5" s="8"/>
      <c r="D5" s="8"/>
      <c r="E5" s="8"/>
      <c r="F5" s="8"/>
      <c r="G5" s="8"/>
      <c r="H5" s="9">
        <v>163885.94</v>
      </c>
    </row>
    <row r="6" spans="1:8" x14ac:dyDescent="0.3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35">
      <c r="A7" s="7" t="s">
        <v>4</v>
      </c>
      <c r="B7" s="8"/>
      <c r="C7" s="8"/>
      <c r="D7" s="8"/>
      <c r="E7" s="8"/>
      <c r="F7" s="8"/>
      <c r="G7" s="8"/>
      <c r="H7" s="9">
        <v>19536.939999999999</v>
      </c>
    </row>
    <row r="8" spans="1:8" x14ac:dyDescent="0.35">
      <c r="A8" s="7" t="s">
        <v>5</v>
      </c>
      <c r="B8" s="8"/>
      <c r="C8" s="8"/>
      <c r="D8" s="8"/>
      <c r="E8" s="8"/>
      <c r="F8" s="8"/>
      <c r="G8" s="8"/>
      <c r="H8" s="9">
        <v>600554.82999999996</v>
      </c>
    </row>
    <row r="9" spans="1:8" x14ac:dyDescent="0.35">
      <c r="A9" s="7" t="s">
        <v>6</v>
      </c>
      <c r="B9" s="8"/>
      <c r="C9" s="8"/>
      <c r="D9" s="8"/>
      <c r="E9" s="8"/>
      <c r="F9" s="8"/>
      <c r="G9" s="8"/>
      <c r="H9" s="9">
        <v>173869.22</v>
      </c>
    </row>
    <row r="10" spans="1:8" x14ac:dyDescent="0.35">
      <c r="A10" s="7" t="s">
        <v>7</v>
      </c>
      <c r="B10" s="8"/>
      <c r="C10" s="8"/>
      <c r="D10" s="8"/>
      <c r="E10" s="8"/>
      <c r="F10" s="8"/>
      <c r="G10" s="8"/>
      <c r="H10" s="9">
        <v>-16529.189999999999</v>
      </c>
    </row>
    <row r="11" spans="1:8" x14ac:dyDescent="0.35">
      <c r="A11" s="7" t="s">
        <v>8</v>
      </c>
      <c r="B11" s="8"/>
      <c r="C11" s="8"/>
      <c r="D11" s="8"/>
      <c r="E11" s="8"/>
      <c r="F11" s="8"/>
      <c r="G11" s="8"/>
      <c r="H11" s="9">
        <v>115882.62</v>
      </c>
    </row>
    <row r="12" spans="1:8" x14ac:dyDescent="0.35">
      <c r="A12" s="11" t="s">
        <v>53</v>
      </c>
      <c r="B12" s="12"/>
      <c r="C12" s="12"/>
      <c r="D12" s="12"/>
      <c r="E12" s="12"/>
      <c r="F12" s="12"/>
      <c r="G12" s="12"/>
      <c r="H12" s="13">
        <f>SUM(H4:H11)</f>
        <v>3241443.8200000003</v>
      </c>
    </row>
    <row r="13" spans="1:8" x14ac:dyDescent="0.35">
      <c r="H13" s="1"/>
    </row>
    <row r="14" spans="1:8" ht="18.5" x14ac:dyDescent="0.45">
      <c r="A14" s="2" t="s">
        <v>20</v>
      </c>
      <c r="H14" s="1"/>
    </row>
    <row r="15" spans="1:8" x14ac:dyDescent="0.35">
      <c r="H15" s="1"/>
    </row>
    <row r="16" spans="1:8" x14ac:dyDescent="0.35">
      <c r="A16" s="3" t="s">
        <v>51</v>
      </c>
      <c r="B16" s="4"/>
      <c r="C16" s="4"/>
      <c r="D16" s="4"/>
      <c r="E16" s="4"/>
      <c r="F16" s="4"/>
      <c r="G16" s="4"/>
      <c r="H16" s="15">
        <v>2734227.9</v>
      </c>
    </row>
    <row r="17" spans="1:8" x14ac:dyDescent="0.35">
      <c r="A17" s="7"/>
      <c r="B17" s="8"/>
      <c r="C17" s="8"/>
      <c r="D17" s="8"/>
      <c r="E17" s="8"/>
      <c r="F17" s="8"/>
      <c r="G17" s="8"/>
      <c r="H17" s="16"/>
    </row>
    <row r="18" spans="1:8" x14ac:dyDescent="0.35">
      <c r="A18" s="7"/>
      <c r="B18" s="8"/>
      <c r="C18" s="8"/>
      <c r="D18" s="8"/>
      <c r="E18" s="8"/>
      <c r="F18" s="8"/>
      <c r="G18" s="8"/>
      <c r="H18" s="16"/>
    </row>
    <row r="19" spans="1:8" x14ac:dyDescent="0.35">
      <c r="A19" s="7" t="s">
        <v>19</v>
      </c>
      <c r="B19" s="8"/>
      <c r="C19" s="8"/>
      <c r="D19" s="8"/>
      <c r="E19" s="8"/>
      <c r="F19" s="8"/>
      <c r="G19" s="8"/>
      <c r="H19" s="16">
        <v>1556495.89</v>
      </c>
    </row>
    <row r="20" spans="1:8" x14ac:dyDescent="0.35">
      <c r="A20" s="7"/>
      <c r="B20" s="8"/>
      <c r="C20" s="8"/>
      <c r="D20" s="8"/>
      <c r="E20" s="8"/>
      <c r="F20" s="8"/>
      <c r="G20" s="8"/>
      <c r="H20" s="16"/>
    </row>
    <row r="21" spans="1:8" x14ac:dyDescent="0.35">
      <c r="A21" s="7"/>
      <c r="B21" s="8"/>
      <c r="C21" s="8"/>
      <c r="D21" s="8"/>
      <c r="E21" s="8"/>
      <c r="F21" s="8"/>
      <c r="G21" s="8"/>
      <c r="H21" s="16"/>
    </row>
    <row r="22" spans="1:8" x14ac:dyDescent="0.35">
      <c r="A22" s="7" t="s">
        <v>17</v>
      </c>
      <c r="B22" s="8"/>
      <c r="C22" s="8"/>
      <c r="D22" s="8"/>
      <c r="E22" s="8"/>
      <c r="F22" s="8"/>
      <c r="G22" s="8"/>
      <c r="H22" s="16">
        <f>-928689.77-29075.62-38576.56-19308.23-16529.19-17100.6</f>
        <v>-1049279.97</v>
      </c>
    </row>
    <row r="23" spans="1:8" x14ac:dyDescent="0.35">
      <c r="A23" s="7"/>
      <c r="B23" s="8"/>
      <c r="C23" s="8"/>
      <c r="D23" s="8"/>
      <c r="E23" s="8"/>
      <c r="F23" s="8"/>
      <c r="G23" s="8"/>
      <c r="H23" s="16"/>
    </row>
    <row r="24" spans="1:8" x14ac:dyDescent="0.35">
      <c r="A24" s="7"/>
      <c r="B24" s="8"/>
      <c r="C24" s="8"/>
      <c r="D24" s="8"/>
      <c r="E24" s="8"/>
      <c r="F24" s="8"/>
      <c r="G24" s="8"/>
      <c r="H24" s="16"/>
    </row>
    <row r="25" spans="1:8" x14ac:dyDescent="0.35">
      <c r="A25" s="11" t="s">
        <v>52</v>
      </c>
      <c r="B25" s="12"/>
      <c r="C25" s="12"/>
      <c r="D25" s="12"/>
      <c r="E25" s="12"/>
      <c r="F25" s="12"/>
      <c r="G25" s="12"/>
      <c r="H25" s="17">
        <f>+H16+H19+H22</f>
        <v>3241443.8200000003</v>
      </c>
    </row>
    <row r="26" spans="1:8" x14ac:dyDescent="0.35">
      <c r="H26" s="1"/>
    </row>
    <row r="27" spans="1:8" ht="18.5" x14ac:dyDescent="0.45">
      <c r="A27" s="2" t="s">
        <v>14</v>
      </c>
      <c r="H27" s="1"/>
    </row>
    <row r="28" spans="1:8" x14ac:dyDescent="0.35">
      <c r="H28" s="1"/>
    </row>
    <row r="29" spans="1:8" x14ac:dyDescent="0.35">
      <c r="A29" s="3" t="s">
        <v>54</v>
      </c>
      <c r="B29" s="4"/>
      <c r="C29" s="4"/>
      <c r="D29" s="4"/>
      <c r="E29" s="4" t="s">
        <v>21</v>
      </c>
      <c r="F29" s="4"/>
      <c r="G29" s="4"/>
      <c r="H29" s="15">
        <v>3382338.45</v>
      </c>
    </row>
    <row r="30" spans="1:8" x14ac:dyDescent="0.3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35">
      <c r="A31" s="7"/>
      <c r="B31" s="8"/>
      <c r="C31" s="8"/>
      <c r="D31" s="8"/>
      <c r="E31" s="8"/>
      <c r="F31" s="8"/>
      <c r="G31" s="8"/>
      <c r="H31" s="16"/>
    </row>
    <row r="32" spans="1:8" x14ac:dyDescent="0.35">
      <c r="A32" s="7"/>
      <c r="B32" s="8"/>
      <c r="C32" s="8"/>
      <c r="D32" s="8"/>
      <c r="E32" s="8"/>
      <c r="F32" s="8"/>
      <c r="G32" s="8"/>
      <c r="H32" s="16"/>
    </row>
    <row r="33" spans="1:8" x14ac:dyDescent="0.35">
      <c r="A33" s="7"/>
      <c r="B33" s="8"/>
      <c r="C33" s="8"/>
      <c r="D33" s="8"/>
      <c r="E33" s="8"/>
      <c r="F33" s="8"/>
      <c r="G33" s="8"/>
      <c r="H33" s="16"/>
    </row>
    <row r="34" spans="1:8" x14ac:dyDescent="0.35">
      <c r="A34" s="7"/>
      <c r="B34" s="8"/>
      <c r="C34" s="8"/>
      <c r="D34" s="8"/>
      <c r="E34" s="8"/>
      <c r="F34" s="8"/>
      <c r="G34" s="8"/>
      <c r="H34" s="16"/>
    </row>
    <row r="35" spans="1:8" x14ac:dyDescent="0.35">
      <c r="A35" s="7"/>
      <c r="B35" s="8"/>
      <c r="C35" s="8"/>
      <c r="D35" s="8"/>
      <c r="E35" s="8"/>
      <c r="F35" s="8"/>
      <c r="G35" s="8"/>
      <c r="H35" s="16"/>
    </row>
    <row r="36" spans="1:8" x14ac:dyDescent="0.35">
      <c r="A36" s="7"/>
      <c r="B36" s="8"/>
      <c r="C36" s="8"/>
      <c r="D36" s="8"/>
      <c r="E36" s="8"/>
      <c r="F36" s="8"/>
      <c r="G36" s="8"/>
      <c r="H36" s="16"/>
    </row>
    <row r="37" spans="1:8" x14ac:dyDescent="0.3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-242889.71</v>
      </c>
    </row>
    <row r="38" spans="1:8" x14ac:dyDescent="0.35">
      <c r="A38" s="7"/>
      <c r="B38" s="8"/>
      <c r="C38" s="8"/>
      <c r="D38" s="8" t="s">
        <v>24</v>
      </c>
      <c r="E38" s="8"/>
      <c r="F38" s="8"/>
      <c r="G38" s="8"/>
      <c r="H38" s="16">
        <v>-88063.92</v>
      </c>
    </row>
    <row r="39" spans="1:8" x14ac:dyDescent="0.35">
      <c r="A39" s="7" t="s">
        <v>55</v>
      </c>
      <c r="B39" s="8"/>
      <c r="C39" s="8"/>
      <c r="D39" s="8"/>
      <c r="E39" s="8"/>
      <c r="F39" s="8"/>
      <c r="G39" s="8"/>
      <c r="H39" s="16">
        <f>SUM(H29:H38)</f>
        <v>3241376.16</v>
      </c>
    </row>
    <row r="40" spans="1:8" x14ac:dyDescent="0.35">
      <c r="A40" s="7"/>
      <c r="B40" s="8"/>
      <c r="C40" s="8"/>
      <c r="D40" s="8"/>
      <c r="E40" s="8"/>
      <c r="F40" s="8"/>
      <c r="G40" s="8"/>
      <c r="H40" s="16"/>
    </row>
    <row r="41" spans="1:8" x14ac:dyDescent="0.35">
      <c r="A41" s="7"/>
      <c r="B41" s="8"/>
      <c r="C41" s="8"/>
      <c r="D41" s="8"/>
      <c r="E41" s="8"/>
      <c r="F41" s="8"/>
      <c r="G41" s="8"/>
      <c r="H41" s="16"/>
    </row>
    <row r="42" spans="1:8" x14ac:dyDescent="0.3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35">
      <c r="H43" s="1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sqref="A1:E38"/>
    </sheetView>
  </sheetViews>
  <sheetFormatPr defaultRowHeight="14.5" x14ac:dyDescent="0.35"/>
  <cols>
    <col min="1" max="1" width="34.1796875" bestFit="1" customWidth="1"/>
    <col min="2" max="2" width="21.7265625" customWidth="1"/>
    <col min="5" max="5" width="13.54296875" bestFit="1" customWidth="1"/>
  </cols>
  <sheetData>
    <row r="1" spans="1:5" ht="18.5" x14ac:dyDescent="0.45">
      <c r="A1" s="2" t="s">
        <v>62</v>
      </c>
      <c r="B1" s="18">
        <v>44227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2355080.67</v>
      </c>
    </row>
    <row r="4" spans="1:5" x14ac:dyDescent="0.35">
      <c r="A4" s="7" t="s">
        <v>2</v>
      </c>
      <c r="B4" s="8"/>
      <c r="C4" s="8"/>
      <c r="D4" s="8"/>
      <c r="E4" s="9">
        <v>-407935.86</v>
      </c>
    </row>
    <row r="5" spans="1:5" x14ac:dyDescent="0.35">
      <c r="A5" s="7" t="s">
        <v>4</v>
      </c>
      <c r="B5" s="8"/>
      <c r="C5" s="8"/>
      <c r="D5" s="8"/>
      <c r="E5" s="9">
        <v>24777.360000000001</v>
      </c>
    </row>
    <row r="6" spans="1:5" x14ac:dyDescent="0.35">
      <c r="A6" s="7" t="s">
        <v>3</v>
      </c>
      <c r="B6" s="8"/>
      <c r="C6" s="8"/>
      <c r="D6" s="8"/>
      <c r="E6" s="9">
        <v>67256</v>
      </c>
    </row>
    <row r="7" spans="1:5" x14ac:dyDescent="0.35">
      <c r="A7" s="7" t="s">
        <v>5</v>
      </c>
      <c r="B7" s="8"/>
      <c r="C7" s="8"/>
      <c r="D7" s="8"/>
      <c r="E7" s="9">
        <v>534529.48</v>
      </c>
    </row>
    <row r="8" spans="1:5" x14ac:dyDescent="0.35">
      <c r="A8" s="7" t="s">
        <v>6</v>
      </c>
      <c r="B8" s="8"/>
      <c r="C8" s="8"/>
      <c r="D8" s="8"/>
      <c r="E8" s="9">
        <v>9280.26</v>
      </c>
    </row>
    <row r="9" spans="1:5" x14ac:dyDescent="0.35">
      <c r="A9" s="7" t="s">
        <v>7</v>
      </c>
      <c r="B9" s="8"/>
      <c r="C9" s="8"/>
      <c r="D9" s="8"/>
      <c r="E9" s="9">
        <v>0</v>
      </c>
    </row>
    <row r="10" spans="1:5" x14ac:dyDescent="0.35">
      <c r="A10" s="7" t="s">
        <v>8</v>
      </c>
      <c r="B10" s="8"/>
      <c r="C10" s="8"/>
      <c r="D10" s="8"/>
      <c r="E10" s="9">
        <v>6484.09</v>
      </c>
    </row>
    <row r="11" spans="1:5" x14ac:dyDescent="0.35">
      <c r="A11" s="11" t="s">
        <v>67</v>
      </c>
      <c r="B11" s="21">
        <f>+B1</f>
        <v>44227</v>
      </c>
      <c r="C11" s="12"/>
      <c r="D11" s="12"/>
      <c r="E11" s="13">
        <f>SUM(E3:E10)</f>
        <v>2589472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44227</v>
      </c>
      <c r="C15" s="4"/>
      <c r="D15" s="4"/>
      <c r="E15" s="15">
        <v>2274366.7000000002</v>
      </c>
    </row>
    <row r="16" spans="1:5" x14ac:dyDescent="0.35">
      <c r="A16" s="7"/>
      <c r="B16" s="8"/>
      <c r="C16" s="8"/>
      <c r="D16" s="8"/>
      <c r="E16" s="16"/>
    </row>
    <row r="17" spans="1:5" x14ac:dyDescent="0.35">
      <c r="A17" s="7"/>
      <c r="B17" s="8"/>
      <c r="C17" s="8"/>
      <c r="D17" s="8"/>
      <c r="E17" s="16"/>
    </row>
    <row r="18" spans="1:5" x14ac:dyDescent="0.35">
      <c r="A18" s="7" t="s">
        <v>19</v>
      </c>
      <c r="B18" s="8"/>
      <c r="C18" s="8"/>
      <c r="D18" s="8"/>
      <c r="E18" s="16">
        <v>2367188.5</v>
      </c>
    </row>
    <row r="19" spans="1:5" x14ac:dyDescent="0.35">
      <c r="A19" s="7"/>
      <c r="B19" s="8"/>
      <c r="C19" s="8"/>
      <c r="D19" s="8"/>
      <c r="E19" s="16"/>
    </row>
    <row r="20" spans="1:5" x14ac:dyDescent="0.35">
      <c r="A20" s="7"/>
      <c r="B20" s="8"/>
      <c r="C20" s="8"/>
      <c r="D20" s="8"/>
      <c r="E20" s="16"/>
    </row>
    <row r="21" spans="1:5" x14ac:dyDescent="0.35">
      <c r="A21" s="7" t="s">
        <v>17</v>
      </c>
      <c r="B21" s="8"/>
      <c r="C21" s="8"/>
      <c r="D21" s="8"/>
      <c r="E21" s="16">
        <v>-2052083.2</v>
      </c>
    </row>
    <row r="22" spans="1:5" x14ac:dyDescent="0.35">
      <c r="A22" s="7"/>
      <c r="B22" s="8"/>
      <c r="C22" s="8"/>
      <c r="D22" s="8"/>
      <c r="E22" s="16"/>
    </row>
    <row r="23" spans="1:5" x14ac:dyDescent="0.35">
      <c r="A23" s="7"/>
      <c r="B23" s="8"/>
      <c r="C23" s="8"/>
      <c r="D23" s="8"/>
      <c r="E23" s="16"/>
    </row>
    <row r="24" spans="1:5" x14ac:dyDescent="0.35">
      <c r="A24" s="11" t="s">
        <v>63</v>
      </c>
      <c r="B24" s="21">
        <f>+B1</f>
        <v>44227</v>
      </c>
      <c r="C24" s="12"/>
      <c r="D24" s="12"/>
      <c r="E24" s="17">
        <f>+E15+E18+E21</f>
        <v>2589472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44227</v>
      </c>
      <c r="C29" s="4" t="s">
        <v>71</v>
      </c>
      <c r="D29" s="4"/>
      <c r="E29" s="15">
        <v>2904405.73</v>
      </c>
    </row>
    <row r="30" spans="1:5" x14ac:dyDescent="0.35">
      <c r="A30" s="7"/>
      <c r="B30" s="20">
        <f>+B29</f>
        <v>44227</v>
      </c>
      <c r="C30" s="8" t="s">
        <v>83</v>
      </c>
      <c r="D30" s="8"/>
      <c r="E30" s="16">
        <v>0</v>
      </c>
    </row>
    <row r="31" spans="1:5" x14ac:dyDescent="0.35">
      <c r="A31" s="7"/>
      <c r="B31" s="8"/>
      <c r="C31" s="8"/>
      <c r="D31" s="8"/>
      <c r="E31" s="16"/>
    </row>
    <row r="32" spans="1:5" x14ac:dyDescent="0.35">
      <c r="A32" s="7"/>
      <c r="B32" s="8" t="s">
        <v>88</v>
      </c>
      <c r="C32" s="8"/>
      <c r="D32" s="8"/>
      <c r="E32" s="16">
        <v>3881.36</v>
      </c>
    </row>
    <row r="33" spans="1:5" x14ac:dyDescent="0.35">
      <c r="A33" s="7" t="s">
        <v>0</v>
      </c>
      <c r="B33" s="8" t="s">
        <v>23</v>
      </c>
      <c r="C33" s="8"/>
      <c r="D33" s="8"/>
      <c r="E33" s="16">
        <v>-99544.62</v>
      </c>
    </row>
    <row r="34" spans="1:5" x14ac:dyDescent="0.35">
      <c r="A34" s="7"/>
      <c r="B34" s="8" t="s">
        <v>24</v>
      </c>
      <c r="C34" s="8"/>
      <c r="D34" s="8"/>
      <c r="E34" s="16">
        <v>-219270.47</v>
      </c>
    </row>
    <row r="35" spans="1:5" x14ac:dyDescent="0.35">
      <c r="A35" s="7"/>
      <c r="B35" s="8"/>
      <c r="C35" s="8"/>
      <c r="D35" s="8"/>
      <c r="E35" s="16"/>
    </row>
    <row r="36" spans="1:5" x14ac:dyDescent="0.35">
      <c r="A36" s="7" t="s">
        <v>66</v>
      </c>
      <c r="B36" s="20">
        <v>44227</v>
      </c>
      <c r="C36" s="8"/>
      <c r="D36" s="8"/>
      <c r="E36" s="16">
        <f>SUM(E29:E35)</f>
        <v>2589471.9999999995</v>
      </c>
    </row>
    <row r="37" spans="1:5" x14ac:dyDescent="0.35">
      <c r="A37" s="7"/>
      <c r="B37" s="8"/>
      <c r="C37" s="8"/>
      <c r="D37" s="8"/>
      <c r="E37" s="16"/>
    </row>
    <row r="38" spans="1:5" x14ac:dyDescent="0.3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16" workbookViewId="0">
      <selection activeCell="E34" sqref="E34"/>
    </sheetView>
  </sheetViews>
  <sheetFormatPr defaultRowHeight="14.5" x14ac:dyDescent="0.35"/>
  <cols>
    <col min="1" max="1" width="34.1796875" bestFit="1" customWidth="1"/>
    <col min="2" max="2" width="23.1796875" bestFit="1" customWidth="1"/>
    <col min="5" max="5" width="13.54296875" bestFit="1" customWidth="1"/>
  </cols>
  <sheetData>
    <row r="1" spans="1:5" ht="18.5" x14ac:dyDescent="0.45">
      <c r="A1" s="2" t="s">
        <v>62</v>
      </c>
      <c r="B1" s="18">
        <v>44255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2488254.85</v>
      </c>
    </row>
    <row r="4" spans="1:5" x14ac:dyDescent="0.35">
      <c r="A4" s="7" t="s">
        <v>2</v>
      </c>
      <c r="E4" s="1">
        <v>112658.81</v>
      </c>
    </row>
    <row r="5" spans="1:5" x14ac:dyDescent="0.35">
      <c r="A5" s="7" t="s">
        <v>4</v>
      </c>
      <c r="E5" s="1">
        <v>27009.93</v>
      </c>
    </row>
    <row r="6" spans="1:5" x14ac:dyDescent="0.35">
      <c r="A6" s="7" t="s">
        <v>3</v>
      </c>
      <c r="E6" s="1">
        <v>67256</v>
      </c>
    </row>
    <row r="7" spans="1:5" x14ac:dyDescent="0.35">
      <c r="A7" s="7" t="s">
        <v>5</v>
      </c>
      <c r="E7" s="1">
        <v>507053.86</v>
      </c>
    </row>
    <row r="8" spans="1:5" x14ac:dyDescent="0.35">
      <c r="A8" s="7" t="s">
        <v>6</v>
      </c>
      <c r="E8" s="1">
        <v>7113.29</v>
      </c>
    </row>
    <row r="9" spans="1:5" x14ac:dyDescent="0.35">
      <c r="A9" s="7" t="s">
        <v>7</v>
      </c>
      <c r="E9" s="1">
        <v>0</v>
      </c>
    </row>
    <row r="10" spans="1:5" x14ac:dyDescent="0.35">
      <c r="A10" s="7" t="s">
        <v>8</v>
      </c>
      <c r="E10" s="1">
        <v>-4189.74</v>
      </c>
    </row>
    <row r="11" spans="1:5" x14ac:dyDescent="0.35">
      <c r="A11" s="11" t="s">
        <v>67</v>
      </c>
      <c r="B11" s="21">
        <f>+B1</f>
        <v>44255</v>
      </c>
      <c r="C11" s="12"/>
      <c r="D11" s="12"/>
      <c r="E11" s="13">
        <f>SUM(E3:E10)</f>
        <v>3205157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44228</v>
      </c>
      <c r="C15" s="4"/>
      <c r="D15" s="4"/>
      <c r="E15" s="15">
        <v>2589472</v>
      </c>
    </row>
    <row r="16" spans="1:5" x14ac:dyDescent="0.35">
      <c r="A16" s="7"/>
      <c r="E16" s="16"/>
    </row>
    <row r="17" spans="1:5" x14ac:dyDescent="0.35">
      <c r="A17" s="7"/>
      <c r="E17" s="16"/>
    </row>
    <row r="18" spans="1:5" x14ac:dyDescent="0.35">
      <c r="A18" s="7" t="s">
        <v>19</v>
      </c>
      <c r="E18" s="16">
        <v>2466705.0099999998</v>
      </c>
    </row>
    <row r="19" spans="1:5" x14ac:dyDescent="0.35">
      <c r="A19" s="7"/>
      <c r="E19" s="16"/>
    </row>
    <row r="20" spans="1:5" x14ac:dyDescent="0.35">
      <c r="A20" s="7"/>
      <c r="E20" s="16"/>
    </row>
    <row r="21" spans="1:5" x14ac:dyDescent="0.35">
      <c r="A21" s="7" t="s">
        <v>17</v>
      </c>
      <c r="E21" s="16">
        <v>-1851020.01</v>
      </c>
    </row>
    <row r="22" spans="1:5" x14ac:dyDescent="0.35">
      <c r="A22" s="7"/>
      <c r="E22" s="16"/>
    </row>
    <row r="23" spans="1:5" x14ac:dyDescent="0.35">
      <c r="A23" s="7"/>
      <c r="E23" s="16"/>
    </row>
    <row r="24" spans="1:5" x14ac:dyDescent="0.35">
      <c r="A24" s="11" t="s">
        <v>63</v>
      </c>
      <c r="B24" s="21">
        <f>+B1</f>
        <v>44255</v>
      </c>
      <c r="C24" s="12"/>
      <c r="D24" s="12"/>
      <c r="E24" s="17">
        <f>+E15+E18+E21</f>
        <v>3205157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44255</v>
      </c>
      <c r="C29" s="4" t="s">
        <v>71</v>
      </c>
      <c r="D29" s="4"/>
      <c r="E29" s="15">
        <v>3507410.35</v>
      </c>
    </row>
    <row r="30" spans="1:5" x14ac:dyDescent="0.35">
      <c r="A30" s="7"/>
      <c r="B30" s="18">
        <f>+B29</f>
        <v>44255</v>
      </c>
      <c r="C30" t="s">
        <v>83</v>
      </c>
      <c r="E30" s="16">
        <v>0</v>
      </c>
    </row>
    <row r="31" spans="1:5" x14ac:dyDescent="0.35">
      <c r="A31" s="7"/>
      <c r="E31" s="16"/>
    </row>
    <row r="32" spans="1:5" x14ac:dyDescent="0.35">
      <c r="A32" s="7"/>
      <c r="B32" t="s">
        <v>89</v>
      </c>
      <c r="E32" s="16">
        <v>231.49</v>
      </c>
    </row>
    <row r="33" spans="1:5" x14ac:dyDescent="0.35">
      <c r="A33" s="7" t="s">
        <v>0</v>
      </c>
      <c r="B33" t="s">
        <v>23</v>
      </c>
      <c r="E33" s="16">
        <v>-17518.759999999998</v>
      </c>
    </row>
    <row r="34" spans="1:5" x14ac:dyDescent="0.35">
      <c r="A34" s="7"/>
      <c r="B34" t="s">
        <v>24</v>
      </c>
      <c r="E34" s="16">
        <v>-284966.08</v>
      </c>
    </row>
    <row r="35" spans="1:5" x14ac:dyDescent="0.35">
      <c r="A35" s="7"/>
      <c r="E35" s="16"/>
    </row>
    <row r="36" spans="1:5" x14ac:dyDescent="0.35">
      <c r="A36" s="7" t="s">
        <v>66</v>
      </c>
      <c r="B36" s="18">
        <v>44227</v>
      </c>
      <c r="E36" s="16">
        <f>SUM(E29:E35)</f>
        <v>3205157.0000000005</v>
      </c>
    </row>
    <row r="37" spans="1:5" x14ac:dyDescent="0.35">
      <c r="A37" s="7"/>
      <c r="E37" s="16"/>
    </row>
    <row r="38" spans="1:5" x14ac:dyDescent="0.3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sqref="A1:E38"/>
    </sheetView>
  </sheetViews>
  <sheetFormatPr defaultRowHeight="14.5" x14ac:dyDescent="0.35"/>
  <cols>
    <col min="1" max="1" width="34.1796875" bestFit="1" customWidth="1"/>
    <col min="2" max="2" width="9.7265625" bestFit="1" customWidth="1"/>
    <col min="5" max="5" width="13.54296875" bestFit="1" customWidth="1"/>
  </cols>
  <sheetData>
    <row r="1" spans="1:5" ht="18.5" x14ac:dyDescent="0.45">
      <c r="A1" s="2" t="s">
        <v>62</v>
      </c>
      <c r="B1" s="18">
        <v>44286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2158772.2799999998</v>
      </c>
    </row>
    <row r="4" spans="1:5" x14ac:dyDescent="0.35">
      <c r="A4" s="7" t="s">
        <v>2</v>
      </c>
      <c r="B4" s="8"/>
      <c r="C4" s="8"/>
      <c r="D4" s="8"/>
      <c r="E4" s="9">
        <v>29535.63</v>
      </c>
    </row>
    <row r="5" spans="1:5" x14ac:dyDescent="0.35">
      <c r="A5" s="7" t="s">
        <v>4</v>
      </c>
      <c r="B5" s="8"/>
      <c r="C5" s="8"/>
      <c r="D5" s="8"/>
      <c r="E5" s="9">
        <v>27136.53</v>
      </c>
    </row>
    <row r="6" spans="1:5" x14ac:dyDescent="0.35">
      <c r="A6" s="7" t="s">
        <v>3</v>
      </c>
      <c r="B6" s="8"/>
      <c r="C6" s="8"/>
      <c r="D6" s="8"/>
      <c r="E6" s="9">
        <v>67256</v>
      </c>
    </row>
    <row r="7" spans="1:5" x14ac:dyDescent="0.35">
      <c r="A7" s="7" t="s">
        <v>5</v>
      </c>
      <c r="B7" s="8"/>
      <c r="C7" s="8"/>
      <c r="D7" s="8"/>
      <c r="E7" s="9">
        <v>449056.98</v>
      </c>
    </row>
    <row r="8" spans="1:5" x14ac:dyDescent="0.35">
      <c r="A8" s="7" t="s">
        <v>6</v>
      </c>
      <c r="B8" s="8"/>
      <c r="C8" s="8"/>
      <c r="D8" s="8"/>
      <c r="E8" s="9">
        <v>7113.29</v>
      </c>
    </row>
    <row r="9" spans="1:5" x14ac:dyDescent="0.35">
      <c r="A9" s="7" t="s">
        <v>7</v>
      </c>
      <c r="B9" s="8"/>
      <c r="C9" s="8"/>
      <c r="D9" s="8"/>
      <c r="E9" s="9">
        <v>0</v>
      </c>
    </row>
    <row r="10" spans="1:5" x14ac:dyDescent="0.35">
      <c r="A10" s="7" t="s">
        <v>8</v>
      </c>
      <c r="B10" s="8"/>
      <c r="C10" s="8"/>
      <c r="D10" s="8"/>
      <c r="E10" s="9">
        <v>-19543.84</v>
      </c>
    </row>
    <row r="11" spans="1:5" x14ac:dyDescent="0.35">
      <c r="A11" s="11" t="s">
        <v>67</v>
      </c>
      <c r="B11" s="21">
        <f>+B1</f>
        <v>44286</v>
      </c>
      <c r="C11" s="12"/>
      <c r="D11" s="12"/>
      <c r="E11" s="13">
        <f>SUM(E3:E10)</f>
        <v>2719326.8699999996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44256</v>
      </c>
      <c r="C15" s="4"/>
      <c r="D15" s="4"/>
      <c r="E15" s="15">
        <v>3205157</v>
      </c>
    </row>
    <row r="16" spans="1:5" x14ac:dyDescent="0.35">
      <c r="A16" s="7"/>
      <c r="B16" s="8"/>
      <c r="C16" s="8"/>
      <c r="D16" s="8"/>
      <c r="E16" s="16"/>
    </row>
    <row r="17" spans="1:5" x14ac:dyDescent="0.35">
      <c r="A17" s="7"/>
      <c r="B17" s="8"/>
      <c r="C17" s="8"/>
      <c r="D17" s="8"/>
      <c r="E17" s="16"/>
    </row>
    <row r="18" spans="1:5" x14ac:dyDescent="0.35">
      <c r="A18" s="7" t="s">
        <v>19</v>
      </c>
      <c r="B18" s="8"/>
      <c r="C18" s="8"/>
      <c r="D18" s="8"/>
      <c r="E18" s="16">
        <v>1766961.31</v>
      </c>
    </row>
    <row r="19" spans="1:5" x14ac:dyDescent="0.35">
      <c r="A19" s="7"/>
      <c r="B19" s="8"/>
      <c r="C19" s="8"/>
      <c r="D19" s="8"/>
      <c r="E19" s="16"/>
    </row>
    <row r="20" spans="1:5" x14ac:dyDescent="0.35">
      <c r="A20" s="7"/>
      <c r="B20" s="8"/>
      <c r="C20" s="8"/>
      <c r="D20" s="8"/>
      <c r="E20" s="16"/>
    </row>
    <row r="21" spans="1:5" x14ac:dyDescent="0.35">
      <c r="A21" s="7" t="s">
        <v>17</v>
      </c>
      <c r="B21" s="8"/>
      <c r="C21" s="8"/>
      <c r="D21" s="8"/>
      <c r="E21" s="16">
        <v>-2252791.44</v>
      </c>
    </row>
    <row r="22" spans="1:5" x14ac:dyDescent="0.35">
      <c r="A22" s="7"/>
      <c r="B22" s="8"/>
      <c r="C22" s="8"/>
      <c r="D22" s="8"/>
      <c r="E22" s="16"/>
    </row>
    <row r="23" spans="1:5" x14ac:dyDescent="0.35">
      <c r="A23" s="7"/>
      <c r="B23" s="8"/>
      <c r="C23" s="8"/>
      <c r="D23" s="8"/>
      <c r="E23" s="16"/>
    </row>
    <row r="24" spans="1:5" x14ac:dyDescent="0.35">
      <c r="A24" s="11" t="s">
        <v>63</v>
      </c>
      <c r="B24" s="21">
        <f>+B1</f>
        <v>44286</v>
      </c>
      <c r="C24" s="12"/>
      <c r="D24" s="12"/>
      <c r="E24" s="17">
        <f>+E15+E18+E21</f>
        <v>2719326.8700000006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44286</v>
      </c>
      <c r="C29" s="4" t="s">
        <v>71</v>
      </c>
      <c r="D29" s="4"/>
      <c r="E29" s="15">
        <v>2981575.36</v>
      </c>
    </row>
    <row r="30" spans="1:5" x14ac:dyDescent="0.35">
      <c r="A30" s="7"/>
      <c r="B30" s="20">
        <f>+B29</f>
        <v>44286</v>
      </c>
      <c r="C30" s="8" t="s">
        <v>83</v>
      </c>
      <c r="D30" s="8"/>
      <c r="E30" s="16">
        <v>0</v>
      </c>
    </row>
    <row r="31" spans="1:5" x14ac:dyDescent="0.35">
      <c r="A31" s="7"/>
      <c r="B31" s="8"/>
      <c r="C31" s="8"/>
      <c r="D31" s="8"/>
      <c r="E31" s="16"/>
    </row>
    <row r="32" spans="1:5" x14ac:dyDescent="0.35">
      <c r="A32" s="7"/>
      <c r="B32" s="8" t="s">
        <v>90</v>
      </c>
      <c r="C32" s="8"/>
      <c r="D32" s="8"/>
      <c r="E32" s="16">
        <v>149.37</v>
      </c>
    </row>
    <row r="33" spans="1:5" x14ac:dyDescent="0.35">
      <c r="A33" s="7" t="s">
        <v>0</v>
      </c>
      <c r="B33" s="8" t="s">
        <v>23</v>
      </c>
      <c r="C33" s="8"/>
      <c r="D33" s="8"/>
      <c r="E33" s="16">
        <v>-10572.3</v>
      </c>
    </row>
    <row r="34" spans="1:5" x14ac:dyDescent="0.35">
      <c r="A34" s="7"/>
      <c r="B34" s="8" t="s">
        <v>24</v>
      </c>
      <c r="C34" s="8"/>
      <c r="D34" s="8"/>
      <c r="E34" s="16">
        <v>-251825.56</v>
      </c>
    </row>
    <row r="35" spans="1:5" x14ac:dyDescent="0.35">
      <c r="A35" s="7"/>
      <c r="B35" s="8"/>
      <c r="C35" s="8"/>
      <c r="D35" s="8"/>
      <c r="E35" s="16"/>
    </row>
    <row r="36" spans="1:5" x14ac:dyDescent="0.35">
      <c r="A36" s="7" t="s">
        <v>66</v>
      </c>
      <c r="B36" s="20">
        <v>44286</v>
      </c>
      <c r="C36" s="8"/>
      <c r="D36" s="8"/>
      <c r="E36" s="16">
        <f>SUM(E29:E35)</f>
        <v>2719326.87</v>
      </c>
    </row>
    <row r="37" spans="1:5" x14ac:dyDescent="0.35">
      <c r="A37" s="7"/>
      <c r="B37" s="8"/>
      <c r="C37" s="8"/>
      <c r="D37" s="8"/>
      <c r="E37" s="16"/>
    </row>
    <row r="38" spans="1:5" x14ac:dyDescent="0.3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>
      <selection sqref="A1:E37"/>
    </sheetView>
  </sheetViews>
  <sheetFormatPr defaultRowHeight="14.5" x14ac:dyDescent="0.35"/>
  <cols>
    <col min="1" max="1" width="34.1796875" bestFit="1" customWidth="1"/>
    <col min="2" max="2" width="26.26953125" bestFit="1" customWidth="1"/>
    <col min="5" max="5" width="14.81640625" bestFit="1" customWidth="1"/>
  </cols>
  <sheetData>
    <row r="1" spans="1:5" ht="18.5" x14ac:dyDescent="0.45">
      <c r="A1" s="2" t="s">
        <v>62</v>
      </c>
      <c r="B1" s="18">
        <v>44316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1980904.23</v>
      </c>
    </row>
    <row r="4" spans="1:5" x14ac:dyDescent="0.35">
      <c r="A4" s="7" t="s">
        <v>2</v>
      </c>
      <c r="B4" s="8"/>
      <c r="C4" s="8"/>
      <c r="D4" s="8"/>
      <c r="E4" s="9">
        <v>-55840.42</v>
      </c>
    </row>
    <row r="5" spans="1:5" x14ac:dyDescent="0.35">
      <c r="A5" s="7" t="s">
        <v>4</v>
      </c>
      <c r="B5" s="8"/>
      <c r="C5" s="8"/>
      <c r="D5" s="8"/>
      <c r="E5" s="9">
        <v>32957.79</v>
      </c>
    </row>
    <row r="6" spans="1:5" x14ac:dyDescent="0.35">
      <c r="A6" s="7" t="s">
        <v>3</v>
      </c>
      <c r="B6" s="8"/>
      <c r="C6" s="8"/>
      <c r="D6" s="8"/>
      <c r="E6" s="9">
        <v>67256</v>
      </c>
    </row>
    <row r="7" spans="1:5" x14ac:dyDescent="0.35">
      <c r="A7" s="7" t="s">
        <v>5</v>
      </c>
      <c r="B7" s="8"/>
      <c r="C7" s="8"/>
      <c r="D7" s="8"/>
      <c r="E7" s="9">
        <v>-324500.89</v>
      </c>
    </row>
    <row r="8" spans="1:5" x14ac:dyDescent="0.35">
      <c r="A8" s="7" t="s">
        <v>6</v>
      </c>
      <c r="B8" s="8"/>
      <c r="C8" s="8"/>
      <c r="D8" s="8"/>
      <c r="E8" s="9">
        <v>7113.29</v>
      </c>
    </row>
    <row r="9" spans="1:5" x14ac:dyDescent="0.35">
      <c r="A9" s="7" t="s">
        <v>7</v>
      </c>
      <c r="B9" s="8"/>
      <c r="C9" s="8"/>
      <c r="D9" s="8"/>
      <c r="E9" s="9">
        <v>0</v>
      </c>
    </row>
    <row r="10" spans="1:5" x14ac:dyDescent="0.35">
      <c r="A10" s="7" t="s">
        <v>8</v>
      </c>
      <c r="B10" s="8"/>
      <c r="C10" s="8"/>
      <c r="D10" s="8"/>
      <c r="E10" s="9">
        <v>6142.7</v>
      </c>
    </row>
    <row r="11" spans="1:5" x14ac:dyDescent="0.35">
      <c r="A11" s="11" t="s">
        <v>67</v>
      </c>
      <c r="B11" s="21">
        <f>+B1</f>
        <v>44316</v>
      </c>
      <c r="C11" s="12"/>
      <c r="D11" s="12"/>
      <c r="E11" s="13">
        <f>SUM(E3:E10)</f>
        <v>1714032.7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44287</v>
      </c>
      <c r="C15" s="4"/>
      <c r="D15" s="4"/>
      <c r="E15" s="15">
        <v>2719326.87</v>
      </c>
    </row>
    <row r="16" spans="1:5" x14ac:dyDescent="0.35">
      <c r="A16" s="7"/>
      <c r="B16" s="8"/>
      <c r="C16" s="8"/>
      <c r="D16" s="8"/>
      <c r="E16" s="16"/>
    </row>
    <row r="17" spans="1:5" x14ac:dyDescent="0.35">
      <c r="A17" s="7"/>
      <c r="B17" s="8"/>
      <c r="C17" s="8"/>
      <c r="D17" s="8"/>
      <c r="E17" s="16"/>
    </row>
    <row r="18" spans="1:5" x14ac:dyDescent="0.35">
      <c r="A18" s="7" t="s">
        <v>19</v>
      </c>
      <c r="B18" s="8"/>
      <c r="C18" s="8"/>
      <c r="D18" s="8"/>
      <c r="E18" s="16">
        <v>3184920.03</v>
      </c>
    </row>
    <row r="19" spans="1:5" x14ac:dyDescent="0.35">
      <c r="A19" s="7"/>
      <c r="B19" s="8"/>
      <c r="C19" s="8"/>
      <c r="D19" s="8"/>
      <c r="E19" s="16"/>
    </row>
    <row r="20" spans="1:5" x14ac:dyDescent="0.35">
      <c r="A20" s="7"/>
      <c r="B20" s="8"/>
      <c r="C20" s="8"/>
      <c r="D20" s="8"/>
      <c r="E20" s="16"/>
    </row>
    <row r="21" spans="1:5" x14ac:dyDescent="0.35">
      <c r="A21" s="7" t="s">
        <v>17</v>
      </c>
      <c r="B21" s="8"/>
      <c r="C21" s="8"/>
      <c r="D21" s="8"/>
      <c r="E21" s="16">
        <v>-4190214.2</v>
      </c>
    </row>
    <row r="22" spans="1:5" x14ac:dyDescent="0.35">
      <c r="A22" s="7"/>
      <c r="B22" s="8"/>
      <c r="C22" s="8"/>
      <c r="D22" s="8"/>
      <c r="E22" s="16"/>
    </row>
    <row r="23" spans="1:5" x14ac:dyDescent="0.35">
      <c r="A23" s="7"/>
      <c r="B23" s="8"/>
      <c r="C23" s="8"/>
      <c r="D23" s="8"/>
      <c r="E23" s="16"/>
    </row>
    <row r="24" spans="1:5" x14ac:dyDescent="0.35">
      <c r="A24" s="11" t="s">
        <v>63</v>
      </c>
      <c r="B24" s="21">
        <f>+B1</f>
        <v>44316</v>
      </c>
      <c r="C24" s="12"/>
      <c r="D24" s="12"/>
      <c r="E24" s="17">
        <f>+E15+E18+E21</f>
        <v>1714032.7000000002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44316</v>
      </c>
      <c r="C29" s="4" t="s">
        <v>71</v>
      </c>
      <c r="D29" s="4"/>
      <c r="E29" s="15">
        <v>2246460.36</v>
      </c>
    </row>
    <row r="30" spans="1:5" x14ac:dyDescent="0.35">
      <c r="A30" s="7"/>
      <c r="B30" s="8"/>
      <c r="C30" s="8"/>
      <c r="D30" s="8"/>
      <c r="E30" s="16"/>
    </row>
    <row r="31" spans="1:5" x14ac:dyDescent="0.35">
      <c r="A31" s="7"/>
      <c r="B31" s="8"/>
      <c r="C31" s="8"/>
      <c r="D31" s="8"/>
      <c r="E31" s="16"/>
    </row>
    <row r="32" spans="1:5" x14ac:dyDescent="0.35">
      <c r="A32" s="7" t="s">
        <v>0</v>
      </c>
      <c r="B32" s="8" t="s">
        <v>23</v>
      </c>
      <c r="C32" s="8"/>
      <c r="D32" s="8"/>
      <c r="E32" s="16">
        <v>-305287.27</v>
      </c>
    </row>
    <row r="33" spans="1:5" x14ac:dyDescent="0.35">
      <c r="A33" s="7"/>
      <c r="B33" s="8" t="s">
        <v>24</v>
      </c>
      <c r="C33" s="8"/>
      <c r="D33" s="8"/>
      <c r="E33" s="16">
        <v>-227101.72</v>
      </c>
    </row>
    <row r="34" spans="1:5" x14ac:dyDescent="0.35">
      <c r="A34" s="7"/>
      <c r="B34" s="8"/>
      <c r="C34" s="8"/>
      <c r="D34" s="8"/>
      <c r="E34" s="16"/>
    </row>
    <row r="35" spans="1:5" x14ac:dyDescent="0.35">
      <c r="A35" s="7" t="s">
        <v>66</v>
      </c>
      <c r="B35" s="20">
        <v>44316</v>
      </c>
      <c r="C35" s="8"/>
      <c r="D35" s="8"/>
      <c r="E35" s="16">
        <f>SUM(E29:E34)</f>
        <v>1714071.3699999999</v>
      </c>
    </row>
    <row r="36" spans="1:5" x14ac:dyDescent="0.35">
      <c r="A36" s="7"/>
      <c r="B36" s="8"/>
      <c r="C36" s="8"/>
      <c r="D36" s="8"/>
      <c r="E36" s="16"/>
    </row>
    <row r="37" spans="1:5" x14ac:dyDescent="0.35">
      <c r="A37" s="11" t="s">
        <v>15</v>
      </c>
      <c r="B37" s="12"/>
      <c r="C37" s="12"/>
      <c r="D37" s="12"/>
      <c r="E37" s="17">
        <f>+E35-E11</f>
        <v>38.669999999925494</v>
      </c>
    </row>
  </sheetData>
  <pageMargins left="0.7" right="0.7" top="0.75" bottom="0.75" header="0.3" footer="0.3"/>
  <pageSetup scale="96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sqref="A1:E38"/>
    </sheetView>
  </sheetViews>
  <sheetFormatPr defaultRowHeight="14.5" x14ac:dyDescent="0.35"/>
  <cols>
    <col min="1" max="1" width="34.1796875" bestFit="1" customWidth="1"/>
    <col min="2" max="2" width="9.7265625" bestFit="1" customWidth="1"/>
    <col min="4" max="4" width="10" customWidth="1"/>
    <col min="5" max="5" width="13.54296875" bestFit="1" customWidth="1"/>
  </cols>
  <sheetData>
    <row r="1" spans="1:5" ht="18.5" x14ac:dyDescent="0.45">
      <c r="A1" s="2" t="s">
        <v>62</v>
      </c>
      <c r="B1" s="18">
        <v>44347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1936358.7</v>
      </c>
    </row>
    <row r="4" spans="1:5" x14ac:dyDescent="0.35">
      <c r="A4" s="7" t="s">
        <v>2</v>
      </c>
      <c r="B4" s="8"/>
      <c r="C4" s="8"/>
      <c r="D4" s="8"/>
      <c r="E4" s="9">
        <v>112998.09</v>
      </c>
    </row>
    <row r="5" spans="1:5" x14ac:dyDescent="0.35">
      <c r="A5" s="7" t="s">
        <v>4</v>
      </c>
      <c r="B5" s="8"/>
      <c r="C5" s="8"/>
      <c r="D5" s="8"/>
      <c r="E5" s="9">
        <v>29414.55</v>
      </c>
    </row>
    <row r="6" spans="1:5" x14ac:dyDescent="0.35">
      <c r="A6" s="7" t="s">
        <v>3</v>
      </c>
      <c r="B6" s="8"/>
      <c r="C6" s="8"/>
      <c r="D6" s="8"/>
      <c r="E6" s="9">
        <v>134512</v>
      </c>
    </row>
    <row r="7" spans="1:5" x14ac:dyDescent="0.35">
      <c r="A7" s="7" t="s">
        <v>5</v>
      </c>
      <c r="B7" s="8"/>
      <c r="C7" s="8"/>
      <c r="D7" s="8"/>
      <c r="E7" s="9">
        <v>-324500.89</v>
      </c>
    </row>
    <row r="8" spans="1:5" x14ac:dyDescent="0.35">
      <c r="A8" s="7" t="s">
        <v>6</v>
      </c>
      <c r="B8" s="8"/>
      <c r="C8" s="8"/>
      <c r="D8" s="8"/>
      <c r="E8" s="9">
        <v>7113.29</v>
      </c>
    </row>
    <row r="9" spans="1:5" x14ac:dyDescent="0.35">
      <c r="A9" s="7" t="s">
        <v>7</v>
      </c>
      <c r="B9" s="8"/>
      <c r="C9" s="8"/>
      <c r="D9" s="8"/>
      <c r="E9" s="9">
        <v>0</v>
      </c>
    </row>
    <row r="10" spans="1:5" x14ac:dyDescent="0.35">
      <c r="A10" s="7" t="s">
        <v>8</v>
      </c>
      <c r="B10" s="8"/>
      <c r="C10" s="8"/>
      <c r="D10" s="8"/>
      <c r="E10" s="9">
        <v>26.29</v>
      </c>
    </row>
    <row r="11" spans="1:5" x14ac:dyDescent="0.35">
      <c r="A11" s="11" t="s">
        <v>67</v>
      </c>
      <c r="B11" s="21">
        <f>+B1</f>
        <v>44347</v>
      </c>
      <c r="C11" s="12"/>
      <c r="D11" s="12"/>
      <c r="E11" s="13">
        <f>SUM(E3:E10)</f>
        <v>1895922.0299999998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44317</v>
      </c>
      <c r="C15" s="4"/>
      <c r="D15" s="4"/>
      <c r="E15" s="15">
        <v>1714032.7</v>
      </c>
    </row>
    <row r="16" spans="1:5" x14ac:dyDescent="0.35">
      <c r="A16" s="7"/>
      <c r="B16" s="8"/>
      <c r="C16" s="8"/>
      <c r="D16" s="8"/>
      <c r="E16" s="16"/>
    </row>
    <row r="17" spans="1:5" x14ac:dyDescent="0.35">
      <c r="A17" s="7"/>
      <c r="B17" s="8"/>
      <c r="C17" s="8"/>
      <c r="D17" s="8"/>
      <c r="E17" s="16"/>
    </row>
    <row r="18" spans="1:5" x14ac:dyDescent="0.35">
      <c r="A18" s="7" t="s">
        <v>19</v>
      </c>
      <c r="B18" s="8"/>
      <c r="C18" s="8"/>
      <c r="D18" s="8"/>
      <c r="E18" s="16">
        <v>2096715.74</v>
      </c>
    </row>
    <row r="19" spans="1:5" x14ac:dyDescent="0.35">
      <c r="A19" s="7"/>
      <c r="B19" s="8"/>
      <c r="C19" s="8"/>
      <c r="D19" s="8"/>
      <c r="E19" s="16"/>
    </row>
    <row r="20" spans="1:5" x14ac:dyDescent="0.35">
      <c r="A20" s="7"/>
      <c r="B20" s="8"/>
      <c r="C20" s="8"/>
      <c r="D20" s="8"/>
      <c r="E20" s="16"/>
    </row>
    <row r="21" spans="1:5" x14ac:dyDescent="0.35">
      <c r="A21" s="7" t="s">
        <v>17</v>
      </c>
      <c r="B21" s="8"/>
      <c r="C21" s="8"/>
      <c r="D21" s="8"/>
      <c r="E21" s="16">
        <v>-1914826.41</v>
      </c>
    </row>
    <row r="22" spans="1:5" x14ac:dyDescent="0.35">
      <c r="A22" s="7"/>
      <c r="B22" s="8"/>
      <c r="C22" s="8"/>
      <c r="D22" s="8"/>
      <c r="E22" s="16"/>
    </row>
    <row r="23" spans="1:5" x14ac:dyDescent="0.35">
      <c r="A23" s="7"/>
      <c r="B23" s="8"/>
      <c r="C23" s="8"/>
      <c r="D23" s="8"/>
      <c r="E23" s="16"/>
    </row>
    <row r="24" spans="1:5" x14ac:dyDescent="0.35">
      <c r="A24" s="11" t="s">
        <v>63</v>
      </c>
      <c r="B24" s="21">
        <f>+B1</f>
        <v>44347</v>
      </c>
      <c r="C24" s="12"/>
      <c r="D24" s="12"/>
      <c r="E24" s="17">
        <f>+E15+E18+E21</f>
        <v>1895922.03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44347</v>
      </c>
      <c r="C29" s="4" t="s">
        <v>71</v>
      </c>
      <c r="D29" s="4"/>
      <c r="E29" s="15">
        <v>2168395.0499999998</v>
      </c>
    </row>
    <row r="30" spans="1:5" x14ac:dyDescent="0.35">
      <c r="A30" s="7"/>
      <c r="B30" s="8"/>
      <c r="C30" s="8"/>
      <c r="D30" s="8"/>
      <c r="E30" s="16"/>
    </row>
    <row r="31" spans="1:5" x14ac:dyDescent="0.35">
      <c r="A31" s="7"/>
      <c r="B31" s="8" t="s">
        <v>91</v>
      </c>
      <c r="C31" s="8"/>
      <c r="D31" s="8"/>
      <c r="E31" s="16">
        <v>39.630000000000003</v>
      </c>
    </row>
    <row r="32" spans="1:5" x14ac:dyDescent="0.35">
      <c r="A32" s="7" t="s">
        <v>0</v>
      </c>
      <c r="B32" s="8" t="s">
        <v>23</v>
      </c>
      <c r="C32" s="8"/>
      <c r="D32" s="8"/>
      <c r="E32" s="16">
        <v>-40524.39</v>
      </c>
    </row>
    <row r="33" spans="1:5" x14ac:dyDescent="0.35">
      <c r="A33" s="7"/>
      <c r="B33" s="8" t="s">
        <v>24</v>
      </c>
      <c r="C33" s="8"/>
      <c r="D33" s="8"/>
      <c r="E33" s="16">
        <v>-232049.59</v>
      </c>
    </row>
    <row r="34" spans="1:5" x14ac:dyDescent="0.35">
      <c r="A34" s="7"/>
      <c r="B34" s="8"/>
      <c r="C34" s="8"/>
      <c r="D34" s="8"/>
      <c r="E34" s="16"/>
    </row>
    <row r="35" spans="1:5" x14ac:dyDescent="0.35">
      <c r="A35" s="7" t="s">
        <v>66</v>
      </c>
      <c r="B35" s="20">
        <v>44347</v>
      </c>
      <c r="C35" s="8"/>
      <c r="D35" s="8"/>
      <c r="E35" s="16">
        <f>SUM(E29:E34)</f>
        <v>1895860.6999999995</v>
      </c>
    </row>
    <row r="36" spans="1:5" x14ac:dyDescent="0.35">
      <c r="A36" s="7"/>
      <c r="B36" s="8"/>
      <c r="C36" s="8"/>
      <c r="D36" s="8"/>
      <c r="E36" s="16"/>
    </row>
    <row r="37" spans="1:5" x14ac:dyDescent="0.35">
      <c r="A37" s="11" t="s">
        <v>15</v>
      </c>
      <c r="B37" s="12"/>
      <c r="C37" s="12"/>
      <c r="D37" s="12"/>
      <c r="E37" s="17">
        <f>+E35-E11</f>
        <v>-61.330000000307336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sqref="A1:E38"/>
    </sheetView>
  </sheetViews>
  <sheetFormatPr defaultRowHeight="14.5" x14ac:dyDescent="0.35"/>
  <cols>
    <col min="1" max="1" width="33.1796875" customWidth="1"/>
    <col min="2" max="2" width="23.81640625" customWidth="1"/>
    <col min="5" max="5" width="13.54296875" bestFit="1" customWidth="1"/>
  </cols>
  <sheetData>
    <row r="1" spans="1:5" ht="18.5" x14ac:dyDescent="0.45">
      <c r="A1" s="2" t="s">
        <v>62</v>
      </c>
      <c r="B1" s="18">
        <v>44377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1235038.32</v>
      </c>
    </row>
    <row r="4" spans="1:5" x14ac:dyDescent="0.35">
      <c r="A4" s="7" t="s">
        <v>2</v>
      </c>
      <c r="B4" s="8"/>
      <c r="C4" s="8"/>
      <c r="D4" s="8"/>
      <c r="E4" s="9">
        <v>-503495.79</v>
      </c>
    </row>
    <row r="5" spans="1:5" x14ac:dyDescent="0.35">
      <c r="A5" s="7" t="s">
        <v>4</v>
      </c>
      <c r="B5" s="8"/>
      <c r="C5" s="8"/>
      <c r="D5" s="8"/>
      <c r="E5" s="9">
        <v>29691.03</v>
      </c>
    </row>
    <row r="6" spans="1:5" x14ac:dyDescent="0.35">
      <c r="A6" s="7" t="s">
        <v>3</v>
      </c>
      <c r="B6" s="8"/>
      <c r="C6" s="8"/>
      <c r="D6" s="8"/>
      <c r="E6" s="9">
        <v>0</v>
      </c>
    </row>
    <row r="7" spans="1:5" x14ac:dyDescent="0.35">
      <c r="A7" s="7" t="s">
        <v>5</v>
      </c>
      <c r="B7" s="8"/>
      <c r="C7" s="8"/>
      <c r="D7" s="8"/>
      <c r="E7" s="9">
        <v>1503.11</v>
      </c>
    </row>
    <row r="8" spans="1:5" x14ac:dyDescent="0.35">
      <c r="A8" s="7" t="s">
        <v>6</v>
      </c>
      <c r="B8" s="8"/>
      <c r="C8" s="8"/>
      <c r="D8" s="8"/>
      <c r="E8" s="9">
        <v>7113.29</v>
      </c>
    </row>
    <row r="9" spans="1:5" x14ac:dyDescent="0.35">
      <c r="A9" s="7" t="s">
        <v>7</v>
      </c>
      <c r="B9" s="8"/>
      <c r="C9" s="8"/>
      <c r="D9" s="8"/>
      <c r="E9" s="9">
        <v>0</v>
      </c>
    </row>
    <row r="10" spans="1:5" x14ac:dyDescent="0.35">
      <c r="A10" s="7" t="s">
        <v>8</v>
      </c>
      <c r="B10" s="8"/>
      <c r="C10" s="8"/>
      <c r="D10" s="8"/>
      <c r="E10" s="9">
        <v>0</v>
      </c>
    </row>
    <row r="11" spans="1:5" x14ac:dyDescent="0.35">
      <c r="A11" s="11" t="s">
        <v>67</v>
      </c>
      <c r="B11" s="21">
        <f>+B1</f>
        <v>44377</v>
      </c>
      <c r="C11" s="12"/>
      <c r="D11" s="12"/>
      <c r="E11" s="13">
        <f>SUM(E3:E10)</f>
        <v>769849.96000000008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44348</v>
      </c>
      <c r="C15" s="4"/>
      <c r="D15" s="4"/>
      <c r="E15" s="15">
        <v>1895922.03</v>
      </c>
    </row>
    <row r="16" spans="1:5" x14ac:dyDescent="0.35">
      <c r="A16" s="7"/>
      <c r="B16" s="8"/>
      <c r="C16" s="8"/>
      <c r="D16" s="8"/>
      <c r="E16" s="16"/>
    </row>
    <row r="17" spans="1:5" x14ac:dyDescent="0.35">
      <c r="A17" s="7"/>
      <c r="B17" s="8"/>
      <c r="C17" s="8"/>
      <c r="D17" s="8"/>
      <c r="E17" s="16"/>
    </row>
    <row r="18" spans="1:5" x14ac:dyDescent="0.35">
      <c r="A18" s="7" t="s">
        <v>19</v>
      </c>
      <c r="B18" s="8"/>
      <c r="C18" s="8"/>
      <c r="D18" s="8"/>
      <c r="E18" s="16">
        <v>3122070.61</v>
      </c>
    </row>
    <row r="19" spans="1:5" x14ac:dyDescent="0.35">
      <c r="A19" s="7"/>
      <c r="B19" s="8"/>
      <c r="C19" s="8"/>
      <c r="D19" s="8"/>
      <c r="E19" s="16"/>
    </row>
    <row r="20" spans="1:5" x14ac:dyDescent="0.35">
      <c r="A20" s="7"/>
      <c r="B20" s="8"/>
      <c r="C20" s="8"/>
      <c r="D20" s="8"/>
      <c r="E20" s="16"/>
    </row>
    <row r="21" spans="1:5" x14ac:dyDescent="0.35">
      <c r="A21" s="7" t="s">
        <v>17</v>
      </c>
      <c r="B21" s="8"/>
      <c r="C21" s="8"/>
      <c r="D21" s="8"/>
      <c r="E21" s="16">
        <v>-4248142.68</v>
      </c>
    </row>
    <row r="22" spans="1:5" x14ac:dyDescent="0.35">
      <c r="A22" s="7"/>
      <c r="B22" s="8"/>
      <c r="C22" s="8"/>
      <c r="D22" s="8"/>
      <c r="E22" s="16"/>
    </row>
    <row r="23" spans="1:5" x14ac:dyDescent="0.35">
      <c r="A23" s="7"/>
      <c r="B23" s="8"/>
      <c r="C23" s="8"/>
      <c r="D23" s="8"/>
      <c r="E23" s="16"/>
    </row>
    <row r="24" spans="1:5" x14ac:dyDescent="0.35">
      <c r="A24" s="11" t="s">
        <v>63</v>
      </c>
      <c r="B24" s="21">
        <f>+B1</f>
        <v>44377</v>
      </c>
      <c r="C24" s="12"/>
      <c r="D24" s="12"/>
      <c r="E24" s="17">
        <f>+E15+E18+E21</f>
        <v>769849.96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44377</v>
      </c>
      <c r="C29" s="4" t="s">
        <v>71</v>
      </c>
      <c r="D29" s="4"/>
      <c r="E29" s="15">
        <v>1329168.3999999999</v>
      </c>
    </row>
    <row r="30" spans="1:5" x14ac:dyDescent="0.35">
      <c r="A30" s="7"/>
      <c r="B30" s="8"/>
      <c r="C30" s="8"/>
      <c r="D30" s="8"/>
      <c r="E30" s="16"/>
    </row>
    <row r="31" spans="1:5" x14ac:dyDescent="0.35">
      <c r="A31" s="7"/>
      <c r="B31" s="8"/>
      <c r="C31" s="8"/>
      <c r="D31" s="8"/>
      <c r="E31" s="16"/>
    </row>
    <row r="32" spans="1:5" x14ac:dyDescent="0.35">
      <c r="A32" s="7" t="s">
        <v>0</v>
      </c>
      <c r="B32" s="8" t="s">
        <v>23</v>
      </c>
      <c r="C32" s="8"/>
      <c r="D32" s="8"/>
      <c r="E32" s="16">
        <v>-77924.399999999994</v>
      </c>
    </row>
    <row r="33" spans="1:5" x14ac:dyDescent="0.35">
      <c r="A33" s="7"/>
      <c r="B33" s="8" t="s">
        <v>24</v>
      </c>
      <c r="C33" s="8"/>
      <c r="D33" s="8"/>
      <c r="E33" s="16">
        <v>-482000.44</v>
      </c>
    </row>
    <row r="34" spans="1:5" x14ac:dyDescent="0.35">
      <c r="A34" s="7"/>
      <c r="B34" s="8"/>
      <c r="C34" s="8"/>
      <c r="D34" s="8"/>
      <c r="E34" s="16"/>
    </row>
    <row r="35" spans="1:5" x14ac:dyDescent="0.35">
      <c r="A35" s="7" t="s">
        <v>66</v>
      </c>
      <c r="B35" s="20">
        <v>44377</v>
      </c>
      <c r="C35" s="8"/>
      <c r="D35" s="8"/>
      <c r="E35" s="16">
        <f>SUM(E29:E34)</f>
        <v>769243.56</v>
      </c>
    </row>
    <row r="36" spans="1:5" x14ac:dyDescent="0.35">
      <c r="A36" s="7"/>
      <c r="B36" s="8"/>
      <c r="C36" s="8"/>
      <c r="D36" s="8"/>
      <c r="E36" s="16"/>
    </row>
    <row r="37" spans="1:5" x14ac:dyDescent="0.35">
      <c r="A37" s="11" t="s">
        <v>15</v>
      </c>
      <c r="B37" s="12"/>
      <c r="C37" s="12"/>
      <c r="D37" s="12"/>
      <c r="E37" s="17">
        <f>+E35-E11</f>
        <v>-606.40000000002328</v>
      </c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E16" sqref="E16"/>
    </sheetView>
  </sheetViews>
  <sheetFormatPr defaultRowHeight="14.5" x14ac:dyDescent="0.35"/>
  <cols>
    <col min="1" max="1" width="34.1796875" bestFit="1" customWidth="1"/>
    <col min="2" max="2" width="9.7265625" bestFit="1" customWidth="1"/>
    <col min="5" max="5" width="14.54296875" bestFit="1" customWidth="1"/>
  </cols>
  <sheetData>
    <row r="1" spans="1:5" ht="18.5" x14ac:dyDescent="0.45">
      <c r="A1" s="2" t="s">
        <v>62</v>
      </c>
      <c r="B1" s="18">
        <v>44408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1115515.7</v>
      </c>
    </row>
    <row r="4" spans="1:5" x14ac:dyDescent="0.35">
      <c r="A4" s="7" t="s">
        <v>2</v>
      </c>
      <c r="B4" s="8"/>
      <c r="C4" s="8"/>
      <c r="D4" s="8"/>
      <c r="E4" s="9">
        <v>-443126.2</v>
      </c>
    </row>
    <row r="5" spans="1:5" x14ac:dyDescent="0.35">
      <c r="A5" s="7" t="s">
        <v>4</v>
      </c>
      <c r="B5" s="8"/>
      <c r="C5" s="8"/>
      <c r="D5" s="8"/>
      <c r="E5" s="9">
        <v>29691.03</v>
      </c>
    </row>
    <row r="6" spans="1:5" x14ac:dyDescent="0.35">
      <c r="A6" s="7" t="s">
        <v>3</v>
      </c>
      <c r="B6" s="8"/>
      <c r="C6" s="8"/>
      <c r="D6" s="8"/>
      <c r="E6" s="9">
        <v>69859</v>
      </c>
    </row>
    <row r="7" spans="1:5" x14ac:dyDescent="0.35">
      <c r="A7" s="7" t="s">
        <v>5</v>
      </c>
      <c r="B7" s="8"/>
      <c r="C7" s="8"/>
      <c r="D7" s="8"/>
      <c r="E7" s="9">
        <v>376005.11</v>
      </c>
    </row>
    <row r="8" spans="1:5" x14ac:dyDescent="0.35">
      <c r="A8" s="7" t="s">
        <v>6</v>
      </c>
      <c r="B8" s="8"/>
      <c r="C8" s="8"/>
      <c r="D8" s="8"/>
      <c r="E8" s="9">
        <v>0</v>
      </c>
    </row>
    <row r="9" spans="1:5" x14ac:dyDescent="0.35">
      <c r="A9" s="7" t="s">
        <v>7</v>
      </c>
      <c r="B9" s="8"/>
      <c r="C9" s="8"/>
      <c r="D9" s="8"/>
      <c r="E9" s="9">
        <v>0</v>
      </c>
    </row>
    <row r="10" spans="1:5" x14ac:dyDescent="0.35">
      <c r="A10" s="7" t="s">
        <v>8</v>
      </c>
      <c r="B10" s="8"/>
      <c r="C10" s="8"/>
      <c r="D10" s="8"/>
      <c r="E10" s="9">
        <v>11760.24</v>
      </c>
    </row>
    <row r="11" spans="1:5" x14ac:dyDescent="0.35">
      <c r="A11" s="11" t="s">
        <v>67</v>
      </c>
      <c r="B11" s="21">
        <f>+B1</f>
        <v>44408</v>
      </c>
      <c r="C11" s="12"/>
      <c r="D11" s="12"/>
      <c r="E11" s="13">
        <f>SUM(E3:E10)</f>
        <v>1159704.8800000001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44378</v>
      </c>
      <c r="C15" s="4"/>
      <c r="D15" s="4"/>
      <c r="E15" s="15">
        <v>769849.96</v>
      </c>
    </row>
    <row r="16" spans="1:5" x14ac:dyDescent="0.35">
      <c r="A16" s="7"/>
      <c r="B16" s="8"/>
      <c r="C16" s="8"/>
      <c r="D16" s="8"/>
      <c r="E16" s="16"/>
    </row>
    <row r="17" spans="1:5" x14ac:dyDescent="0.35">
      <c r="A17" s="7"/>
      <c r="B17" s="8"/>
      <c r="C17" s="8"/>
      <c r="D17" s="8"/>
      <c r="E17" s="16"/>
    </row>
    <row r="18" spans="1:5" x14ac:dyDescent="0.35">
      <c r="A18" s="7" t="s">
        <v>19</v>
      </c>
      <c r="B18" s="8"/>
      <c r="C18" s="8"/>
      <c r="D18" s="8"/>
      <c r="E18" s="16">
        <v>1452346.13</v>
      </c>
    </row>
    <row r="19" spans="1:5" x14ac:dyDescent="0.35">
      <c r="A19" s="7"/>
      <c r="B19" s="8"/>
      <c r="C19" s="8"/>
      <c r="D19" s="8"/>
      <c r="E19" s="16"/>
    </row>
    <row r="20" spans="1:5" x14ac:dyDescent="0.35">
      <c r="A20" s="7"/>
      <c r="B20" s="8"/>
      <c r="C20" s="8"/>
      <c r="D20" s="8"/>
      <c r="E20" s="16"/>
    </row>
    <row r="21" spans="1:5" x14ac:dyDescent="0.35">
      <c r="A21" s="7" t="s">
        <v>17</v>
      </c>
      <c r="B21" s="8"/>
      <c r="C21" s="8"/>
      <c r="D21" s="8"/>
      <c r="E21" s="16">
        <v>-1062491.21</v>
      </c>
    </row>
    <row r="22" spans="1:5" x14ac:dyDescent="0.35">
      <c r="A22" s="7"/>
      <c r="B22" s="8"/>
      <c r="C22" s="8"/>
      <c r="D22" s="8"/>
      <c r="E22" s="16"/>
    </row>
    <row r="23" spans="1:5" x14ac:dyDescent="0.35">
      <c r="A23" s="7"/>
      <c r="B23" s="8"/>
      <c r="C23" s="8"/>
      <c r="D23" s="8"/>
      <c r="E23" s="16"/>
    </row>
    <row r="24" spans="1:5" x14ac:dyDescent="0.35">
      <c r="A24" s="11" t="s">
        <v>63</v>
      </c>
      <c r="B24" s="21">
        <f>+B1</f>
        <v>44408</v>
      </c>
      <c r="C24" s="12"/>
      <c r="D24" s="12"/>
      <c r="E24" s="17">
        <f>+E15+E18+E21</f>
        <v>1159704.8799999999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44408</v>
      </c>
      <c r="C29" s="4" t="s">
        <v>71</v>
      </c>
      <c r="D29" s="4"/>
      <c r="E29" s="15">
        <v>1357922.21</v>
      </c>
    </row>
    <row r="30" spans="1:5" x14ac:dyDescent="0.35">
      <c r="A30" s="7"/>
      <c r="B30" s="8"/>
      <c r="C30" s="8"/>
      <c r="D30" s="8"/>
      <c r="E30" s="16"/>
    </row>
    <row r="31" spans="1:5" x14ac:dyDescent="0.35">
      <c r="A31" s="7"/>
      <c r="B31" s="8"/>
      <c r="C31" s="8"/>
      <c r="D31" s="8"/>
      <c r="E31" s="16"/>
    </row>
    <row r="32" spans="1:5" x14ac:dyDescent="0.35">
      <c r="A32" s="7" t="s">
        <v>0</v>
      </c>
      <c r="B32" s="8" t="s">
        <v>23</v>
      </c>
      <c r="C32" s="8"/>
      <c r="D32" s="8"/>
      <c r="E32" s="16">
        <v>-11389.58</v>
      </c>
    </row>
    <row r="33" spans="1:5" x14ac:dyDescent="0.35">
      <c r="A33" s="7"/>
      <c r="B33" s="8" t="s">
        <v>24</v>
      </c>
      <c r="C33" s="8"/>
      <c r="D33" s="8"/>
      <c r="E33" s="16">
        <v>-186884.14</v>
      </c>
    </row>
    <row r="34" spans="1:5" x14ac:dyDescent="0.35">
      <c r="A34" s="7"/>
      <c r="B34" s="8"/>
      <c r="C34" s="8"/>
      <c r="D34" s="8"/>
      <c r="E34" s="16"/>
    </row>
    <row r="35" spans="1:5" x14ac:dyDescent="0.35">
      <c r="A35" s="7" t="s">
        <v>66</v>
      </c>
      <c r="B35" s="20">
        <v>44408</v>
      </c>
      <c r="C35" s="8"/>
      <c r="D35" s="8"/>
      <c r="E35" s="16">
        <f>SUM(E29:E34)</f>
        <v>1159648.4899999998</v>
      </c>
    </row>
    <row r="36" spans="1:5" x14ac:dyDescent="0.35">
      <c r="A36" s="7"/>
      <c r="B36" s="8"/>
      <c r="C36" s="8"/>
      <c r="D36" s="8"/>
      <c r="E36" s="16"/>
    </row>
    <row r="37" spans="1:5" x14ac:dyDescent="0.35">
      <c r="A37" s="11" t="s">
        <v>15</v>
      </c>
      <c r="B37" s="12"/>
      <c r="C37" s="12"/>
      <c r="D37" s="12"/>
      <c r="E37" s="17">
        <f>+E35-E11</f>
        <v>-56.390000000363216</v>
      </c>
    </row>
  </sheetData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3" workbookViewId="0">
      <selection sqref="A1:E37"/>
    </sheetView>
  </sheetViews>
  <sheetFormatPr defaultRowHeight="14.5" x14ac:dyDescent="0.35"/>
  <cols>
    <col min="1" max="1" width="34.1796875" bestFit="1" customWidth="1"/>
    <col min="2" max="2" width="9.7265625" bestFit="1" customWidth="1"/>
    <col min="5" max="5" width="13.54296875" bestFit="1" customWidth="1"/>
  </cols>
  <sheetData>
    <row r="1" spans="1:5" ht="18.5" x14ac:dyDescent="0.45">
      <c r="A1" s="2" t="s">
        <v>62</v>
      </c>
      <c r="B1" s="18">
        <v>44439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993553.23</v>
      </c>
    </row>
    <row r="4" spans="1:5" x14ac:dyDescent="0.35">
      <c r="A4" s="7" t="s">
        <v>2</v>
      </c>
      <c r="E4" s="1">
        <v>-42886.27</v>
      </c>
    </row>
    <row r="5" spans="1:5" x14ac:dyDescent="0.35">
      <c r="A5" s="7" t="s">
        <v>4</v>
      </c>
      <c r="E5" s="1">
        <v>29797.279999999999</v>
      </c>
    </row>
    <row r="6" spans="1:5" x14ac:dyDescent="0.35">
      <c r="A6" s="7" t="s">
        <v>3</v>
      </c>
      <c r="E6" s="1">
        <v>69859</v>
      </c>
    </row>
    <row r="7" spans="1:5" x14ac:dyDescent="0.35">
      <c r="A7" s="7" t="s">
        <v>5</v>
      </c>
      <c r="E7" s="1">
        <v>287115.61</v>
      </c>
    </row>
    <row r="8" spans="1:5" x14ac:dyDescent="0.35">
      <c r="A8" s="7" t="s">
        <v>6</v>
      </c>
      <c r="E8" s="1">
        <v>0</v>
      </c>
    </row>
    <row r="9" spans="1:5" x14ac:dyDescent="0.35">
      <c r="A9" s="7" t="s">
        <v>7</v>
      </c>
      <c r="E9" s="1">
        <v>0</v>
      </c>
    </row>
    <row r="10" spans="1:5" x14ac:dyDescent="0.35">
      <c r="A10" s="7" t="s">
        <v>8</v>
      </c>
      <c r="E10" s="1">
        <v>-39228.49</v>
      </c>
    </row>
    <row r="11" spans="1:5" x14ac:dyDescent="0.35">
      <c r="A11" s="11" t="s">
        <v>67</v>
      </c>
      <c r="B11" s="21">
        <f>+B1</f>
        <v>44439</v>
      </c>
      <c r="C11" s="12"/>
      <c r="D11" s="12"/>
      <c r="E11" s="13">
        <f>SUM(E3:E10)</f>
        <v>1298210.3600000001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44409</v>
      </c>
      <c r="C15" s="4"/>
      <c r="D15" s="4"/>
      <c r="E15" s="15">
        <v>1159704.8799999999</v>
      </c>
    </row>
    <row r="16" spans="1:5" x14ac:dyDescent="0.35">
      <c r="A16" s="7"/>
      <c r="E16" s="16"/>
    </row>
    <row r="17" spans="1:5" x14ac:dyDescent="0.35">
      <c r="A17" s="7"/>
      <c r="E17" s="16"/>
    </row>
    <row r="18" spans="1:5" x14ac:dyDescent="0.35">
      <c r="A18" s="7" t="s">
        <v>19</v>
      </c>
      <c r="E18" s="16">
        <v>2139225.92</v>
      </c>
    </row>
    <row r="19" spans="1:5" x14ac:dyDescent="0.35">
      <c r="A19" s="7"/>
      <c r="E19" s="16"/>
    </row>
    <row r="20" spans="1:5" x14ac:dyDescent="0.35">
      <c r="A20" s="7"/>
      <c r="E20" s="16"/>
    </row>
    <row r="21" spans="1:5" x14ac:dyDescent="0.35">
      <c r="A21" s="7" t="s">
        <v>17</v>
      </c>
      <c r="E21" s="16">
        <v>-2000720.44</v>
      </c>
    </row>
    <row r="22" spans="1:5" x14ac:dyDescent="0.35">
      <c r="A22" s="7"/>
      <c r="E22" s="16"/>
    </row>
    <row r="23" spans="1:5" x14ac:dyDescent="0.35">
      <c r="A23" s="7"/>
      <c r="E23" s="16"/>
    </row>
    <row r="24" spans="1:5" x14ac:dyDescent="0.35">
      <c r="A24" s="11" t="s">
        <v>63</v>
      </c>
      <c r="B24" s="21">
        <f>+B1</f>
        <v>44439</v>
      </c>
      <c r="C24" s="12"/>
      <c r="D24" s="12"/>
      <c r="E24" s="17">
        <f>+E15+E18+E21</f>
        <v>1298210.3599999999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44439</v>
      </c>
      <c r="C29" s="4" t="s">
        <v>71</v>
      </c>
      <c r="D29" s="4"/>
      <c r="E29" s="15">
        <v>1551020.05</v>
      </c>
    </row>
    <row r="30" spans="1:5" x14ac:dyDescent="0.35">
      <c r="A30" s="7"/>
      <c r="E30" s="16"/>
    </row>
    <row r="31" spans="1:5" x14ac:dyDescent="0.35">
      <c r="A31" s="7"/>
      <c r="E31" s="16"/>
    </row>
    <row r="32" spans="1:5" x14ac:dyDescent="0.35">
      <c r="A32" s="7" t="s">
        <v>0</v>
      </c>
      <c r="B32" t="s">
        <v>23</v>
      </c>
      <c r="E32" s="16">
        <v>-42515.43</v>
      </c>
    </row>
    <row r="33" spans="1:5" x14ac:dyDescent="0.35">
      <c r="A33" s="7"/>
      <c r="B33" t="s">
        <v>24</v>
      </c>
      <c r="E33" s="16">
        <v>-210900.66</v>
      </c>
    </row>
    <row r="34" spans="1:5" x14ac:dyDescent="0.35">
      <c r="A34" s="7"/>
      <c r="E34" s="16"/>
    </row>
    <row r="35" spans="1:5" x14ac:dyDescent="0.35">
      <c r="A35" s="7" t="s">
        <v>66</v>
      </c>
      <c r="B35" s="18">
        <v>44439</v>
      </c>
      <c r="E35" s="16">
        <f>SUM(E29:E34)</f>
        <v>1297603.9600000002</v>
      </c>
    </row>
    <row r="36" spans="1:5" x14ac:dyDescent="0.35">
      <c r="A36" s="7"/>
      <c r="E36" s="16"/>
    </row>
    <row r="37" spans="1:5" x14ac:dyDescent="0.35">
      <c r="A37" s="11" t="s">
        <v>15</v>
      </c>
      <c r="B37" s="12"/>
      <c r="C37" s="12"/>
      <c r="D37" s="12"/>
      <c r="E37" s="17">
        <f>+E35-E11</f>
        <v>-606.39999999990687</v>
      </c>
    </row>
  </sheetData>
  <pageMargins left="0.7" right="0.7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E11" sqref="E11"/>
    </sheetView>
  </sheetViews>
  <sheetFormatPr defaultRowHeight="14.5" x14ac:dyDescent="0.35"/>
  <cols>
    <col min="1" max="1" width="34.1796875" bestFit="1" customWidth="1"/>
    <col min="2" max="2" width="9.7265625" bestFit="1" customWidth="1"/>
    <col min="5" max="5" width="13.54296875" bestFit="1" customWidth="1"/>
  </cols>
  <sheetData>
    <row r="1" spans="1:5" ht="18.5" x14ac:dyDescent="0.45">
      <c r="A1" s="2" t="s">
        <v>62</v>
      </c>
      <c r="B1" s="18">
        <v>44469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739505.11</v>
      </c>
    </row>
    <row r="4" spans="1:5" x14ac:dyDescent="0.35">
      <c r="A4" s="7" t="s">
        <v>2</v>
      </c>
      <c r="E4" s="1">
        <v>-479697</v>
      </c>
    </row>
    <row r="5" spans="1:5" x14ac:dyDescent="0.35">
      <c r="A5" s="7" t="s">
        <v>4</v>
      </c>
      <c r="E5" s="1">
        <v>34167.050000000003</v>
      </c>
    </row>
    <row r="6" spans="1:5" x14ac:dyDescent="0.35">
      <c r="A6" s="7" t="s">
        <v>3</v>
      </c>
      <c r="E6" s="1">
        <v>69859</v>
      </c>
    </row>
    <row r="7" spans="1:5" x14ac:dyDescent="0.35">
      <c r="A7" s="7" t="s">
        <v>5</v>
      </c>
      <c r="E7" s="1">
        <v>-360564.39</v>
      </c>
    </row>
    <row r="8" spans="1:5" x14ac:dyDescent="0.35">
      <c r="A8" s="7" t="s">
        <v>6</v>
      </c>
      <c r="E8" s="1">
        <v>0</v>
      </c>
    </row>
    <row r="9" spans="1:5" x14ac:dyDescent="0.35">
      <c r="A9" s="7" t="s">
        <v>7</v>
      </c>
      <c r="E9" s="1">
        <v>0</v>
      </c>
    </row>
    <row r="10" spans="1:5" x14ac:dyDescent="0.35">
      <c r="A10" s="7" t="s">
        <v>8</v>
      </c>
      <c r="E10" s="1">
        <v>-76011.58</v>
      </c>
    </row>
    <row r="11" spans="1:5" x14ac:dyDescent="0.35">
      <c r="A11" s="11" t="s">
        <v>67</v>
      </c>
      <c r="B11" s="21">
        <f>+B1</f>
        <v>44469</v>
      </c>
      <c r="C11" s="12"/>
      <c r="D11" s="12"/>
      <c r="E11" s="13">
        <f>SUM(E3:E10)</f>
        <v>-72741.810000000041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44409</v>
      </c>
      <c r="C15" s="4"/>
      <c r="D15" s="4"/>
      <c r="E15" s="15">
        <v>1298210.3600000001</v>
      </c>
    </row>
    <row r="16" spans="1:5" x14ac:dyDescent="0.35">
      <c r="A16" s="7"/>
      <c r="E16" s="16"/>
    </row>
    <row r="17" spans="1:5" x14ac:dyDescent="0.35">
      <c r="A17" s="7"/>
      <c r="E17" s="16"/>
    </row>
    <row r="18" spans="1:5" x14ac:dyDescent="0.35">
      <c r="A18" s="7" t="s">
        <v>19</v>
      </c>
      <c r="E18" s="16">
        <v>3013726.68</v>
      </c>
    </row>
    <row r="19" spans="1:5" x14ac:dyDescent="0.35">
      <c r="A19" s="7"/>
      <c r="E19" s="16"/>
    </row>
    <row r="20" spans="1:5" x14ac:dyDescent="0.35">
      <c r="A20" s="7"/>
      <c r="E20" s="16"/>
    </row>
    <row r="21" spans="1:5" x14ac:dyDescent="0.35">
      <c r="A21" s="7" t="s">
        <v>17</v>
      </c>
      <c r="E21" s="16">
        <v>-4384678.8499999996</v>
      </c>
    </row>
    <row r="22" spans="1:5" x14ac:dyDescent="0.35">
      <c r="A22" s="7"/>
      <c r="E22" s="16"/>
    </row>
    <row r="23" spans="1:5" x14ac:dyDescent="0.35">
      <c r="A23" s="7"/>
      <c r="E23" s="16"/>
    </row>
    <row r="24" spans="1:5" x14ac:dyDescent="0.35">
      <c r="A24" s="11" t="s">
        <v>63</v>
      </c>
      <c r="B24" s="21">
        <f>+B1</f>
        <v>44469</v>
      </c>
      <c r="C24" s="12"/>
      <c r="D24" s="12"/>
      <c r="E24" s="17">
        <f>+E15+E18+E21</f>
        <v>-72741.80999999959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44469</v>
      </c>
      <c r="C29" s="4" t="s">
        <v>71</v>
      </c>
      <c r="D29" s="4"/>
      <c r="E29" s="15">
        <v>208953.53</v>
      </c>
    </row>
    <row r="30" spans="1:5" x14ac:dyDescent="0.35">
      <c r="A30" s="7"/>
      <c r="E30" s="16"/>
    </row>
    <row r="31" spans="1:5" x14ac:dyDescent="0.35">
      <c r="A31" s="7"/>
      <c r="E31" s="16"/>
    </row>
    <row r="32" spans="1:5" x14ac:dyDescent="0.35">
      <c r="A32" s="7" t="s">
        <v>0</v>
      </c>
      <c r="B32" t="s">
        <v>23</v>
      </c>
      <c r="E32" s="16">
        <v>-41702.120000000003</v>
      </c>
    </row>
    <row r="33" spans="1:5" x14ac:dyDescent="0.35">
      <c r="A33" s="7"/>
      <c r="B33" t="s">
        <v>24</v>
      </c>
      <c r="E33" s="16">
        <v>-240599.62</v>
      </c>
    </row>
    <row r="34" spans="1:5" x14ac:dyDescent="0.35">
      <c r="A34" s="7"/>
      <c r="E34" s="16"/>
    </row>
    <row r="35" spans="1:5" x14ac:dyDescent="0.35">
      <c r="A35" s="7" t="s">
        <v>66</v>
      </c>
      <c r="B35" s="18">
        <f>+B24</f>
        <v>44469</v>
      </c>
      <c r="E35" s="16">
        <f>SUM(E29:E34)</f>
        <v>-73348.209999999992</v>
      </c>
    </row>
    <row r="36" spans="1:5" x14ac:dyDescent="0.35">
      <c r="A36" s="7"/>
      <c r="E36" s="16"/>
    </row>
    <row r="37" spans="1:5" x14ac:dyDescent="0.35">
      <c r="A37" s="11" t="s">
        <v>15</v>
      </c>
      <c r="B37" s="12"/>
      <c r="C37" s="12"/>
      <c r="D37" s="12"/>
      <c r="E37" s="17">
        <f>+E35-E11</f>
        <v>-606.39999999995052</v>
      </c>
    </row>
  </sheetData>
  <pageMargins left="0.7" right="0.7" top="0.75" bottom="0.75" header="0.3" footer="0.3"/>
  <pageSetup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sqref="A1:E37"/>
    </sheetView>
  </sheetViews>
  <sheetFormatPr defaultRowHeight="14.5" x14ac:dyDescent="0.35"/>
  <cols>
    <col min="1" max="1" width="34.1796875" bestFit="1" customWidth="1"/>
    <col min="2" max="2" width="27.1796875" bestFit="1" customWidth="1"/>
    <col min="5" max="5" width="13.54296875" bestFit="1" customWidth="1"/>
  </cols>
  <sheetData>
    <row r="1" spans="1:5" ht="18.5" x14ac:dyDescent="0.45">
      <c r="A1" s="2" t="s">
        <v>62</v>
      </c>
      <c r="B1" s="18">
        <v>44500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500398.71</v>
      </c>
    </row>
    <row r="4" spans="1:5" x14ac:dyDescent="0.35">
      <c r="A4" s="7" t="s">
        <v>2</v>
      </c>
      <c r="E4" s="1">
        <v>8141.93</v>
      </c>
    </row>
    <row r="5" spans="1:5" x14ac:dyDescent="0.35">
      <c r="A5" s="7" t="s">
        <v>4</v>
      </c>
      <c r="E5" s="1">
        <v>36442.699999999997</v>
      </c>
    </row>
    <row r="6" spans="1:5" x14ac:dyDescent="0.35">
      <c r="A6" s="7" t="s">
        <v>92</v>
      </c>
      <c r="E6" s="1">
        <v>137715.01</v>
      </c>
    </row>
    <row r="7" spans="1:5" x14ac:dyDescent="0.35">
      <c r="A7" s="7" t="s">
        <v>3</v>
      </c>
      <c r="E7" s="1">
        <v>69859</v>
      </c>
    </row>
    <row r="8" spans="1:5" x14ac:dyDescent="0.35">
      <c r="A8" s="7" t="s">
        <v>5</v>
      </c>
      <c r="E8" s="1">
        <v>-498439.42</v>
      </c>
    </row>
    <row r="9" spans="1:5" x14ac:dyDescent="0.35">
      <c r="A9" s="7" t="s">
        <v>7</v>
      </c>
      <c r="E9" s="1">
        <v>0</v>
      </c>
    </row>
    <row r="10" spans="1:5" x14ac:dyDescent="0.35">
      <c r="A10" s="7" t="s">
        <v>8</v>
      </c>
      <c r="E10" s="1">
        <v>-52287.87</v>
      </c>
    </row>
    <row r="11" spans="1:5" x14ac:dyDescent="0.35">
      <c r="A11" s="11" t="s">
        <v>67</v>
      </c>
      <c r="B11" s="21">
        <f>+B1</f>
        <v>44500</v>
      </c>
      <c r="C11" s="12"/>
      <c r="D11" s="12"/>
      <c r="E11" s="13">
        <f>SUM(E3:E10)</f>
        <v>201830.06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44470</v>
      </c>
      <c r="C15" s="4"/>
      <c r="D15" s="4"/>
      <c r="E15" s="15">
        <v>64973.2</v>
      </c>
    </row>
    <row r="16" spans="1:5" x14ac:dyDescent="0.35">
      <c r="A16" s="7"/>
      <c r="E16" s="16"/>
    </row>
    <row r="17" spans="1:5" x14ac:dyDescent="0.35">
      <c r="A17" s="7"/>
      <c r="E17" s="16"/>
    </row>
    <row r="18" spans="1:5" x14ac:dyDescent="0.35">
      <c r="A18" s="7" t="s">
        <v>19</v>
      </c>
      <c r="E18" s="16">
        <v>2625321.15</v>
      </c>
    </row>
    <row r="19" spans="1:5" x14ac:dyDescent="0.35">
      <c r="A19" s="7"/>
      <c r="E19" s="16"/>
    </row>
    <row r="20" spans="1:5" x14ac:dyDescent="0.35">
      <c r="A20" s="7"/>
      <c r="E20" s="16"/>
    </row>
    <row r="21" spans="1:5" x14ac:dyDescent="0.35">
      <c r="A21" s="7" t="s">
        <v>17</v>
      </c>
      <c r="E21" s="16">
        <v>-2488464.29</v>
      </c>
    </row>
    <row r="22" spans="1:5" x14ac:dyDescent="0.35">
      <c r="A22" s="7"/>
      <c r="E22" s="16"/>
    </row>
    <row r="23" spans="1:5" x14ac:dyDescent="0.35">
      <c r="A23" s="7"/>
      <c r="E23" s="16"/>
    </row>
    <row r="24" spans="1:5" x14ac:dyDescent="0.35">
      <c r="A24" s="11" t="s">
        <v>63</v>
      </c>
      <c r="B24" s="21">
        <f>+B1</f>
        <v>44500</v>
      </c>
      <c r="C24" s="12"/>
      <c r="D24" s="12"/>
      <c r="E24" s="17">
        <f>+E15+E18+E21</f>
        <v>201830.06000000006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44500</v>
      </c>
      <c r="C29" s="4" t="s">
        <v>71</v>
      </c>
      <c r="D29" s="4"/>
      <c r="E29" s="15">
        <v>496659.33</v>
      </c>
    </row>
    <row r="30" spans="1:5" x14ac:dyDescent="0.35">
      <c r="A30" s="7"/>
      <c r="B30" t="s">
        <v>93</v>
      </c>
      <c r="E30" s="16">
        <v>137715.01</v>
      </c>
    </row>
    <row r="31" spans="1:5" x14ac:dyDescent="0.35">
      <c r="A31" s="7"/>
      <c r="E31" s="16"/>
    </row>
    <row r="32" spans="1:5" x14ac:dyDescent="0.35">
      <c r="A32" s="7" t="s">
        <v>0</v>
      </c>
      <c r="B32" t="s">
        <v>23</v>
      </c>
      <c r="E32" s="16">
        <v>-181706.44</v>
      </c>
    </row>
    <row r="33" spans="1:5" x14ac:dyDescent="0.35">
      <c r="A33" s="7"/>
      <c r="B33" t="s">
        <v>24</v>
      </c>
      <c r="E33" s="16">
        <v>-251295.16</v>
      </c>
    </row>
    <row r="34" spans="1:5" x14ac:dyDescent="0.35">
      <c r="A34" s="7"/>
      <c r="E34" s="16"/>
    </row>
    <row r="35" spans="1:5" x14ac:dyDescent="0.35">
      <c r="A35" s="7" t="s">
        <v>66</v>
      </c>
      <c r="B35" s="18">
        <v>44500</v>
      </c>
      <c r="E35" s="16">
        <f>SUM(E29:E34)</f>
        <v>201372.74000000008</v>
      </c>
    </row>
    <row r="36" spans="1:5" x14ac:dyDescent="0.35">
      <c r="A36" s="7"/>
      <c r="E36" s="16"/>
    </row>
    <row r="37" spans="1:5" x14ac:dyDescent="0.35">
      <c r="A37" s="11" t="s">
        <v>15</v>
      </c>
      <c r="B37" s="12"/>
      <c r="C37" s="12"/>
      <c r="D37" s="12"/>
      <c r="E37" s="17">
        <f>+E35-E11</f>
        <v>-457.31999999991967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sqref="A1:H44"/>
    </sheetView>
  </sheetViews>
  <sheetFormatPr defaultRowHeight="14.5" x14ac:dyDescent="0.35"/>
  <cols>
    <col min="8" max="8" width="13.54296875" bestFit="1" customWidth="1"/>
  </cols>
  <sheetData>
    <row r="1" spans="1:8" x14ac:dyDescent="0.35">
      <c r="H1" s="1"/>
    </row>
    <row r="2" spans="1:8" ht="18.5" x14ac:dyDescent="0.45">
      <c r="A2" s="2" t="s">
        <v>56</v>
      </c>
      <c r="B2" s="2"/>
      <c r="C2" s="2"/>
      <c r="D2" s="2"/>
      <c r="H2" s="1"/>
    </row>
    <row r="3" spans="1:8" x14ac:dyDescent="0.35">
      <c r="H3" s="1"/>
    </row>
    <row r="4" spans="1:8" x14ac:dyDescent="0.3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35">
      <c r="A5" s="7" t="s">
        <v>2</v>
      </c>
      <c r="B5" s="8"/>
      <c r="C5" s="8"/>
      <c r="D5" s="8"/>
      <c r="E5" s="8"/>
      <c r="F5" s="8"/>
      <c r="G5" s="8"/>
      <c r="H5" s="9">
        <v>93293.88</v>
      </c>
    </row>
    <row r="6" spans="1:8" x14ac:dyDescent="0.3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35">
      <c r="A7" s="7" t="s">
        <v>4</v>
      </c>
      <c r="B7" s="8"/>
      <c r="C7" s="8"/>
      <c r="D7" s="8"/>
      <c r="E7" s="8"/>
      <c r="F7" s="8"/>
      <c r="G7" s="8"/>
      <c r="H7" s="9">
        <v>12715.44</v>
      </c>
    </row>
    <row r="8" spans="1:8" x14ac:dyDescent="0.3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35">
      <c r="A9" s="7" t="s">
        <v>6</v>
      </c>
      <c r="B9" s="8"/>
      <c r="C9" s="8"/>
      <c r="D9" s="8"/>
      <c r="E9" s="8"/>
      <c r="F9" s="8"/>
      <c r="G9" s="8"/>
      <c r="H9" s="9">
        <v>158417.15</v>
      </c>
    </row>
    <row r="10" spans="1:8" x14ac:dyDescent="0.3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35">
      <c r="A11" s="7" t="s">
        <v>8</v>
      </c>
      <c r="B11" s="8"/>
      <c r="C11" s="8"/>
      <c r="D11" s="8"/>
      <c r="E11" s="8"/>
      <c r="F11" s="8"/>
      <c r="G11" s="8"/>
      <c r="H11" s="9">
        <v>75640.429999999993</v>
      </c>
    </row>
    <row r="12" spans="1:8" x14ac:dyDescent="0.35">
      <c r="A12" s="11" t="s">
        <v>60</v>
      </c>
      <c r="B12" s="12"/>
      <c r="C12" s="12"/>
      <c r="D12" s="12"/>
      <c r="E12" s="12"/>
      <c r="F12" s="12"/>
      <c r="G12" s="12"/>
      <c r="H12" s="13">
        <f>SUM(H4:H11)</f>
        <v>2851436.48</v>
      </c>
    </row>
    <row r="13" spans="1:8" x14ac:dyDescent="0.35">
      <c r="H13" s="1"/>
    </row>
    <row r="14" spans="1:8" ht="18.5" x14ac:dyDescent="0.45">
      <c r="A14" s="2" t="s">
        <v>20</v>
      </c>
      <c r="H14" s="1"/>
    </row>
    <row r="15" spans="1:8" x14ac:dyDescent="0.35">
      <c r="H15" s="1"/>
    </row>
    <row r="16" spans="1:8" x14ac:dyDescent="0.35">
      <c r="A16" s="3" t="s">
        <v>61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35">
      <c r="A17" s="7"/>
      <c r="B17" s="8"/>
      <c r="C17" s="8"/>
      <c r="D17" s="8"/>
      <c r="E17" s="8"/>
      <c r="F17" s="8"/>
      <c r="G17" s="8"/>
      <c r="H17" s="16"/>
    </row>
    <row r="18" spans="1:8" x14ac:dyDescent="0.35">
      <c r="A18" s="7"/>
      <c r="B18" s="8"/>
      <c r="C18" s="8"/>
      <c r="D18" s="8"/>
      <c r="E18" s="8"/>
      <c r="F18" s="8"/>
      <c r="G18" s="8"/>
      <c r="H18" s="16"/>
    </row>
    <row r="19" spans="1:8" x14ac:dyDescent="0.3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35">
      <c r="A20" s="7"/>
      <c r="B20" s="8"/>
      <c r="C20" s="8"/>
      <c r="D20" s="8"/>
      <c r="E20" s="8"/>
      <c r="F20" s="8"/>
      <c r="G20" s="8"/>
      <c r="H20" s="16"/>
    </row>
    <row r="21" spans="1:8" x14ac:dyDescent="0.35">
      <c r="A21" s="7"/>
      <c r="B21" s="8"/>
      <c r="C21" s="8"/>
      <c r="D21" s="8"/>
      <c r="E21" s="8"/>
      <c r="F21" s="8"/>
      <c r="G21" s="8"/>
      <c r="H21" s="16"/>
    </row>
    <row r="22" spans="1:8" x14ac:dyDescent="0.3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35">
      <c r="A23" s="7"/>
      <c r="B23" s="8"/>
      <c r="C23" s="8"/>
      <c r="D23" s="8"/>
      <c r="E23" s="8"/>
      <c r="F23" s="8"/>
      <c r="G23" s="8"/>
      <c r="H23" s="16"/>
    </row>
    <row r="24" spans="1:8" x14ac:dyDescent="0.35">
      <c r="A24" s="7"/>
      <c r="B24" s="8"/>
      <c r="C24" s="8"/>
      <c r="D24" s="8"/>
      <c r="E24" s="8"/>
      <c r="F24" s="8"/>
      <c r="G24" s="8"/>
      <c r="H24" s="16"/>
    </row>
    <row r="25" spans="1:8" x14ac:dyDescent="0.35">
      <c r="A25" s="11" t="s">
        <v>59</v>
      </c>
      <c r="B25" s="12"/>
      <c r="C25" s="12"/>
      <c r="D25" s="12"/>
      <c r="E25" s="12"/>
      <c r="F25" s="12"/>
      <c r="G25" s="12"/>
      <c r="H25" s="17">
        <f>+H16+H19+H22</f>
        <v>2851436.48</v>
      </c>
    </row>
    <row r="26" spans="1:8" x14ac:dyDescent="0.35">
      <c r="H26" s="1"/>
    </row>
    <row r="27" spans="1:8" ht="18.5" x14ac:dyDescent="0.45">
      <c r="A27" s="2" t="s">
        <v>14</v>
      </c>
      <c r="H27" s="1"/>
    </row>
    <row r="28" spans="1:8" x14ac:dyDescent="0.35">
      <c r="H28" s="1"/>
    </row>
    <row r="29" spans="1:8" x14ac:dyDescent="0.35">
      <c r="A29" s="3" t="s">
        <v>57</v>
      </c>
      <c r="B29" s="4"/>
      <c r="C29" s="4"/>
      <c r="D29" s="4"/>
      <c r="E29" s="4" t="s">
        <v>21</v>
      </c>
      <c r="F29" s="4"/>
      <c r="G29" s="4"/>
      <c r="H29" s="15">
        <v>2927076.35</v>
      </c>
    </row>
    <row r="30" spans="1:8" x14ac:dyDescent="0.35">
      <c r="A30" s="7"/>
      <c r="B30" s="8"/>
      <c r="C30" s="8"/>
      <c r="D30" s="8"/>
      <c r="E30" s="8" t="s">
        <v>22</v>
      </c>
      <c r="F30" s="8"/>
      <c r="G30" s="8"/>
      <c r="H30" s="16">
        <v>189992.31</v>
      </c>
    </row>
    <row r="31" spans="1:8" x14ac:dyDescent="0.35">
      <c r="A31" s="7"/>
      <c r="B31" s="8"/>
      <c r="C31" s="8"/>
      <c r="D31" s="8"/>
      <c r="E31" s="8"/>
      <c r="F31" s="8"/>
      <c r="G31" s="8"/>
      <c r="H31" s="16"/>
    </row>
    <row r="32" spans="1:8" x14ac:dyDescent="0.35">
      <c r="A32" s="7"/>
      <c r="B32" s="8"/>
      <c r="C32" s="8"/>
      <c r="D32" s="8"/>
      <c r="E32" s="8"/>
      <c r="F32" s="8"/>
      <c r="G32" s="8"/>
      <c r="H32" s="16"/>
    </row>
    <row r="33" spans="1:8" x14ac:dyDescent="0.35">
      <c r="A33" s="7"/>
      <c r="B33" s="8"/>
      <c r="C33" s="8"/>
      <c r="D33" s="8"/>
      <c r="E33" s="8"/>
      <c r="F33" s="8"/>
      <c r="G33" s="8"/>
      <c r="H33" s="16"/>
    </row>
    <row r="34" spans="1:8" x14ac:dyDescent="0.35">
      <c r="A34" s="7"/>
      <c r="B34" s="8"/>
      <c r="C34" s="8"/>
      <c r="D34" s="8"/>
      <c r="E34" s="8"/>
      <c r="F34" s="8"/>
      <c r="G34" s="8"/>
      <c r="H34" s="16"/>
    </row>
    <row r="35" spans="1:8" x14ac:dyDescent="0.35">
      <c r="A35" s="7"/>
      <c r="B35" s="8"/>
      <c r="C35" s="8"/>
      <c r="D35" s="8"/>
      <c r="E35" s="8"/>
      <c r="F35" s="8"/>
      <c r="G35" s="8"/>
      <c r="H35" s="16"/>
    </row>
    <row r="36" spans="1:8" x14ac:dyDescent="0.35">
      <c r="A36" s="7"/>
      <c r="B36" s="8"/>
      <c r="C36" s="8"/>
      <c r="D36" s="8"/>
      <c r="E36" s="8"/>
      <c r="F36" s="8"/>
      <c r="G36" s="8"/>
      <c r="H36" s="16"/>
    </row>
    <row r="37" spans="1:8" x14ac:dyDescent="0.3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-117504.07</v>
      </c>
    </row>
    <row r="38" spans="1:8" x14ac:dyDescent="0.35">
      <c r="A38" s="7"/>
      <c r="B38" s="8"/>
      <c r="C38" s="8"/>
      <c r="D38" s="8" t="s">
        <v>24</v>
      </c>
      <c r="E38" s="8"/>
      <c r="F38" s="8"/>
      <c r="G38" s="8"/>
      <c r="H38" s="16">
        <v>-148195.76999999999</v>
      </c>
    </row>
    <row r="39" spans="1:8" x14ac:dyDescent="0.35">
      <c r="A39" s="7" t="s">
        <v>58</v>
      </c>
      <c r="B39" s="8"/>
      <c r="C39" s="8"/>
      <c r="D39" s="8"/>
      <c r="E39" s="8"/>
      <c r="F39" s="8"/>
      <c r="G39" s="8"/>
      <c r="H39" s="16">
        <f>SUM(H29:H38)</f>
        <v>2851368.8200000003</v>
      </c>
    </row>
    <row r="40" spans="1:8" x14ac:dyDescent="0.35">
      <c r="A40" s="7"/>
      <c r="B40" s="8"/>
      <c r="C40" s="8"/>
      <c r="D40" s="8"/>
      <c r="E40" s="8"/>
      <c r="F40" s="8"/>
      <c r="G40" s="8"/>
      <c r="H40" s="16"/>
    </row>
    <row r="41" spans="1:8" x14ac:dyDescent="0.35">
      <c r="A41" s="7"/>
      <c r="B41" s="8"/>
      <c r="C41" s="8"/>
      <c r="D41" s="8"/>
      <c r="E41" s="8"/>
      <c r="F41" s="8"/>
      <c r="G41" s="8"/>
      <c r="H41" s="16"/>
    </row>
    <row r="42" spans="1:8" x14ac:dyDescent="0.3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67.65999999968335</v>
      </c>
    </row>
    <row r="43" spans="1:8" x14ac:dyDescent="0.35">
      <c r="H43" s="1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7" workbookViewId="0">
      <selection sqref="A1:E37"/>
    </sheetView>
  </sheetViews>
  <sheetFormatPr defaultRowHeight="14.5" x14ac:dyDescent="0.35"/>
  <cols>
    <col min="1" max="1" width="34.1796875" bestFit="1" customWidth="1"/>
    <col min="2" max="2" width="27.1796875" bestFit="1" customWidth="1"/>
    <col min="5" max="5" width="13.54296875" bestFit="1" customWidth="1"/>
  </cols>
  <sheetData>
    <row r="1" spans="1:5" ht="18.5" x14ac:dyDescent="0.45">
      <c r="A1" s="2" t="s">
        <v>62</v>
      </c>
      <c r="B1" s="18">
        <v>44530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2366150.29</v>
      </c>
    </row>
    <row r="4" spans="1:5" x14ac:dyDescent="0.35">
      <c r="A4" s="7" t="s">
        <v>2</v>
      </c>
      <c r="E4" s="1">
        <v>141055.54999999999</v>
      </c>
    </row>
    <row r="5" spans="1:5" x14ac:dyDescent="0.35">
      <c r="A5" s="7" t="s">
        <v>4</v>
      </c>
      <c r="E5" s="1">
        <v>33360.46</v>
      </c>
    </row>
    <row r="6" spans="1:5" x14ac:dyDescent="0.35">
      <c r="A6" s="7" t="s">
        <v>92</v>
      </c>
      <c r="E6" s="1">
        <v>137715.01</v>
      </c>
    </row>
    <row r="7" spans="1:5" x14ac:dyDescent="0.35">
      <c r="A7" s="7" t="s">
        <v>3</v>
      </c>
      <c r="E7" s="1">
        <v>69859</v>
      </c>
    </row>
    <row r="8" spans="1:5" x14ac:dyDescent="0.35">
      <c r="A8" s="7" t="s">
        <v>5</v>
      </c>
      <c r="E8" s="1">
        <v>444513.31</v>
      </c>
    </row>
    <row r="9" spans="1:5" x14ac:dyDescent="0.35">
      <c r="A9" s="7" t="s">
        <v>7</v>
      </c>
      <c r="E9" s="1">
        <v>0</v>
      </c>
    </row>
    <row r="10" spans="1:5" x14ac:dyDescent="0.35">
      <c r="A10" s="7" t="s">
        <v>8</v>
      </c>
      <c r="E10" s="1">
        <v>-53815.22</v>
      </c>
    </row>
    <row r="11" spans="1:5" x14ac:dyDescent="0.35">
      <c r="A11" s="11" t="s">
        <v>67</v>
      </c>
      <c r="B11" s="21">
        <f>+B1</f>
        <v>44530</v>
      </c>
      <c r="C11" s="12"/>
      <c r="D11" s="12"/>
      <c r="E11" s="13">
        <f>SUM(E3:E10)</f>
        <v>3138838.3999999994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44501</v>
      </c>
      <c r="C15" s="4"/>
      <c r="D15" s="4"/>
      <c r="E15" s="15">
        <v>201830.06</v>
      </c>
    </row>
    <row r="16" spans="1:5" x14ac:dyDescent="0.35">
      <c r="A16" s="7"/>
      <c r="E16" s="16"/>
    </row>
    <row r="17" spans="1:5" x14ac:dyDescent="0.35">
      <c r="A17" s="7"/>
      <c r="E17" s="16"/>
    </row>
    <row r="18" spans="1:5" x14ac:dyDescent="0.35">
      <c r="A18" s="7" t="s">
        <v>19</v>
      </c>
      <c r="E18" s="16">
        <v>7057137.7699999996</v>
      </c>
    </row>
    <row r="19" spans="1:5" x14ac:dyDescent="0.35">
      <c r="A19" s="7"/>
      <c r="E19" s="16"/>
    </row>
    <row r="20" spans="1:5" x14ac:dyDescent="0.35">
      <c r="A20" s="7"/>
      <c r="E20" s="16"/>
    </row>
    <row r="21" spans="1:5" x14ac:dyDescent="0.35">
      <c r="A21" s="7" t="s">
        <v>17</v>
      </c>
      <c r="E21" s="16">
        <v>-4120129.43</v>
      </c>
    </row>
    <row r="22" spans="1:5" x14ac:dyDescent="0.35">
      <c r="A22" s="7"/>
      <c r="E22" s="16"/>
    </row>
    <row r="23" spans="1:5" x14ac:dyDescent="0.35">
      <c r="A23" s="7"/>
      <c r="E23" s="16"/>
    </row>
    <row r="24" spans="1:5" x14ac:dyDescent="0.35">
      <c r="A24" s="11" t="s">
        <v>63</v>
      </c>
      <c r="B24" s="21">
        <f>+B1</f>
        <v>44530</v>
      </c>
      <c r="C24" s="12"/>
      <c r="D24" s="12"/>
      <c r="E24" s="17">
        <f>+E15+E18+E21</f>
        <v>3138838.399999999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44530</v>
      </c>
      <c r="C29" s="4" t="s">
        <v>71</v>
      </c>
      <c r="D29" s="4"/>
      <c r="E29" s="15">
        <v>3409071.41</v>
      </c>
    </row>
    <row r="30" spans="1:5" x14ac:dyDescent="0.35">
      <c r="A30" s="7"/>
      <c r="B30" t="s">
        <v>93</v>
      </c>
      <c r="E30" s="16">
        <v>137715.01</v>
      </c>
    </row>
    <row r="31" spans="1:5" x14ac:dyDescent="0.35">
      <c r="A31" s="7"/>
      <c r="E31" s="16"/>
    </row>
    <row r="32" spans="1:5" x14ac:dyDescent="0.35">
      <c r="A32" s="7" t="s">
        <v>0</v>
      </c>
      <c r="B32" t="s">
        <v>23</v>
      </c>
      <c r="E32" s="16">
        <v>-189244.76</v>
      </c>
    </row>
    <row r="33" spans="1:5" x14ac:dyDescent="0.35">
      <c r="A33" s="7"/>
      <c r="B33" t="s">
        <v>24</v>
      </c>
      <c r="E33" s="16">
        <v>-219015.58</v>
      </c>
    </row>
    <row r="34" spans="1:5" x14ac:dyDescent="0.35">
      <c r="A34" s="7"/>
      <c r="E34" s="16"/>
    </row>
    <row r="35" spans="1:5" x14ac:dyDescent="0.35">
      <c r="A35" s="7" t="s">
        <v>66</v>
      </c>
      <c r="B35" s="18">
        <f>+B1</f>
        <v>44530</v>
      </c>
      <c r="E35" s="16">
        <f>SUM(E29:E34)</f>
        <v>3138526.08</v>
      </c>
    </row>
    <row r="36" spans="1:5" x14ac:dyDescent="0.35">
      <c r="A36" s="7"/>
      <c r="E36" s="16"/>
    </row>
    <row r="37" spans="1:5" x14ac:dyDescent="0.35">
      <c r="A37" s="11" t="s">
        <v>15</v>
      </c>
      <c r="B37" s="12"/>
      <c r="C37" s="12"/>
      <c r="D37" s="12"/>
      <c r="E37" s="17">
        <f>+E35-E11</f>
        <v>-312.3199999993667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opLeftCell="A7" workbookViewId="0">
      <selection activeCell="E33" sqref="E33"/>
    </sheetView>
  </sheetViews>
  <sheetFormatPr defaultRowHeight="14.5" x14ac:dyDescent="0.35"/>
  <cols>
    <col min="1" max="1" width="34.1796875" bestFit="1" customWidth="1"/>
    <col min="2" max="2" width="27.1796875" bestFit="1" customWidth="1"/>
    <col min="5" max="5" width="13.54296875" bestFit="1" customWidth="1"/>
  </cols>
  <sheetData>
    <row r="1" spans="1:5" ht="18.5" x14ac:dyDescent="0.45">
      <c r="A1" s="2" t="s">
        <v>62</v>
      </c>
      <c r="B1" s="18">
        <v>44561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2356492.4900000002</v>
      </c>
    </row>
    <row r="4" spans="1:5" x14ac:dyDescent="0.35">
      <c r="A4" s="7" t="s">
        <v>2</v>
      </c>
      <c r="E4" s="1">
        <v>-37735.89</v>
      </c>
    </row>
    <row r="5" spans="1:5" x14ac:dyDescent="0.35">
      <c r="A5" s="7" t="s">
        <v>4</v>
      </c>
      <c r="E5" s="1">
        <v>33502.120000000003</v>
      </c>
    </row>
    <row r="6" spans="1:5" x14ac:dyDescent="0.35">
      <c r="A6" s="7" t="s">
        <v>92</v>
      </c>
      <c r="E6" s="1">
        <v>137715.01</v>
      </c>
    </row>
    <row r="7" spans="1:5" x14ac:dyDescent="0.35">
      <c r="A7" s="7" t="s">
        <v>3</v>
      </c>
      <c r="E7" s="1">
        <v>69859</v>
      </c>
    </row>
    <row r="8" spans="1:5" x14ac:dyDescent="0.35">
      <c r="A8" s="7" t="s">
        <v>5</v>
      </c>
      <c r="E8" s="1">
        <v>444513.31</v>
      </c>
    </row>
    <row r="9" spans="1:5" x14ac:dyDescent="0.35">
      <c r="A9" s="7" t="s">
        <v>7</v>
      </c>
      <c r="E9" s="1">
        <v>0</v>
      </c>
    </row>
    <row r="10" spans="1:5" x14ac:dyDescent="0.35">
      <c r="A10" s="7" t="s">
        <v>8</v>
      </c>
      <c r="E10" s="1">
        <v>-37637.919999999998</v>
      </c>
    </row>
    <row r="11" spans="1:5" x14ac:dyDescent="0.35">
      <c r="A11" s="11" t="s">
        <v>67</v>
      </c>
      <c r="B11" s="21">
        <f>+B1</f>
        <v>44561</v>
      </c>
      <c r="C11" s="12"/>
      <c r="D11" s="12"/>
      <c r="E11" s="13">
        <f>SUM(E3:E10)</f>
        <v>2966708.1200000006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44531</v>
      </c>
      <c r="C15" s="4"/>
      <c r="D15" s="4"/>
      <c r="E15" s="15">
        <v>3138838.4</v>
      </c>
    </row>
    <row r="16" spans="1:5" x14ac:dyDescent="0.35">
      <c r="A16" s="7"/>
      <c r="E16" s="16"/>
    </row>
    <row r="17" spans="1:5" x14ac:dyDescent="0.35">
      <c r="A17" s="7"/>
      <c r="E17" s="16"/>
    </row>
    <row r="18" spans="1:5" x14ac:dyDescent="0.35">
      <c r="A18" s="7" t="s">
        <v>19</v>
      </c>
      <c r="E18" s="16">
        <v>1945445.62</v>
      </c>
    </row>
    <row r="19" spans="1:5" x14ac:dyDescent="0.35">
      <c r="A19" s="7"/>
      <c r="E19" s="16"/>
    </row>
    <row r="20" spans="1:5" x14ac:dyDescent="0.35">
      <c r="A20" s="7"/>
      <c r="E20" s="16"/>
    </row>
    <row r="21" spans="1:5" x14ac:dyDescent="0.35">
      <c r="A21" s="7" t="s">
        <v>17</v>
      </c>
      <c r="E21" s="16">
        <v>-2117575.9</v>
      </c>
    </row>
    <row r="22" spans="1:5" x14ac:dyDescent="0.35">
      <c r="A22" s="7"/>
      <c r="E22" s="16"/>
    </row>
    <row r="23" spans="1:5" x14ac:dyDescent="0.35">
      <c r="A23" s="7"/>
      <c r="E23" s="16"/>
    </row>
    <row r="24" spans="1:5" x14ac:dyDescent="0.35">
      <c r="A24" s="11" t="s">
        <v>63</v>
      </c>
      <c r="B24" s="21">
        <f>+B1</f>
        <v>44561</v>
      </c>
      <c r="C24" s="12"/>
      <c r="D24" s="12"/>
      <c r="E24" s="17">
        <f>+E15+E18+E21</f>
        <v>2966708.1199999996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44561</v>
      </c>
      <c r="C29" s="4" t="s">
        <v>71</v>
      </c>
      <c r="D29" s="4"/>
      <c r="E29" s="15">
        <v>3106386.65</v>
      </c>
    </row>
    <row r="30" spans="1:5" x14ac:dyDescent="0.35">
      <c r="A30" s="7"/>
      <c r="B30" t="s">
        <v>93</v>
      </c>
      <c r="E30" s="16">
        <v>137715.01</v>
      </c>
    </row>
    <row r="31" spans="1:5" x14ac:dyDescent="0.35">
      <c r="A31" s="7"/>
      <c r="E31" s="16"/>
    </row>
    <row r="32" spans="1:5" x14ac:dyDescent="0.35">
      <c r="A32" s="7" t="s">
        <v>0</v>
      </c>
      <c r="B32" t="s">
        <v>23</v>
      </c>
      <c r="E32" s="16">
        <v>-20249.78</v>
      </c>
    </row>
    <row r="33" spans="1:5" x14ac:dyDescent="0.35">
      <c r="A33" s="7"/>
      <c r="B33" t="s">
        <v>24</v>
      </c>
      <c r="E33" s="16">
        <v>-257447.4</v>
      </c>
    </row>
    <row r="34" spans="1:5" x14ac:dyDescent="0.35">
      <c r="A34" s="7"/>
      <c r="E34" s="16"/>
    </row>
    <row r="35" spans="1:5" x14ac:dyDescent="0.35">
      <c r="A35" s="7" t="s">
        <v>66</v>
      </c>
      <c r="B35" s="18">
        <f>+B1</f>
        <v>44561</v>
      </c>
      <c r="E35" s="16">
        <f>SUM(E29:E34)</f>
        <v>2966404.4800000004</v>
      </c>
    </row>
    <row r="36" spans="1:5" x14ac:dyDescent="0.35">
      <c r="A36" s="7"/>
      <c r="E36" s="16"/>
    </row>
    <row r="37" spans="1:5" x14ac:dyDescent="0.35">
      <c r="A37" s="11" t="s">
        <v>15</v>
      </c>
      <c r="B37" s="12"/>
      <c r="C37" s="12"/>
      <c r="D37" s="12"/>
      <c r="E37" s="17">
        <f>+E35-E11</f>
        <v>-303.64000000013039</v>
      </c>
    </row>
  </sheetData>
  <pageMargins left="0.7" right="0.7" top="0.75" bottom="0.75" header="0.3" footer="0.3"/>
  <pageSetup scale="97" fitToHeight="0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3" workbookViewId="0">
      <selection activeCell="N30" sqref="N30"/>
    </sheetView>
  </sheetViews>
  <sheetFormatPr defaultRowHeight="14.5" x14ac:dyDescent="0.35"/>
  <cols>
    <col min="1" max="1" width="28.7265625" customWidth="1"/>
    <col min="2" max="2" width="27.1796875" bestFit="1" customWidth="1"/>
    <col min="5" max="5" width="13.54296875" bestFit="1" customWidth="1"/>
  </cols>
  <sheetData>
    <row r="1" spans="1:5" ht="18.5" x14ac:dyDescent="0.45">
      <c r="A1" s="2" t="s">
        <v>62</v>
      </c>
      <c r="B1" s="18">
        <v>44592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2503459.5299999998</v>
      </c>
    </row>
    <row r="4" spans="1:5" x14ac:dyDescent="0.35">
      <c r="A4" s="7" t="s">
        <v>2</v>
      </c>
      <c r="E4" s="1">
        <v>-109137.42</v>
      </c>
    </row>
    <row r="5" spans="1:5" x14ac:dyDescent="0.35">
      <c r="A5" s="7" t="s">
        <v>4</v>
      </c>
      <c r="E5" s="1">
        <v>33557.370000000003</v>
      </c>
    </row>
    <row r="6" spans="1:5" x14ac:dyDescent="0.35">
      <c r="A6" s="7" t="s">
        <v>92</v>
      </c>
      <c r="E6" s="1">
        <v>137715.01</v>
      </c>
    </row>
    <row r="7" spans="1:5" x14ac:dyDescent="0.35">
      <c r="A7" s="7" t="s">
        <v>3</v>
      </c>
      <c r="E7" s="1">
        <v>69859</v>
      </c>
    </row>
    <row r="8" spans="1:5" x14ac:dyDescent="0.35">
      <c r="A8" s="7" t="s">
        <v>5</v>
      </c>
      <c r="E8" s="1">
        <v>444513.31</v>
      </c>
    </row>
    <row r="9" spans="1:5" x14ac:dyDescent="0.35">
      <c r="A9" s="7" t="s">
        <v>7</v>
      </c>
      <c r="E9" s="1">
        <v>0</v>
      </c>
    </row>
    <row r="10" spans="1:5" x14ac:dyDescent="0.35">
      <c r="A10" s="7" t="s">
        <v>8</v>
      </c>
      <c r="E10" s="1">
        <v>-47630.86</v>
      </c>
    </row>
    <row r="11" spans="1:5" x14ac:dyDescent="0.35">
      <c r="A11" s="11" t="s">
        <v>67</v>
      </c>
      <c r="B11" s="21">
        <f>+B1</f>
        <v>44592</v>
      </c>
      <c r="C11" s="12"/>
      <c r="D11" s="12"/>
      <c r="E11" s="13">
        <f>SUM(E3:E10)</f>
        <v>3032335.9400000004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44562</v>
      </c>
      <c r="C15" s="4"/>
      <c r="D15" s="4"/>
      <c r="E15" s="15">
        <v>2966708.12</v>
      </c>
    </row>
    <row r="16" spans="1:5" x14ac:dyDescent="0.35">
      <c r="A16" s="7"/>
      <c r="E16" s="16"/>
    </row>
    <row r="17" spans="1:5" x14ac:dyDescent="0.35">
      <c r="A17" s="7"/>
      <c r="E17" s="16"/>
    </row>
    <row r="18" spans="1:5" x14ac:dyDescent="0.35">
      <c r="A18" s="7" t="s">
        <v>19</v>
      </c>
      <c r="E18" s="16">
        <v>2034534.41</v>
      </c>
    </row>
    <row r="19" spans="1:5" x14ac:dyDescent="0.35">
      <c r="A19" s="7"/>
      <c r="E19" s="16"/>
    </row>
    <row r="20" spans="1:5" x14ac:dyDescent="0.35">
      <c r="A20" s="7"/>
      <c r="E20" s="16"/>
    </row>
    <row r="21" spans="1:5" x14ac:dyDescent="0.35">
      <c r="A21" s="7" t="s">
        <v>17</v>
      </c>
      <c r="E21" s="16">
        <v>-1968906.59</v>
      </c>
    </row>
    <row r="22" spans="1:5" x14ac:dyDescent="0.35">
      <c r="A22" s="7"/>
      <c r="E22" s="16"/>
    </row>
    <row r="23" spans="1:5" x14ac:dyDescent="0.35">
      <c r="A23" s="7"/>
      <c r="E23" s="16"/>
    </row>
    <row r="24" spans="1:5" x14ac:dyDescent="0.35">
      <c r="A24" s="11" t="s">
        <v>63</v>
      </c>
      <c r="B24" s="21">
        <f>+B1</f>
        <v>44592</v>
      </c>
      <c r="C24" s="12"/>
      <c r="D24" s="12"/>
      <c r="E24" s="17">
        <f>+E15+E18+E21</f>
        <v>3032335.9400000004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44592</v>
      </c>
      <c r="C29" s="4" t="s">
        <v>71</v>
      </c>
      <c r="D29" s="4"/>
      <c r="E29" s="15">
        <v>3268503.15</v>
      </c>
    </row>
    <row r="30" spans="1:5" x14ac:dyDescent="0.35">
      <c r="A30" s="7"/>
      <c r="B30" t="s">
        <v>93</v>
      </c>
      <c r="E30" s="16">
        <v>137715.01</v>
      </c>
    </row>
    <row r="31" spans="1:5" x14ac:dyDescent="0.35">
      <c r="A31" s="7"/>
      <c r="E31" s="16"/>
    </row>
    <row r="32" spans="1:5" x14ac:dyDescent="0.35">
      <c r="A32" s="7" t="s">
        <v>0</v>
      </c>
      <c r="B32" t="s">
        <v>23</v>
      </c>
      <c r="E32" s="16">
        <v>-88516.85</v>
      </c>
    </row>
    <row r="33" spans="1:5" x14ac:dyDescent="0.35">
      <c r="A33" s="7"/>
      <c r="B33" t="s">
        <v>24</v>
      </c>
      <c r="E33" s="16">
        <v>-285674.93</v>
      </c>
    </row>
    <row r="34" spans="1:5" x14ac:dyDescent="0.35">
      <c r="A34" s="7"/>
      <c r="E34" s="16"/>
    </row>
    <row r="35" spans="1:5" x14ac:dyDescent="0.35">
      <c r="A35" s="7" t="s">
        <v>66</v>
      </c>
      <c r="B35" s="18">
        <f>+B1</f>
        <v>44592</v>
      </c>
      <c r="E35" s="16">
        <f>SUM(E29:E34)</f>
        <v>3032026.38</v>
      </c>
    </row>
    <row r="36" spans="1:5" x14ac:dyDescent="0.35">
      <c r="A36" s="7"/>
      <c r="E36" s="16"/>
    </row>
    <row r="37" spans="1:5" x14ac:dyDescent="0.35">
      <c r="A37" s="11" t="s">
        <v>15</v>
      </c>
      <c r="B37" s="12"/>
      <c r="C37" s="12"/>
      <c r="D37" s="12"/>
      <c r="E37" s="17">
        <f>+E35-E11</f>
        <v>-309.56000000052154</v>
      </c>
    </row>
  </sheetData>
  <pageMargins left="0.7" right="0.7" top="0.75" bottom="0.75" header="0.3" footer="0.3"/>
  <pageSetup fitToHeight="0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B30" sqref="B30:E30"/>
    </sheetView>
  </sheetViews>
  <sheetFormatPr defaultRowHeight="14.5" x14ac:dyDescent="0.35"/>
  <cols>
    <col min="1" max="1" width="34.1796875" bestFit="1" customWidth="1"/>
    <col min="2" max="2" width="27.1796875" bestFit="1" customWidth="1"/>
    <col min="5" max="5" width="13.54296875" bestFit="1" customWidth="1"/>
  </cols>
  <sheetData>
    <row r="1" spans="1:5" ht="18.5" x14ac:dyDescent="0.45">
      <c r="A1" s="2" t="s">
        <v>62</v>
      </c>
      <c r="B1" s="18">
        <v>44620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2274887.64</v>
      </c>
    </row>
    <row r="4" spans="1:5" x14ac:dyDescent="0.35">
      <c r="A4" s="7" t="s">
        <v>2</v>
      </c>
      <c r="E4" s="1">
        <v>-25779.05</v>
      </c>
    </row>
    <row r="5" spans="1:5" x14ac:dyDescent="0.35">
      <c r="A5" s="7" t="s">
        <v>4</v>
      </c>
      <c r="E5" s="1">
        <v>36056.120000000003</v>
      </c>
    </row>
    <row r="6" spans="1:5" x14ac:dyDescent="0.35">
      <c r="A6" s="7" t="s">
        <v>92</v>
      </c>
      <c r="E6" s="1">
        <v>137715.01</v>
      </c>
    </row>
    <row r="7" spans="1:5" x14ac:dyDescent="0.35">
      <c r="A7" s="7" t="s">
        <v>3</v>
      </c>
      <c r="E7" s="1">
        <v>69859</v>
      </c>
    </row>
    <row r="8" spans="1:5" x14ac:dyDescent="0.35">
      <c r="A8" s="7" t="s">
        <v>5</v>
      </c>
      <c r="E8" s="1">
        <v>366831.78</v>
      </c>
    </row>
    <row r="9" spans="1:5" x14ac:dyDescent="0.35">
      <c r="A9" s="7" t="s">
        <v>7</v>
      </c>
      <c r="E9" s="1">
        <v>0</v>
      </c>
    </row>
    <row r="10" spans="1:5" x14ac:dyDescent="0.35">
      <c r="A10" s="7" t="s">
        <v>8</v>
      </c>
      <c r="E10" s="1">
        <v>-75912.570000000007</v>
      </c>
    </row>
    <row r="11" spans="1:5" x14ac:dyDescent="0.35">
      <c r="A11" s="11" t="s">
        <v>67</v>
      </c>
      <c r="B11" s="21">
        <f>+B1</f>
        <v>44620</v>
      </c>
      <c r="C11" s="12"/>
      <c r="D11" s="12"/>
      <c r="E11" s="13">
        <f>SUM(E3:E10)</f>
        <v>2783657.9300000011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44593</v>
      </c>
      <c r="C15" s="4"/>
      <c r="D15" s="4"/>
      <c r="E15" s="15">
        <v>3032335.94</v>
      </c>
    </row>
    <row r="16" spans="1:5" x14ac:dyDescent="0.35">
      <c r="A16" s="7"/>
      <c r="E16" s="16"/>
    </row>
    <row r="17" spans="1:5" x14ac:dyDescent="0.35">
      <c r="A17" s="7"/>
      <c r="E17" s="16"/>
    </row>
    <row r="18" spans="1:5" x14ac:dyDescent="0.35">
      <c r="A18" s="7" t="s">
        <v>19</v>
      </c>
      <c r="E18" s="16">
        <v>2126480.7400000002</v>
      </c>
    </row>
    <row r="19" spans="1:5" x14ac:dyDescent="0.35">
      <c r="A19" s="7"/>
      <c r="E19" s="16"/>
    </row>
    <row r="20" spans="1:5" x14ac:dyDescent="0.35">
      <c r="A20" s="7"/>
      <c r="E20" s="16"/>
    </row>
    <row r="21" spans="1:5" x14ac:dyDescent="0.35">
      <c r="A21" s="7" t="s">
        <v>17</v>
      </c>
      <c r="E21" s="16">
        <v>-2375158.75</v>
      </c>
    </row>
    <row r="22" spans="1:5" x14ac:dyDescent="0.35">
      <c r="A22" s="7"/>
      <c r="E22" s="16"/>
    </row>
    <row r="23" spans="1:5" x14ac:dyDescent="0.35">
      <c r="A23" s="7"/>
      <c r="E23" s="16"/>
    </row>
    <row r="24" spans="1:5" x14ac:dyDescent="0.35">
      <c r="A24" s="11" t="s">
        <v>63</v>
      </c>
      <c r="B24" s="21">
        <f>+B1</f>
        <v>44620</v>
      </c>
      <c r="C24" s="12"/>
      <c r="D24" s="12"/>
      <c r="E24" s="17">
        <f>+E15+E18+E21</f>
        <v>2783657.9299999997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44620</v>
      </c>
      <c r="C29" s="4" t="s">
        <v>71</v>
      </c>
      <c r="D29" s="4"/>
      <c r="E29" s="15">
        <v>2883547.69</v>
      </c>
    </row>
    <row r="30" spans="1:5" x14ac:dyDescent="0.35">
      <c r="A30" s="7"/>
      <c r="B30" t="s">
        <v>93</v>
      </c>
      <c r="E30" s="16">
        <v>137715.01</v>
      </c>
    </row>
    <row r="31" spans="1:5" x14ac:dyDescent="0.35">
      <c r="A31" s="7"/>
      <c r="E31" s="16"/>
    </row>
    <row r="32" spans="1:5" x14ac:dyDescent="0.35">
      <c r="A32" s="7" t="s">
        <v>0</v>
      </c>
      <c r="B32" t="s">
        <v>23</v>
      </c>
      <c r="E32" s="16">
        <v>-22191.09</v>
      </c>
    </row>
    <row r="33" spans="1:5" x14ac:dyDescent="0.35">
      <c r="A33" s="7"/>
      <c r="B33" t="s">
        <v>24</v>
      </c>
      <c r="E33" s="16">
        <v>-215081.82</v>
      </c>
    </row>
    <row r="34" spans="1:5" x14ac:dyDescent="0.35">
      <c r="A34" s="7"/>
      <c r="B34" t="s">
        <v>94</v>
      </c>
      <c r="E34" s="16">
        <v>-644.51</v>
      </c>
    </row>
    <row r="35" spans="1:5" x14ac:dyDescent="0.35">
      <c r="A35" s="7" t="s">
        <v>66</v>
      </c>
      <c r="B35" s="18">
        <f>+B1</f>
        <v>44620</v>
      </c>
      <c r="E35" s="16">
        <f>SUM(E29:E34)</f>
        <v>2783345.2800000007</v>
      </c>
    </row>
    <row r="36" spans="1:5" x14ac:dyDescent="0.35">
      <c r="A36" s="7"/>
      <c r="E36" s="16"/>
    </row>
    <row r="37" spans="1:5" x14ac:dyDescent="0.35">
      <c r="A37" s="11" t="s">
        <v>15</v>
      </c>
      <c r="B37" s="12"/>
      <c r="C37" s="12"/>
      <c r="D37" s="12"/>
      <c r="E37" s="17">
        <f>+E35-E11</f>
        <v>-312.65000000037253</v>
      </c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sqref="A1:E38"/>
    </sheetView>
  </sheetViews>
  <sheetFormatPr defaultRowHeight="14.5" x14ac:dyDescent="0.35"/>
  <cols>
    <col min="1" max="1" width="34.1796875" bestFit="1" customWidth="1"/>
    <col min="2" max="2" width="22.7265625" bestFit="1" customWidth="1"/>
    <col min="5" max="5" width="13.54296875" bestFit="1" customWidth="1"/>
  </cols>
  <sheetData>
    <row r="1" spans="1:5" ht="18.5" x14ac:dyDescent="0.45">
      <c r="A1" s="2" t="s">
        <v>62</v>
      </c>
      <c r="B1" s="18">
        <v>44651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2003260.09</v>
      </c>
    </row>
    <row r="4" spans="1:5" x14ac:dyDescent="0.35">
      <c r="A4" s="7" t="s">
        <v>2</v>
      </c>
      <c r="E4" s="1">
        <v>-141912.44</v>
      </c>
    </row>
    <row r="5" spans="1:5" x14ac:dyDescent="0.35">
      <c r="A5" s="7" t="s">
        <v>4</v>
      </c>
      <c r="E5" s="1">
        <v>36346.839999999997</v>
      </c>
    </row>
    <row r="6" spans="1:5" x14ac:dyDescent="0.35">
      <c r="A6" s="7" t="s">
        <v>92</v>
      </c>
      <c r="E6" s="1">
        <v>137715.01</v>
      </c>
    </row>
    <row r="7" spans="1:5" x14ac:dyDescent="0.35">
      <c r="A7" s="7" t="s">
        <v>3</v>
      </c>
      <c r="E7" s="1">
        <v>69859</v>
      </c>
    </row>
    <row r="8" spans="1:5" x14ac:dyDescent="0.35">
      <c r="A8" s="7" t="s">
        <v>5</v>
      </c>
      <c r="E8" s="1">
        <v>366831.78</v>
      </c>
    </row>
    <row r="9" spans="1:5" x14ac:dyDescent="0.35">
      <c r="A9" s="7" t="s">
        <v>7</v>
      </c>
      <c r="E9" s="1">
        <v>0</v>
      </c>
    </row>
    <row r="10" spans="1:5" x14ac:dyDescent="0.35">
      <c r="A10" s="7" t="s">
        <v>8</v>
      </c>
      <c r="E10" s="1">
        <v>-59326.92</v>
      </c>
    </row>
    <row r="11" spans="1:5" x14ac:dyDescent="0.35">
      <c r="A11" s="11" t="s">
        <v>67</v>
      </c>
      <c r="B11" s="21">
        <f>+B1</f>
        <v>44651</v>
      </c>
      <c r="C11" s="12"/>
      <c r="D11" s="12"/>
      <c r="E11" s="13">
        <f>SUM(E3:E10)</f>
        <v>2412773.3600000003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44621</v>
      </c>
      <c r="C15" s="4"/>
      <c r="D15" s="4"/>
      <c r="E15" s="15">
        <v>2783657.93</v>
      </c>
    </row>
    <row r="16" spans="1:5" x14ac:dyDescent="0.35">
      <c r="A16" s="7"/>
      <c r="E16" s="16"/>
    </row>
    <row r="17" spans="1:5" x14ac:dyDescent="0.35">
      <c r="A17" s="7"/>
      <c r="E17" s="16"/>
    </row>
    <row r="18" spans="1:5" x14ac:dyDescent="0.35">
      <c r="A18" s="7" t="s">
        <v>19</v>
      </c>
      <c r="E18" s="16">
        <v>1847631.83</v>
      </c>
    </row>
    <row r="19" spans="1:5" x14ac:dyDescent="0.35">
      <c r="A19" s="7"/>
      <c r="E19" s="16"/>
    </row>
    <row r="20" spans="1:5" x14ac:dyDescent="0.35">
      <c r="A20" s="7"/>
      <c r="E20" s="16"/>
    </row>
    <row r="21" spans="1:5" x14ac:dyDescent="0.35">
      <c r="A21" s="7" t="s">
        <v>17</v>
      </c>
      <c r="E21" s="16">
        <v>-2218516.4</v>
      </c>
    </row>
    <row r="22" spans="1:5" x14ac:dyDescent="0.35">
      <c r="A22" s="7"/>
      <c r="E22" s="16"/>
    </row>
    <row r="23" spans="1:5" x14ac:dyDescent="0.35">
      <c r="A23" s="7"/>
      <c r="E23" s="16"/>
    </row>
    <row r="24" spans="1:5" x14ac:dyDescent="0.35">
      <c r="A24" s="11" t="s">
        <v>63</v>
      </c>
      <c r="B24" s="21">
        <f>+B1</f>
        <v>44651</v>
      </c>
      <c r="C24" s="12"/>
      <c r="D24" s="12"/>
      <c r="E24" s="17">
        <f>+E15+E18+E21</f>
        <v>2412773.36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44651</v>
      </c>
      <c r="C29" s="4" t="s">
        <v>71</v>
      </c>
      <c r="D29" s="4"/>
      <c r="E29" s="15">
        <v>2557262.39</v>
      </c>
    </row>
    <row r="30" spans="1:5" x14ac:dyDescent="0.35">
      <c r="A30" s="7"/>
      <c r="B30" t="s">
        <v>93</v>
      </c>
      <c r="E30" s="16">
        <v>137715.01</v>
      </c>
    </row>
    <row r="31" spans="1:5" x14ac:dyDescent="0.35">
      <c r="A31" s="7"/>
      <c r="E31" s="16"/>
    </row>
    <row r="32" spans="1:5" x14ac:dyDescent="0.35">
      <c r="A32" s="7"/>
      <c r="B32" t="s">
        <v>95</v>
      </c>
      <c r="E32" s="16">
        <v>-641.41</v>
      </c>
    </row>
    <row r="33" spans="1:5" x14ac:dyDescent="0.35">
      <c r="A33" s="7" t="s">
        <v>0</v>
      </c>
      <c r="B33" t="s">
        <v>23</v>
      </c>
      <c r="E33" s="16">
        <v>-6001.2</v>
      </c>
    </row>
    <row r="34" spans="1:5" x14ac:dyDescent="0.35">
      <c r="A34" s="7"/>
      <c r="B34" t="s">
        <v>24</v>
      </c>
      <c r="E34" s="16">
        <v>-275756.40999999997</v>
      </c>
    </row>
    <row r="35" spans="1:5" x14ac:dyDescent="0.35">
      <c r="A35" s="7"/>
      <c r="E35" s="16"/>
    </row>
    <row r="36" spans="1:5" x14ac:dyDescent="0.35">
      <c r="A36" s="7" t="s">
        <v>66</v>
      </c>
      <c r="B36" s="18">
        <v>44651</v>
      </c>
      <c r="E36" s="16">
        <f>SUM(E29:E35)</f>
        <v>2412578.38</v>
      </c>
    </row>
    <row r="37" spans="1:5" x14ac:dyDescent="0.35">
      <c r="A37" s="7"/>
      <c r="E37" s="16"/>
    </row>
    <row r="38" spans="1:5" x14ac:dyDescent="0.35">
      <c r="A38" s="11" t="s">
        <v>15</v>
      </c>
      <c r="B38" s="12"/>
      <c r="C38" s="12"/>
      <c r="D38" s="12"/>
      <c r="E38" s="17">
        <f>+E36-E11</f>
        <v>-194.98000000044703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16" workbookViewId="0">
      <selection sqref="A1:E38"/>
    </sheetView>
  </sheetViews>
  <sheetFormatPr defaultRowHeight="14.5" x14ac:dyDescent="0.35"/>
  <cols>
    <col min="1" max="1" width="34.1796875" bestFit="1" customWidth="1"/>
    <col min="2" max="2" width="27.1796875" bestFit="1" customWidth="1"/>
    <col min="5" max="5" width="13.54296875" bestFit="1" customWidth="1"/>
  </cols>
  <sheetData>
    <row r="1" spans="1:5" ht="18.5" x14ac:dyDescent="0.45">
      <c r="A1" s="2" t="s">
        <v>62</v>
      </c>
      <c r="B1" s="18">
        <v>44681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1978401.75</v>
      </c>
    </row>
    <row r="4" spans="1:5" x14ac:dyDescent="0.35">
      <c r="A4" s="7" t="s">
        <v>2</v>
      </c>
      <c r="E4" s="1">
        <v>-309111.36</v>
      </c>
    </row>
    <row r="5" spans="1:5" x14ac:dyDescent="0.35">
      <c r="A5" s="7" t="s">
        <v>4</v>
      </c>
      <c r="E5" s="1">
        <v>38735.47</v>
      </c>
    </row>
    <row r="6" spans="1:5" x14ac:dyDescent="0.35">
      <c r="A6" s="7" t="s">
        <v>92</v>
      </c>
      <c r="E6" s="1">
        <v>137715.01</v>
      </c>
    </row>
    <row r="7" spans="1:5" x14ac:dyDescent="0.35">
      <c r="A7" s="7" t="s">
        <v>3</v>
      </c>
      <c r="E7" s="1">
        <v>69859</v>
      </c>
    </row>
    <row r="8" spans="1:5" x14ac:dyDescent="0.35">
      <c r="A8" s="7" t="s">
        <v>5</v>
      </c>
      <c r="E8" s="1">
        <v>-386973.27</v>
      </c>
    </row>
    <row r="9" spans="1:5" x14ac:dyDescent="0.35">
      <c r="A9" s="7" t="s">
        <v>7</v>
      </c>
      <c r="E9" s="1">
        <v>0</v>
      </c>
    </row>
    <row r="10" spans="1:5" x14ac:dyDescent="0.35">
      <c r="A10" s="7" t="s">
        <v>8</v>
      </c>
      <c r="E10" s="1">
        <v>-14215.29</v>
      </c>
    </row>
    <row r="11" spans="1:5" x14ac:dyDescent="0.35">
      <c r="A11" s="11" t="s">
        <v>67</v>
      </c>
      <c r="B11" s="21">
        <f>+B1</f>
        <v>44681</v>
      </c>
      <c r="C11" s="12"/>
      <c r="D11" s="12"/>
      <c r="E11" s="13">
        <f>SUM(E3:E10)</f>
        <v>1514411.31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44652</v>
      </c>
      <c r="C15" s="4"/>
      <c r="D15" s="4"/>
      <c r="E15" s="15">
        <v>2412773.36</v>
      </c>
    </row>
    <row r="16" spans="1:5" x14ac:dyDescent="0.35">
      <c r="A16" s="7"/>
      <c r="E16" s="16"/>
    </row>
    <row r="17" spans="1:5" x14ac:dyDescent="0.35">
      <c r="A17" s="7"/>
      <c r="E17" s="16"/>
    </row>
    <row r="18" spans="1:5" x14ac:dyDescent="0.35">
      <c r="A18" s="7" t="s">
        <v>19</v>
      </c>
      <c r="E18" s="16">
        <v>3416158.69</v>
      </c>
    </row>
    <row r="19" spans="1:5" x14ac:dyDescent="0.35">
      <c r="A19" s="7"/>
      <c r="E19" s="16"/>
    </row>
    <row r="20" spans="1:5" x14ac:dyDescent="0.35">
      <c r="A20" s="7"/>
      <c r="E20" s="16"/>
    </row>
    <row r="21" spans="1:5" x14ac:dyDescent="0.35">
      <c r="A21" s="7" t="s">
        <v>17</v>
      </c>
      <c r="E21" s="16">
        <v>-4314520.74</v>
      </c>
    </row>
    <row r="22" spans="1:5" x14ac:dyDescent="0.35">
      <c r="A22" s="7"/>
      <c r="E22" s="16"/>
    </row>
    <row r="23" spans="1:5" x14ac:dyDescent="0.35">
      <c r="A23" s="7"/>
      <c r="E23" s="16"/>
    </row>
    <row r="24" spans="1:5" x14ac:dyDescent="0.35">
      <c r="A24" s="11" t="s">
        <v>63</v>
      </c>
      <c r="B24" s="21">
        <f>+B1</f>
        <v>44681</v>
      </c>
      <c r="C24" s="12"/>
      <c r="D24" s="12"/>
      <c r="E24" s="17">
        <f>+E15+E18+E21</f>
        <v>1514411.3099999996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44681</v>
      </c>
      <c r="C29" s="4" t="s">
        <v>71</v>
      </c>
      <c r="D29" s="4"/>
      <c r="E29" s="15">
        <v>1736693.54</v>
      </c>
    </row>
    <row r="30" spans="1:5" x14ac:dyDescent="0.35">
      <c r="A30" s="7"/>
      <c r="B30" t="s">
        <v>93</v>
      </c>
      <c r="E30" s="16">
        <v>137715.01</v>
      </c>
    </row>
    <row r="31" spans="1:5" x14ac:dyDescent="0.35">
      <c r="A31" s="7"/>
      <c r="E31" s="16"/>
    </row>
    <row r="32" spans="1:5" x14ac:dyDescent="0.35">
      <c r="A32" s="7"/>
      <c r="E32" s="16"/>
    </row>
    <row r="33" spans="1:5" x14ac:dyDescent="0.35">
      <c r="A33" s="7" t="s">
        <v>0</v>
      </c>
      <c r="B33" t="s">
        <v>23</v>
      </c>
      <c r="E33" s="16">
        <v>-87939.6</v>
      </c>
    </row>
    <row r="34" spans="1:5" x14ac:dyDescent="0.35">
      <c r="A34" s="7"/>
      <c r="B34" t="s">
        <v>24</v>
      </c>
      <c r="E34" s="16">
        <v>-272280.71999999997</v>
      </c>
    </row>
    <row r="35" spans="1:5" x14ac:dyDescent="0.35">
      <c r="A35" s="7"/>
      <c r="E35" s="16"/>
    </row>
    <row r="36" spans="1:5" x14ac:dyDescent="0.35">
      <c r="A36" s="7" t="s">
        <v>66</v>
      </c>
      <c r="B36" s="18">
        <v>44681</v>
      </c>
      <c r="E36" s="16">
        <f>SUM(E29:E35)</f>
        <v>1514188.23</v>
      </c>
    </row>
    <row r="37" spans="1:5" x14ac:dyDescent="0.35">
      <c r="A37" s="7"/>
      <c r="E37" s="16"/>
    </row>
    <row r="38" spans="1:5" x14ac:dyDescent="0.35">
      <c r="A38" s="11" t="s">
        <v>15</v>
      </c>
      <c r="B38" s="12"/>
      <c r="C38" s="12"/>
      <c r="D38" s="12"/>
      <c r="E38" s="17">
        <f>+E36-E11</f>
        <v>-223.08000000007451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workbookViewId="0">
      <selection activeCell="I10" sqref="I10"/>
    </sheetView>
  </sheetViews>
  <sheetFormatPr defaultRowHeight="14.5" x14ac:dyDescent="0.35"/>
  <cols>
    <col min="1" max="1" width="34.1796875" bestFit="1" customWidth="1"/>
    <col min="2" max="2" width="27.1796875" bestFit="1" customWidth="1"/>
    <col min="5" max="5" width="13.54296875" bestFit="1" customWidth="1"/>
  </cols>
  <sheetData>
    <row r="1" spans="1:5" ht="18.5" x14ac:dyDescent="0.45">
      <c r="A1" s="2" t="s">
        <v>62</v>
      </c>
      <c r="B1" s="18">
        <v>44712</v>
      </c>
      <c r="E1" s="1"/>
    </row>
    <row r="2" spans="1:5" x14ac:dyDescent="0.35">
      <c r="E2" s="1"/>
    </row>
    <row r="3" spans="1:5" x14ac:dyDescent="0.35">
      <c r="A3" s="3" t="s">
        <v>1</v>
      </c>
      <c r="B3" s="4"/>
      <c r="C3" s="4"/>
      <c r="D3" s="4"/>
      <c r="E3" s="5">
        <v>1895479.71</v>
      </c>
    </row>
    <row r="4" spans="1:5" x14ac:dyDescent="0.35">
      <c r="A4" s="7" t="s">
        <v>2</v>
      </c>
      <c r="E4" s="1">
        <v>-23528.89</v>
      </c>
    </row>
    <row r="5" spans="1:5" x14ac:dyDescent="0.35">
      <c r="A5" s="7" t="s">
        <v>4</v>
      </c>
      <c r="E5" s="1">
        <v>37373.17</v>
      </c>
    </row>
    <row r="6" spans="1:5" x14ac:dyDescent="0.35">
      <c r="A6" s="7" t="s">
        <v>92</v>
      </c>
      <c r="E6" s="1">
        <v>137715.01</v>
      </c>
    </row>
    <row r="7" spans="1:5" x14ac:dyDescent="0.35">
      <c r="A7" s="7" t="s">
        <v>3</v>
      </c>
      <c r="E7" s="1">
        <v>139717</v>
      </c>
    </row>
    <row r="8" spans="1:5" x14ac:dyDescent="0.35">
      <c r="A8" s="7" t="s">
        <v>5</v>
      </c>
      <c r="E8" s="1">
        <v>-450207.65</v>
      </c>
    </row>
    <row r="9" spans="1:5" x14ac:dyDescent="0.35">
      <c r="A9" s="7" t="s">
        <v>7</v>
      </c>
      <c r="E9" s="1">
        <v>0</v>
      </c>
    </row>
    <row r="10" spans="1:5" x14ac:dyDescent="0.35">
      <c r="A10" s="7" t="s">
        <v>8</v>
      </c>
      <c r="E10" s="1">
        <v>54644.46</v>
      </c>
    </row>
    <row r="11" spans="1:5" x14ac:dyDescent="0.35">
      <c r="A11" s="11" t="s">
        <v>67</v>
      </c>
      <c r="B11" s="21">
        <f>+B1</f>
        <v>44712</v>
      </c>
      <c r="C11" s="12"/>
      <c r="D11" s="12"/>
      <c r="E11" s="13">
        <f>SUM(E3:E10)</f>
        <v>1791192.81</v>
      </c>
    </row>
    <row r="12" spans="1:5" x14ac:dyDescent="0.35">
      <c r="E12" s="1"/>
    </row>
    <row r="13" spans="1:5" ht="18.5" x14ac:dyDescent="0.45">
      <c r="A13" s="2" t="s">
        <v>77</v>
      </c>
      <c r="E13" s="1"/>
    </row>
    <row r="14" spans="1:5" x14ac:dyDescent="0.35">
      <c r="E14" s="1"/>
    </row>
    <row r="15" spans="1:5" x14ac:dyDescent="0.35">
      <c r="A15" s="3" t="s">
        <v>68</v>
      </c>
      <c r="B15" s="19">
        <v>44682</v>
      </c>
      <c r="C15" s="4"/>
      <c r="D15" s="4"/>
      <c r="E15" s="15">
        <v>1514411.31</v>
      </c>
    </row>
    <row r="16" spans="1:5" x14ac:dyDescent="0.35">
      <c r="A16" s="7"/>
      <c r="E16" s="16"/>
    </row>
    <row r="17" spans="1:5" x14ac:dyDescent="0.35">
      <c r="A17" s="7"/>
      <c r="E17" s="16"/>
    </row>
    <row r="18" spans="1:5" x14ac:dyDescent="0.35">
      <c r="A18" s="7" t="s">
        <v>19</v>
      </c>
      <c r="E18" s="16">
        <v>2492634.0699999998</v>
      </c>
    </row>
    <row r="19" spans="1:5" x14ac:dyDescent="0.35">
      <c r="A19" s="7"/>
      <c r="E19" s="16"/>
    </row>
    <row r="20" spans="1:5" x14ac:dyDescent="0.35">
      <c r="A20" s="7"/>
      <c r="E20" s="16"/>
    </row>
    <row r="21" spans="1:5" x14ac:dyDescent="0.35">
      <c r="A21" s="7" t="s">
        <v>17</v>
      </c>
      <c r="E21" s="16">
        <v>-2215912.5699999998</v>
      </c>
    </row>
    <row r="22" spans="1:5" x14ac:dyDescent="0.35">
      <c r="A22" s="7"/>
      <c r="E22" s="16"/>
    </row>
    <row r="23" spans="1:5" x14ac:dyDescent="0.35">
      <c r="A23" s="7"/>
      <c r="E23" s="16"/>
    </row>
    <row r="24" spans="1:5" x14ac:dyDescent="0.35">
      <c r="A24" s="11" t="s">
        <v>63</v>
      </c>
      <c r="B24" s="21">
        <f>+B1</f>
        <v>44712</v>
      </c>
      <c r="C24" s="12"/>
      <c r="D24" s="12"/>
      <c r="E24" s="17">
        <f>+E15+E18+E21</f>
        <v>1791132.81</v>
      </c>
    </row>
    <row r="25" spans="1:5" x14ac:dyDescent="0.35">
      <c r="E25" s="1"/>
    </row>
    <row r="26" spans="1:5" ht="18.5" x14ac:dyDescent="0.45">
      <c r="A26" s="2" t="s">
        <v>14</v>
      </c>
      <c r="E26" s="1"/>
    </row>
    <row r="27" spans="1:5" x14ac:dyDescent="0.35">
      <c r="E27" s="1"/>
    </row>
    <row r="29" spans="1:5" x14ac:dyDescent="0.35">
      <c r="A29" s="3" t="s">
        <v>65</v>
      </c>
      <c r="B29" s="19">
        <f>+B1</f>
        <v>44712</v>
      </c>
      <c r="C29" s="4" t="s">
        <v>71</v>
      </c>
      <c r="D29" s="4"/>
      <c r="E29" s="15">
        <v>1876898.01</v>
      </c>
    </row>
    <row r="30" spans="1:5" x14ac:dyDescent="0.35">
      <c r="A30" s="7"/>
      <c r="B30" t="s">
        <v>93</v>
      </c>
      <c r="E30" s="16">
        <v>137715.01</v>
      </c>
    </row>
    <row r="31" spans="1:5" x14ac:dyDescent="0.35">
      <c r="A31" s="7"/>
      <c r="E31" s="16"/>
    </row>
    <row r="32" spans="1:5" x14ac:dyDescent="0.35">
      <c r="A32" s="7"/>
      <c r="E32" s="16"/>
    </row>
    <row r="33" spans="1:5" x14ac:dyDescent="0.35">
      <c r="A33" s="7" t="s">
        <v>0</v>
      </c>
      <c r="B33" t="s">
        <v>23</v>
      </c>
      <c r="E33" s="16">
        <v>-61472.76</v>
      </c>
    </row>
    <row r="34" spans="1:5" x14ac:dyDescent="0.35">
      <c r="A34" s="7"/>
      <c r="B34" t="s">
        <v>24</v>
      </c>
      <c r="E34" s="16">
        <v>-162420.56</v>
      </c>
    </row>
    <row r="35" spans="1:5" x14ac:dyDescent="0.35">
      <c r="A35" s="7"/>
      <c r="E35" s="16"/>
    </row>
    <row r="36" spans="1:5" x14ac:dyDescent="0.35">
      <c r="A36" s="7" t="s">
        <v>66</v>
      </c>
      <c r="B36" s="18">
        <v>44712</v>
      </c>
      <c r="E36" s="16">
        <f>SUM(E29:E35)</f>
        <v>1790719.7</v>
      </c>
    </row>
    <row r="37" spans="1:5" x14ac:dyDescent="0.35">
      <c r="A37" s="7"/>
      <c r="E37" s="16"/>
    </row>
    <row r="38" spans="1:5" x14ac:dyDescent="0.35">
      <c r="A38" s="11" t="s">
        <v>15</v>
      </c>
      <c r="B38" s="12"/>
      <c r="C38" s="12"/>
      <c r="D38" s="12"/>
      <c r="E38" s="17">
        <f>+E36-E11</f>
        <v>-473.11000000010245</v>
      </c>
    </row>
  </sheetData>
  <pageMargins left="0.7" right="0.7" top="0.75" bottom="0.75" header="0.3" footer="0.3"/>
  <pageSetup scale="97" fitToHeight="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9" workbookViewId="0">
      <selection activeCell="A2" sqref="A2"/>
    </sheetView>
  </sheetViews>
  <sheetFormatPr defaultRowHeight="14.5" x14ac:dyDescent="0.35"/>
  <cols>
    <col min="2" max="2" width="13.54296875" customWidth="1"/>
    <col min="3" max="5" width="9.7265625" bestFit="1" customWidth="1"/>
    <col min="8" max="8" width="13.54296875" bestFit="1" customWidth="1"/>
  </cols>
  <sheetData>
    <row r="1" spans="1:8" x14ac:dyDescent="0.35">
      <c r="H1" s="1"/>
    </row>
    <row r="2" spans="1:8" ht="18.5" x14ac:dyDescent="0.45">
      <c r="A2" s="2" t="s">
        <v>62</v>
      </c>
      <c r="B2" s="2"/>
      <c r="C2" s="2"/>
      <c r="D2" s="18">
        <v>42277</v>
      </c>
      <c r="H2" s="1"/>
    </row>
    <row r="3" spans="1:8" x14ac:dyDescent="0.35">
      <c r="H3" s="1"/>
    </row>
    <row r="4" spans="1:8" x14ac:dyDescent="0.3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35">
      <c r="A5" s="7" t="s">
        <v>2</v>
      </c>
      <c r="B5" s="8"/>
      <c r="C5" s="8"/>
      <c r="D5" s="8"/>
      <c r="E5" s="8"/>
      <c r="F5" s="8"/>
      <c r="G5" s="8"/>
      <c r="H5" s="9">
        <v>126177.63</v>
      </c>
    </row>
    <row r="6" spans="1:8" x14ac:dyDescent="0.3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35">
      <c r="A7" s="7" t="s">
        <v>4</v>
      </c>
      <c r="B7" s="8"/>
      <c r="C7" s="8"/>
      <c r="D7" s="8"/>
      <c r="E7" s="8"/>
      <c r="F7" s="8"/>
      <c r="G7" s="8"/>
      <c r="H7" s="9">
        <v>16589.18</v>
      </c>
    </row>
    <row r="8" spans="1:8" x14ac:dyDescent="0.3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35">
      <c r="A9" s="7" t="s">
        <v>6</v>
      </c>
      <c r="B9" s="8"/>
      <c r="C9" s="8"/>
      <c r="D9" s="8"/>
      <c r="E9" s="8"/>
      <c r="F9" s="8"/>
      <c r="G9" s="8"/>
      <c r="H9" s="9">
        <v>138931.69</v>
      </c>
    </row>
    <row r="10" spans="1:8" x14ac:dyDescent="0.3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35">
      <c r="A11" s="7" t="s">
        <v>8</v>
      </c>
      <c r="B11" s="8"/>
      <c r="C11" s="8"/>
      <c r="D11" s="8"/>
      <c r="E11" s="8"/>
      <c r="F11" s="8"/>
      <c r="G11" s="8"/>
      <c r="H11" s="9">
        <v>41637.9</v>
      </c>
    </row>
    <row r="12" spans="1:8" x14ac:dyDescent="0.35">
      <c r="A12" s="11" t="s">
        <v>67</v>
      </c>
      <c r="B12" s="12"/>
      <c r="C12" s="21">
        <f>+D2</f>
        <v>42277</v>
      </c>
      <c r="D12" s="12"/>
      <c r="E12" s="12"/>
      <c r="F12" s="12"/>
      <c r="G12" s="12"/>
      <c r="H12" s="13">
        <f>SUM(H4:H11)</f>
        <v>2579244.4499999997</v>
      </c>
    </row>
    <row r="13" spans="1:8" x14ac:dyDescent="0.35">
      <c r="H13" s="1"/>
    </row>
    <row r="14" spans="1:8" ht="18.5" x14ac:dyDescent="0.45">
      <c r="A14" s="2" t="s">
        <v>20</v>
      </c>
      <c r="H14" s="1"/>
    </row>
    <row r="15" spans="1:8" x14ac:dyDescent="0.35">
      <c r="H15" s="1"/>
    </row>
    <row r="16" spans="1:8" x14ac:dyDescent="0.35">
      <c r="A16" s="3" t="s">
        <v>64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35">
      <c r="A17" s="7"/>
      <c r="B17" s="8"/>
      <c r="C17" s="8"/>
      <c r="D17" s="8"/>
      <c r="E17" s="8"/>
      <c r="F17" s="8"/>
      <c r="G17" s="8"/>
      <c r="H17" s="16"/>
    </row>
    <row r="18" spans="1:8" x14ac:dyDescent="0.35">
      <c r="A18" s="7"/>
      <c r="B18" s="8"/>
      <c r="C18" s="8"/>
      <c r="D18" s="8"/>
      <c r="E18" s="8"/>
      <c r="F18" s="8"/>
      <c r="G18" s="8"/>
      <c r="H18" s="16"/>
    </row>
    <row r="19" spans="1:8" x14ac:dyDescent="0.3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35">
      <c r="A20" s="7"/>
      <c r="B20" s="8"/>
      <c r="C20" s="8"/>
      <c r="D20" s="8"/>
      <c r="E20" s="8"/>
      <c r="F20" s="8"/>
      <c r="G20" s="8"/>
      <c r="H20" s="16"/>
    </row>
    <row r="21" spans="1:8" x14ac:dyDescent="0.35">
      <c r="A21" s="7"/>
      <c r="B21" s="8"/>
      <c r="C21" s="8"/>
      <c r="D21" s="8"/>
      <c r="E21" s="8"/>
      <c r="F21" s="8"/>
      <c r="G21" s="8"/>
      <c r="H21" s="16"/>
    </row>
    <row r="22" spans="1:8" x14ac:dyDescent="0.3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35">
      <c r="A23" s="7"/>
      <c r="B23" s="8"/>
      <c r="C23" s="8"/>
      <c r="D23" s="8"/>
      <c r="E23" s="8"/>
      <c r="F23" s="8"/>
      <c r="G23" s="8"/>
      <c r="H23" s="16"/>
    </row>
    <row r="24" spans="1:8" x14ac:dyDescent="0.35">
      <c r="A24" s="7"/>
      <c r="B24" s="8"/>
      <c r="C24" s="8"/>
      <c r="D24" s="8"/>
      <c r="E24" s="8"/>
      <c r="F24" s="8"/>
      <c r="G24" s="8"/>
      <c r="H24" s="16"/>
    </row>
    <row r="25" spans="1:8" x14ac:dyDescent="0.35">
      <c r="A25" s="11" t="s">
        <v>63</v>
      </c>
      <c r="B25" s="12"/>
      <c r="C25" s="21">
        <v>42277</v>
      </c>
      <c r="D25" s="12"/>
      <c r="E25" s="12"/>
      <c r="F25" s="12"/>
      <c r="G25" s="12"/>
      <c r="H25" s="17">
        <f>+H16+H19+H22</f>
        <v>2851436.48</v>
      </c>
    </row>
    <row r="26" spans="1:8" x14ac:dyDescent="0.35">
      <c r="H26" s="1"/>
    </row>
    <row r="27" spans="1:8" ht="18.5" x14ac:dyDescent="0.45">
      <c r="A27" s="2" t="s">
        <v>14</v>
      </c>
      <c r="H27" s="1"/>
    </row>
    <row r="28" spans="1:8" x14ac:dyDescent="0.35">
      <c r="H28" s="1"/>
    </row>
    <row r="29" spans="1:8" x14ac:dyDescent="0.35">
      <c r="A29" s="3" t="s">
        <v>65</v>
      </c>
      <c r="B29" s="4"/>
      <c r="C29" s="4"/>
      <c r="D29" s="19">
        <f>+D2</f>
        <v>42277</v>
      </c>
      <c r="E29" s="4" t="s">
        <v>21</v>
      </c>
      <c r="F29" s="4"/>
      <c r="G29" s="4"/>
      <c r="H29" s="15">
        <v>2548369.9</v>
      </c>
    </row>
    <row r="30" spans="1:8" x14ac:dyDescent="0.35">
      <c r="A30" s="7"/>
      <c r="B30" s="8"/>
      <c r="C30" s="8"/>
      <c r="D30" s="8"/>
      <c r="E30" s="8" t="s">
        <v>22</v>
      </c>
      <c r="F30" s="8"/>
      <c r="G30" s="8"/>
      <c r="H30" s="16">
        <v>189993.28</v>
      </c>
    </row>
    <row r="31" spans="1:8" x14ac:dyDescent="0.35">
      <c r="A31" s="7"/>
      <c r="B31" s="8"/>
      <c r="C31" s="8"/>
      <c r="D31" s="8"/>
      <c r="E31" s="8"/>
      <c r="F31" s="8"/>
      <c r="G31" s="8"/>
      <c r="H31" s="16"/>
    </row>
    <row r="32" spans="1:8" x14ac:dyDescent="0.35">
      <c r="A32" s="7"/>
      <c r="B32" s="8"/>
      <c r="C32" s="8"/>
      <c r="D32" s="8"/>
      <c r="E32" s="8"/>
      <c r="F32" s="8"/>
      <c r="G32" s="8"/>
      <c r="H32" s="16"/>
    </row>
    <row r="33" spans="1:8" x14ac:dyDescent="0.35">
      <c r="A33" s="7"/>
      <c r="B33" s="8"/>
      <c r="C33" s="8"/>
      <c r="D33" s="8"/>
      <c r="E33" s="8"/>
      <c r="F33" s="8"/>
      <c r="G33" s="8"/>
      <c r="H33" s="16"/>
    </row>
    <row r="34" spans="1:8" x14ac:dyDescent="0.35">
      <c r="A34" s="7"/>
      <c r="B34" s="8"/>
      <c r="C34" s="8"/>
      <c r="D34" s="8"/>
      <c r="E34" s="8"/>
      <c r="F34" s="8"/>
      <c r="G34" s="8"/>
      <c r="H34" s="16"/>
    </row>
    <row r="35" spans="1:8" x14ac:dyDescent="0.35">
      <c r="A35" s="7"/>
      <c r="B35" s="8"/>
      <c r="C35" s="8"/>
      <c r="D35" s="8"/>
      <c r="E35" s="8"/>
      <c r="F35" s="8"/>
      <c r="G35" s="8"/>
      <c r="H35" s="16"/>
    </row>
    <row r="36" spans="1:8" x14ac:dyDescent="0.35">
      <c r="A36" s="7"/>
      <c r="B36" s="8"/>
      <c r="C36" s="8"/>
      <c r="D36" s="8"/>
      <c r="E36" s="8"/>
      <c r="F36" s="8"/>
      <c r="G36" s="8"/>
      <c r="H36" s="16"/>
    </row>
    <row r="37" spans="1:8" x14ac:dyDescent="0.3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-24900.33</v>
      </c>
    </row>
    <row r="38" spans="1:8" x14ac:dyDescent="0.35">
      <c r="A38" s="7"/>
      <c r="B38" s="8"/>
      <c r="C38" s="8"/>
      <c r="D38" s="8" t="s">
        <v>24</v>
      </c>
      <c r="E38" s="8"/>
      <c r="F38" s="8"/>
      <c r="G38" s="8"/>
      <c r="H38" s="16">
        <v>-134286.06</v>
      </c>
    </row>
    <row r="39" spans="1:8" x14ac:dyDescent="0.35">
      <c r="A39" s="7" t="s">
        <v>66</v>
      </c>
      <c r="B39" s="8"/>
      <c r="C39" s="20">
        <f>+D2</f>
        <v>42277</v>
      </c>
      <c r="E39" s="8"/>
      <c r="F39" s="8"/>
      <c r="G39" s="8"/>
      <c r="H39" s="16">
        <f>SUM(H29:H38)</f>
        <v>2579176.7899999996</v>
      </c>
    </row>
    <row r="40" spans="1:8" x14ac:dyDescent="0.35">
      <c r="A40" s="7"/>
      <c r="B40" s="8"/>
      <c r="C40" s="8"/>
      <c r="D40" s="8"/>
      <c r="E40" s="8"/>
      <c r="F40" s="8"/>
      <c r="G40" s="8"/>
      <c r="H40" s="16"/>
    </row>
    <row r="41" spans="1:8" x14ac:dyDescent="0.35">
      <c r="A41" s="7"/>
      <c r="B41" s="8"/>
      <c r="C41" s="8"/>
      <c r="D41" s="8"/>
      <c r="E41" s="8"/>
      <c r="F41" s="8"/>
      <c r="G41" s="8"/>
      <c r="H41" s="16"/>
    </row>
    <row r="42" spans="1:8" x14ac:dyDescent="0.3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35"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86</vt:i4>
      </vt:variant>
    </vt:vector>
  </HeadingPairs>
  <TitlesOfParts>
    <vt:vector size="86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  <vt:lpstr>Oct 2017</vt:lpstr>
      <vt:lpstr>NOV 2017</vt:lpstr>
      <vt:lpstr>March 2018</vt:lpstr>
      <vt:lpstr>APRIL 2018</vt:lpstr>
      <vt:lpstr>MAY 2018</vt:lpstr>
      <vt:lpstr>June 2018</vt:lpstr>
      <vt:lpstr>July 2018</vt:lpstr>
      <vt:lpstr>August 2018</vt:lpstr>
      <vt:lpstr>SEP 2018</vt:lpstr>
      <vt:lpstr>Oct 2018</vt:lpstr>
      <vt:lpstr>Nov 2018</vt:lpstr>
      <vt:lpstr>Dec 2018</vt:lpstr>
      <vt:lpstr>Jan 2019</vt:lpstr>
      <vt:lpstr>February 2019</vt:lpstr>
      <vt:lpstr>March 2019</vt:lpstr>
      <vt:lpstr>April 19</vt:lpstr>
      <vt:lpstr>May 19</vt:lpstr>
      <vt:lpstr>June 19</vt:lpstr>
      <vt:lpstr>July 19</vt:lpstr>
      <vt:lpstr>August 19</vt:lpstr>
      <vt:lpstr>Sept 19</vt:lpstr>
      <vt:lpstr>Oct 2019</vt:lpstr>
      <vt:lpstr>Nov 2019</vt:lpstr>
      <vt:lpstr>Dec 2019</vt:lpstr>
      <vt:lpstr>JAN 2020</vt:lpstr>
      <vt:lpstr>February 2020</vt:lpstr>
      <vt:lpstr>MARCH 2020</vt:lpstr>
      <vt:lpstr>April 2020</vt:lpstr>
      <vt:lpstr>May 20</vt:lpstr>
      <vt:lpstr>jUNE 20</vt:lpstr>
      <vt:lpstr>jULY 20</vt:lpstr>
      <vt:lpstr>August 20</vt:lpstr>
      <vt:lpstr>Sept 20</vt:lpstr>
      <vt:lpstr>Oct 20</vt:lpstr>
      <vt:lpstr>Nov 20</vt:lpstr>
      <vt:lpstr>Dec 20</vt:lpstr>
      <vt:lpstr>Jan 21</vt:lpstr>
      <vt:lpstr>Feb 21</vt:lpstr>
      <vt:lpstr>March 21</vt:lpstr>
      <vt:lpstr>APRIL 21</vt:lpstr>
      <vt:lpstr>May 21</vt:lpstr>
      <vt:lpstr>jUNE 21</vt:lpstr>
      <vt:lpstr>July 21</vt:lpstr>
      <vt:lpstr>August 21</vt:lpstr>
      <vt:lpstr>SEPTEMBER 21</vt:lpstr>
      <vt:lpstr>OCTOBER 21</vt:lpstr>
      <vt:lpstr>NOVEMBER 21</vt:lpstr>
      <vt:lpstr>DECEMBER 21</vt:lpstr>
      <vt:lpstr>JAN 22</vt:lpstr>
      <vt:lpstr>Feb 22</vt:lpstr>
      <vt:lpstr>MARCH 22</vt:lpstr>
      <vt:lpstr>April 22</vt:lpstr>
      <vt:lpstr>May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Alexander, Kerri</cp:lastModifiedBy>
  <cp:lastPrinted>2022-06-14T19:09:10Z</cp:lastPrinted>
  <dcterms:created xsi:type="dcterms:W3CDTF">2015-01-09T14:42:12Z</dcterms:created>
  <dcterms:modified xsi:type="dcterms:W3CDTF">2022-06-15T18:29:42Z</dcterms:modified>
</cp:coreProperties>
</file>