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4"/>
  <workbookPr/>
  <mc:AlternateContent xmlns:mc="http://schemas.openxmlformats.org/markup-compatibility/2006">
    <mc:Choice Requires="x15">
      <x15ac:absPath xmlns:x15ac="http://schemas.microsoft.com/office/spreadsheetml/2010/11/ac" url="G:\My Drive\Budget\Salary Schedules\2022-2023\"/>
    </mc:Choice>
  </mc:AlternateContent>
  <xr:revisionPtr revIDLastSave="0" documentId="13_ncr:1_{987F67AC-200E-4926-94EE-B5CE4D3B3085}" xr6:coauthVersionLast="36" xr6:coauthVersionMax="36" xr10:uidLastSave="{00000000-0000-0000-0000-000000000000}"/>
  <bookViews>
    <workbookView xWindow="0" yWindow="0" windowWidth="28800" windowHeight="12300" activeTab="2" xr2:uid="{00000000-000D-0000-FFFF-FFFF00000000}"/>
  </bookViews>
  <sheets>
    <sheet name="FY 2022" sheetId="1" r:id="rId1"/>
    <sheet name="FY 2022+.50" sheetId="3" r:id="rId2"/>
    <sheet name="FY 2023 ($1)" sheetId="4" r:id="rId3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E16" i="4" l="1"/>
  <c r="AC16" i="4"/>
  <c r="AA16" i="4"/>
  <c r="Y16" i="4"/>
  <c r="W16" i="4"/>
  <c r="U16" i="4"/>
  <c r="AC55" i="4" l="1"/>
  <c r="AA55" i="4"/>
  <c r="Y55" i="4"/>
  <c r="W55" i="4"/>
  <c r="U55" i="4"/>
  <c r="S55" i="4"/>
  <c r="AE61" i="4" l="1"/>
  <c r="AE60" i="4"/>
  <c r="AE57" i="4"/>
  <c r="AE56" i="4"/>
  <c r="AE54" i="4"/>
  <c r="AE53" i="4"/>
  <c r="AE50" i="4"/>
  <c r="AE49" i="4"/>
  <c r="AE48" i="4"/>
  <c r="AE47" i="4"/>
  <c r="AE46" i="4"/>
  <c r="AE45" i="4"/>
  <c r="AE44" i="4"/>
  <c r="AE43" i="4"/>
  <c r="AE40" i="4"/>
  <c r="AE39" i="4"/>
  <c r="AE38" i="4"/>
  <c r="AE37" i="4"/>
  <c r="AE36" i="4"/>
  <c r="AE35" i="4"/>
  <c r="AE34" i="4"/>
  <c r="AE33" i="4"/>
  <c r="AE30" i="4"/>
  <c r="AE29" i="4"/>
  <c r="AE28" i="4"/>
  <c r="AE27" i="4"/>
  <c r="AE26" i="4"/>
  <c r="AE25" i="4"/>
  <c r="AE24" i="4"/>
  <c r="AE21" i="4"/>
  <c r="AE20" i="4"/>
  <c r="AE19" i="4"/>
  <c r="AE15" i="4"/>
  <c r="AE14" i="4"/>
  <c r="AE13" i="4"/>
  <c r="AE12" i="4"/>
  <c r="AE11" i="4"/>
  <c r="AE10" i="4"/>
  <c r="AE9" i="4"/>
  <c r="AE8" i="4"/>
  <c r="AC61" i="4"/>
  <c r="AC60" i="4"/>
  <c r="AC57" i="4"/>
  <c r="AC56" i="4"/>
  <c r="AC54" i="4"/>
  <c r="AC53" i="4"/>
  <c r="AC50" i="4"/>
  <c r="AC49" i="4"/>
  <c r="AC48" i="4"/>
  <c r="AC47" i="4"/>
  <c r="AC46" i="4"/>
  <c r="AC45" i="4"/>
  <c r="AC44" i="4"/>
  <c r="AC43" i="4"/>
  <c r="AC40" i="4"/>
  <c r="AC39" i="4"/>
  <c r="AC38" i="4"/>
  <c r="AC37" i="4"/>
  <c r="AC36" i="4"/>
  <c r="AC35" i="4"/>
  <c r="AC34" i="4"/>
  <c r="AC33" i="4"/>
  <c r="AC30" i="4"/>
  <c r="AC29" i="4"/>
  <c r="AC28" i="4"/>
  <c r="AC27" i="4"/>
  <c r="AC26" i="4"/>
  <c r="AC25" i="4"/>
  <c r="AC24" i="4"/>
  <c r="AC21" i="4"/>
  <c r="AC20" i="4"/>
  <c r="AC19" i="4"/>
  <c r="AC15" i="4"/>
  <c r="AC14" i="4"/>
  <c r="AC13" i="4"/>
  <c r="AC12" i="4"/>
  <c r="AC11" i="4"/>
  <c r="AC10" i="4"/>
  <c r="AC9" i="4"/>
  <c r="AC8" i="4"/>
  <c r="AA61" i="4"/>
  <c r="AA60" i="4"/>
  <c r="AA57" i="4"/>
  <c r="AA56" i="4"/>
  <c r="AA54" i="4"/>
  <c r="AA53" i="4"/>
  <c r="AA50" i="4"/>
  <c r="AA49" i="4"/>
  <c r="AA48" i="4"/>
  <c r="AA47" i="4"/>
  <c r="AA46" i="4"/>
  <c r="AA45" i="4"/>
  <c r="AA44" i="4"/>
  <c r="AA43" i="4"/>
  <c r="AA40" i="4"/>
  <c r="AA39" i="4"/>
  <c r="AA38" i="4"/>
  <c r="AA37" i="4"/>
  <c r="AA36" i="4"/>
  <c r="AA35" i="4"/>
  <c r="AA34" i="4"/>
  <c r="AA33" i="4"/>
  <c r="AA30" i="4"/>
  <c r="AA29" i="4"/>
  <c r="AA28" i="4"/>
  <c r="AA27" i="4"/>
  <c r="AA26" i="4"/>
  <c r="AA25" i="4"/>
  <c r="AA24" i="4"/>
  <c r="AA21" i="4"/>
  <c r="AA20" i="4"/>
  <c r="AA19" i="4"/>
  <c r="AA15" i="4"/>
  <c r="AA14" i="4"/>
  <c r="AA13" i="4"/>
  <c r="AA12" i="4"/>
  <c r="AA11" i="4"/>
  <c r="AA10" i="4"/>
  <c r="AA9" i="4"/>
  <c r="AA8" i="4"/>
  <c r="Y61" i="4"/>
  <c r="Y60" i="4"/>
  <c r="Y57" i="4"/>
  <c r="Y56" i="4"/>
  <c r="Y54" i="4"/>
  <c r="Y53" i="4"/>
  <c r="Y50" i="4"/>
  <c r="Y49" i="4"/>
  <c r="Y48" i="4"/>
  <c r="Y47" i="4"/>
  <c r="Y46" i="4"/>
  <c r="Y45" i="4"/>
  <c r="Y44" i="4"/>
  <c r="Y43" i="4"/>
  <c r="Y40" i="4"/>
  <c r="Y39" i="4"/>
  <c r="Y38" i="4"/>
  <c r="Y37" i="4"/>
  <c r="Y36" i="4"/>
  <c r="Y35" i="4"/>
  <c r="Y34" i="4"/>
  <c r="Y33" i="4"/>
  <c r="Y30" i="4"/>
  <c r="Y29" i="4"/>
  <c r="Y28" i="4"/>
  <c r="Y27" i="4"/>
  <c r="Y26" i="4"/>
  <c r="Y25" i="4"/>
  <c r="Y24" i="4"/>
  <c r="Y21" i="4"/>
  <c r="Y20" i="4"/>
  <c r="Y19" i="4"/>
  <c r="Y15" i="4"/>
  <c r="Y14" i="4"/>
  <c r="Y13" i="4"/>
  <c r="Y12" i="4"/>
  <c r="Y11" i="4"/>
  <c r="Y10" i="4"/>
  <c r="Y9" i="4"/>
  <c r="Y8" i="4"/>
  <c r="W61" i="4"/>
  <c r="W60" i="4"/>
  <c r="W57" i="4"/>
  <c r="W56" i="4"/>
  <c r="W54" i="4"/>
  <c r="W53" i="4"/>
  <c r="W50" i="4"/>
  <c r="W49" i="4"/>
  <c r="W48" i="4"/>
  <c r="W47" i="4"/>
  <c r="W46" i="4"/>
  <c r="W45" i="4"/>
  <c r="W44" i="4"/>
  <c r="W43" i="4"/>
  <c r="W40" i="4"/>
  <c r="W39" i="4"/>
  <c r="W38" i="4"/>
  <c r="W37" i="4"/>
  <c r="W36" i="4"/>
  <c r="W35" i="4"/>
  <c r="W34" i="4"/>
  <c r="W33" i="4"/>
  <c r="W30" i="4"/>
  <c r="W29" i="4"/>
  <c r="W28" i="4"/>
  <c r="W27" i="4"/>
  <c r="W26" i="4"/>
  <c r="W25" i="4"/>
  <c r="W24" i="4"/>
  <c r="W21" i="4"/>
  <c r="W20" i="4"/>
  <c r="W19" i="4"/>
  <c r="W15" i="4"/>
  <c r="W14" i="4"/>
  <c r="W13" i="4"/>
  <c r="W12" i="4"/>
  <c r="W11" i="4"/>
  <c r="W10" i="4"/>
  <c r="W9" i="4"/>
  <c r="W8" i="4"/>
  <c r="U61" i="4"/>
  <c r="U60" i="4"/>
  <c r="U57" i="4"/>
  <c r="U56" i="4"/>
  <c r="U54" i="4"/>
  <c r="U53" i="4"/>
  <c r="U50" i="4"/>
  <c r="U49" i="4"/>
  <c r="U48" i="4"/>
  <c r="U47" i="4"/>
  <c r="U46" i="4"/>
  <c r="U45" i="4"/>
  <c r="U44" i="4"/>
  <c r="U40" i="4"/>
  <c r="U39" i="4"/>
  <c r="U38" i="4"/>
  <c r="U37" i="4"/>
  <c r="U36" i="4"/>
  <c r="U35" i="4"/>
  <c r="U34" i="4"/>
  <c r="U33" i="4"/>
  <c r="U30" i="4"/>
  <c r="U29" i="4"/>
  <c r="U28" i="4"/>
  <c r="U27" i="4"/>
  <c r="U26" i="4"/>
  <c r="U25" i="4"/>
  <c r="U24" i="4"/>
  <c r="U21" i="4"/>
  <c r="U20" i="4"/>
  <c r="U19" i="4"/>
  <c r="U15" i="4"/>
  <c r="U14" i="4"/>
  <c r="U13" i="4"/>
  <c r="U12" i="4"/>
  <c r="U11" i="4"/>
  <c r="U10" i="4"/>
  <c r="U9" i="4"/>
  <c r="U8" i="4"/>
  <c r="S9" i="4"/>
  <c r="S10" i="4"/>
  <c r="S11" i="4"/>
  <c r="S12" i="4"/>
  <c r="S13" i="4"/>
  <c r="S14" i="4"/>
  <c r="S15" i="4"/>
  <c r="S16" i="4"/>
  <c r="S19" i="4"/>
  <c r="S20" i="4"/>
  <c r="S21" i="4"/>
  <c r="S24" i="4"/>
  <c r="S25" i="4"/>
  <c r="S26" i="4"/>
  <c r="S27" i="4"/>
  <c r="S28" i="4"/>
  <c r="S29" i="4"/>
  <c r="S30" i="4"/>
  <c r="S33" i="4"/>
  <c r="S34" i="4"/>
  <c r="S35" i="4"/>
  <c r="S36" i="4"/>
  <c r="S37" i="4"/>
  <c r="S38" i="4"/>
  <c r="S39" i="4"/>
  <c r="S40" i="4"/>
  <c r="S44" i="4"/>
  <c r="S45" i="4"/>
  <c r="S46" i="4"/>
  <c r="S47" i="4"/>
  <c r="S48" i="4"/>
  <c r="S49" i="4"/>
  <c r="S50" i="4"/>
  <c r="S53" i="4"/>
  <c r="S54" i="4"/>
  <c r="S56" i="4"/>
  <c r="S57" i="4"/>
  <c r="S60" i="4"/>
  <c r="S61" i="4"/>
  <c r="S8" i="4"/>
  <c r="T61" i="4"/>
  <c r="T60" i="4"/>
  <c r="T15" i="4"/>
  <c r="F61" i="4"/>
  <c r="F60" i="4"/>
  <c r="F15" i="4"/>
  <c r="F15" i="3" l="1"/>
  <c r="F59" i="3"/>
  <c r="F60" i="3"/>
  <c r="R61" i="1" l="1"/>
  <c r="Q61" i="1"/>
  <c r="O61" i="1"/>
  <c r="M61" i="1"/>
  <c r="K61" i="1"/>
  <c r="I61" i="1"/>
  <c r="G61" i="1"/>
  <c r="R60" i="1"/>
  <c r="Q60" i="1"/>
  <c r="O60" i="1"/>
  <c r="M60" i="1"/>
  <c r="K60" i="1"/>
  <c r="I60" i="1"/>
  <c r="G60" i="1"/>
  <c r="R15" i="1"/>
  <c r="Q15" i="1"/>
  <c r="O15" i="1"/>
  <c r="M15" i="1"/>
  <c r="K15" i="1"/>
  <c r="I15" i="1"/>
  <c r="G15" i="1"/>
</calcChain>
</file>

<file path=xl/sharedStrings.xml><?xml version="1.0" encoding="utf-8"?>
<sst xmlns="http://schemas.openxmlformats.org/spreadsheetml/2006/main" count="955" uniqueCount="152">
  <si>
    <t>GARRARD COUNTY SCHOOL DISTRICT CLASSIFIED SALARY SCHEDULE</t>
  </si>
  <si>
    <t xml:space="preserve">2021-2022 HOURLY RATE - EFFECTIVE 07/01/21 </t>
  </si>
  <si>
    <t xml:space="preserve">Approved </t>
  </si>
  <si>
    <t>JOB</t>
  </si>
  <si>
    <t>GRADE/</t>
  </si>
  <si>
    <t>CLASS</t>
  </si>
  <si>
    <t>RANK</t>
  </si>
  <si>
    <t>SUB</t>
  </si>
  <si>
    <t>0-3</t>
  </si>
  <si>
    <t>4.-9</t>
  </si>
  <si>
    <t>4-9</t>
  </si>
  <si>
    <t>10.-14</t>
  </si>
  <si>
    <t>10-14</t>
  </si>
  <si>
    <t>15-19</t>
  </si>
  <si>
    <t>20+</t>
  </si>
  <si>
    <t>20-24</t>
  </si>
  <si>
    <t>25+</t>
  </si>
  <si>
    <t>CENTRAL OFFICE</t>
  </si>
  <si>
    <t>Secretary to the Superintendent</t>
  </si>
  <si>
    <t>Trish Stone</t>
  </si>
  <si>
    <t>CO1</t>
  </si>
  <si>
    <t>Administrative Secretary I</t>
  </si>
  <si>
    <t>CO3</t>
  </si>
  <si>
    <t>Assistant Secretary / Board</t>
  </si>
  <si>
    <t>CO4</t>
  </si>
  <si>
    <t>Fund Services Supplemental</t>
  </si>
  <si>
    <t xml:space="preserve">Vicki Naylor  </t>
  </si>
  <si>
    <t>CO6</t>
  </si>
  <si>
    <t>Julie Teater</t>
  </si>
  <si>
    <t>CO7</t>
  </si>
  <si>
    <t>n/a</t>
  </si>
  <si>
    <t>Mindy Morrow</t>
  </si>
  <si>
    <t>CO8</t>
  </si>
  <si>
    <t>Food Service Administrative Secretary I</t>
  </si>
  <si>
    <t>Melvina Price (8762)</t>
  </si>
  <si>
    <t>CO3A</t>
  </si>
  <si>
    <t>Finance Officer Training Consultant</t>
  </si>
  <si>
    <t>CO9</t>
  </si>
  <si>
    <t>SCHOOL ADMINISTRATION</t>
  </si>
  <si>
    <t>Secretary II</t>
  </si>
  <si>
    <t>Tammy Ellis (GCHS), Jessica Grasham (CDR), Teresa Griffin (GMS), Rhonda Keith (LES), Regina Meadows (PLE)</t>
  </si>
  <si>
    <t>SA1</t>
  </si>
  <si>
    <t>Secretary I</t>
  </si>
  <si>
    <t>Jessica Kearney (GCHS), Kelly Lamb (GMS), Sharon May (GMS), Bridget Moss (GCHS), Chastity Norris (CDR), Debbie Rhodus (LES), Robyn Sowder (PLE), Kelly Williams (CDR)</t>
  </si>
  <si>
    <t>SA2</t>
  </si>
  <si>
    <t>SCHOOLS</t>
  </si>
  <si>
    <t>Instructional Assistant I</t>
  </si>
  <si>
    <t>41 Employees</t>
  </si>
  <si>
    <t>SC1</t>
  </si>
  <si>
    <t>Lead Custodians</t>
  </si>
  <si>
    <t>Danica Hale, Beverly Hunter, Crhystal Kidder, Suetta Ledford, Brian Preston, Michael Stafford, Blake Rollings</t>
  </si>
  <si>
    <t>SC2</t>
  </si>
  <si>
    <t>11 Employees</t>
  </si>
  <si>
    <t>SC3</t>
  </si>
  <si>
    <t>DISTRICT</t>
  </si>
  <si>
    <t xml:space="preserve"> </t>
  </si>
  <si>
    <t>Angie Brooks (CDR/PLE), Maegan Castle (GMS/GCHS), Hannah Davis (LES), Deronda Sears (GEC)</t>
  </si>
  <si>
    <t>DI1</t>
  </si>
  <si>
    <t>Program Assistant II</t>
  </si>
  <si>
    <t>Kim Dailey (CDR/PLE), Angie Wagoner (LES), Endia Harvey(GMS/GCHS)</t>
  </si>
  <si>
    <t>DI8</t>
  </si>
  <si>
    <t>English Language Tutor/Interventionist</t>
  </si>
  <si>
    <t>Tiffany Skeens</t>
  </si>
  <si>
    <t>DI4</t>
  </si>
  <si>
    <t>Database Administrator /Computer Tech</t>
  </si>
  <si>
    <t>James Colwell, James Crawford</t>
  </si>
  <si>
    <t>DI18</t>
  </si>
  <si>
    <t xml:space="preserve">Tami Pickett </t>
  </si>
  <si>
    <t>DI11</t>
  </si>
  <si>
    <t>TRANSPORTATION</t>
  </si>
  <si>
    <t>Vehicle Maintenance Supervisor</t>
  </si>
  <si>
    <t>Barry Walton</t>
  </si>
  <si>
    <t>TR1</t>
  </si>
  <si>
    <t>Vehicle Mechanic II</t>
  </si>
  <si>
    <t>Jonathan Aldridge</t>
  </si>
  <si>
    <t>TR2</t>
  </si>
  <si>
    <t>31 Employees</t>
  </si>
  <si>
    <t>TR4</t>
  </si>
  <si>
    <t>Varies based on trips</t>
  </si>
  <si>
    <t>TR4A</t>
  </si>
  <si>
    <t>8 Employees (and subs as needed)</t>
  </si>
  <si>
    <t>TR5</t>
  </si>
  <si>
    <t>Bus Driver Trainer</t>
  </si>
  <si>
    <t>TR7</t>
  </si>
  <si>
    <t>MAINTENANCE</t>
  </si>
  <si>
    <t>Maintenance Supervisor</t>
  </si>
  <si>
    <t xml:space="preserve">Brad Abee </t>
  </si>
  <si>
    <t>MN1</t>
  </si>
  <si>
    <t>Lead Maintenance Worker/HVAC Technician</t>
  </si>
  <si>
    <t>Derek Johnson</t>
  </si>
  <si>
    <t>MN7A</t>
  </si>
  <si>
    <t>Maintenance Worker II</t>
  </si>
  <si>
    <t>Chris Crutchfield; John Eckert, Jordan Johnson</t>
  </si>
  <si>
    <t>MN2</t>
  </si>
  <si>
    <t>Student / Summer Worker</t>
  </si>
  <si>
    <t>Varies</t>
  </si>
  <si>
    <t>MN9</t>
  </si>
  <si>
    <t>SCHOOL FOOD SERVICE</t>
  </si>
  <si>
    <t>Food Service Manager I</t>
  </si>
  <si>
    <t>Crystal Cornelius, Lynne Day, Jamie Hocker, Natasha Lear, Ruby Lear</t>
  </si>
  <si>
    <t>FS1</t>
  </si>
  <si>
    <t>Cook / Baker</t>
  </si>
  <si>
    <t>24 Employees</t>
  </si>
  <si>
    <t>FS2</t>
  </si>
  <si>
    <t>Transportation Director</t>
  </si>
  <si>
    <t>TR0</t>
  </si>
  <si>
    <r>
      <t>2021-2022 HOURLY RATE - EFFECTIVE 07/01/21 (50</t>
    </r>
    <r>
      <rPr>
        <b/>
        <sz val="10"/>
        <rFont val="Times New Roman"/>
        <family val="1"/>
      </rPr>
      <t>¢ increase)</t>
    </r>
  </si>
  <si>
    <t>Accounts Payable</t>
  </si>
  <si>
    <t>Insurance Coordinator</t>
  </si>
  <si>
    <t xml:space="preserve">Payroll Clerk </t>
  </si>
  <si>
    <t>Director of Food Service</t>
  </si>
  <si>
    <t>*</t>
  </si>
  <si>
    <t>prior year no step</t>
  </si>
  <si>
    <t>Acct Clerk/Benefit Clerk</t>
  </si>
  <si>
    <t>Food Service Secretary</t>
  </si>
  <si>
    <t>Food Service Adm Sec I</t>
  </si>
  <si>
    <t>School Bookkeeper</t>
  </si>
  <si>
    <t xml:space="preserve">Secretary </t>
  </si>
  <si>
    <t>Attendance Clerk</t>
  </si>
  <si>
    <t>Program Asst I</t>
  </si>
  <si>
    <t>Program Asst II</t>
  </si>
  <si>
    <t>Director of Family Resource Center</t>
  </si>
  <si>
    <t>Assistant Director of Technology</t>
  </si>
  <si>
    <t>Director of Youth Serivice Center</t>
  </si>
  <si>
    <t>Assistant Director of Youth Serivice Center</t>
  </si>
  <si>
    <t>Asstistant Director of Family Resource Center</t>
  </si>
  <si>
    <t>Director of Community Education</t>
  </si>
  <si>
    <t>Program Asst I (Community Ed Coordinator)</t>
  </si>
  <si>
    <t>Director of Maintenance</t>
  </si>
  <si>
    <t>EL Interventionist</t>
  </si>
  <si>
    <t>Paraeducator</t>
  </si>
  <si>
    <t>Preschool Paraeducator</t>
  </si>
  <si>
    <t>Kindergarten Paraeducator</t>
  </si>
  <si>
    <t>Secretary to the Director of Pupil Personnel</t>
  </si>
  <si>
    <t>Special Education Paraeducator</t>
  </si>
  <si>
    <t>Custodian</t>
  </si>
  <si>
    <t>Head Custodian</t>
  </si>
  <si>
    <t>Instructor III (Bachelor Degree)</t>
  </si>
  <si>
    <t>Bus Aide</t>
  </si>
  <si>
    <t>Employee Specialist</t>
  </si>
  <si>
    <t>Mechanic Supervisor</t>
  </si>
  <si>
    <t>Mechanic</t>
  </si>
  <si>
    <t>same rate as monitor?</t>
  </si>
  <si>
    <t>Bus Monitor</t>
  </si>
  <si>
    <t>Bus Driver</t>
  </si>
  <si>
    <t>Bus Driver (Wait Time)</t>
  </si>
  <si>
    <t>Same rate as Paraeducator?</t>
  </si>
  <si>
    <t>Summer Maintenace Worker</t>
  </si>
  <si>
    <t>Cafeteria Manager</t>
  </si>
  <si>
    <t>Cook</t>
  </si>
  <si>
    <t>Lead Maintenance Worker/Specialized Technician</t>
  </si>
  <si>
    <t>2022-2023 HOURLY RATE - EFFECTIVE 07/01/22 ($1 increase)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</si>
</sst>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_);\(0.00\)"/>
  </numFmts>
  <fonts count="8" x14ac:knownFonts="1">
    <font>
      <sz val="11"/>
      <color theme="1"/>
      <name val="Calibri"/>
      <family val="2"/>
      <scheme val="minor"/>
    </font>
    <font>
      <b/>
      <sz val="10"/>
      <name val="Calibri Light"/>
      <family val="1"/>
      <scheme val="major"/>
    </font>
    <font>
      <sz val="10"/>
      <name val="Calibri Light"/>
      <family val="1"/>
      <scheme val="major"/>
    </font>
    <font>
      <b/>
      <sz val="9"/>
      <name val="Calibri Light"/>
      <family val="1"/>
      <scheme val="major"/>
    </font>
    <font>
      <b/>
      <sz val="10"/>
      <name val="Times New Roman"/>
      <family val="1"/>
    </font>
    <font>
      <sz val="10"/>
      <name val="Calibri Light"/>
      <family val="2"/>
      <scheme val="major"/>
    </font>
    <font>
      <sz val="10"/>
      <name val="Times New Roman"/>
      <family val="1"/>
    </font>
    <font>
      <b/>
      <sz val="9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5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2" fillId="0" borderId="0" xfId="0" applyFont="1" applyFill="1"/>
    <xf numFmtId="0" fontId="1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2" fillId="0" borderId="4" xfId="0" applyFont="1" applyFill="1" applyBorder="1"/>
    <xf numFmtId="0" fontId="2" fillId="0" borderId="4" xfId="0" applyFont="1" applyFill="1" applyBorder="1" applyAlignment="1">
      <alignment horizontal="center"/>
    </xf>
    <xf numFmtId="2" fontId="2" fillId="0" borderId="4" xfId="0" applyNumberFormat="1" applyFont="1" applyFill="1" applyBorder="1"/>
    <xf numFmtId="2" fontId="2" fillId="0" borderId="4" xfId="0" applyNumberFormat="1" applyFont="1" applyFill="1" applyBorder="1" applyAlignment="1">
      <alignment horizontal="center"/>
    </xf>
    <xf numFmtId="2" fontId="2" fillId="0" borderId="4" xfId="0" quotePrefix="1" applyNumberFormat="1" applyFont="1" applyFill="1" applyBorder="1" applyAlignment="1">
      <alignment horizontal="center"/>
    </xf>
    <xf numFmtId="0" fontId="1" fillId="0" borderId="4" xfId="0" applyFont="1" applyFill="1" applyBorder="1"/>
    <xf numFmtId="164" fontId="2" fillId="0" borderId="4" xfId="0" applyNumberFormat="1" applyFont="1" applyFill="1" applyBorder="1"/>
    <xf numFmtId="2" fontId="2" fillId="0" borderId="0" xfId="0" applyNumberFormat="1" applyFont="1" applyFill="1"/>
    <xf numFmtId="0" fontId="2" fillId="0" borderId="4" xfId="0" applyFont="1" applyFill="1" applyBorder="1" applyAlignment="1">
      <alignment wrapText="1"/>
    </xf>
    <xf numFmtId="2" fontId="1" fillId="0" borderId="0" xfId="0" applyNumberFormat="1" applyFont="1" applyFill="1" applyAlignment="1">
      <alignment horizontal="center"/>
    </xf>
    <xf numFmtId="2" fontId="1" fillId="0" borderId="0" xfId="0" applyNumberFormat="1" applyFont="1" applyFill="1"/>
    <xf numFmtId="0" fontId="2" fillId="0" borderId="0" xfId="0" applyNumberFormat="1" applyFont="1" applyFill="1" applyAlignment="1">
      <alignment horizontal="center"/>
    </xf>
    <xf numFmtId="0" fontId="2" fillId="0" borderId="0" xfId="0" applyNumberFormat="1" applyFont="1" applyFill="1"/>
    <xf numFmtId="164" fontId="2" fillId="2" borderId="4" xfId="0" applyNumberFormat="1" applyFont="1" applyFill="1" applyBorder="1"/>
    <xf numFmtId="164" fontId="2" fillId="3" borderId="4" xfId="0" applyNumberFormat="1" applyFont="1" applyFill="1" applyBorder="1"/>
    <xf numFmtId="0" fontId="2" fillId="3" borderId="0" xfId="0" applyFont="1" applyFill="1"/>
    <xf numFmtId="0" fontId="5" fillId="0" borderId="4" xfId="0" applyFont="1" applyFill="1" applyBorder="1"/>
    <xf numFmtId="0" fontId="2" fillId="3" borderId="4" xfId="0" applyFont="1" applyFill="1" applyBorder="1" applyAlignment="1">
      <alignment horizontal="center"/>
    </xf>
    <xf numFmtId="0" fontId="2" fillId="3" borderId="4" xfId="0" applyFont="1" applyFill="1" applyBorder="1"/>
    <xf numFmtId="2" fontId="2" fillId="3" borderId="0" xfId="0" applyNumberFormat="1" applyFont="1" applyFill="1"/>
    <xf numFmtId="0" fontId="6" fillId="0" borderId="0" xfId="0" applyFont="1" applyFill="1"/>
    <xf numFmtId="0" fontId="6" fillId="0" borderId="0" xfId="0" applyFont="1" applyFill="1" applyAlignment="1">
      <alignment horizontal="center"/>
    </xf>
    <xf numFmtId="0" fontId="6" fillId="4" borderId="0" xfId="0" applyFont="1" applyFill="1" applyAlignment="1">
      <alignment horizontal="center"/>
    </xf>
    <xf numFmtId="0" fontId="6" fillId="4" borderId="0" xfId="0" applyFont="1" applyFill="1"/>
    <xf numFmtId="0" fontId="6" fillId="0" borderId="7" xfId="0" applyFont="1" applyFill="1" applyBorder="1" applyAlignment="1">
      <alignment horizontal="center"/>
    </xf>
    <xf numFmtId="0" fontId="4" fillId="0" borderId="0" xfId="0" applyFont="1" applyFill="1" applyAlignment="1">
      <alignment horizontal="center"/>
    </xf>
    <xf numFmtId="0" fontId="6" fillId="0" borderId="8" xfId="0" applyFont="1" applyFill="1" applyBorder="1" applyAlignment="1">
      <alignment horizontal="center"/>
    </xf>
    <xf numFmtId="0" fontId="6" fillId="0" borderId="4" xfId="0" applyFont="1" applyFill="1" applyBorder="1"/>
    <xf numFmtId="0" fontId="6" fillId="0" borderId="4" xfId="0" applyFont="1" applyFill="1" applyBorder="1" applyAlignment="1">
      <alignment horizontal="center"/>
    </xf>
    <xf numFmtId="2" fontId="6" fillId="0" borderId="4" xfId="0" applyNumberFormat="1" applyFont="1" applyFill="1" applyBorder="1"/>
    <xf numFmtId="2" fontId="6" fillId="0" borderId="4" xfId="0" applyNumberFormat="1" applyFont="1" applyFill="1" applyBorder="1" applyAlignment="1">
      <alignment horizontal="center"/>
    </xf>
    <xf numFmtId="2" fontId="6" fillId="4" borderId="4" xfId="0" applyNumberFormat="1" applyFont="1" applyFill="1" applyBorder="1" applyAlignment="1">
      <alignment horizontal="center"/>
    </xf>
    <xf numFmtId="0" fontId="6" fillId="4" borderId="4" xfId="0" applyFont="1" applyFill="1" applyBorder="1"/>
    <xf numFmtId="2" fontId="6" fillId="0" borderId="4" xfId="0" quotePrefix="1" applyNumberFormat="1" applyFont="1" applyFill="1" applyBorder="1" applyAlignment="1">
      <alignment horizontal="center"/>
    </xf>
    <xf numFmtId="2" fontId="6" fillId="4" borderId="4" xfId="0" quotePrefix="1" applyNumberFormat="1" applyFont="1" applyFill="1" applyBorder="1" applyAlignment="1">
      <alignment horizontal="center"/>
    </xf>
    <xf numFmtId="0" fontId="4" fillId="0" borderId="4" xfId="0" applyFont="1" applyFill="1" applyBorder="1"/>
    <xf numFmtId="2" fontId="6" fillId="4" borderId="4" xfId="0" applyNumberFormat="1" applyFont="1" applyFill="1" applyBorder="1"/>
    <xf numFmtId="164" fontId="6" fillId="0" borderId="4" xfId="0" applyNumberFormat="1" applyFont="1" applyFill="1" applyBorder="1"/>
    <xf numFmtId="164" fontId="6" fillId="0" borderId="4" xfId="0" applyNumberFormat="1" applyFont="1" applyFill="1" applyBorder="1" applyAlignment="1">
      <alignment horizontal="center"/>
    </xf>
    <xf numFmtId="164" fontId="6" fillId="4" borderId="4" xfId="0" applyNumberFormat="1" applyFont="1" applyFill="1" applyBorder="1" applyAlignment="1">
      <alignment horizontal="center"/>
    </xf>
    <xf numFmtId="164" fontId="6" fillId="4" borderId="4" xfId="0" applyNumberFormat="1" applyFont="1" applyFill="1" applyBorder="1"/>
    <xf numFmtId="0" fontId="6" fillId="0" borderId="4" xfId="0" applyFont="1" applyFill="1" applyBorder="1" applyAlignment="1">
      <alignment wrapText="1"/>
    </xf>
    <xf numFmtId="2" fontId="6" fillId="0" borderId="0" xfId="0" applyNumberFormat="1" applyFont="1" applyFill="1"/>
    <xf numFmtId="2" fontId="6" fillId="4" borderId="0" xfId="0" applyNumberFormat="1" applyFont="1" applyFill="1" applyAlignment="1">
      <alignment horizontal="center"/>
    </xf>
    <xf numFmtId="2" fontId="6" fillId="0" borderId="0" xfId="0" applyNumberFormat="1" applyFont="1" applyFill="1" applyAlignment="1">
      <alignment horizontal="center"/>
    </xf>
    <xf numFmtId="2" fontId="4" fillId="0" borderId="0" xfId="0" applyNumberFormat="1" applyFont="1" applyFill="1" applyAlignment="1">
      <alignment horizontal="center"/>
    </xf>
    <xf numFmtId="2" fontId="4" fillId="0" borderId="0" xfId="0" applyNumberFormat="1" applyFont="1" applyFill="1"/>
    <xf numFmtId="0" fontId="6" fillId="0" borderId="0" xfId="0" applyNumberFormat="1" applyFont="1" applyFill="1" applyAlignment="1">
      <alignment horizontal="center"/>
    </xf>
    <xf numFmtId="0" fontId="6" fillId="0" borderId="0" xfId="0" applyNumberFormat="1" applyFont="1" applyFill="1"/>
    <xf numFmtId="0" fontId="1" fillId="0" borderId="0" xfId="0" applyFont="1" applyFill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3" fillId="0" borderId="2" xfId="0" applyFont="1" applyFill="1" applyBorder="1" applyAlignment="1"/>
    <xf numFmtId="0" fontId="3" fillId="0" borderId="3" xfId="0" applyFont="1" applyFill="1" applyBorder="1" applyAlignment="1"/>
    <xf numFmtId="0" fontId="4" fillId="0" borderId="0" xfId="0" applyFont="1" applyFill="1" applyAlignment="1">
      <alignment horizontal="center"/>
    </xf>
    <xf numFmtId="0" fontId="7" fillId="0" borderId="1" xfId="0" applyFont="1" applyFill="1" applyBorder="1" applyAlignment="1">
      <alignment horizontal="center"/>
    </xf>
    <xf numFmtId="0" fontId="7" fillId="0" borderId="2" xfId="0" applyFont="1" applyFill="1" applyBorder="1" applyAlignment="1"/>
    <xf numFmtId="0" fontId="7" fillId="0" borderId="3" xfId="0" applyFont="1" applyFill="1" applyBorder="1" applyAlignment="1"/>
    <xf numFmtId="0" fontId="7" fillId="0" borderId="5" xfId="0" applyFont="1" applyFill="1" applyBorder="1" applyAlignment="1">
      <alignment horizontal="center"/>
    </xf>
    <xf numFmtId="0" fontId="7" fillId="0" borderId="6" xfId="0" applyFont="1" applyFill="1" applyBorder="1" applyAlignment="1"/>
    <xf numFmtId="0" fontId="7" fillId="0" borderId="7" xfId="0" applyFont="1" applyFill="1" applyBorder="1" applyAlignment="1"/>
    <xf numFmtId="0" fontId="7" fillId="0" borderId="9" xfId="0" applyFont="1" applyFill="1" applyBorder="1" applyAlignment="1">
      <alignment horizontal="center"/>
    </xf>
    <xf numFmtId="0" fontId="7" fillId="0" borderId="10" xfId="0" applyFont="1" applyFill="1" applyBorder="1" applyAlignment="1"/>
    <xf numFmtId="0" fontId="7" fillId="0" borderId="8" xfId="0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18"/>
  <sheetViews>
    <sheetView workbookViewId="0">
      <selection activeCell="B37" sqref="B37"/>
    </sheetView>
  </sheetViews>
  <sheetFormatPr defaultRowHeight="12.75" x14ac:dyDescent="0.2"/>
  <cols>
    <col min="1" max="1" width="34.42578125" style="1" bestFit="1" customWidth="1"/>
    <col min="2" max="2" width="41" style="1" customWidth="1"/>
    <col min="3" max="3" width="41" style="1" hidden="1" customWidth="1"/>
    <col min="4" max="4" width="10" style="1" customWidth="1"/>
    <col min="5" max="5" width="8" style="3" customWidth="1"/>
    <col min="6" max="6" width="9.140625" style="1" hidden="1" customWidth="1"/>
    <col min="7" max="7" width="9.140625" style="11" bestFit="1" customWidth="1"/>
    <col min="8" max="8" width="0.140625" style="11" hidden="1" customWidth="1"/>
    <col min="9" max="9" width="7.42578125" style="11" customWidth="1"/>
    <col min="10" max="10" width="9.140625" style="11" hidden="1" customWidth="1"/>
    <col min="11" max="11" width="7.5703125" style="11" customWidth="1"/>
    <col min="12" max="12" width="0.140625" style="11" hidden="1" customWidth="1"/>
    <col min="13" max="13" width="7.85546875" style="11" customWidth="1"/>
    <col min="14" max="14" width="9.140625" style="11" hidden="1" customWidth="1"/>
    <col min="15" max="15" width="7.5703125" style="11" customWidth="1"/>
    <col min="16" max="16" width="9.140625" style="11" hidden="1" customWidth="1"/>
    <col min="17" max="17" width="7.42578125" style="11" customWidth="1"/>
    <col min="18" max="18" width="7.5703125" style="1" customWidth="1"/>
    <col min="19" max="257" width="9.140625" style="1"/>
    <col min="258" max="258" width="41" style="1" customWidth="1"/>
    <col min="259" max="259" width="0" style="1" hidden="1" customWidth="1"/>
    <col min="260" max="260" width="10" style="1" customWidth="1"/>
    <col min="261" max="261" width="8" style="1" customWidth="1"/>
    <col min="262" max="262" width="0" style="1" hidden="1" customWidth="1"/>
    <col min="263" max="263" width="9.140625" style="1" bestFit="1" customWidth="1"/>
    <col min="264" max="264" width="0" style="1" hidden="1" customWidth="1"/>
    <col min="265" max="265" width="7.42578125" style="1" customWidth="1"/>
    <col min="266" max="266" width="0" style="1" hidden="1" customWidth="1"/>
    <col min="267" max="267" width="7.5703125" style="1" customWidth="1"/>
    <col min="268" max="268" width="0" style="1" hidden="1" customWidth="1"/>
    <col min="269" max="269" width="7.85546875" style="1" customWidth="1"/>
    <col min="270" max="270" width="0" style="1" hidden="1" customWidth="1"/>
    <col min="271" max="271" width="7.5703125" style="1" customWidth="1"/>
    <col min="272" max="272" width="0" style="1" hidden="1" customWidth="1"/>
    <col min="273" max="273" width="7.42578125" style="1" customWidth="1"/>
    <col min="274" max="274" width="7.5703125" style="1" customWidth="1"/>
    <col min="275" max="513" width="9.140625" style="1"/>
    <col min="514" max="514" width="41" style="1" customWidth="1"/>
    <col min="515" max="515" width="0" style="1" hidden="1" customWidth="1"/>
    <col min="516" max="516" width="10" style="1" customWidth="1"/>
    <col min="517" max="517" width="8" style="1" customWidth="1"/>
    <col min="518" max="518" width="0" style="1" hidden="1" customWidth="1"/>
    <col min="519" max="519" width="9.140625" style="1" bestFit="1" customWidth="1"/>
    <col min="520" max="520" width="0" style="1" hidden="1" customWidth="1"/>
    <col min="521" max="521" width="7.42578125" style="1" customWidth="1"/>
    <col min="522" max="522" width="0" style="1" hidden="1" customWidth="1"/>
    <col min="523" max="523" width="7.5703125" style="1" customWidth="1"/>
    <col min="524" max="524" width="0" style="1" hidden="1" customWidth="1"/>
    <col min="525" max="525" width="7.85546875" style="1" customWidth="1"/>
    <col min="526" max="526" width="0" style="1" hidden="1" customWidth="1"/>
    <col min="527" max="527" width="7.5703125" style="1" customWidth="1"/>
    <col min="528" max="528" width="0" style="1" hidden="1" customWidth="1"/>
    <col min="529" max="529" width="7.42578125" style="1" customWidth="1"/>
    <col min="530" max="530" width="7.5703125" style="1" customWidth="1"/>
    <col min="531" max="769" width="9.140625" style="1"/>
    <col min="770" max="770" width="41" style="1" customWidth="1"/>
    <col min="771" max="771" width="0" style="1" hidden="1" customWidth="1"/>
    <col min="772" max="772" width="10" style="1" customWidth="1"/>
    <col min="773" max="773" width="8" style="1" customWidth="1"/>
    <col min="774" max="774" width="0" style="1" hidden="1" customWidth="1"/>
    <col min="775" max="775" width="9.140625" style="1" bestFit="1" customWidth="1"/>
    <col min="776" max="776" width="0" style="1" hidden="1" customWidth="1"/>
    <col min="777" max="777" width="7.42578125" style="1" customWidth="1"/>
    <col min="778" max="778" width="0" style="1" hidden="1" customWidth="1"/>
    <col min="779" max="779" width="7.5703125" style="1" customWidth="1"/>
    <col min="780" max="780" width="0" style="1" hidden="1" customWidth="1"/>
    <col min="781" max="781" width="7.85546875" style="1" customWidth="1"/>
    <col min="782" max="782" width="0" style="1" hidden="1" customWidth="1"/>
    <col min="783" max="783" width="7.5703125" style="1" customWidth="1"/>
    <col min="784" max="784" width="0" style="1" hidden="1" customWidth="1"/>
    <col min="785" max="785" width="7.42578125" style="1" customWidth="1"/>
    <col min="786" max="786" width="7.5703125" style="1" customWidth="1"/>
    <col min="787" max="1025" width="9.140625" style="1"/>
    <col min="1026" max="1026" width="41" style="1" customWidth="1"/>
    <col min="1027" max="1027" width="0" style="1" hidden="1" customWidth="1"/>
    <col min="1028" max="1028" width="10" style="1" customWidth="1"/>
    <col min="1029" max="1029" width="8" style="1" customWidth="1"/>
    <col min="1030" max="1030" width="0" style="1" hidden="1" customWidth="1"/>
    <col min="1031" max="1031" width="9.140625" style="1" bestFit="1" customWidth="1"/>
    <col min="1032" max="1032" width="0" style="1" hidden="1" customWidth="1"/>
    <col min="1033" max="1033" width="7.42578125" style="1" customWidth="1"/>
    <col min="1034" max="1034" width="0" style="1" hidden="1" customWidth="1"/>
    <col min="1035" max="1035" width="7.5703125" style="1" customWidth="1"/>
    <col min="1036" max="1036" width="0" style="1" hidden="1" customWidth="1"/>
    <col min="1037" max="1037" width="7.85546875" style="1" customWidth="1"/>
    <col min="1038" max="1038" width="0" style="1" hidden="1" customWidth="1"/>
    <col min="1039" max="1039" width="7.5703125" style="1" customWidth="1"/>
    <col min="1040" max="1040" width="0" style="1" hidden="1" customWidth="1"/>
    <col min="1041" max="1041" width="7.42578125" style="1" customWidth="1"/>
    <col min="1042" max="1042" width="7.5703125" style="1" customWidth="1"/>
    <col min="1043" max="1281" width="9.140625" style="1"/>
    <col min="1282" max="1282" width="41" style="1" customWidth="1"/>
    <col min="1283" max="1283" width="0" style="1" hidden="1" customWidth="1"/>
    <col min="1284" max="1284" width="10" style="1" customWidth="1"/>
    <col min="1285" max="1285" width="8" style="1" customWidth="1"/>
    <col min="1286" max="1286" width="0" style="1" hidden="1" customWidth="1"/>
    <col min="1287" max="1287" width="9.140625" style="1" bestFit="1" customWidth="1"/>
    <col min="1288" max="1288" width="0" style="1" hidden="1" customWidth="1"/>
    <col min="1289" max="1289" width="7.42578125" style="1" customWidth="1"/>
    <col min="1290" max="1290" width="0" style="1" hidden="1" customWidth="1"/>
    <col min="1291" max="1291" width="7.5703125" style="1" customWidth="1"/>
    <col min="1292" max="1292" width="0" style="1" hidden="1" customWidth="1"/>
    <col min="1293" max="1293" width="7.85546875" style="1" customWidth="1"/>
    <col min="1294" max="1294" width="0" style="1" hidden="1" customWidth="1"/>
    <col min="1295" max="1295" width="7.5703125" style="1" customWidth="1"/>
    <col min="1296" max="1296" width="0" style="1" hidden="1" customWidth="1"/>
    <col min="1297" max="1297" width="7.42578125" style="1" customWidth="1"/>
    <col min="1298" max="1298" width="7.5703125" style="1" customWidth="1"/>
    <col min="1299" max="1537" width="9.140625" style="1"/>
    <col min="1538" max="1538" width="41" style="1" customWidth="1"/>
    <col min="1539" max="1539" width="0" style="1" hidden="1" customWidth="1"/>
    <col min="1540" max="1540" width="10" style="1" customWidth="1"/>
    <col min="1541" max="1541" width="8" style="1" customWidth="1"/>
    <col min="1542" max="1542" width="0" style="1" hidden="1" customWidth="1"/>
    <col min="1543" max="1543" width="9.140625" style="1" bestFit="1" customWidth="1"/>
    <col min="1544" max="1544" width="0" style="1" hidden="1" customWidth="1"/>
    <col min="1545" max="1545" width="7.42578125" style="1" customWidth="1"/>
    <col min="1546" max="1546" width="0" style="1" hidden="1" customWidth="1"/>
    <col min="1547" max="1547" width="7.5703125" style="1" customWidth="1"/>
    <col min="1548" max="1548" width="0" style="1" hidden="1" customWidth="1"/>
    <col min="1549" max="1549" width="7.85546875" style="1" customWidth="1"/>
    <col min="1550" max="1550" width="0" style="1" hidden="1" customWidth="1"/>
    <col min="1551" max="1551" width="7.5703125" style="1" customWidth="1"/>
    <col min="1552" max="1552" width="0" style="1" hidden="1" customWidth="1"/>
    <col min="1553" max="1553" width="7.42578125" style="1" customWidth="1"/>
    <col min="1554" max="1554" width="7.5703125" style="1" customWidth="1"/>
    <col min="1555" max="1793" width="9.140625" style="1"/>
    <col min="1794" max="1794" width="41" style="1" customWidth="1"/>
    <col min="1795" max="1795" width="0" style="1" hidden="1" customWidth="1"/>
    <col min="1796" max="1796" width="10" style="1" customWidth="1"/>
    <col min="1797" max="1797" width="8" style="1" customWidth="1"/>
    <col min="1798" max="1798" width="0" style="1" hidden="1" customWidth="1"/>
    <col min="1799" max="1799" width="9.140625" style="1" bestFit="1" customWidth="1"/>
    <col min="1800" max="1800" width="0" style="1" hidden="1" customWidth="1"/>
    <col min="1801" max="1801" width="7.42578125" style="1" customWidth="1"/>
    <col min="1802" max="1802" width="0" style="1" hidden="1" customWidth="1"/>
    <col min="1803" max="1803" width="7.5703125" style="1" customWidth="1"/>
    <col min="1804" max="1804" width="0" style="1" hidden="1" customWidth="1"/>
    <col min="1805" max="1805" width="7.85546875" style="1" customWidth="1"/>
    <col min="1806" max="1806" width="0" style="1" hidden="1" customWidth="1"/>
    <col min="1807" max="1807" width="7.5703125" style="1" customWidth="1"/>
    <col min="1808" max="1808" width="0" style="1" hidden="1" customWidth="1"/>
    <col min="1809" max="1809" width="7.42578125" style="1" customWidth="1"/>
    <col min="1810" max="1810" width="7.5703125" style="1" customWidth="1"/>
    <col min="1811" max="2049" width="9.140625" style="1"/>
    <col min="2050" max="2050" width="41" style="1" customWidth="1"/>
    <col min="2051" max="2051" width="0" style="1" hidden="1" customWidth="1"/>
    <col min="2052" max="2052" width="10" style="1" customWidth="1"/>
    <col min="2053" max="2053" width="8" style="1" customWidth="1"/>
    <col min="2054" max="2054" width="0" style="1" hidden="1" customWidth="1"/>
    <col min="2055" max="2055" width="9.140625" style="1" bestFit="1" customWidth="1"/>
    <col min="2056" max="2056" width="0" style="1" hidden="1" customWidth="1"/>
    <col min="2057" max="2057" width="7.42578125" style="1" customWidth="1"/>
    <col min="2058" max="2058" width="0" style="1" hidden="1" customWidth="1"/>
    <col min="2059" max="2059" width="7.5703125" style="1" customWidth="1"/>
    <col min="2060" max="2060" width="0" style="1" hidden="1" customWidth="1"/>
    <col min="2061" max="2061" width="7.85546875" style="1" customWidth="1"/>
    <col min="2062" max="2062" width="0" style="1" hidden="1" customWidth="1"/>
    <col min="2063" max="2063" width="7.5703125" style="1" customWidth="1"/>
    <col min="2064" max="2064" width="0" style="1" hidden="1" customWidth="1"/>
    <col min="2065" max="2065" width="7.42578125" style="1" customWidth="1"/>
    <col min="2066" max="2066" width="7.5703125" style="1" customWidth="1"/>
    <col min="2067" max="2305" width="9.140625" style="1"/>
    <col min="2306" max="2306" width="41" style="1" customWidth="1"/>
    <col min="2307" max="2307" width="0" style="1" hidden="1" customWidth="1"/>
    <col min="2308" max="2308" width="10" style="1" customWidth="1"/>
    <col min="2309" max="2309" width="8" style="1" customWidth="1"/>
    <col min="2310" max="2310" width="0" style="1" hidden="1" customWidth="1"/>
    <col min="2311" max="2311" width="9.140625" style="1" bestFit="1" customWidth="1"/>
    <col min="2312" max="2312" width="0" style="1" hidden="1" customWidth="1"/>
    <col min="2313" max="2313" width="7.42578125" style="1" customWidth="1"/>
    <col min="2314" max="2314" width="0" style="1" hidden="1" customWidth="1"/>
    <col min="2315" max="2315" width="7.5703125" style="1" customWidth="1"/>
    <col min="2316" max="2316" width="0" style="1" hidden="1" customWidth="1"/>
    <col min="2317" max="2317" width="7.85546875" style="1" customWidth="1"/>
    <col min="2318" max="2318" width="0" style="1" hidden="1" customWidth="1"/>
    <col min="2319" max="2319" width="7.5703125" style="1" customWidth="1"/>
    <col min="2320" max="2320" width="0" style="1" hidden="1" customWidth="1"/>
    <col min="2321" max="2321" width="7.42578125" style="1" customWidth="1"/>
    <col min="2322" max="2322" width="7.5703125" style="1" customWidth="1"/>
    <col min="2323" max="2561" width="9.140625" style="1"/>
    <col min="2562" max="2562" width="41" style="1" customWidth="1"/>
    <col min="2563" max="2563" width="0" style="1" hidden="1" customWidth="1"/>
    <col min="2564" max="2564" width="10" style="1" customWidth="1"/>
    <col min="2565" max="2565" width="8" style="1" customWidth="1"/>
    <col min="2566" max="2566" width="0" style="1" hidden="1" customWidth="1"/>
    <col min="2567" max="2567" width="9.140625" style="1" bestFit="1" customWidth="1"/>
    <col min="2568" max="2568" width="0" style="1" hidden="1" customWidth="1"/>
    <col min="2569" max="2569" width="7.42578125" style="1" customWidth="1"/>
    <col min="2570" max="2570" width="0" style="1" hidden="1" customWidth="1"/>
    <col min="2571" max="2571" width="7.5703125" style="1" customWidth="1"/>
    <col min="2572" max="2572" width="0" style="1" hidden="1" customWidth="1"/>
    <col min="2573" max="2573" width="7.85546875" style="1" customWidth="1"/>
    <col min="2574" max="2574" width="0" style="1" hidden="1" customWidth="1"/>
    <col min="2575" max="2575" width="7.5703125" style="1" customWidth="1"/>
    <col min="2576" max="2576" width="0" style="1" hidden="1" customWidth="1"/>
    <col min="2577" max="2577" width="7.42578125" style="1" customWidth="1"/>
    <col min="2578" max="2578" width="7.5703125" style="1" customWidth="1"/>
    <col min="2579" max="2817" width="9.140625" style="1"/>
    <col min="2818" max="2818" width="41" style="1" customWidth="1"/>
    <col min="2819" max="2819" width="0" style="1" hidden="1" customWidth="1"/>
    <col min="2820" max="2820" width="10" style="1" customWidth="1"/>
    <col min="2821" max="2821" width="8" style="1" customWidth="1"/>
    <col min="2822" max="2822" width="0" style="1" hidden="1" customWidth="1"/>
    <col min="2823" max="2823" width="9.140625" style="1" bestFit="1" customWidth="1"/>
    <col min="2824" max="2824" width="0" style="1" hidden="1" customWidth="1"/>
    <col min="2825" max="2825" width="7.42578125" style="1" customWidth="1"/>
    <col min="2826" max="2826" width="0" style="1" hidden="1" customWidth="1"/>
    <col min="2827" max="2827" width="7.5703125" style="1" customWidth="1"/>
    <col min="2828" max="2828" width="0" style="1" hidden="1" customWidth="1"/>
    <col min="2829" max="2829" width="7.85546875" style="1" customWidth="1"/>
    <col min="2830" max="2830" width="0" style="1" hidden="1" customWidth="1"/>
    <col min="2831" max="2831" width="7.5703125" style="1" customWidth="1"/>
    <col min="2832" max="2832" width="0" style="1" hidden="1" customWidth="1"/>
    <col min="2833" max="2833" width="7.42578125" style="1" customWidth="1"/>
    <col min="2834" max="2834" width="7.5703125" style="1" customWidth="1"/>
    <col min="2835" max="3073" width="9.140625" style="1"/>
    <col min="3074" max="3074" width="41" style="1" customWidth="1"/>
    <col min="3075" max="3075" width="0" style="1" hidden="1" customWidth="1"/>
    <col min="3076" max="3076" width="10" style="1" customWidth="1"/>
    <col min="3077" max="3077" width="8" style="1" customWidth="1"/>
    <col min="3078" max="3078" width="0" style="1" hidden="1" customWidth="1"/>
    <col min="3079" max="3079" width="9.140625" style="1" bestFit="1" customWidth="1"/>
    <col min="3080" max="3080" width="0" style="1" hidden="1" customWidth="1"/>
    <col min="3081" max="3081" width="7.42578125" style="1" customWidth="1"/>
    <col min="3082" max="3082" width="0" style="1" hidden="1" customWidth="1"/>
    <col min="3083" max="3083" width="7.5703125" style="1" customWidth="1"/>
    <col min="3084" max="3084" width="0" style="1" hidden="1" customWidth="1"/>
    <col min="3085" max="3085" width="7.85546875" style="1" customWidth="1"/>
    <col min="3086" max="3086" width="0" style="1" hidden="1" customWidth="1"/>
    <col min="3087" max="3087" width="7.5703125" style="1" customWidth="1"/>
    <col min="3088" max="3088" width="0" style="1" hidden="1" customWidth="1"/>
    <col min="3089" max="3089" width="7.42578125" style="1" customWidth="1"/>
    <col min="3090" max="3090" width="7.5703125" style="1" customWidth="1"/>
    <col min="3091" max="3329" width="9.140625" style="1"/>
    <col min="3330" max="3330" width="41" style="1" customWidth="1"/>
    <col min="3331" max="3331" width="0" style="1" hidden="1" customWidth="1"/>
    <col min="3332" max="3332" width="10" style="1" customWidth="1"/>
    <col min="3333" max="3333" width="8" style="1" customWidth="1"/>
    <col min="3334" max="3334" width="0" style="1" hidden="1" customWidth="1"/>
    <col min="3335" max="3335" width="9.140625" style="1" bestFit="1" customWidth="1"/>
    <col min="3336" max="3336" width="0" style="1" hidden="1" customWidth="1"/>
    <col min="3337" max="3337" width="7.42578125" style="1" customWidth="1"/>
    <col min="3338" max="3338" width="0" style="1" hidden="1" customWidth="1"/>
    <col min="3339" max="3339" width="7.5703125" style="1" customWidth="1"/>
    <col min="3340" max="3340" width="0" style="1" hidden="1" customWidth="1"/>
    <col min="3341" max="3341" width="7.85546875" style="1" customWidth="1"/>
    <col min="3342" max="3342" width="0" style="1" hidden="1" customWidth="1"/>
    <col min="3343" max="3343" width="7.5703125" style="1" customWidth="1"/>
    <col min="3344" max="3344" width="0" style="1" hidden="1" customWidth="1"/>
    <col min="3345" max="3345" width="7.42578125" style="1" customWidth="1"/>
    <col min="3346" max="3346" width="7.5703125" style="1" customWidth="1"/>
    <col min="3347" max="3585" width="9.140625" style="1"/>
    <col min="3586" max="3586" width="41" style="1" customWidth="1"/>
    <col min="3587" max="3587" width="0" style="1" hidden="1" customWidth="1"/>
    <col min="3588" max="3588" width="10" style="1" customWidth="1"/>
    <col min="3589" max="3589" width="8" style="1" customWidth="1"/>
    <col min="3590" max="3590" width="0" style="1" hidden="1" customWidth="1"/>
    <col min="3591" max="3591" width="9.140625" style="1" bestFit="1" customWidth="1"/>
    <col min="3592" max="3592" width="0" style="1" hidden="1" customWidth="1"/>
    <col min="3593" max="3593" width="7.42578125" style="1" customWidth="1"/>
    <col min="3594" max="3594" width="0" style="1" hidden="1" customWidth="1"/>
    <col min="3595" max="3595" width="7.5703125" style="1" customWidth="1"/>
    <col min="3596" max="3596" width="0" style="1" hidden="1" customWidth="1"/>
    <col min="3597" max="3597" width="7.85546875" style="1" customWidth="1"/>
    <col min="3598" max="3598" width="0" style="1" hidden="1" customWidth="1"/>
    <col min="3599" max="3599" width="7.5703125" style="1" customWidth="1"/>
    <col min="3600" max="3600" width="0" style="1" hidden="1" customWidth="1"/>
    <col min="3601" max="3601" width="7.42578125" style="1" customWidth="1"/>
    <col min="3602" max="3602" width="7.5703125" style="1" customWidth="1"/>
    <col min="3603" max="3841" width="9.140625" style="1"/>
    <col min="3842" max="3842" width="41" style="1" customWidth="1"/>
    <col min="3843" max="3843" width="0" style="1" hidden="1" customWidth="1"/>
    <col min="3844" max="3844" width="10" style="1" customWidth="1"/>
    <col min="3845" max="3845" width="8" style="1" customWidth="1"/>
    <col min="3846" max="3846" width="0" style="1" hidden="1" customWidth="1"/>
    <col min="3847" max="3847" width="9.140625" style="1" bestFit="1" customWidth="1"/>
    <col min="3848" max="3848" width="0" style="1" hidden="1" customWidth="1"/>
    <col min="3849" max="3849" width="7.42578125" style="1" customWidth="1"/>
    <col min="3850" max="3850" width="0" style="1" hidden="1" customWidth="1"/>
    <col min="3851" max="3851" width="7.5703125" style="1" customWidth="1"/>
    <col min="3852" max="3852" width="0" style="1" hidden="1" customWidth="1"/>
    <col min="3853" max="3853" width="7.85546875" style="1" customWidth="1"/>
    <col min="3854" max="3854" width="0" style="1" hidden="1" customWidth="1"/>
    <col min="3855" max="3855" width="7.5703125" style="1" customWidth="1"/>
    <col min="3856" max="3856" width="0" style="1" hidden="1" customWidth="1"/>
    <col min="3857" max="3857" width="7.42578125" style="1" customWidth="1"/>
    <col min="3858" max="3858" width="7.5703125" style="1" customWidth="1"/>
    <col min="3859" max="4097" width="9.140625" style="1"/>
    <col min="4098" max="4098" width="41" style="1" customWidth="1"/>
    <col min="4099" max="4099" width="0" style="1" hidden="1" customWidth="1"/>
    <col min="4100" max="4100" width="10" style="1" customWidth="1"/>
    <col min="4101" max="4101" width="8" style="1" customWidth="1"/>
    <col min="4102" max="4102" width="0" style="1" hidden="1" customWidth="1"/>
    <col min="4103" max="4103" width="9.140625" style="1" bestFit="1" customWidth="1"/>
    <col min="4104" max="4104" width="0" style="1" hidden="1" customWidth="1"/>
    <col min="4105" max="4105" width="7.42578125" style="1" customWidth="1"/>
    <col min="4106" max="4106" width="0" style="1" hidden="1" customWidth="1"/>
    <col min="4107" max="4107" width="7.5703125" style="1" customWidth="1"/>
    <col min="4108" max="4108" width="0" style="1" hidden="1" customWidth="1"/>
    <col min="4109" max="4109" width="7.85546875" style="1" customWidth="1"/>
    <col min="4110" max="4110" width="0" style="1" hidden="1" customWidth="1"/>
    <col min="4111" max="4111" width="7.5703125" style="1" customWidth="1"/>
    <col min="4112" max="4112" width="0" style="1" hidden="1" customWidth="1"/>
    <col min="4113" max="4113" width="7.42578125" style="1" customWidth="1"/>
    <col min="4114" max="4114" width="7.5703125" style="1" customWidth="1"/>
    <col min="4115" max="4353" width="9.140625" style="1"/>
    <col min="4354" max="4354" width="41" style="1" customWidth="1"/>
    <col min="4355" max="4355" width="0" style="1" hidden="1" customWidth="1"/>
    <col min="4356" max="4356" width="10" style="1" customWidth="1"/>
    <col min="4357" max="4357" width="8" style="1" customWidth="1"/>
    <col min="4358" max="4358" width="0" style="1" hidden="1" customWidth="1"/>
    <col min="4359" max="4359" width="9.140625" style="1" bestFit="1" customWidth="1"/>
    <col min="4360" max="4360" width="0" style="1" hidden="1" customWidth="1"/>
    <col min="4361" max="4361" width="7.42578125" style="1" customWidth="1"/>
    <col min="4362" max="4362" width="0" style="1" hidden="1" customWidth="1"/>
    <col min="4363" max="4363" width="7.5703125" style="1" customWidth="1"/>
    <col min="4364" max="4364" width="0" style="1" hidden="1" customWidth="1"/>
    <col min="4365" max="4365" width="7.85546875" style="1" customWidth="1"/>
    <col min="4366" max="4366" width="0" style="1" hidden="1" customWidth="1"/>
    <col min="4367" max="4367" width="7.5703125" style="1" customWidth="1"/>
    <col min="4368" max="4368" width="0" style="1" hidden="1" customWidth="1"/>
    <col min="4369" max="4369" width="7.42578125" style="1" customWidth="1"/>
    <col min="4370" max="4370" width="7.5703125" style="1" customWidth="1"/>
    <col min="4371" max="4609" width="9.140625" style="1"/>
    <col min="4610" max="4610" width="41" style="1" customWidth="1"/>
    <col min="4611" max="4611" width="0" style="1" hidden="1" customWidth="1"/>
    <col min="4612" max="4612" width="10" style="1" customWidth="1"/>
    <col min="4613" max="4613" width="8" style="1" customWidth="1"/>
    <col min="4614" max="4614" width="0" style="1" hidden="1" customWidth="1"/>
    <col min="4615" max="4615" width="9.140625" style="1" bestFit="1" customWidth="1"/>
    <col min="4616" max="4616" width="0" style="1" hidden="1" customWidth="1"/>
    <col min="4617" max="4617" width="7.42578125" style="1" customWidth="1"/>
    <col min="4618" max="4618" width="0" style="1" hidden="1" customWidth="1"/>
    <col min="4619" max="4619" width="7.5703125" style="1" customWidth="1"/>
    <col min="4620" max="4620" width="0" style="1" hidden="1" customWidth="1"/>
    <col min="4621" max="4621" width="7.85546875" style="1" customWidth="1"/>
    <col min="4622" max="4622" width="0" style="1" hidden="1" customWidth="1"/>
    <col min="4623" max="4623" width="7.5703125" style="1" customWidth="1"/>
    <col min="4624" max="4624" width="0" style="1" hidden="1" customWidth="1"/>
    <col min="4625" max="4625" width="7.42578125" style="1" customWidth="1"/>
    <col min="4626" max="4626" width="7.5703125" style="1" customWidth="1"/>
    <col min="4627" max="4865" width="9.140625" style="1"/>
    <col min="4866" max="4866" width="41" style="1" customWidth="1"/>
    <col min="4867" max="4867" width="0" style="1" hidden="1" customWidth="1"/>
    <col min="4868" max="4868" width="10" style="1" customWidth="1"/>
    <col min="4869" max="4869" width="8" style="1" customWidth="1"/>
    <col min="4870" max="4870" width="0" style="1" hidden="1" customWidth="1"/>
    <col min="4871" max="4871" width="9.140625" style="1" bestFit="1" customWidth="1"/>
    <col min="4872" max="4872" width="0" style="1" hidden="1" customWidth="1"/>
    <col min="4873" max="4873" width="7.42578125" style="1" customWidth="1"/>
    <col min="4874" max="4874" width="0" style="1" hidden="1" customWidth="1"/>
    <col min="4875" max="4875" width="7.5703125" style="1" customWidth="1"/>
    <col min="4876" max="4876" width="0" style="1" hidden="1" customWidth="1"/>
    <col min="4877" max="4877" width="7.85546875" style="1" customWidth="1"/>
    <col min="4878" max="4878" width="0" style="1" hidden="1" customWidth="1"/>
    <col min="4879" max="4879" width="7.5703125" style="1" customWidth="1"/>
    <col min="4880" max="4880" width="0" style="1" hidden="1" customWidth="1"/>
    <col min="4881" max="4881" width="7.42578125" style="1" customWidth="1"/>
    <col min="4882" max="4882" width="7.5703125" style="1" customWidth="1"/>
    <col min="4883" max="5121" width="9.140625" style="1"/>
    <col min="5122" max="5122" width="41" style="1" customWidth="1"/>
    <col min="5123" max="5123" width="0" style="1" hidden="1" customWidth="1"/>
    <col min="5124" max="5124" width="10" style="1" customWidth="1"/>
    <col min="5125" max="5125" width="8" style="1" customWidth="1"/>
    <col min="5126" max="5126" width="0" style="1" hidden="1" customWidth="1"/>
    <col min="5127" max="5127" width="9.140625" style="1" bestFit="1" customWidth="1"/>
    <col min="5128" max="5128" width="0" style="1" hidden="1" customWidth="1"/>
    <col min="5129" max="5129" width="7.42578125" style="1" customWidth="1"/>
    <col min="5130" max="5130" width="0" style="1" hidden="1" customWidth="1"/>
    <col min="5131" max="5131" width="7.5703125" style="1" customWidth="1"/>
    <col min="5132" max="5132" width="0" style="1" hidden="1" customWidth="1"/>
    <col min="5133" max="5133" width="7.85546875" style="1" customWidth="1"/>
    <col min="5134" max="5134" width="0" style="1" hidden="1" customWidth="1"/>
    <col min="5135" max="5135" width="7.5703125" style="1" customWidth="1"/>
    <col min="5136" max="5136" width="0" style="1" hidden="1" customWidth="1"/>
    <col min="5137" max="5137" width="7.42578125" style="1" customWidth="1"/>
    <col min="5138" max="5138" width="7.5703125" style="1" customWidth="1"/>
    <col min="5139" max="5377" width="9.140625" style="1"/>
    <col min="5378" max="5378" width="41" style="1" customWidth="1"/>
    <col min="5379" max="5379" width="0" style="1" hidden="1" customWidth="1"/>
    <col min="5380" max="5380" width="10" style="1" customWidth="1"/>
    <col min="5381" max="5381" width="8" style="1" customWidth="1"/>
    <col min="5382" max="5382" width="0" style="1" hidden="1" customWidth="1"/>
    <col min="5383" max="5383" width="9.140625" style="1" bestFit="1" customWidth="1"/>
    <col min="5384" max="5384" width="0" style="1" hidden="1" customWidth="1"/>
    <col min="5385" max="5385" width="7.42578125" style="1" customWidth="1"/>
    <col min="5386" max="5386" width="0" style="1" hidden="1" customWidth="1"/>
    <col min="5387" max="5387" width="7.5703125" style="1" customWidth="1"/>
    <col min="5388" max="5388" width="0" style="1" hidden="1" customWidth="1"/>
    <col min="5389" max="5389" width="7.85546875" style="1" customWidth="1"/>
    <col min="5390" max="5390" width="0" style="1" hidden="1" customWidth="1"/>
    <col min="5391" max="5391" width="7.5703125" style="1" customWidth="1"/>
    <col min="5392" max="5392" width="0" style="1" hidden="1" customWidth="1"/>
    <col min="5393" max="5393" width="7.42578125" style="1" customWidth="1"/>
    <col min="5394" max="5394" width="7.5703125" style="1" customWidth="1"/>
    <col min="5395" max="5633" width="9.140625" style="1"/>
    <col min="5634" max="5634" width="41" style="1" customWidth="1"/>
    <col min="5635" max="5635" width="0" style="1" hidden="1" customWidth="1"/>
    <col min="5636" max="5636" width="10" style="1" customWidth="1"/>
    <col min="5637" max="5637" width="8" style="1" customWidth="1"/>
    <col min="5638" max="5638" width="0" style="1" hidden="1" customWidth="1"/>
    <col min="5639" max="5639" width="9.140625" style="1" bestFit="1" customWidth="1"/>
    <col min="5640" max="5640" width="0" style="1" hidden="1" customWidth="1"/>
    <col min="5641" max="5641" width="7.42578125" style="1" customWidth="1"/>
    <col min="5642" max="5642" width="0" style="1" hidden="1" customWidth="1"/>
    <col min="5643" max="5643" width="7.5703125" style="1" customWidth="1"/>
    <col min="5644" max="5644" width="0" style="1" hidden="1" customWidth="1"/>
    <col min="5645" max="5645" width="7.85546875" style="1" customWidth="1"/>
    <col min="5646" max="5646" width="0" style="1" hidden="1" customWidth="1"/>
    <col min="5647" max="5647" width="7.5703125" style="1" customWidth="1"/>
    <col min="5648" max="5648" width="0" style="1" hidden="1" customWidth="1"/>
    <col min="5649" max="5649" width="7.42578125" style="1" customWidth="1"/>
    <col min="5650" max="5650" width="7.5703125" style="1" customWidth="1"/>
    <col min="5651" max="5889" width="9.140625" style="1"/>
    <col min="5890" max="5890" width="41" style="1" customWidth="1"/>
    <col min="5891" max="5891" width="0" style="1" hidden="1" customWidth="1"/>
    <col min="5892" max="5892" width="10" style="1" customWidth="1"/>
    <col min="5893" max="5893" width="8" style="1" customWidth="1"/>
    <col min="5894" max="5894" width="0" style="1" hidden="1" customWidth="1"/>
    <col min="5895" max="5895" width="9.140625" style="1" bestFit="1" customWidth="1"/>
    <col min="5896" max="5896" width="0" style="1" hidden="1" customWidth="1"/>
    <col min="5897" max="5897" width="7.42578125" style="1" customWidth="1"/>
    <col min="5898" max="5898" width="0" style="1" hidden="1" customWidth="1"/>
    <col min="5899" max="5899" width="7.5703125" style="1" customWidth="1"/>
    <col min="5900" max="5900" width="0" style="1" hidden="1" customWidth="1"/>
    <col min="5901" max="5901" width="7.85546875" style="1" customWidth="1"/>
    <col min="5902" max="5902" width="0" style="1" hidden="1" customWidth="1"/>
    <col min="5903" max="5903" width="7.5703125" style="1" customWidth="1"/>
    <col min="5904" max="5904" width="0" style="1" hidden="1" customWidth="1"/>
    <col min="5905" max="5905" width="7.42578125" style="1" customWidth="1"/>
    <col min="5906" max="5906" width="7.5703125" style="1" customWidth="1"/>
    <col min="5907" max="6145" width="9.140625" style="1"/>
    <col min="6146" max="6146" width="41" style="1" customWidth="1"/>
    <col min="6147" max="6147" width="0" style="1" hidden="1" customWidth="1"/>
    <col min="6148" max="6148" width="10" style="1" customWidth="1"/>
    <col min="6149" max="6149" width="8" style="1" customWidth="1"/>
    <col min="6150" max="6150" width="0" style="1" hidden="1" customWidth="1"/>
    <col min="6151" max="6151" width="9.140625" style="1" bestFit="1" customWidth="1"/>
    <col min="6152" max="6152" width="0" style="1" hidden="1" customWidth="1"/>
    <col min="6153" max="6153" width="7.42578125" style="1" customWidth="1"/>
    <col min="6154" max="6154" width="0" style="1" hidden="1" customWidth="1"/>
    <col min="6155" max="6155" width="7.5703125" style="1" customWidth="1"/>
    <col min="6156" max="6156" width="0" style="1" hidden="1" customWidth="1"/>
    <col min="6157" max="6157" width="7.85546875" style="1" customWidth="1"/>
    <col min="6158" max="6158" width="0" style="1" hidden="1" customWidth="1"/>
    <col min="6159" max="6159" width="7.5703125" style="1" customWidth="1"/>
    <col min="6160" max="6160" width="0" style="1" hidden="1" customWidth="1"/>
    <col min="6161" max="6161" width="7.42578125" style="1" customWidth="1"/>
    <col min="6162" max="6162" width="7.5703125" style="1" customWidth="1"/>
    <col min="6163" max="6401" width="9.140625" style="1"/>
    <col min="6402" max="6402" width="41" style="1" customWidth="1"/>
    <col min="6403" max="6403" width="0" style="1" hidden="1" customWidth="1"/>
    <col min="6404" max="6404" width="10" style="1" customWidth="1"/>
    <col min="6405" max="6405" width="8" style="1" customWidth="1"/>
    <col min="6406" max="6406" width="0" style="1" hidden="1" customWidth="1"/>
    <col min="6407" max="6407" width="9.140625" style="1" bestFit="1" customWidth="1"/>
    <col min="6408" max="6408" width="0" style="1" hidden="1" customWidth="1"/>
    <col min="6409" max="6409" width="7.42578125" style="1" customWidth="1"/>
    <col min="6410" max="6410" width="0" style="1" hidden="1" customWidth="1"/>
    <col min="6411" max="6411" width="7.5703125" style="1" customWidth="1"/>
    <col min="6412" max="6412" width="0" style="1" hidden="1" customWidth="1"/>
    <col min="6413" max="6413" width="7.85546875" style="1" customWidth="1"/>
    <col min="6414" max="6414" width="0" style="1" hidden="1" customWidth="1"/>
    <col min="6415" max="6415" width="7.5703125" style="1" customWidth="1"/>
    <col min="6416" max="6416" width="0" style="1" hidden="1" customWidth="1"/>
    <col min="6417" max="6417" width="7.42578125" style="1" customWidth="1"/>
    <col min="6418" max="6418" width="7.5703125" style="1" customWidth="1"/>
    <col min="6419" max="6657" width="9.140625" style="1"/>
    <col min="6658" max="6658" width="41" style="1" customWidth="1"/>
    <col min="6659" max="6659" width="0" style="1" hidden="1" customWidth="1"/>
    <col min="6660" max="6660" width="10" style="1" customWidth="1"/>
    <col min="6661" max="6661" width="8" style="1" customWidth="1"/>
    <col min="6662" max="6662" width="0" style="1" hidden="1" customWidth="1"/>
    <col min="6663" max="6663" width="9.140625" style="1" bestFit="1" customWidth="1"/>
    <col min="6664" max="6664" width="0" style="1" hidden="1" customWidth="1"/>
    <col min="6665" max="6665" width="7.42578125" style="1" customWidth="1"/>
    <col min="6666" max="6666" width="0" style="1" hidden="1" customWidth="1"/>
    <col min="6667" max="6667" width="7.5703125" style="1" customWidth="1"/>
    <col min="6668" max="6668" width="0" style="1" hidden="1" customWidth="1"/>
    <col min="6669" max="6669" width="7.85546875" style="1" customWidth="1"/>
    <col min="6670" max="6670" width="0" style="1" hidden="1" customWidth="1"/>
    <col min="6671" max="6671" width="7.5703125" style="1" customWidth="1"/>
    <col min="6672" max="6672" width="0" style="1" hidden="1" customWidth="1"/>
    <col min="6673" max="6673" width="7.42578125" style="1" customWidth="1"/>
    <col min="6674" max="6674" width="7.5703125" style="1" customWidth="1"/>
    <col min="6675" max="6913" width="9.140625" style="1"/>
    <col min="6914" max="6914" width="41" style="1" customWidth="1"/>
    <col min="6915" max="6915" width="0" style="1" hidden="1" customWidth="1"/>
    <col min="6916" max="6916" width="10" style="1" customWidth="1"/>
    <col min="6917" max="6917" width="8" style="1" customWidth="1"/>
    <col min="6918" max="6918" width="0" style="1" hidden="1" customWidth="1"/>
    <col min="6919" max="6919" width="9.140625" style="1" bestFit="1" customWidth="1"/>
    <col min="6920" max="6920" width="0" style="1" hidden="1" customWidth="1"/>
    <col min="6921" max="6921" width="7.42578125" style="1" customWidth="1"/>
    <col min="6922" max="6922" width="0" style="1" hidden="1" customWidth="1"/>
    <col min="6923" max="6923" width="7.5703125" style="1" customWidth="1"/>
    <col min="6924" max="6924" width="0" style="1" hidden="1" customWidth="1"/>
    <col min="6925" max="6925" width="7.85546875" style="1" customWidth="1"/>
    <col min="6926" max="6926" width="0" style="1" hidden="1" customWidth="1"/>
    <col min="6927" max="6927" width="7.5703125" style="1" customWidth="1"/>
    <col min="6928" max="6928" width="0" style="1" hidden="1" customWidth="1"/>
    <col min="6929" max="6929" width="7.42578125" style="1" customWidth="1"/>
    <col min="6930" max="6930" width="7.5703125" style="1" customWidth="1"/>
    <col min="6931" max="7169" width="9.140625" style="1"/>
    <col min="7170" max="7170" width="41" style="1" customWidth="1"/>
    <col min="7171" max="7171" width="0" style="1" hidden="1" customWidth="1"/>
    <col min="7172" max="7172" width="10" style="1" customWidth="1"/>
    <col min="7173" max="7173" width="8" style="1" customWidth="1"/>
    <col min="7174" max="7174" width="0" style="1" hidden="1" customWidth="1"/>
    <col min="7175" max="7175" width="9.140625" style="1" bestFit="1" customWidth="1"/>
    <col min="7176" max="7176" width="0" style="1" hidden="1" customWidth="1"/>
    <col min="7177" max="7177" width="7.42578125" style="1" customWidth="1"/>
    <col min="7178" max="7178" width="0" style="1" hidden="1" customWidth="1"/>
    <col min="7179" max="7179" width="7.5703125" style="1" customWidth="1"/>
    <col min="7180" max="7180" width="0" style="1" hidden="1" customWidth="1"/>
    <col min="7181" max="7181" width="7.85546875" style="1" customWidth="1"/>
    <col min="7182" max="7182" width="0" style="1" hidden="1" customWidth="1"/>
    <col min="7183" max="7183" width="7.5703125" style="1" customWidth="1"/>
    <col min="7184" max="7184" width="0" style="1" hidden="1" customWidth="1"/>
    <col min="7185" max="7185" width="7.42578125" style="1" customWidth="1"/>
    <col min="7186" max="7186" width="7.5703125" style="1" customWidth="1"/>
    <col min="7187" max="7425" width="9.140625" style="1"/>
    <col min="7426" max="7426" width="41" style="1" customWidth="1"/>
    <col min="7427" max="7427" width="0" style="1" hidden="1" customWidth="1"/>
    <col min="7428" max="7428" width="10" style="1" customWidth="1"/>
    <col min="7429" max="7429" width="8" style="1" customWidth="1"/>
    <col min="7430" max="7430" width="0" style="1" hidden="1" customWidth="1"/>
    <col min="7431" max="7431" width="9.140625" style="1" bestFit="1" customWidth="1"/>
    <col min="7432" max="7432" width="0" style="1" hidden="1" customWidth="1"/>
    <col min="7433" max="7433" width="7.42578125" style="1" customWidth="1"/>
    <col min="7434" max="7434" width="0" style="1" hidden="1" customWidth="1"/>
    <col min="7435" max="7435" width="7.5703125" style="1" customWidth="1"/>
    <col min="7436" max="7436" width="0" style="1" hidden="1" customWidth="1"/>
    <col min="7437" max="7437" width="7.85546875" style="1" customWidth="1"/>
    <col min="7438" max="7438" width="0" style="1" hidden="1" customWidth="1"/>
    <col min="7439" max="7439" width="7.5703125" style="1" customWidth="1"/>
    <col min="7440" max="7440" width="0" style="1" hidden="1" customWidth="1"/>
    <col min="7441" max="7441" width="7.42578125" style="1" customWidth="1"/>
    <col min="7442" max="7442" width="7.5703125" style="1" customWidth="1"/>
    <col min="7443" max="7681" width="9.140625" style="1"/>
    <col min="7682" max="7682" width="41" style="1" customWidth="1"/>
    <col min="7683" max="7683" width="0" style="1" hidden="1" customWidth="1"/>
    <col min="7684" max="7684" width="10" style="1" customWidth="1"/>
    <col min="7685" max="7685" width="8" style="1" customWidth="1"/>
    <col min="7686" max="7686" width="0" style="1" hidden="1" customWidth="1"/>
    <col min="7687" max="7687" width="9.140625" style="1" bestFit="1" customWidth="1"/>
    <col min="7688" max="7688" width="0" style="1" hidden="1" customWidth="1"/>
    <col min="7689" max="7689" width="7.42578125" style="1" customWidth="1"/>
    <col min="7690" max="7690" width="0" style="1" hidden="1" customWidth="1"/>
    <col min="7691" max="7691" width="7.5703125" style="1" customWidth="1"/>
    <col min="7692" max="7692" width="0" style="1" hidden="1" customWidth="1"/>
    <col min="7693" max="7693" width="7.85546875" style="1" customWidth="1"/>
    <col min="7694" max="7694" width="0" style="1" hidden="1" customWidth="1"/>
    <col min="7695" max="7695" width="7.5703125" style="1" customWidth="1"/>
    <col min="7696" max="7696" width="0" style="1" hidden="1" customWidth="1"/>
    <col min="7697" max="7697" width="7.42578125" style="1" customWidth="1"/>
    <col min="7698" max="7698" width="7.5703125" style="1" customWidth="1"/>
    <col min="7699" max="7937" width="9.140625" style="1"/>
    <col min="7938" max="7938" width="41" style="1" customWidth="1"/>
    <col min="7939" max="7939" width="0" style="1" hidden="1" customWidth="1"/>
    <col min="7940" max="7940" width="10" style="1" customWidth="1"/>
    <col min="7941" max="7941" width="8" style="1" customWidth="1"/>
    <col min="7942" max="7942" width="0" style="1" hidden="1" customWidth="1"/>
    <col min="7943" max="7943" width="9.140625" style="1" bestFit="1" customWidth="1"/>
    <col min="7944" max="7944" width="0" style="1" hidden="1" customWidth="1"/>
    <col min="7945" max="7945" width="7.42578125" style="1" customWidth="1"/>
    <col min="7946" max="7946" width="0" style="1" hidden="1" customWidth="1"/>
    <col min="7947" max="7947" width="7.5703125" style="1" customWidth="1"/>
    <col min="7948" max="7948" width="0" style="1" hidden="1" customWidth="1"/>
    <col min="7949" max="7949" width="7.85546875" style="1" customWidth="1"/>
    <col min="7950" max="7950" width="0" style="1" hidden="1" customWidth="1"/>
    <col min="7951" max="7951" width="7.5703125" style="1" customWidth="1"/>
    <col min="7952" max="7952" width="0" style="1" hidden="1" customWidth="1"/>
    <col min="7953" max="7953" width="7.42578125" style="1" customWidth="1"/>
    <col min="7954" max="7954" width="7.5703125" style="1" customWidth="1"/>
    <col min="7955" max="8193" width="9.140625" style="1"/>
    <col min="8194" max="8194" width="41" style="1" customWidth="1"/>
    <col min="8195" max="8195" width="0" style="1" hidden="1" customWidth="1"/>
    <col min="8196" max="8196" width="10" style="1" customWidth="1"/>
    <col min="8197" max="8197" width="8" style="1" customWidth="1"/>
    <col min="8198" max="8198" width="0" style="1" hidden="1" customWidth="1"/>
    <col min="8199" max="8199" width="9.140625" style="1" bestFit="1" customWidth="1"/>
    <col min="8200" max="8200" width="0" style="1" hidden="1" customWidth="1"/>
    <col min="8201" max="8201" width="7.42578125" style="1" customWidth="1"/>
    <col min="8202" max="8202" width="0" style="1" hidden="1" customWidth="1"/>
    <col min="8203" max="8203" width="7.5703125" style="1" customWidth="1"/>
    <col min="8204" max="8204" width="0" style="1" hidden="1" customWidth="1"/>
    <col min="8205" max="8205" width="7.85546875" style="1" customWidth="1"/>
    <col min="8206" max="8206" width="0" style="1" hidden="1" customWidth="1"/>
    <col min="8207" max="8207" width="7.5703125" style="1" customWidth="1"/>
    <col min="8208" max="8208" width="0" style="1" hidden="1" customWidth="1"/>
    <col min="8209" max="8209" width="7.42578125" style="1" customWidth="1"/>
    <col min="8210" max="8210" width="7.5703125" style="1" customWidth="1"/>
    <col min="8211" max="8449" width="9.140625" style="1"/>
    <col min="8450" max="8450" width="41" style="1" customWidth="1"/>
    <col min="8451" max="8451" width="0" style="1" hidden="1" customWidth="1"/>
    <col min="8452" max="8452" width="10" style="1" customWidth="1"/>
    <col min="8453" max="8453" width="8" style="1" customWidth="1"/>
    <col min="8454" max="8454" width="0" style="1" hidden="1" customWidth="1"/>
    <col min="8455" max="8455" width="9.140625" style="1" bestFit="1" customWidth="1"/>
    <col min="8456" max="8456" width="0" style="1" hidden="1" customWidth="1"/>
    <col min="8457" max="8457" width="7.42578125" style="1" customWidth="1"/>
    <col min="8458" max="8458" width="0" style="1" hidden="1" customWidth="1"/>
    <col min="8459" max="8459" width="7.5703125" style="1" customWidth="1"/>
    <col min="8460" max="8460" width="0" style="1" hidden="1" customWidth="1"/>
    <col min="8461" max="8461" width="7.85546875" style="1" customWidth="1"/>
    <col min="8462" max="8462" width="0" style="1" hidden="1" customWidth="1"/>
    <col min="8463" max="8463" width="7.5703125" style="1" customWidth="1"/>
    <col min="8464" max="8464" width="0" style="1" hidden="1" customWidth="1"/>
    <col min="8465" max="8465" width="7.42578125" style="1" customWidth="1"/>
    <col min="8466" max="8466" width="7.5703125" style="1" customWidth="1"/>
    <col min="8467" max="8705" width="9.140625" style="1"/>
    <col min="8706" max="8706" width="41" style="1" customWidth="1"/>
    <col min="8707" max="8707" width="0" style="1" hidden="1" customWidth="1"/>
    <col min="8708" max="8708" width="10" style="1" customWidth="1"/>
    <col min="8709" max="8709" width="8" style="1" customWidth="1"/>
    <col min="8710" max="8710" width="0" style="1" hidden="1" customWidth="1"/>
    <col min="8711" max="8711" width="9.140625" style="1" bestFit="1" customWidth="1"/>
    <col min="8712" max="8712" width="0" style="1" hidden="1" customWidth="1"/>
    <col min="8713" max="8713" width="7.42578125" style="1" customWidth="1"/>
    <col min="8714" max="8714" width="0" style="1" hidden="1" customWidth="1"/>
    <col min="8715" max="8715" width="7.5703125" style="1" customWidth="1"/>
    <col min="8716" max="8716" width="0" style="1" hidden="1" customWidth="1"/>
    <col min="8717" max="8717" width="7.85546875" style="1" customWidth="1"/>
    <col min="8718" max="8718" width="0" style="1" hidden="1" customWidth="1"/>
    <col min="8719" max="8719" width="7.5703125" style="1" customWidth="1"/>
    <col min="8720" max="8720" width="0" style="1" hidden="1" customWidth="1"/>
    <col min="8721" max="8721" width="7.42578125" style="1" customWidth="1"/>
    <col min="8722" max="8722" width="7.5703125" style="1" customWidth="1"/>
    <col min="8723" max="8961" width="9.140625" style="1"/>
    <col min="8962" max="8962" width="41" style="1" customWidth="1"/>
    <col min="8963" max="8963" width="0" style="1" hidden="1" customWidth="1"/>
    <col min="8964" max="8964" width="10" style="1" customWidth="1"/>
    <col min="8965" max="8965" width="8" style="1" customWidth="1"/>
    <col min="8966" max="8966" width="0" style="1" hidden="1" customWidth="1"/>
    <col min="8967" max="8967" width="9.140625" style="1" bestFit="1" customWidth="1"/>
    <col min="8968" max="8968" width="0" style="1" hidden="1" customWidth="1"/>
    <col min="8969" max="8969" width="7.42578125" style="1" customWidth="1"/>
    <col min="8970" max="8970" width="0" style="1" hidden="1" customWidth="1"/>
    <col min="8971" max="8971" width="7.5703125" style="1" customWidth="1"/>
    <col min="8972" max="8972" width="0" style="1" hidden="1" customWidth="1"/>
    <col min="8973" max="8973" width="7.85546875" style="1" customWidth="1"/>
    <col min="8974" max="8974" width="0" style="1" hidden="1" customWidth="1"/>
    <col min="8975" max="8975" width="7.5703125" style="1" customWidth="1"/>
    <col min="8976" max="8976" width="0" style="1" hidden="1" customWidth="1"/>
    <col min="8977" max="8977" width="7.42578125" style="1" customWidth="1"/>
    <col min="8978" max="8978" width="7.5703125" style="1" customWidth="1"/>
    <col min="8979" max="9217" width="9.140625" style="1"/>
    <col min="9218" max="9218" width="41" style="1" customWidth="1"/>
    <col min="9219" max="9219" width="0" style="1" hidden="1" customWidth="1"/>
    <col min="9220" max="9220" width="10" style="1" customWidth="1"/>
    <col min="9221" max="9221" width="8" style="1" customWidth="1"/>
    <col min="9222" max="9222" width="0" style="1" hidden="1" customWidth="1"/>
    <col min="9223" max="9223" width="9.140625" style="1" bestFit="1" customWidth="1"/>
    <col min="9224" max="9224" width="0" style="1" hidden="1" customWidth="1"/>
    <col min="9225" max="9225" width="7.42578125" style="1" customWidth="1"/>
    <col min="9226" max="9226" width="0" style="1" hidden="1" customWidth="1"/>
    <col min="9227" max="9227" width="7.5703125" style="1" customWidth="1"/>
    <col min="9228" max="9228" width="0" style="1" hidden="1" customWidth="1"/>
    <col min="9229" max="9229" width="7.85546875" style="1" customWidth="1"/>
    <col min="9230" max="9230" width="0" style="1" hidden="1" customWidth="1"/>
    <col min="9231" max="9231" width="7.5703125" style="1" customWidth="1"/>
    <col min="9232" max="9232" width="0" style="1" hidden="1" customWidth="1"/>
    <col min="9233" max="9233" width="7.42578125" style="1" customWidth="1"/>
    <col min="9234" max="9234" width="7.5703125" style="1" customWidth="1"/>
    <col min="9235" max="9473" width="9.140625" style="1"/>
    <col min="9474" max="9474" width="41" style="1" customWidth="1"/>
    <col min="9475" max="9475" width="0" style="1" hidden="1" customWidth="1"/>
    <col min="9476" max="9476" width="10" style="1" customWidth="1"/>
    <col min="9477" max="9477" width="8" style="1" customWidth="1"/>
    <col min="9478" max="9478" width="0" style="1" hidden="1" customWidth="1"/>
    <col min="9479" max="9479" width="9.140625" style="1" bestFit="1" customWidth="1"/>
    <col min="9480" max="9480" width="0" style="1" hidden="1" customWidth="1"/>
    <col min="9481" max="9481" width="7.42578125" style="1" customWidth="1"/>
    <col min="9482" max="9482" width="0" style="1" hidden="1" customWidth="1"/>
    <col min="9483" max="9483" width="7.5703125" style="1" customWidth="1"/>
    <col min="9484" max="9484" width="0" style="1" hidden="1" customWidth="1"/>
    <col min="9485" max="9485" width="7.85546875" style="1" customWidth="1"/>
    <col min="9486" max="9486" width="0" style="1" hidden="1" customWidth="1"/>
    <col min="9487" max="9487" width="7.5703125" style="1" customWidth="1"/>
    <col min="9488" max="9488" width="0" style="1" hidden="1" customWidth="1"/>
    <col min="9489" max="9489" width="7.42578125" style="1" customWidth="1"/>
    <col min="9490" max="9490" width="7.5703125" style="1" customWidth="1"/>
    <col min="9491" max="9729" width="9.140625" style="1"/>
    <col min="9730" max="9730" width="41" style="1" customWidth="1"/>
    <col min="9731" max="9731" width="0" style="1" hidden="1" customWidth="1"/>
    <col min="9732" max="9732" width="10" style="1" customWidth="1"/>
    <col min="9733" max="9733" width="8" style="1" customWidth="1"/>
    <col min="9734" max="9734" width="0" style="1" hidden="1" customWidth="1"/>
    <col min="9735" max="9735" width="9.140625" style="1" bestFit="1" customWidth="1"/>
    <col min="9736" max="9736" width="0" style="1" hidden="1" customWidth="1"/>
    <col min="9737" max="9737" width="7.42578125" style="1" customWidth="1"/>
    <col min="9738" max="9738" width="0" style="1" hidden="1" customWidth="1"/>
    <col min="9739" max="9739" width="7.5703125" style="1" customWidth="1"/>
    <col min="9740" max="9740" width="0" style="1" hidden="1" customWidth="1"/>
    <col min="9741" max="9741" width="7.85546875" style="1" customWidth="1"/>
    <col min="9742" max="9742" width="0" style="1" hidden="1" customWidth="1"/>
    <col min="9743" max="9743" width="7.5703125" style="1" customWidth="1"/>
    <col min="9744" max="9744" width="0" style="1" hidden="1" customWidth="1"/>
    <col min="9745" max="9745" width="7.42578125" style="1" customWidth="1"/>
    <col min="9746" max="9746" width="7.5703125" style="1" customWidth="1"/>
    <col min="9747" max="9985" width="9.140625" style="1"/>
    <col min="9986" max="9986" width="41" style="1" customWidth="1"/>
    <col min="9987" max="9987" width="0" style="1" hidden="1" customWidth="1"/>
    <col min="9988" max="9988" width="10" style="1" customWidth="1"/>
    <col min="9989" max="9989" width="8" style="1" customWidth="1"/>
    <col min="9990" max="9990" width="0" style="1" hidden="1" customWidth="1"/>
    <col min="9991" max="9991" width="9.140625" style="1" bestFit="1" customWidth="1"/>
    <col min="9992" max="9992" width="0" style="1" hidden="1" customWidth="1"/>
    <col min="9993" max="9993" width="7.42578125" style="1" customWidth="1"/>
    <col min="9994" max="9994" width="0" style="1" hidden="1" customWidth="1"/>
    <col min="9995" max="9995" width="7.5703125" style="1" customWidth="1"/>
    <col min="9996" max="9996" width="0" style="1" hidden="1" customWidth="1"/>
    <col min="9997" max="9997" width="7.85546875" style="1" customWidth="1"/>
    <col min="9998" max="9998" width="0" style="1" hidden="1" customWidth="1"/>
    <col min="9999" max="9999" width="7.5703125" style="1" customWidth="1"/>
    <col min="10000" max="10000" width="0" style="1" hidden="1" customWidth="1"/>
    <col min="10001" max="10001" width="7.42578125" style="1" customWidth="1"/>
    <col min="10002" max="10002" width="7.5703125" style="1" customWidth="1"/>
    <col min="10003" max="10241" width="9.140625" style="1"/>
    <col min="10242" max="10242" width="41" style="1" customWidth="1"/>
    <col min="10243" max="10243" width="0" style="1" hidden="1" customWidth="1"/>
    <col min="10244" max="10244" width="10" style="1" customWidth="1"/>
    <col min="10245" max="10245" width="8" style="1" customWidth="1"/>
    <col min="10246" max="10246" width="0" style="1" hidden="1" customWidth="1"/>
    <col min="10247" max="10247" width="9.140625" style="1" bestFit="1" customWidth="1"/>
    <col min="10248" max="10248" width="0" style="1" hidden="1" customWidth="1"/>
    <col min="10249" max="10249" width="7.42578125" style="1" customWidth="1"/>
    <col min="10250" max="10250" width="0" style="1" hidden="1" customWidth="1"/>
    <col min="10251" max="10251" width="7.5703125" style="1" customWidth="1"/>
    <col min="10252" max="10252" width="0" style="1" hidden="1" customWidth="1"/>
    <col min="10253" max="10253" width="7.85546875" style="1" customWidth="1"/>
    <col min="10254" max="10254" width="0" style="1" hidden="1" customWidth="1"/>
    <col min="10255" max="10255" width="7.5703125" style="1" customWidth="1"/>
    <col min="10256" max="10256" width="0" style="1" hidden="1" customWidth="1"/>
    <col min="10257" max="10257" width="7.42578125" style="1" customWidth="1"/>
    <col min="10258" max="10258" width="7.5703125" style="1" customWidth="1"/>
    <col min="10259" max="10497" width="9.140625" style="1"/>
    <col min="10498" max="10498" width="41" style="1" customWidth="1"/>
    <col min="10499" max="10499" width="0" style="1" hidden="1" customWidth="1"/>
    <col min="10500" max="10500" width="10" style="1" customWidth="1"/>
    <col min="10501" max="10501" width="8" style="1" customWidth="1"/>
    <col min="10502" max="10502" width="0" style="1" hidden="1" customWidth="1"/>
    <col min="10503" max="10503" width="9.140625" style="1" bestFit="1" customWidth="1"/>
    <col min="10504" max="10504" width="0" style="1" hidden="1" customWidth="1"/>
    <col min="10505" max="10505" width="7.42578125" style="1" customWidth="1"/>
    <col min="10506" max="10506" width="0" style="1" hidden="1" customWidth="1"/>
    <col min="10507" max="10507" width="7.5703125" style="1" customWidth="1"/>
    <col min="10508" max="10508" width="0" style="1" hidden="1" customWidth="1"/>
    <col min="10509" max="10509" width="7.85546875" style="1" customWidth="1"/>
    <col min="10510" max="10510" width="0" style="1" hidden="1" customWidth="1"/>
    <col min="10511" max="10511" width="7.5703125" style="1" customWidth="1"/>
    <col min="10512" max="10512" width="0" style="1" hidden="1" customWidth="1"/>
    <col min="10513" max="10513" width="7.42578125" style="1" customWidth="1"/>
    <col min="10514" max="10514" width="7.5703125" style="1" customWidth="1"/>
    <col min="10515" max="10753" width="9.140625" style="1"/>
    <col min="10754" max="10754" width="41" style="1" customWidth="1"/>
    <col min="10755" max="10755" width="0" style="1" hidden="1" customWidth="1"/>
    <col min="10756" max="10756" width="10" style="1" customWidth="1"/>
    <col min="10757" max="10757" width="8" style="1" customWidth="1"/>
    <col min="10758" max="10758" width="0" style="1" hidden="1" customWidth="1"/>
    <col min="10759" max="10759" width="9.140625" style="1" bestFit="1" customWidth="1"/>
    <col min="10760" max="10760" width="0" style="1" hidden="1" customWidth="1"/>
    <col min="10761" max="10761" width="7.42578125" style="1" customWidth="1"/>
    <col min="10762" max="10762" width="0" style="1" hidden="1" customWidth="1"/>
    <col min="10763" max="10763" width="7.5703125" style="1" customWidth="1"/>
    <col min="10764" max="10764" width="0" style="1" hidden="1" customWidth="1"/>
    <col min="10765" max="10765" width="7.85546875" style="1" customWidth="1"/>
    <col min="10766" max="10766" width="0" style="1" hidden="1" customWidth="1"/>
    <col min="10767" max="10767" width="7.5703125" style="1" customWidth="1"/>
    <col min="10768" max="10768" width="0" style="1" hidden="1" customWidth="1"/>
    <col min="10769" max="10769" width="7.42578125" style="1" customWidth="1"/>
    <col min="10770" max="10770" width="7.5703125" style="1" customWidth="1"/>
    <col min="10771" max="11009" width="9.140625" style="1"/>
    <col min="11010" max="11010" width="41" style="1" customWidth="1"/>
    <col min="11011" max="11011" width="0" style="1" hidden="1" customWidth="1"/>
    <col min="11012" max="11012" width="10" style="1" customWidth="1"/>
    <col min="11013" max="11013" width="8" style="1" customWidth="1"/>
    <col min="11014" max="11014" width="0" style="1" hidden="1" customWidth="1"/>
    <col min="11015" max="11015" width="9.140625" style="1" bestFit="1" customWidth="1"/>
    <col min="11016" max="11016" width="0" style="1" hidden="1" customWidth="1"/>
    <col min="11017" max="11017" width="7.42578125" style="1" customWidth="1"/>
    <col min="11018" max="11018" width="0" style="1" hidden="1" customWidth="1"/>
    <col min="11019" max="11019" width="7.5703125" style="1" customWidth="1"/>
    <col min="11020" max="11020" width="0" style="1" hidden="1" customWidth="1"/>
    <col min="11021" max="11021" width="7.85546875" style="1" customWidth="1"/>
    <col min="11022" max="11022" width="0" style="1" hidden="1" customWidth="1"/>
    <col min="11023" max="11023" width="7.5703125" style="1" customWidth="1"/>
    <col min="11024" max="11024" width="0" style="1" hidden="1" customWidth="1"/>
    <col min="11025" max="11025" width="7.42578125" style="1" customWidth="1"/>
    <col min="11026" max="11026" width="7.5703125" style="1" customWidth="1"/>
    <col min="11027" max="11265" width="9.140625" style="1"/>
    <col min="11266" max="11266" width="41" style="1" customWidth="1"/>
    <col min="11267" max="11267" width="0" style="1" hidden="1" customWidth="1"/>
    <col min="11268" max="11268" width="10" style="1" customWidth="1"/>
    <col min="11269" max="11269" width="8" style="1" customWidth="1"/>
    <col min="11270" max="11270" width="0" style="1" hidden="1" customWidth="1"/>
    <col min="11271" max="11271" width="9.140625" style="1" bestFit="1" customWidth="1"/>
    <col min="11272" max="11272" width="0" style="1" hidden="1" customWidth="1"/>
    <col min="11273" max="11273" width="7.42578125" style="1" customWidth="1"/>
    <col min="11274" max="11274" width="0" style="1" hidden="1" customWidth="1"/>
    <col min="11275" max="11275" width="7.5703125" style="1" customWidth="1"/>
    <col min="11276" max="11276" width="0" style="1" hidden="1" customWidth="1"/>
    <col min="11277" max="11277" width="7.85546875" style="1" customWidth="1"/>
    <col min="11278" max="11278" width="0" style="1" hidden="1" customWidth="1"/>
    <col min="11279" max="11279" width="7.5703125" style="1" customWidth="1"/>
    <col min="11280" max="11280" width="0" style="1" hidden="1" customWidth="1"/>
    <col min="11281" max="11281" width="7.42578125" style="1" customWidth="1"/>
    <col min="11282" max="11282" width="7.5703125" style="1" customWidth="1"/>
    <col min="11283" max="11521" width="9.140625" style="1"/>
    <col min="11522" max="11522" width="41" style="1" customWidth="1"/>
    <col min="11523" max="11523" width="0" style="1" hidden="1" customWidth="1"/>
    <col min="11524" max="11524" width="10" style="1" customWidth="1"/>
    <col min="11525" max="11525" width="8" style="1" customWidth="1"/>
    <col min="11526" max="11526" width="0" style="1" hidden="1" customWidth="1"/>
    <col min="11527" max="11527" width="9.140625" style="1" bestFit="1" customWidth="1"/>
    <col min="11528" max="11528" width="0" style="1" hidden="1" customWidth="1"/>
    <col min="11529" max="11529" width="7.42578125" style="1" customWidth="1"/>
    <col min="11530" max="11530" width="0" style="1" hidden="1" customWidth="1"/>
    <col min="11531" max="11531" width="7.5703125" style="1" customWidth="1"/>
    <col min="11532" max="11532" width="0" style="1" hidden="1" customWidth="1"/>
    <col min="11533" max="11533" width="7.85546875" style="1" customWidth="1"/>
    <col min="11534" max="11534" width="0" style="1" hidden="1" customWidth="1"/>
    <col min="11535" max="11535" width="7.5703125" style="1" customWidth="1"/>
    <col min="11536" max="11536" width="0" style="1" hidden="1" customWidth="1"/>
    <col min="11537" max="11537" width="7.42578125" style="1" customWidth="1"/>
    <col min="11538" max="11538" width="7.5703125" style="1" customWidth="1"/>
    <col min="11539" max="11777" width="9.140625" style="1"/>
    <col min="11778" max="11778" width="41" style="1" customWidth="1"/>
    <col min="11779" max="11779" width="0" style="1" hidden="1" customWidth="1"/>
    <col min="11780" max="11780" width="10" style="1" customWidth="1"/>
    <col min="11781" max="11781" width="8" style="1" customWidth="1"/>
    <col min="11782" max="11782" width="0" style="1" hidden="1" customWidth="1"/>
    <col min="11783" max="11783" width="9.140625" style="1" bestFit="1" customWidth="1"/>
    <col min="11784" max="11784" width="0" style="1" hidden="1" customWidth="1"/>
    <col min="11785" max="11785" width="7.42578125" style="1" customWidth="1"/>
    <col min="11786" max="11786" width="0" style="1" hidden="1" customWidth="1"/>
    <col min="11787" max="11787" width="7.5703125" style="1" customWidth="1"/>
    <col min="11788" max="11788" width="0" style="1" hidden="1" customWidth="1"/>
    <col min="11789" max="11789" width="7.85546875" style="1" customWidth="1"/>
    <col min="11790" max="11790" width="0" style="1" hidden="1" customWidth="1"/>
    <col min="11791" max="11791" width="7.5703125" style="1" customWidth="1"/>
    <col min="11792" max="11792" width="0" style="1" hidden="1" customWidth="1"/>
    <col min="11793" max="11793" width="7.42578125" style="1" customWidth="1"/>
    <col min="11794" max="11794" width="7.5703125" style="1" customWidth="1"/>
    <col min="11795" max="12033" width="9.140625" style="1"/>
    <col min="12034" max="12034" width="41" style="1" customWidth="1"/>
    <col min="12035" max="12035" width="0" style="1" hidden="1" customWidth="1"/>
    <col min="12036" max="12036" width="10" style="1" customWidth="1"/>
    <col min="12037" max="12037" width="8" style="1" customWidth="1"/>
    <col min="12038" max="12038" width="0" style="1" hidden="1" customWidth="1"/>
    <col min="12039" max="12039" width="9.140625" style="1" bestFit="1" customWidth="1"/>
    <col min="12040" max="12040" width="0" style="1" hidden="1" customWidth="1"/>
    <col min="12041" max="12041" width="7.42578125" style="1" customWidth="1"/>
    <col min="12042" max="12042" width="0" style="1" hidden="1" customWidth="1"/>
    <col min="12043" max="12043" width="7.5703125" style="1" customWidth="1"/>
    <col min="12044" max="12044" width="0" style="1" hidden="1" customWidth="1"/>
    <col min="12045" max="12045" width="7.85546875" style="1" customWidth="1"/>
    <col min="12046" max="12046" width="0" style="1" hidden="1" customWidth="1"/>
    <col min="12047" max="12047" width="7.5703125" style="1" customWidth="1"/>
    <col min="12048" max="12048" width="0" style="1" hidden="1" customWidth="1"/>
    <col min="12049" max="12049" width="7.42578125" style="1" customWidth="1"/>
    <col min="12050" max="12050" width="7.5703125" style="1" customWidth="1"/>
    <col min="12051" max="12289" width="9.140625" style="1"/>
    <col min="12290" max="12290" width="41" style="1" customWidth="1"/>
    <col min="12291" max="12291" width="0" style="1" hidden="1" customWidth="1"/>
    <col min="12292" max="12292" width="10" style="1" customWidth="1"/>
    <col min="12293" max="12293" width="8" style="1" customWidth="1"/>
    <col min="12294" max="12294" width="0" style="1" hidden="1" customWidth="1"/>
    <col min="12295" max="12295" width="9.140625" style="1" bestFit="1" customWidth="1"/>
    <col min="12296" max="12296" width="0" style="1" hidden="1" customWidth="1"/>
    <col min="12297" max="12297" width="7.42578125" style="1" customWidth="1"/>
    <col min="12298" max="12298" width="0" style="1" hidden="1" customWidth="1"/>
    <col min="12299" max="12299" width="7.5703125" style="1" customWidth="1"/>
    <col min="12300" max="12300" width="0" style="1" hidden="1" customWidth="1"/>
    <col min="12301" max="12301" width="7.85546875" style="1" customWidth="1"/>
    <col min="12302" max="12302" width="0" style="1" hidden="1" customWidth="1"/>
    <col min="12303" max="12303" width="7.5703125" style="1" customWidth="1"/>
    <col min="12304" max="12304" width="0" style="1" hidden="1" customWidth="1"/>
    <col min="12305" max="12305" width="7.42578125" style="1" customWidth="1"/>
    <col min="12306" max="12306" width="7.5703125" style="1" customWidth="1"/>
    <col min="12307" max="12545" width="9.140625" style="1"/>
    <col min="12546" max="12546" width="41" style="1" customWidth="1"/>
    <col min="12547" max="12547" width="0" style="1" hidden="1" customWidth="1"/>
    <col min="12548" max="12548" width="10" style="1" customWidth="1"/>
    <col min="12549" max="12549" width="8" style="1" customWidth="1"/>
    <col min="12550" max="12550" width="0" style="1" hidden="1" customWidth="1"/>
    <col min="12551" max="12551" width="9.140625" style="1" bestFit="1" customWidth="1"/>
    <col min="12552" max="12552" width="0" style="1" hidden="1" customWidth="1"/>
    <col min="12553" max="12553" width="7.42578125" style="1" customWidth="1"/>
    <col min="12554" max="12554" width="0" style="1" hidden="1" customWidth="1"/>
    <col min="12555" max="12555" width="7.5703125" style="1" customWidth="1"/>
    <col min="12556" max="12556" width="0" style="1" hidden="1" customWidth="1"/>
    <col min="12557" max="12557" width="7.85546875" style="1" customWidth="1"/>
    <col min="12558" max="12558" width="0" style="1" hidden="1" customWidth="1"/>
    <col min="12559" max="12559" width="7.5703125" style="1" customWidth="1"/>
    <col min="12560" max="12560" width="0" style="1" hidden="1" customWidth="1"/>
    <col min="12561" max="12561" width="7.42578125" style="1" customWidth="1"/>
    <col min="12562" max="12562" width="7.5703125" style="1" customWidth="1"/>
    <col min="12563" max="12801" width="9.140625" style="1"/>
    <col min="12802" max="12802" width="41" style="1" customWidth="1"/>
    <col min="12803" max="12803" width="0" style="1" hidden="1" customWidth="1"/>
    <col min="12804" max="12804" width="10" style="1" customWidth="1"/>
    <col min="12805" max="12805" width="8" style="1" customWidth="1"/>
    <col min="12806" max="12806" width="0" style="1" hidden="1" customWidth="1"/>
    <col min="12807" max="12807" width="9.140625" style="1" bestFit="1" customWidth="1"/>
    <col min="12808" max="12808" width="0" style="1" hidden="1" customWidth="1"/>
    <col min="12809" max="12809" width="7.42578125" style="1" customWidth="1"/>
    <col min="12810" max="12810" width="0" style="1" hidden="1" customWidth="1"/>
    <col min="12811" max="12811" width="7.5703125" style="1" customWidth="1"/>
    <col min="12812" max="12812" width="0" style="1" hidden="1" customWidth="1"/>
    <col min="12813" max="12813" width="7.85546875" style="1" customWidth="1"/>
    <col min="12814" max="12814" width="0" style="1" hidden="1" customWidth="1"/>
    <col min="12815" max="12815" width="7.5703125" style="1" customWidth="1"/>
    <col min="12816" max="12816" width="0" style="1" hidden="1" customWidth="1"/>
    <col min="12817" max="12817" width="7.42578125" style="1" customWidth="1"/>
    <col min="12818" max="12818" width="7.5703125" style="1" customWidth="1"/>
    <col min="12819" max="13057" width="9.140625" style="1"/>
    <col min="13058" max="13058" width="41" style="1" customWidth="1"/>
    <col min="13059" max="13059" width="0" style="1" hidden="1" customWidth="1"/>
    <col min="13060" max="13060" width="10" style="1" customWidth="1"/>
    <col min="13061" max="13061" width="8" style="1" customWidth="1"/>
    <col min="13062" max="13062" width="0" style="1" hidden="1" customWidth="1"/>
    <col min="13063" max="13063" width="9.140625" style="1" bestFit="1" customWidth="1"/>
    <col min="13064" max="13064" width="0" style="1" hidden="1" customWidth="1"/>
    <col min="13065" max="13065" width="7.42578125" style="1" customWidth="1"/>
    <col min="13066" max="13066" width="0" style="1" hidden="1" customWidth="1"/>
    <col min="13067" max="13067" width="7.5703125" style="1" customWidth="1"/>
    <col min="13068" max="13068" width="0" style="1" hidden="1" customWidth="1"/>
    <col min="13069" max="13069" width="7.85546875" style="1" customWidth="1"/>
    <col min="13070" max="13070" width="0" style="1" hidden="1" customWidth="1"/>
    <col min="13071" max="13071" width="7.5703125" style="1" customWidth="1"/>
    <col min="13072" max="13072" width="0" style="1" hidden="1" customWidth="1"/>
    <col min="13073" max="13073" width="7.42578125" style="1" customWidth="1"/>
    <col min="13074" max="13074" width="7.5703125" style="1" customWidth="1"/>
    <col min="13075" max="13313" width="9.140625" style="1"/>
    <col min="13314" max="13314" width="41" style="1" customWidth="1"/>
    <col min="13315" max="13315" width="0" style="1" hidden="1" customWidth="1"/>
    <col min="13316" max="13316" width="10" style="1" customWidth="1"/>
    <col min="13317" max="13317" width="8" style="1" customWidth="1"/>
    <col min="13318" max="13318" width="0" style="1" hidden="1" customWidth="1"/>
    <col min="13319" max="13319" width="9.140625" style="1" bestFit="1" customWidth="1"/>
    <col min="13320" max="13320" width="0" style="1" hidden="1" customWidth="1"/>
    <col min="13321" max="13321" width="7.42578125" style="1" customWidth="1"/>
    <col min="13322" max="13322" width="0" style="1" hidden="1" customWidth="1"/>
    <col min="13323" max="13323" width="7.5703125" style="1" customWidth="1"/>
    <col min="13324" max="13324" width="0" style="1" hidden="1" customWidth="1"/>
    <col min="13325" max="13325" width="7.85546875" style="1" customWidth="1"/>
    <col min="13326" max="13326" width="0" style="1" hidden="1" customWidth="1"/>
    <col min="13327" max="13327" width="7.5703125" style="1" customWidth="1"/>
    <col min="13328" max="13328" width="0" style="1" hidden="1" customWidth="1"/>
    <col min="13329" max="13329" width="7.42578125" style="1" customWidth="1"/>
    <col min="13330" max="13330" width="7.5703125" style="1" customWidth="1"/>
    <col min="13331" max="13569" width="9.140625" style="1"/>
    <col min="13570" max="13570" width="41" style="1" customWidth="1"/>
    <col min="13571" max="13571" width="0" style="1" hidden="1" customWidth="1"/>
    <col min="13572" max="13572" width="10" style="1" customWidth="1"/>
    <col min="13573" max="13573" width="8" style="1" customWidth="1"/>
    <col min="13574" max="13574" width="0" style="1" hidden="1" customWidth="1"/>
    <col min="13575" max="13575" width="9.140625" style="1" bestFit="1" customWidth="1"/>
    <col min="13576" max="13576" width="0" style="1" hidden="1" customWidth="1"/>
    <col min="13577" max="13577" width="7.42578125" style="1" customWidth="1"/>
    <col min="13578" max="13578" width="0" style="1" hidden="1" customWidth="1"/>
    <col min="13579" max="13579" width="7.5703125" style="1" customWidth="1"/>
    <col min="13580" max="13580" width="0" style="1" hidden="1" customWidth="1"/>
    <col min="13581" max="13581" width="7.85546875" style="1" customWidth="1"/>
    <col min="13582" max="13582" width="0" style="1" hidden="1" customWidth="1"/>
    <col min="13583" max="13583" width="7.5703125" style="1" customWidth="1"/>
    <col min="13584" max="13584" width="0" style="1" hidden="1" customWidth="1"/>
    <col min="13585" max="13585" width="7.42578125" style="1" customWidth="1"/>
    <col min="13586" max="13586" width="7.5703125" style="1" customWidth="1"/>
    <col min="13587" max="13825" width="9.140625" style="1"/>
    <col min="13826" max="13826" width="41" style="1" customWidth="1"/>
    <col min="13827" max="13827" width="0" style="1" hidden="1" customWidth="1"/>
    <col min="13828" max="13828" width="10" style="1" customWidth="1"/>
    <col min="13829" max="13829" width="8" style="1" customWidth="1"/>
    <col min="13830" max="13830" width="0" style="1" hidden="1" customWidth="1"/>
    <col min="13831" max="13831" width="9.140625" style="1" bestFit="1" customWidth="1"/>
    <col min="13832" max="13832" width="0" style="1" hidden="1" customWidth="1"/>
    <col min="13833" max="13833" width="7.42578125" style="1" customWidth="1"/>
    <col min="13834" max="13834" width="0" style="1" hidden="1" customWidth="1"/>
    <col min="13835" max="13835" width="7.5703125" style="1" customWidth="1"/>
    <col min="13836" max="13836" width="0" style="1" hidden="1" customWidth="1"/>
    <col min="13837" max="13837" width="7.85546875" style="1" customWidth="1"/>
    <col min="13838" max="13838" width="0" style="1" hidden="1" customWidth="1"/>
    <col min="13839" max="13839" width="7.5703125" style="1" customWidth="1"/>
    <col min="13840" max="13840" width="0" style="1" hidden="1" customWidth="1"/>
    <col min="13841" max="13841" width="7.42578125" style="1" customWidth="1"/>
    <col min="13842" max="13842" width="7.5703125" style="1" customWidth="1"/>
    <col min="13843" max="14081" width="9.140625" style="1"/>
    <col min="14082" max="14082" width="41" style="1" customWidth="1"/>
    <col min="14083" max="14083" width="0" style="1" hidden="1" customWidth="1"/>
    <col min="14084" max="14084" width="10" style="1" customWidth="1"/>
    <col min="14085" max="14085" width="8" style="1" customWidth="1"/>
    <col min="14086" max="14086" width="0" style="1" hidden="1" customWidth="1"/>
    <col min="14087" max="14087" width="9.140625" style="1" bestFit="1" customWidth="1"/>
    <col min="14088" max="14088" width="0" style="1" hidden="1" customWidth="1"/>
    <col min="14089" max="14089" width="7.42578125" style="1" customWidth="1"/>
    <col min="14090" max="14090" width="0" style="1" hidden="1" customWidth="1"/>
    <col min="14091" max="14091" width="7.5703125" style="1" customWidth="1"/>
    <col min="14092" max="14092" width="0" style="1" hidden="1" customWidth="1"/>
    <col min="14093" max="14093" width="7.85546875" style="1" customWidth="1"/>
    <col min="14094" max="14094" width="0" style="1" hidden="1" customWidth="1"/>
    <col min="14095" max="14095" width="7.5703125" style="1" customWidth="1"/>
    <col min="14096" max="14096" width="0" style="1" hidden="1" customWidth="1"/>
    <col min="14097" max="14097" width="7.42578125" style="1" customWidth="1"/>
    <col min="14098" max="14098" width="7.5703125" style="1" customWidth="1"/>
    <col min="14099" max="14337" width="9.140625" style="1"/>
    <col min="14338" max="14338" width="41" style="1" customWidth="1"/>
    <col min="14339" max="14339" width="0" style="1" hidden="1" customWidth="1"/>
    <col min="14340" max="14340" width="10" style="1" customWidth="1"/>
    <col min="14341" max="14341" width="8" style="1" customWidth="1"/>
    <col min="14342" max="14342" width="0" style="1" hidden="1" customWidth="1"/>
    <col min="14343" max="14343" width="9.140625" style="1" bestFit="1" customWidth="1"/>
    <col min="14344" max="14344" width="0" style="1" hidden="1" customWidth="1"/>
    <col min="14345" max="14345" width="7.42578125" style="1" customWidth="1"/>
    <col min="14346" max="14346" width="0" style="1" hidden="1" customWidth="1"/>
    <col min="14347" max="14347" width="7.5703125" style="1" customWidth="1"/>
    <col min="14348" max="14348" width="0" style="1" hidden="1" customWidth="1"/>
    <col min="14349" max="14349" width="7.85546875" style="1" customWidth="1"/>
    <col min="14350" max="14350" width="0" style="1" hidden="1" customWidth="1"/>
    <col min="14351" max="14351" width="7.5703125" style="1" customWidth="1"/>
    <col min="14352" max="14352" width="0" style="1" hidden="1" customWidth="1"/>
    <col min="14353" max="14353" width="7.42578125" style="1" customWidth="1"/>
    <col min="14354" max="14354" width="7.5703125" style="1" customWidth="1"/>
    <col min="14355" max="14593" width="9.140625" style="1"/>
    <col min="14594" max="14594" width="41" style="1" customWidth="1"/>
    <col min="14595" max="14595" width="0" style="1" hidden="1" customWidth="1"/>
    <col min="14596" max="14596" width="10" style="1" customWidth="1"/>
    <col min="14597" max="14597" width="8" style="1" customWidth="1"/>
    <col min="14598" max="14598" width="0" style="1" hidden="1" customWidth="1"/>
    <col min="14599" max="14599" width="9.140625" style="1" bestFit="1" customWidth="1"/>
    <col min="14600" max="14600" width="0" style="1" hidden="1" customWidth="1"/>
    <col min="14601" max="14601" width="7.42578125" style="1" customWidth="1"/>
    <col min="14602" max="14602" width="0" style="1" hidden="1" customWidth="1"/>
    <col min="14603" max="14603" width="7.5703125" style="1" customWidth="1"/>
    <col min="14604" max="14604" width="0" style="1" hidden="1" customWidth="1"/>
    <col min="14605" max="14605" width="7.85546875" style="1" customWidth="1"/>
    <col min="14606" max="14606" width="0" style="1" hidden="1" customWidth="1"/>
    <col min="14607" max="14607" width="7.5703125" style="1" customWidth="1"/>
    <col min="14608" max="14608" width="0" style="1" hidden="1" customWidth="1"/>
    <col min="14609" max="14609" width="7.42578125" style="1" customWidth="1"/>
    <col min="14610" max="14610" width="7.5703125" style="1" customWidth="1"/>
    <col min="14611" max="14849" width="9.140625" style="1"/>
    <col min="14850" max="14850" width="41" style="1" customWidth="1"/>
    <col min="14851" max="14851" width="0" style="1" hidden="1" customWidth="1"/>
    <col min="14852" max="14852" width="10" style="1" customWidth="1"/>
    <col min="14853" max="14853" width="8" style="1" customWidth="1"/>
    <col min="14854" max="14854" width="0" style="1" hidden="1" customWidth="1"/>
    <col min="14855" max="14855" width="9.140625" style="1" bestFit="1" customWidth="1"/>
    <col min="14856" max="14856" width="0" style="1" hidden="1" customWidth="1"/>
    <col min="14857" max="14857" width="7.42578125" style="1" customWidth="1"/>
    <col min="14858" max="14858" width="0" style="1" hidden="1" customWidth="1"/>
    <col min="14859" max="14859" width="7.5703125" style="1" customWidth="1"/>
    <col min="14860" max="14860" width="0" style="1" hidden="1" customWidth="1"/>
    <col min="14861" max="14861" width="7.85546875" style="1" customWidth="1"/>
    <col min="14862" max="14862" width="0" style="1" hidden="1" customWidth="1"/>
    <col min="14863" max="14863" width="7.5703125" style="1" customWidth="1"/>
    <col min="14864" max="14864" width="0" style="1" hidden="1" customWidth="1"/>
    <col min="14865" max="14865" width="7.42578125" style="1" customWidth="1"/>
    <col min="14866" max="14866" width="7.5703125" style="1" customWidth="1"/>
    <col min="14867" max="15105" width="9.140625" style="1"/>
    <col min="15106" max="15106" width="41" style="1" customWidth="1"/>
    <col min="15107" max="15107" width="0" style="1" hidden="1" customWidth="1"/>
    <col min="15108" max="15108" width="10" style="1" customWidth="1"/>
    <col min="15109" max="15109" width="8" style="1" customWidth="1"/>
    <col min="15110" max="15110" width="0" style="1" hidden="1" customWidth="1"/>
    <col min="15111" max="15111" width="9.140625" style="1" bestFit="1" customWidth="1"/>
    <col min="15112" max="15112" width="0" style="1" hidden="1" customWidth="1"/>
    <col min="15113" max="15113" width="7.42578125" style="1" customWidth="1"/>
    <col min="15114" max="15114" width="0" style="1" hidden="1" customWidth="1"/>
    <col min="15115" max="15115" width="7.5703125" style="1" customWidth="1"/>
    <col min="15116" max="15116" width="0" style="1" hidden="1" customWidth="1"/>
    <col min="15117" max="15117" width="7.85546875" style="1" customWidth="1"/>
    <col min="15118" max="15118" width="0" style="1" hidden="1" customWidth="1"/>
    <col min="15119" max="15119" width="7.5703125" style="1" customWidth="1"/>
    <col min="15120" max="15120" width="0" style="1" hidden="1" customWidth="1"/>
    <col min="15121" max="15121" width="7.42578125" style="1" customWidth="1"/>
    <col min="15122" max="15122" width="7.5703125" style="1" customWidth="1"/>
    <col min="15123" max="15361" width="9.140625" style="1"/>
    <col min="15362" max="15362" width="41" style="1" customWidth="1"/>
    <col min="15363" max="15363" width="0" style="1" hidden="1" customWidth="1"/>
    <col min="15364" max="15364" width="10" style="1" customWidth="1"/>
    <col min="15365" max="15365" width="8" style="1" customWidth="1"/>
    <col min="15366" max="15366" width="0" style="1" hidden="1" customWidth="1"/>
    <col min="15367" max="15367" width="9.140625" style="1" bestFit="1" customWidth="1"/>
    <col min="15368" max="15368" width="0" style="1" hidden="1" customWidth="1"/>
    <col min="15369" max="15369" width="7.42578125" style="1" customWidth="1"/>
    <col min="15370" max="15370" width="0" style="1" hidden="1" customWidth="1"/>
    <col min="15371" max="15371" width="7.5703125" style="1" customWidth="1"/>
    <col min="15372" max="15372" width="0" style="1" hidden="1" customWidth="1"/>
    <col min="15373" max="15373" width="7.85546875" style="1" customWidth="1"/>
    <col min="15374" max="15374" width="0" style="1" hidden="1" customWidth="1"/>
    <col min="15375" max="15375" width="7.5703125" style="1" customWidth="1"/>
    <col min="15376" max="15376" width="0" style="1" hidden="1" customWidth="1"/>
    <col min="15377" max="15377" width="7.42578125" style="1" customWidth="1"/>
    <col min="15378" max="15378" width="7.5703125" style="1" customWidth="1"/>
    <col min="15379" max="15617" width="9.140625" style="1"/>
    <col min="15618" max="15618" width="41" style="1" customWidth="1"/>
    <col min="15619" max="15619" width="0" style="1" hidden="1" customWidth="1"/>
    <col min="15620" max="15620" width="10" style="1" customWidth="1"/>
    <col min="15621" max="15621" width="8" style="1" customWidth="1"/>
    <col min="15622" max="15622" width="0" style="1" hidden="1" customWidth="1"/>
    <col min="15623" max="15623" width="9.140625" style="1" bestFit="1" customWidth="1"/>
    <col min="15624" max="15624" width="0" style="1" hidden="1" customWidth="1"/>
    <col min="15625" max="15625" width="7.42578125" style="1" customWidth="1"/>
    <col min="15626" max="15626" width="0" style="1" hidden="1" customWidth="1"/>
    <col min="15627" max="15627" width="7.5703125" style="1" customWidth="1"/>
    <col min="15628" max="15628" width="0" style="1" hidden="1" customWidth="1"/>
    <col min="15629" max="15629" width="7.85546875" style="1" customWidth="1"/>
    <col min="15630" max="15630" width="0" style="1" hidden="1" customWidth="1"/>
    <col min="15631" max="15631" width="7.5703125" style="1" customWidth="1"/>
    <col min="15632" max="15632" width="0" style="1" hidden="1" customWidth="1"/>
    <col min="15633" max="15633" width="7.42578125" style="1" customWidth="1"/>
    <col min="15634" max="15634" width="7.5703125" style="1" customWidth="1"/>
    <col min="15635" max="15873" width="9.140625" style="1"/>
    <col min="15874" max="15874" width="41" style="1" customWidth="1"/>
    <col min="15875" max="15875" width="0" style="1" hidden="1" customWidth="1"/>
    <col min="15876" max="15876" width="10" style="1" customWidth="1"/>
    <col min="15877" max="15877" width="8" style="1" customWidth="1"/>
    <col min="15878" max="15878" width="0" style="1" hidden="1" customWidth="1"/>
    <col min="15879" max="15879" width="9.140625" style="1" bestFit="1" customWidth="1"/>
    <col min="15880" max="15880" width="0" style="1" hidden="1" customWidth="1"/>
    <col min="15881" max="15881" width="7.42578125" style="1" customWidth="1"/>
    <col min="15882" max="15882" width="0" style="1" hidden="1" customWidth="1"/>
    <col min="15883" max="15883" width="7.5703125" style="1" customWidth="1"/>
    <col min="15884" max="15884" width="0" style="1" hidden="1" customWidth="1"/>
    <col min="15885" max="15885" width="7.85546875" style="1" customWidth="1"/>
    <col min="15886" max="15886" width="0" style="1" hidden="1" customWidth="1"/>
    <col min="15887" max="15887" width="7.5703125" style="1" customWidth="1"/>
    <col min="15888" max="15888" width="0" style="1" hidden="1" customWidth="1"/>
    <col min="15889" max="15889" width="7.42578125" style="1" customWidth="1"/>
    <col min="15890" max="15890" width="7.5703125" style="1" customWidth="1"/>
    <col min="15891" max="16129" width="9.140625" style="1"/>
    <col min="16130" max="16130" width="41" style="1" customWidth="1"/>
    <col min="16131" max="16131" width="0" style="1" hidden="1" customWidth="1"/>
    <col min="16132" max="16132" width="10" style="1" customWidth="1"/>
    <col min="16133" max="16133" width="8" style="1" customWidth="1"/>
    <col min="16134" max="16134" width="0" style="1" hidden="1" customWidth="1"/>
    <col min="16135" max="16135" width="9.140625" style="1" bestFit="1" customWidth="1"/>
    <col min="16136" max="16136" width="0" style="1" hidden="1" customWidth="1"/>
    <col min="16137" max="16137" width="7.42578125" style="1" customWidth="1"/>
    <col min="16138" max="16138" width="0" style="1" hidden="1" customWidth="1"/>
    <col min="16139" max="16139" width="7.5703125" style="1" customWidth="1"/>
    <col min="16140" max="16140" width="0" style="1" hidden="1" customWidth="1"/>
    <col min="16141" max="16141" width="7.85546875" style="1" customWidth="1"/>
    <col min="16142" max="16142" width="0" style="1" hidden="1" customWidth="1"/>
    <col min="16143" max="16143" width="7.5703125" style="1" customWidth="1"/>
    <col min="16144" max="16144" width="0" style="1" hidden="1" customWidth="1"/>
    <col min="16145" max="16145" width="7.42578125" style="1" customWidth="1"/>
    <col min="16146" max="16146" width="7.5703125" style="1" customWidth="1"/>
    <col min="16147" max="16384" width="9.140625" style="1"/>
  </cols>
  <sheetData>
    <row r="1" spans="1:26" x14ac:dyDescent="0.2">
      <c r="B1" s="53" t="s">
        <v>0</v>
      </c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</row>
    <row r="2" spans="1:26" x14ac:dyDescent="0.2">
      <c r="B2" s="53" t="s">
        <v>1</v>
      </c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</row>
    <row r="3" spans="1:26" x14ac:dyDescent="0.2"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54" t="s">
        <v>2</v>
      </c>
      <c r="P3" s="55"/>
      <c r="Q3" s="55"/>
      <c r="R3" s="56"/>
    </row>
    <row r="4" spans="1:26" x14ac:dyDescent="0.2">
      <c r="B4" s="3"/>
      <c r="C4" s="3"/>
      <c r="D4" s="3"/>
      <c r="F4" s="3"/>
      <c r="G4" s="3"/>
      <c r="H4" s="3"/>
      <c r="I4" s="3"/>
      <c r="J4" s="3"/>
      <c r="K4" s="3"/>
      <c r="L4" s="3"/>
      <c r="M4" s="3"/>
      <c r="N4" s="3"/>
      <c r="O4" s="54"/>
      <c r="P4" s="55"/>
      <c r="Q4" s="55"/>
      <c r="R4" s="56"/>
    </row>
    <row r="5" spans="1:26" x14ac:dyDescent="0.2">
      <c r="B5" s="4"/>
      <c r="C5" s="4"/>
      <c r="D5" s="5" t="s">
        <v>3</v>
      </c>
      <c r="E5" s="5" t="s">
        <v>4</v>
      </c>
      <c r="F5" s="4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4"/>
    </row>
    <row r="6" spans="1:26" x14ac:dyDescent="0.2">
      <c r="B6" s="4"/>
      <c r="C6" s="4"/>
      <c r="D6" s="5" t="s">
        <v>5</v>
      </c>
      <c r="E6" s="5" t="s">
        <v>6</v>
      </c>
      <c r="F6" s="4" t="s">
        <v>7</v>
      </c>
      <c r="G6" s="7" t="s">
        <v>7</v>
      </c>
      <c r="H6" s="6" t="s">
        <v>8</v>
      </c>
      <c r="I6" s="7" t="s">
        <v>8</v>
      </c>
      <c r="J6" s="6" t="s">
        <v>9</v>
      </c>
      <c r="K6" s="8" t="s">
        <v>10</v>
      </c>
      <c r="L6" s="6" t="s">
        <v>11</v>
      </c>
      <c r="M6" s="8" t="s">
        <v>12</v>
      </c>
      <c r="N6" s="6" t="s">
        <v>13</v>
      </c>
      <c r="O6" s="7" t="s">
        <v>13</v>
      </c>
      <c r="P6" s="6" t="s">
        <v>14</v>
      </c>
      <c r="Q6" s="7" t="s">
        <v>15</v>
      </c>
      <c r="R6" s="7" t="s">
        <v>16</v>
      </c>
    </row>
    <row r="7" spans="1:26" ht="12.75" customHeight="1" x14ac:dyDescent="0.2">
      <c r="B7" s="9" t="s">
        <v>17</v>
      </c>
      <c r="C7" s="9"/>
      <c r="D7" s="4"/>
      <c r="E7" s="5"/>
      <c r="F7" s="4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</row>
    <row r="8" spans="1:26" ht="12.75" customHeight="1" x14ac:dyDescent="0.2">
      <c r="B8" s="4" t="s">
        <v>18</v>
      </c>
      <c r="C8" s="4" t="s">
        <v>19</v>
      </c>
      <c r="D8" s="5">
        <v>7761</v>
      </c>
      <c r="E8" s="5" t="s">
        <v>20</v>
      </c>
      <c r="F8" s="4">
        <v>15.857868600000002</v>
      </c>
      <c r="G8" s="10">
        <v>16.8367</v>
      </c>
      <c r="H8" s="10"/>
      <c r="I8" s="10">
        <v>20.3</v>
      </c>
      <c r="J8" s="10"/>
      <c r="K8" s="10">
        <v>20.71</v>
      </c>
      <c r="L8" s="10"/>
      <c r="M8" s="10">
        <v>21.06</v>
      </c>
      <c r="N8" s="10"/>
      <c r="O8" s="10">
        <v>21.41</v>
      </c>
      <c r="P8" s="10"/>
      <c r="Q8" s="10">
        <v>21.81</v>
      </c>
      <c r="R8" s="10">
        <v>22.14</v>
      </c>
      <c r="T8" s="11"/>
      <c r="U8" s="11"/>
      <c r="V8" s="11"/>
      <c r="W8" s="11"/>
      <c r="X8" s="11"/>
      <c r="Y8" s="11"/>
      <c r="Z8" s="11"/>
    </row>
    <row r="9" spans="1:26" x14ac:dyDescent="0.2">
      <c r="B9" s="4" t="s">
        <v>23</v>
      </c>
      <c r="C9" s="4" t="s">
        <v>19</v>
      </c>
      <c r="D9" s="5">
        <v>7766</v>
      </c>
      <c r="E9" s="5" t="s">
        <v>24</v>
      </c>
      <c r="F9" s="4">
        <v>20.806000000000001</v>
      </c>
      <c r="G9" s="10">
        <v>22.078599999999998</v>
      </c>
      <c r="H9" s="10"/>
      <c r="I9" s="10">
        <v>22.69</v>
      </c>
      <c r="J9" s="10"/>
      <c r="K9" s="10">
        <v>23.1</v>
      </c>
      <c r="L9" s="10"/>
      <c r="M9" s="10">
        <v>23.44</v>
      </c>
      <c r="N9" s="10"/>
      <c r="O9" s="10">
        <v>23.83</v>
      </c>
      <c r="P9" s="10"/>
      <c r="Q9" s="10">
        <v>24.2</v>
      </c>
      <c r="R9" s="10">
        <v>24.54</v>
      </c>
      <c r="T9" s="11"/>
      <c r="U9" s="11"/>
      <c r="V9" s="11"/>
      <c r="W9" s="11"/>
      <c r="X9" s="11"/>
      <c r="Y9" s="11"/>
      <c r="Z9" s="11"/>
    </row>
    <row r="10" spans="1:26" ht="12.75" customHeight="1" x14ac:dyDescent="0.2">
      <c r="A10" s="4" t="s">
        <v>21</v>
      </c>
      <c r="B10" s="4" t="s">
        <v>107</v>
      </c>
      <c r="C10" s="12"/>
      <c r="D10" s="5">
        <v>8165</v>
      </c>
      <c r="E10" s="5" t="s">
        <v>22</v>
      </c>
      <c r="F10" s="4"/>
      <c r="G10" s="10">
        <v>12.675500000000001</v>
      </c>
      <c r="H10" s="10"/>
      <c r="I10" s="10">
        <v>18.5</v>
      </c>
      <c r="J10" s="10"/>
      <c r="K10" s="10">
        <v>19</v>
      </c>
      <c r="L10" s="10"/>
      <c r="M10" s="10">
        <v>19.5</v>
      </c>
      <c r="N10" s="10"/>
      <c r="O10" s="10">
        <v>20</v>
      </c>
      <c r="P10" s="10"/>
      <c r="Q10" s="10">
        <v>20.5</v>
      </c>
      <c r="R10" s="10">
        <v>21</v>
      </c>
      <c r="T10" s="11"/>
      <c r="U10" s="11"/>
      <c r="V10" s="11"/>
      <c r="W10" s="11"/>
      <c r="X10" s="11"/>
      <c r="Y10" s="11"/>
      <c r="Z10" s="11"/>
    </row>
    <row r="11" spans="1:26" ht="12.75" customHeight="1" x14ac:dyDescent="0.2">
      <c r="B11" s="4" t="s">
        <v>25</v>
      </c>
      <c r="C11" s="4" t="s">
        <v>26</v>
      </c>
      <c r="D11" s="5">
        <v>7183</v>
      </c>
      <c r="E11" s="5" t="s">
        <v>27</v>
      </c>
      <c r="F11" s="4"/>
      <c r="G11" s="10">
        <v>11.362500000000001</v>
      </c>
      <c r="H11" s="10"/>
      <c r="I11" s="10">
        <v>11.65</v>
      </c>
      <c r="J11" s="10"/>
      <c r="K11" s="10">
        <v>11.83</v>
      </c>
      <c r="L11" s="10"/>
      <c r="M11" s="10">
        <v>12.02</v>
      </c>
      <c r="N11" s="10"/>
      <c r="O11" s="10">
        <v>12.23</v>
      </c>
      <c r="P11" s="10"/>
      <c r="Q11" s="10">
        <v>12.4</v>
      </c>
      <c r="R11" s="10">
        <v>12.59</v>
      </c>
      <c r="T11" s="11"/>
      <c r="U11" s="11"/>
      <c r="V11" s="11"/>
      <c r="W11" s="11"/>
      <c r="X11" s="11"/>
      <c r="Y11" s="11"/>
      <c r="Z11" s="11"/>
    </row>
    <row r="12" spans="1:26" ht="12.75" customHeight="1" x14ac:dyDescent="0.2">
      <c r="A12" s="1" t="s">
        <v>113</v>
      </c>
      <c r="B12" s="4" t="s">
        <v>108</v>
      </c>
      <c r="C12" s="4" t="s">
        <v>28</v>
      </c>
      <c r="D12" s="5">
        <v>8651</v>
      </c>
      <c r="E12" s="5" t="s">
        <v>29</v>
      </c>
      <c r="F12" s="4">
        <v>10.698111900000002</v>
      </c>
      <c r="G12" s="10">
        <v>12.675500000000001</v>
      </c>
      <c r="H12" s="10"/>
      <c r="I12" s="10">
        <v>18.5</v>
      </c>
      <c r="J12" s="10"/>
      <c r="K12" s="10">
        <v>19</v>
      </c>
      <c r="L12" s="10"/>
      <c r="M12" s="10">
        <v>19.5</v>
      </c>
      <c r="N12" s="10"/>
      <c r="O12" s="10">
        <v>20</v>
      </c>
      <c r="P12" s="10"/>
      <c r="Q12" s="10">
        <v>20.5</v>
      </c>
      <c r="R12" s="10">
        <v>21</v>
      </c>
      <c r="T12" s="11"/>
      <c r="U12" s="11"/>
      <c r="V12" s="11"/>
      <c r="W12" s="11"/>
      <c r="X12" s="11"/>
      <c r="Y12" s="11"/>
      <c r="Z12" s="11"/>
    </row>
    <row r="13" spans="1:26" x14ac:dyDescent="0.2">
      <c r="A13" s="4" t="s">
        <v>21</v>
      </c>
      <c r="B13" s="4" t="s">
        <v>109</v>
      </c>
      <c r="C13" s="4"/>
      <c r="D13" s="5">
        <v>8192</v>
      </c>
      <c r="E13" s="5" t="s">
        <v>22</v>
      </c>
      <c r="F13" s="4"/>
      <c r="G13" s="10">
        <v>12.675500000000001</v>
      </c>
      <c r="H13" s="10"/>
      <c r="I13" s="10">
        <v>18.5</v>
      </c>
      <c r="J13" s="10"/>
      <c r="K13" s="10">
        <v>19</v>
      </c>
      <c r="L13" s="10"/>
      <c r="M13" s="10">
        <v>19.5</v>
      </c>
      <c r="N13" s="10"/>
      <c r="O13" s="10">
        <v>20</v>
      </c>
      <c r="P13" s="10"/>
      <c r="Q13" s="10">
        <v>20.5</v>
      </c>
      <c r="R13" s="10">
        <v>21</v>
      </c>
      <c r="T13" s="11"/>
      <c r="U13" s="11"/>
      <c r="V13" s="11"/>
      <c r="W13" s="11"/>
      <c r="X13" s="11"/>
      <c r="Y13" s="11"/>
      <c r="Z13" s="11"/>
    </row>
    <row r="14" spans="1:26" x14ac:dyDescent="0.2">
      <c r="A14" s="4" t="s">
        <v>21</v>
      </c>
      <c r="B14" s="4" t="s">
        <v>133</v>
      </c>
      <c r="C14" s="4"/>
      <c r="D14" s="5">
        <v>8763</v>
      </c>
      <c r="E14" s="5" t="s">
        <v>22</v>
      </c>
      <c r="F14" s="4"/>
      <c r="G14" s="10">
        <v>12.675500000000001</v>
      </c>
      <c r="H14" s="10"/>
      <c r="I14" s="10">
        <v>18.5</v>
      </c>
      <c r="J14" s="10"/>
      <c r="K14" s="10">
        <v>19</v>
      </c>
      <c r="L14" s="10"/>
      <c r="M14" s="10">
        <v>19.5</v>
      </c>
      <c r="N14" s="10"/>
      <c r="O14" s="10">
        <v>20</v>
      </c>
      <c r="P14" s="10"/>
      <c r="Q14" s="10">
        <v>20.5</v>
      </c>
      <c r="R14" s="10">
        <v>21</v>
      </c>
      <c r="T14" s="11"/>
      <c r="U14" s="11"/>
      <c r="V14" s="11"/>
      <c r="W14" s="11"/>
      <c r="X14" s="11"/>
      <c r="Y14" s="11"/>
      <c r="Z14" s="11"/>
    </row>
    <row r="15" spans="1:26" ht="12.75" customHeight="1" x14ac:dyDescent="0.2">
      <c r="B15" s="4" t="s">
        <v>110</v>
      </c>
      <c r="C15" s="4" t="s">
        <v>31</v>
      </c>
      <c r="D15" s="5">
        <v>8222</v>
      </c>
      <c r="E15" s="5" t="s">
        <v>32</v>
      </c>
      <c r="F15" s="4">
        <v>11.942078400000002</v>
      </c>
      <c r="G15" s="10">
        <f>15.56*1.02</f>
        <v>15.8712</v>
      </c>
      <c r="H15" s="10"/>
      <c r="I15" s="10">
        <f>20.51*1.02</f>
        <v>20.920200000000001</v>
      </c>
      <c r="J15" s="10"/>
      <c r="K15" s="10">
        <f>20.9*1.02</f>
        <v>21.317999999999998</v>
      </c>
      <c r="L15" s="10"/>
      <c r="M15" s="10">
        <f>21.34*1.02</f>
        <v>21.7668</v>
      </c>
      <c r="N15" s="10"/>
      <c r="O15" s="10">
        <f>21.77*1.02</f>
        <v>22.205400000000001</v>
      </c>
      <c r="P15" s="10"/>
      <c r="Q15" s="10">
        <f>22.2*1.02</f>
        <v>22.643999999999998</v>
      </c>
      <c r="R15" s="10">
        <f>22.28*1.02</f>
        <v>22.7256</v>
      </c>
      <c r="T15" s="11"/>
      <c r="U15" s="11"/>
      <c r="V15" s="11"/>
      <c r="W15" s="11"/>
      <c r="X15" s="11"/>
      <c r="Y15" s="11"/>
      <c r="Z15" s="11"/>
    </row>
    <row r="16" spans="1:26" ht="12.75" customHeight="1" x14ac:dyDescent="0.2">
      <c r="A16" s="4" t="s">
        <v>115</v>
      </c>
      <c r="B16" s="4" t="s">
        <v>114</v>
      </c>
      <c r="C16" s="4" t="s">
        <v>34</v>
      </c>
      <c r="D16" s="5">
        <v>8762</v>
      </c>
      <c r="E16" s="5" t="s">
        <v>35</v>
      </c>
      <c r="F16" s="4"/>
      <c r="G16" s="10">
        <v>12.68</v>
      </c>
      <c r="H16" s="10"/>
      <c r="I16" s="10">
        <v>15.33</v>
      </c>
      <c r="J16" s="10"/>
      <c r="K16" s="10">
        <v>15.68</v>
      </c>
      <c r="L16" s="10"/>
      <c r="M16" s="10">
        <v>16.079999999999998</v>
      </c>
      <c r="N16" s="10"/>
      <c r="O16" s="10">
        <v>16.45</v>
      </c>
      <c r="P16" s="10"/>
      <c r="Q16" s="10">
        <v>16.82</v>
      </c>
      <c r="R16" s="10">
        <v>17.100000000000001</v>
      </c>
      <c r="T16" s="11"/>
      <c r="U16" s="11"/>
      <c r="V16" s="11"/>
      <c r="W16" s="11"/>
      <c r="X16" s="11"/>
      <c r="Y16" s="11"/>
      <c r="Z16" s="11"/>
    </row>
    <row r="17" spans="1:26" ht="12.75" hidden="1" customHeight="1" x14ac:dyDescent="0.2">
      <c r="B17" s="4" t="s">
        <v>36</v>
      </c>
      <c r="C17" s="4"/>
      <c r="D17" s="5">
        <v>7186</v>
      </c>
      <c r="E17" s="5" t="s">
        <v>37</v>
      </c>
      <c r="F17" s="4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</row>
    <row r="18" spans="1:26" ht="12.75" customHeight="1" x14ac:dyDescent="0.2">
      <c r="B18" s="4"/>
      <c r="C18" s="4"/>
      <c r="D18" s="4"/>
      <c r="E18" s="5"/>
      <c r="F18" s="4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</row>
    <row r="19" spans="1:26" ht="12.75" customHeight="1" x14ac:dyDescent="0.2">
      <c r="B19" s="9" t="s">
        <v>38</v>
      </c>
      <c r="C19" s="9"/>
      <c r="D19" s="4"/>
      <c r="E19" s="5"/>
      <c r="F19" s="4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</row>
    <row r="20" spans="1:26" ht="12.75" customHeight="1" x14ac:dyDescent="0.2">
      <c r="A20" s="4" t="s">
        <v>39</v>
      </c>
      <c r="B20" s="4" t="s">
        <v>116</v>
      </c>
      <c r="C20" s="12" t="s">
        <v>40</v>
      </c>
      <c r="D20" s="5">
        <v>8771</v>
      </c>
      <c r="E20" s="5" t="s">
        <v>41</v>
      </c>
      <c r="F20" s="4">
        <v>10.716099999999999</v>
      </c>
      <c r="G20" s="10">
        <v>11.3827</v>
      </c>
      <c r="H20" s="10"/>
      <c r="I20" s="10">
        <v>12.98</v>
      </c>
      <c r="J20" s="10"/>
      <c r="K20" s="10">
        <v>13.36</v>
      </c>
      <c r="L20" s="10"/>
      <c r="M20" s="10">
        <v>13.7</v>
      </c>
      <c r="N20" s="10"/>
      <c r="O20" s="10">
        <v>14.07</v>
      </c>
      <c r="P20" s="10"/>
      <c r="Q20" s="10">
        <v>14.45</v>
      </c>
      <c r="R20" s="10">
        <v>14.69</v>
      </c>
      <c r="T20" s="11"/>
      <c r="U20" s="11"/>
      <c r="V20" s="11"/>
      <c r="W20" s="11"/>
      <c r="X20" s="11"/>
      <c r="Y20" s="11"/>
      <c r="Z20" s="11"/>
    </row>
    <row r="21" spans="1:26" ht="12.75" customHeight="1" x14ac:dyDescent="0.2">
      <c r="A21" s="4" t="s">
        <v>42</v>
      </c>
      <c r="B21" s="4" t="s">
        <v>117</v>
      </c>
      <c r="C21" s="12" t="s">
        <v>43</v>
      </c>
      <c r="D21" s="5">
        <v>8772</v>
      </c>
      <c r="E21" s="5" t="s">
        <v>44</v>
      </c>
      <c r="F21" s="4">
        <v>9.69</v>
      </c>
      <c r="G21" s="10">
        <v>10.2919</v>
      </c>
      <c r="H21" s="10"/>
      <c r="I21" s="10">
        <v>11.84</v>
      </c>
      <c r="J21" s="10"/>
      <c r="K21" s="10">
        <v>12.23</v>
      </c>
      <c r="L21" s="10"/>
      <c r="M21" s="10">
        <v>12.6</v>
      </c>
      <c r="N21" s="10"/>
      <c r="O21" s="10">
        <v>12.97</v>
      </c>
      <c r="P21" s="10"/>
      <c r="Q21" s="10">
        <v>13.36</v>
      </c>
      <c r="R21" s="10">
        <v>13.56</v>
      </c>
      <c r="T21" s="11"/>
      <c r="U21" s="11"/>
      <c r="V21" s="11"/>
      <c r="W21" s="11"/>
      <c r="X21" s="11"/>
      <c r="Y21" s="11"/>
      <c r="Z21" s="11"/>
    </row>
    <row r="22" spans="1:26" ht="12.75" customHeight="1" x14ac:dyDescent="0.2">
      <c r="A22" s="4" t="s">
        <v>42</v>
      </c>
      <c r="B22" s="4" t="s">
        <v>118</v>
      </c>
      <c r="C22" s="12"/>
      <c r="D22" s="5">
        <v>8773</v>
      </c>
      <c r="E22" s="5" t="s">
        <v>44</v>
      </c>
      <c r="F22" s="4">
        <v>9.69</v>
      </c>
      <c r="G22" s="10">
        <v>10.2919</v>
      </c>
      <c r="H22" s="10"/>
      <c r="I22" s="10">
        <v>11.84</v>
      </c>
      <c r="J22" s="10"/>
      <c r="K22" s="10">
        <v>12.23</v>
      </c>
      <c r="L22" s="10"/>
      <c r="M22" s="10">
        <v>12.6</v>
      </c>
      <c r="N22" s="10"/>
      <c r="O22" s="10">
        <v>12.97</v>
      </c>
      <c r="P22" s="10"/>
      <c r="Q22" s="10">
        <v>13.36</v>
      </c>
      <c r="R22" s="10">
        <v>13.56</v>
      </c>
      <c r="T22" s="11"/>
      <c r="U22" s="11"/>
      <c r="V22" s="11"/>
      <c r="W22" s="11"/>
      <c r="X22" s="11"/>
      <c r="Y22" s="11"/>
      <c r="Z22" s="11"/>
    </row>
    <row r="23" spans="1:26" ht="12.75" customHeight="1" x14ac:dyDescent="0.2">
      <c r="B23" s="4"/>
      <c r="C23" s="4"/>
      <c r="D23" s="5"/>
      <c r="E23" s="5"/>
      <c r="F23" s="4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</row>
    <row r="24" spans="1:26" ht="12.75" customHeight="1" x14ac:dyDescent="0.2">
      <c r="B24" s="9" t="s">
        <v>45</v>
      </c>
      <c r="C24" s="9"/>
      <c r="D24" s="5"/>
      <c r="E24" s="5"/>
      <c r="F24" s="4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</row>
    <row r="25" spans="1:26" ht="12.75" customHeight="1" x14ac:dyDescent="0.2">
      <c r="A25" s="4" t="s">
        <v>46</v>
      </c>
      <c r="B25" s="4" t="s">
        <v>130</v>
      </c>
      <c r="C25" s="4" t="s">
        <v>47</v>
      </c>
      <c r="D25" s="5">
        <v>8322</v>
      </c>
      <c r="E25" s="5" t="s">
        <v>48</v>
      </c>
      <c r="F25" s="4">
        <v>9.2378033999999989</v>
      </c>
      <c r="G25" s="10">
        <v>9.7969999999999988</v>
      </c>
      <c r="H25" s="10"/>
      <c r="I25" s="10">
        <v>11</v>
      </c>
      <c r="J25" s="10"/>
      <c r="K25" s="10">
        <v>11.4</v>
      </c>
      <c r="L25" s="10"/>
      <c r="M25" s="10">
        <v>11.78</v>
      </c>
      <c r="N25" s="10"/>
      <c r="O25" s="10">
        <v>12.14</v>
      </c>
      <c r="P25" s="10"/>
      <c r="Q25" s="10">
        <v>12.51</v>
      </c>
      <c r="R25" s="10">
        <v>12.76</v>
      </c>
      <c r="T25" s="11"/>
      <c r="U25" s="11"/>
      <c r="V25" s="11"/>
      <c r="W25" s="11"/>
      <c r="X25" s="11"/>
      <c r="Y25" s="11"/>
      <c r="Z25" s="11"/>
    </row>
    <row r="26" spans="1:26" ht="12.75" customHeight="1" x14ac:dyDescent="0.2">
      <c r="A26" s="4" t="s">
        <v>46</v>
      </c>
      <c r="B26" s="4" t="s">
        <v>131</v>
      </c>
      <c r="C26" s="4"/>
      <c r="D26" s="5">
        <v>8323</v>
      </c>
      <c r="E26" s="21" t="s">
        <v>48</v>
      </c>
      <c r="F26" s="22">
        <v>9.2378033999999989</v>
      </c>
      <c r="G26" s="18">
        <v>9.7969999999999988</v>
      </c>
      <c r="H26" s="18"/>
      <c r="I26" s="18">
        <v>11</v>
      </c>
      <c r="J26" s="18"/>
      <c r="K26" s="18">
        <v>11.4</v>
      </c>
      <c r="L26" s="18"/>
      <c r="M26" s="18">
        <v>11.78</v>
      </c>
      <c r="N26" s="18"/>
      <c r="O26" s="18">
        <v>12.14</v>
      </c>
      <c r="P26" s="18"/>
      <c r="Q26" s="18">
        <v>12.51</v>
      </c>
      <c r="R26" s="18">
        <v>12.76</v>
      </c>
      <c r="T26" s="11"/>
      <c r="U26" s="11"/>
      <c r="V26" s="11"/>
      <c r="W26" s="11"/>
      <c r="X26" s="11"/>
      <c r="Y26" s="11"/>
      <c r="Z26" s="11"/>
    </row>
    <row r="27" spans="1:26" ht="12.75" customHeight="1" x14ac:dyDescent="0.2">
      <c r="A27" s="4" t="s">
        <v>46</v>
      </c>
      <c r="B27" s="4" t="s">
        <v>132</v>
      </c>
      <c r="C27" s="4"/>
      <c r="D27" s="5">
        <v>8324</v>
      </c>
      <c r="E27" s="21" t="s">
        <v>48</v>
      </c>
      <c r="F27" s="22">
        <v>9.2378033999999989</v>
      </c>
      <c r="G27" s="18">
        <v>9.7969999999999988</v>
      </c>
      <c r="H27" s="18"/>
      <c r="I27" s="18">
        <v>11</v>
      </c>
      <c r="J27" s="18"/>
      <c r="K27" s="18">
        <v>11.4</v>
      </c>
      <c r="L27" s="18"/>
      <c r="M27" s="18">
        <v>11.78</v>
      </c>
      <c r="N27" s="18"/>
      <c r="O27" s="18">
        <v>12.14</v>
      </c>
      <c r="P27" s="18"/>
      <c r="Q27" s="18">
        <v>12.51</v>
      </c>
      <c r="R27" s="18">
        <v>12.76</v>
      </c>
      <c r="S27" s="19" t="s">
        <v>146</v>
      </c>
      <c r="T27" s="23"/>
      <c r="U27" s="11"/>
      <c r="V27" s="11"/>
      <c r="W27" s="11"/>
      <c r="X27" s="11"/>
      <c r="Y27" s="11"/>
      <c r="Z27" s="11"/>
    </row>
    <row r="28" spans="1:26" ht="12.75" customHeight="1" x14ac:dyDescent="0.2">
      <c r="A28" s="4" t="s">
        <v>46</v>
      </c>
      <c r="B28" s="4" t="s">
        <v>134</v>
      </c>
      <c r="C28" s="4"/>
      <c r="D28" s="5">
        <v>8325</v>
      </c>
      <c r="E28" s="21" t="s">
        <v>48</v>
      </c>
      <c r="F28" s="22">
        <v>9.2378033999999989</v>
      </c>
      <c r="G28" s="18">
        <v>9.7969999999999988</v>
      </c>
      <c r="H28" s="18"/>
      <c r="I28" s="18">
        <v>11</v>
      </c>
      <c r="J28" s="18"/>
      <c r="K28" s="18">
        <v>11.4</v>
      </c>
      <c r="L28" s="18"/>
      <c r="M28" s="18">
        <v>11.78</v>
      </c>
      <c r="N28" s="18"/>
      <c r="O28" s="18">
        <v>12.14</v>
      </c>
      <c r="P28" s="18"/>
      <c r="Q28" s="18">
        <v>12.51</v>
      </c>
      <c r="R28" s="18">
        <v>12.76</v>
      </c>
      <c r="T28" s="11"/>
      <c r="U28" s="11"/>
      <c r="V28" s="11"/>
      <c r="W28" s="11"/>
      <c r="X28" s="11"/>
      <c r="Y28" s="11"/>
      <c r="Z28" s="11"/>
    </row>
    <row r="29" spans="1:26" ht="12.75" customHeight="1" x14ac:dyDescent="0.2">
      <c r="A29" s="4" t="s">
        <v>46</v>
      </c>
      <c r="B29" s="4" t="s">
        <v>139</v>
      </c>
      <c r="C29" s="4"/>
      <c r="D29" s="5">
        <v>8321</v>
      </c>
      <c r="E29" s="5" t="s">
        <v>48</v>
      </c>
      <c r="F29" s="4">
        <v>9.2378033999999989</v>
      </c>
      <c r="G29" s="10">
        <v>9.7969999999999988</v>
      </c>
      <c r="H29" s="10"/>
      <c r="I29" s="10">
        <v>11</v>
      </c>
      <c r="J29" s="10"/>
      <c r="K29" s="10">
        <v>11.4</v>
      </c>
      <c r="L29" s="10"/>
      <c r="M29" s="10">
        <v>11.78</v>
      </c>
      <c r="N29" s="10"/>
      <c r="O29" s="10">
        <v>12.14</v>
      </c>
      <c r="P29" s="10"/>
      <c r="Q29" s="10">
        <v>12.51</v>
      </c>
      <c r="R29" s="10">
        <v>12.76</v>
      </c>
      <c r="T29" s="11"/>
      <c r="U29" s="11"/>
      <c r="V29" s="11"/>
      <c r="W29" s="11"/>
      <c r="X29" s="11"/>
      <c r="Y29" s="11"/>
      <c r="Z29" s="11"/>
    </row>
    <row r="30" spans="1:26" ht="12.75" customHeight="1" x14ac:dyDescent="0.2">
      <c r="A30" s="4" t="s">
        <v>49</v>
      </c>
      <c r="B30" s="4" t="s">
        <v>136</v>
      </c>
      <c r="C30" s="12" t="s">
        <v>50</v>
      </c>
      <c r="D30" s="5">
        <v>8607</v>
      </c>
      <c r="E30" s="5" t="s">
        <v>51</v>
      </c>
      <c r="F30" s="4"/>
      <c r="G30" s="10">
        <v>8.9789000000000012</v>
      </c>
      <c r="H30" s="10"/>
      <c r="I30" s="10">
        <v>10.81</v>
      </c>
      <c r="J30" s="10"/>
      <c r="K30" s="10">
        <v>11.19</v>
      </c>
      <c r="L30" s="10"/>
      <c r="M30" s="10">
        <v>11.57</v>
      </c>
      <c r="N30" s="10"/>
      <c r="O30" s="10">
        <v>11.92</v>
      </c>
      <c r="P30" s="10"/>
      <c r="Q30" s="10">
        <v>12.3</v>
      </c>
      <c r="R30" s="10">
        <v>12.49</v>
      </c>
      <c r="T30" s="11"/>
      <c r="U30" s="11"/>
      <c r="V30" s="11"/>
      <c r="W30" s="11"/>
      <c r="X30" s="11"/>
      <c r="Y30" s="11"/>
      <c r="Z30" s="11"/>
    </row>
    <row r="31" spans="1:26" ht="12.75" customHeight="1" x14ac:dyDescent="0.2">
      <c r="B31" s="4" t="s">
        <v>135</v>
      </c>
      <c r="C31" s="4" t="s">
        <v>52</v>
      </c>
      <c r="D31" s="5">
        <v>8609</v>
      </c>
      <c r="E31" s="5" t="s">
        <v>53</v>
      </c>
      <c r="F31" s="4">
        <v>8.4589721999999998</v>
      </c>
      <c r="G31" s="10">
        <v>8.9789000000000012</v>
      </c>
      <c r="H31" s="10"/>
      <c r="I31" s="10">
        <v>10.81</v>
      </c>
      <c r="J31" s="10"/>
      <c r="K31" s="10">
        <v>11.19</v>
      </c>
      <c r="L31" s="10"/>
      <c r="M31" s="10">
        <v>11.57</v>
      </c>
      <c r="N31" s="10"/>
      <c r="O31" s="10">
        <v>11.92</v>
      </c>
      <c r="P31" s="10"/>
      <c r="Q31" s="10">
        <v>12.3</v>
      </c>
      <c r="R31" s="10">
        <v>12.49</v>
      </c>
      <c r="T31" s="11"/>
      <c r="U31" s="11"/>
      <c r="V31" s="11"/>
      <c r="W31" s="11"/>
      <c r="X31" s="11"/>
      <c r="Y31" s="11"/>
      <c r="Z31" s="11"/>
    </row>
    <row r="32" spans="1:26" ht="12.75" customHeight="1" x14ac:dyDescent="0.2">
      <c r="B32" s="4"/>
      <c r="C32" s="4"/>
      <c r="D32" s="5"/>
      <c r="E32" s="5"/>
      <c r="F32" s="4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</row>
    <row r="33" spans="1:26" ht="12.75" customHeight="1" x14ac:dyDescent="0.2">
      <c r="B33" s="9" t="s">
        <v>54</v>
      </c>
      <c r="C33" s="9"/>
      <c r="D33" s="5"/>
      <c r="E33" s="5" t="s">
        <v>55</v>
      </c>
      <c r="F33" s="4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</row>
    <row r="34" spans="1:26" ht="12.75" customHeight="1" x14ac:dyDescent="0.2">
      <c r="A34" s="1" t="s">
        <v>120</v>
      </c>
      <c r="B34" s="20" t="s">
        <v>121</v>
      </c>
      <c r="C34" s="9"/>
      <c r="D34" s="5">
        <v>8330</v>
      </c>
      <c r="E34" s="5" t="s">
        <v>60</v>
      </c>
      <c r="F34" s="4">
        <v>12.54</v>
      </c>
      <c r="G34" s="10">
        <v>14.0794</v>
      </c>
      <c r="H34" s="10"/>
      <c r="I34" s="10">
        <v>15.37</v>
      </c>
      <c r="J34" s="10"/>
      <c r="K34" s="10">
        <v>15.78</v>
      </c>
      <c r="L34" s="10"/>
      <c r="M34" s="10">
        <v>16.170000000000002</v>
      </c>
      <c r="N34" s="10"/>
      <c r="O34" s="10">
        <v>16.54</v>
      </c>
      <c r="P34" s="10"/>
      <c r="Q34" s="10">
        <v>17.96</v>
      </c>
      <c r="R34" s="10">
        <v>18.88</v>
      </c>
    </row>
    <row r="35" spans="1:26" ht="12.75" customHeight="1" x14ac:dyDescent="0.2">
      <c r="A35" s="1" t="s">
        <v>119</v>
      </c>
      <c r="B35" s="4" t="s">
        <v>125</v>
      </c>
      <c r="C35" s="12" t="s">
        <v>56</v>
      </c>
      <c r="D35" s="5">
        <v>8331</v>
      </c>
      <c r="E35" s="5" t="s">
        <v>57</v>
      </c>
      <c r="F35" s="4"/>
      <c r="G35" s="10">
        <v>13.029</v>
      </c>
      <c r="H35" s="10"/>
      <c r="I35" s="10">
        <v>14.31</v>
      </c>
      <c r="J35" s="10"/>
      <c r="K35" s="10">
        <v>15.1</v>
      </c>
      <c r="L35" s="10"/>
      <c r="M35" s="10">
        <v>15.5</v>
      </c>
      <c r="N35" s="10"/>
      <c r="O35" s="10">
        <v>15.86</v>
      </c>
      <c r="P35" s="10"/>
      <c r="Q35" s="10">
        <v>16.93</v>
      </c>
      <c r="R35" s="10">
        <v>18.260000000000002</v>
      </c>
      <c r="T35" s="11"/>
      <c r="U35" s="11"/>
      <c r="V35" s="11"/>
      <c r="W35" s="11"/>
      <c r="X35" s="11"/>
      <c r="Y35" s="11"/>
      <c r="Z35" s="11"/>
    </row>
    <row r="36" spans="1:26" ht="12.75" customHeight="1" x14ac:dyDescent="0.2">
      <c r="A36" s="4" t="s">
        <v>58</v>
      </c>
      <c r="B36" s="4" t="s">
        <v>123</v>
      </c>
      <c r="C36" s="12" t="s">
        <v>59</v>
      </c>
      <c r="D36" s="5">
        <v>8332</v>
      </c>
      <c r="E36" s="5" t="s">
        <v>60</v>
      </c>
      <c r="F36" s="4">
        <v>12.54</v>
      </c>
      <c r="G36" s="10">
        <v>14.0794</v>
      </c>
      <c r="H36" s="10"/>
      <c r="I36" s="10">
        <v>15.37</v>
      </c>
      <c r="J36" s="10"/>
      <c r="K36" s="10">
        <v>15.78</v>
      </c>
      <c r="L36" s="10"/>
      <c r="M36" s="10">
        <v>16.170000000000002</v>
      </c>
      <c r="N36" s="10"/>
      <c r="O36" s="10">
        <v>16.54</v>
      </c>
      <c r="P36" s="10"/>
      <c r="Q36" s="10">
        <v>17.96</v>
      </c>
      <c r="R36" s="10">
        <v>18.88</v>
      </c>
      <c r="T36" s="11"/>
      <c r="U36" s="11"/>
      <c r="V36" s="11"/>
      <c r="W36" s="11"/>
      <c r="X36" s="11"/>
      <c r="Y36" s="11"/>
      <c r="Z36" s="11"/>
    </row>
    <row r="37" spans="1:26" ht="12.75" customHeight="1" x14ac:dyDescent="0.2">
      <c r="A37" s="1" t="s">
        <v>119</v>
      </c>
      <c r="B37" s="4" t="s">
        <v>124</v>
      </c>
      <c r="C37" s="4"/>
      <c r="D37" s="5">
        <v>8333</v>
      </c>
      <c r="E37" s="5" t="s">
        <v>57</v>
      </c>
      <c r="F37" s="4"/>
      <c r="G37" s="10">
        <v>13.029</v>
      </c>
      <c r="H37" s="10"/>
      <c r="I37" s="10">
        <v>14.31</v>
      </c>
      <c r="J37" s="10"/>
      <c r="K37" s="10">
        <v>15.1</v>
      </c>
      <c r="L37" s="10"/>
      <c r="M37" s="10">
        <v>15.5</v>
      </c>
      <c r="N37" s="10"/>
      <c r="O37" s="10">
        <v>15.86</v>
      </c>
      <c r="P37" s="10"/>
      <c r="Q37" s="10">
        <v>16.93</v>
      </c>
      <c r="R37" s="10">
        <v>18.260000000000002</v>
      </c>
      <c r="T37" s="11"/>
      <c r="U37" s="11"/>
      <c r="V37" s="11"/>
      <c r="W37" s="11"/>
      <c r="X37" s="11"/>
      <c r="Y37" s="11"/>
      <c r="Z37" s="11"/>
    </row>
    <row r="38" spans="1:26" ht="12.75" customHeight="1" x14ac:dyDescent="0.2">
      <c r="A38" s="1" t="s">
        <v>127</v>
      </c>
      <c r="B38" s="4" t="s">
        <v>126</v>
      </c>
      <c r="C38" s="4"/>
      <c r="D38" s="5">
        <v>8334</v>
      </c>
      <c r="E38" s="5" t="s">
        <v>57</v>
      </c>
      <c r="F38" s="4"/>
      <c r="G38" s="10">
        <v>13.029</v>
      </c>
      <c r="H38" s="10"/>
      <c r="I38" s="10">
        <v>14.31</v>
      </c>
      <c r="J38" s="10"/>
      <c r="K38" s="10">
        <v>15.1</v>
      </c>
      <c r="L38" s="10"/>
      <c r="M38" s="10">
        <v>15.5</v>
      </c>
      <c r="N38" s="10"/>
      <c r="O38" s="10">
        <v>15.86</v>
      </c>
      <c r="P38" s="10"/>
      <c r="Q38" s="10">
        <v>16.93</v>
      </c>
      <c r="R38" s="10">
        <v>18.260000000000002</v>
      </c>
      <c r="T38" s="11"/>
      <c r="U38" s="11"/>
      <c r="V38" s="11"/>
      <c r="W38" s="11"/>
      <c r="X38" s="11"/>
      <c r="Y38" s="11"/>
      <c r="Z38" s="11"/>
    </row>
    <row r="39" spans="1:26" ht="12.75" customHeight="1" x14ac:dyDescent="0.2">
      <c r="A39" s="4" t="s">
        <v>61</v>
      </c>
      <c r="B39" s="4" t="s">
        <v>129</v>
      </c>
      <c r="C39" s="4" t="s">
        <v>62</v>
      </c>
      <c r="D39" s="5">
        <v>8316</v>
      </c>
      <c r="E39" s="5" t="s">
        <v>63</v>
      </c>
      <c r="F39" s="4"/>
      <c r="G39" s="10">
        <v>11.3423</v>
      </c>
      <c r="H39" s="10"/>
      <c r="I39" s="10">
        <v>13.35</v>
      </c>
      <c r="J39" s="10"/>
      <c r="K39" s="10">
        <v>13.69</v>
      </c>
      <c r="L39" s="10"/>
      <c r="M39" s="10">
        <v>14.06</v>
      </c>
      <c r="N39" s="10"/>
      <c r="O39" s="10">
        <v>14.41</v>
      </c>
      <c r="P39" s="10"/>
      <c r="Q39" s="10">
        <v>14.81</v>
      </c>
      <c r="R39" s="10">
        <v>15.03</v>
      </c>
      <c r="T39" s="11"/>
      <c r="U39" s="11"/>
      <c r="V39" s="11"/>
      <c r="W39" s="11"/>
      <c r="X39" s="11"/>
      <c r="Y39" s="11"/>
      <c r="Z39" s="11"/>
    </row>
    <row r="40" spans="1:26" ht="12.75" customHeight="1" x14ac:dyDescent="0.2">
      <c r="A40" s="4" t="s">
        <v>64</v>
      </c>
      <c r="B40" s="4" t="s">
        <v>122</v>
      </c>
      <c r="C40" s="4" t="s">
        <v>65</v>
      </c>
      <c r="D40" s="5">
        <v>8523</v>
      </c>
      <c r="E40" s="5" t="s">
        <v>66</v>
      </c>
      <c r="F40" s="4">
        <v>27.05</v>
      </c>
      <c r="G40" s="10">
        <v>20.81</v>
      </c>
      <c r="H40" s="10"/>
      <c r="I40" s="17">
        <v>21.02</v>
      </c>
      <c r="J40" s="17"/>
      <c r="K40" s="17">
        <v>21.52</v>
      </c>
      <c r="L40" s="17"/>
      <c r="M40" s="17">
        <v>22.02</v>
      </c>
      <c r="N40" s="17"/>
      <c r="O40" s="17">
        <v>22.52</v>
      </c>
      <c r="P40" s="17"/>
      <c r="Q40" s="17">
        <v>23.02</v>
      </c>
      <c r="R40" s="17">
        <v>23.52</v>
      </c>
      <c r="S40" s="1" t="s">
        <v>112</v>
      </c>
      <c r="T40" s="11"/>
      <c r="U40" s="11"/>
      <c r="V40" s="11"/>
      <c r="W40" s="11"/>
      <c r="X40" s="11"/>
      <c r="Y40" s="11"/>
      <c r="Z40" s="11"/>
    </row>
    <row r="41" spans="1:26" ht="12.75" customHeight="1" x14ac:dyDescent="0.2">
      <c r="B41" s="4" t="s">
        <v>137</v>
      </c>
      <c r="C41" s="4" t="s">
        <v>67</v>
      </c>
      <c r="D41" s="5">
        <v>7314</v>
      </c>
      <c r="E41" s="5" t="s">
        <v>68</v>
      </c>
      <c r="F41" s="4"/>
      <c r="G41" s="10">
        <v>22.0685</v>
      </c>
      <c r="H41" s="10"/>
      <c r="I41" s="17">
        <v>22.29</v>
      </c>
      <c r="J41" s="17"/>
      <c r="K41" s="17">
        <v>22.79</v>
      </c>
      <c r="L41" s="17"/>
      <c r="M41" s="17">
        <v>23.29</v>
      </c>
      <c r="N41" s="17"/>
      <c r="O41" s="17">
        <v>23.79</v>
      </c>
      <c r="P41" s="17"/>
      <c r="Q41" s="17">
        <v>24.29</v>
      </c>
      <c r="R41" s="17">
        <v>24.79</v>
      </c>
      <c r="S41" s="1" t="s">
        <v>112</v>
      </c>
      <c r="T41" s="11"/>
      <c r="U41" s="11"/>
      <c r="V41" s="11"/>
      <c r="W41" s="11"/>
      <c r="X41" s="11"/>
      <c r="Y41" s="11"/>
      <c r="Z41" s="11"/>
    </row>
    <row r="42" spans="1:26" ht="12.75" customHeight="1" x14ac:dyDescent="0.2">
      <c r="B42" s="4"/>
      <c r="C42" s="4"/>
      <c r="D42" s="5"/>
      <c r="E42" s="5"/>
      <c r="F42" s="4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</row>
    <row r="43" spans="1:26" ht="12.75" customHeight="1" x14ac:dyDescent="0.2">
      <c r="B43" s="9" t="s">
        <v>69</v>
      </c>
      <c r="C43" s="9"/>
      <c r="D43" s="4"/>
      <c r="E43" s="5"/>
      <c r="F43" s="4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</row>
    <row r="44" spans="1:26" ht="12.75" customHeight="1" x14ac:dyDescent="0.2">
      <c r="B44" s="4" t="s">
        <v>104</v>
      </c>
      <c r="C44" s="9"/>
      <c r="D44" s="5">
        <v>8902</v>
      </c>
      <c r="E44" s="5" t="s">
        <v>105</v>
      </c>
      <c r="F44" s="4"/>
      <c r="G44" s="10"/>
      <c r="H44" s="10"/>
      <c r="I44" s="10">
        <v>28.11</v>
      </c>
      <c r="J44" s="10"/>
      <c r="K44" s="10">
        <v>29.08</v>
      </c>
      <c r="L44" s="10"/>
      <c r="M44" s="10">
        <v>29.89</v>
      </c>
      <c r="N44" s="10"/>
      <c r="O44" s="10">
        <v>30.7</v>
      </c>
      <c r="P44" s="10"/>
      <c r="Q44" s="10">
        <v>31.51</v>
      </c>
      <c r="R44" s="10">
        <v>32.409999999999997</v>
      </c>
    </row>
    <row r="45" spans="1:26" ht="12.75" customHeight="1" x14ac:dyDescent="0.2">
      <c r="A45" s="4" t="s">
        <v>70</v>
      </c>
      <c r="B45" s="4" t="s">
        <v>140</v>
      </c>
      <c r="C45" s="4" t="s">
        <v>71</v>
      </c>
      <c r="D45" s="5">
        <v>8912</v>
      </c>
      <c r="E45" s="5" t="s">
        <v>72</v>
      </c>
      <c r="F45" s="4">
        <v>14.181218100000001</v>
      </c>
      <c r="G45" s="10">
        <v>17.8568</v>
      </c>
      <c r="H45" s="10"/>
      <c r="I45" s="10">
        <v>18.917300000000001</v>
      </c>
      <c r="J45" s="10"/>
      <c r="K45" s="10">
        <v>19.301099999999998</v>
      </c>
      <c r="L45" s="10"/>
      <c r="M45" s="10">
        <v>19.684899999999999</v>
      </c>
      <c r="N45" s="10"/>
      <c r="O45" s="10">
        <v>20.048500000000001</v>
      </c>
      <c r="P45" s="10"/>
      <c r="Q45" s="10">
        <v>20.402000000000001</v>
      </c>
      <c r="R45" s="10">
        <v>20.705000000000002</v>
      </c>
      <c r="T45" s="11"/>
      <c r="U45" s="11"/>
      <c r="V45" s="11"/>
      <c r="W45" s="11"/>
      <c r="X45" s="11"/>
      <c r="Y45" s="11"/>
      <c r="Z45" s="11"/>
    </row>
    <row r="46" spans="1:26" ht="12.75" customHeight="1" x14ac:dyDescent="0.2">
      <c r="A46" s="4" t="s">
        <v>73</v>
      </c>
      <c r="B46" s="4" t="s">
        <v>141</v>
      </c>
      <c r="C46" s="4" t="s">
        <v>74</v>
      </c>
      <c r="D46" s="5">
        <v>8915</v>
      </c>
      <c r="E46" s="5" t="s">
        <v>75</v>
      </c>
      <c r="F46" s="4">
        <v>14.1379497</v>
      </c>
      <c r="G46" s="10">
        <v>14.9985</v>
      </c>
      <c r="H46" s="10"/>
      <c r="I46" s="10">
        <v>16.3</v>
      </c>
      <c r="J46" s="10"/>
      <c r="K46" s="10">
        <v>16.64</v>
      </c>
      <c r="L46" s="10"/>
      <c r="M46" s="10">
        <v>17</v>
      </c>
      <c r="N46" s="10"/>
      <c r="O46" s="10">
        <v>17.34</v>
      </c>
      <c r="P46" s="10"/>
      <c r="Q46" s="10">
        <v>17.690000000000001</v>
      </c>
      <c r="R46" s="10">
        <v>18.04</v>
      </c>
      <c r="T46" s="11"/>
      <c r="U46" s="11"/>
      <c r="V46" s="11"/>
      <c r="W46" s="11"/>
      <c r="X46" s="11"/>
      <c r="Y46" s="11"/>
      <c r="Z46" s="11"/>
    </row>
    <row r="47" spans="1:26" ht="12.75" customHeight="1" x14ac:dyDescent="0.2">
      <c r="B47" s="4" t="s">
        <v>144</v>
      </c>
      <c r="C47" s="4" t="s">
        <v>76</v>
      </c>
      <c r="D47" s="5">
        <v>8941</v>
      </c>
      <c r="E47" s="5" t="s">
        <v>77</v>
      </c>
      <c r="F47" s="4">
        <v>14.1379497</v>
      </c>
      <c r="G47" s="10">
        <v>14.9985</v>
      </c>
      <c r="H47" s="10"/>
      <c r="I47" s="10">
        <v>16.3</v>
      </c>
      <c r="J47" s="10"/>
      <c r="K47" s="10">
        <v>16.34</v>
      </c>
      <c r="L47" s="10"/>
      <c r="M47" s="10">
        <v>16.399999999999999</v>
      </c>
      <c r="N47" s="10"/>
      <c r="O47" s="10">
        <v>16.47</v>
      </c>
      <c r="P47" s="10"/>
      <c r="Q47" s="10">
        <v>16.55</v>
      </c>
      <c r="R47" s="10">
        <v>16.79</v>
      </c>
      <c r="T47" s="11"/>
      <c r="U47" s="11"/>
      <c r="V47" s="11"/>
      <c r="W47" s="11"/>
      <c r="X47" s="11"/>
      <c r="Y47" s="11"/>
      <c r="Z47" s="11"/>
    </row>
    <row r="48" spans="1:26" ht="12.75" customHeight="1" x14ac:dyDescent="0.2">
      <c r="B48" s="4" t="s">
        <v>145</v>
      </c>
      <c r="C48" s="4" t="s">
        <v>78</v>
      </c>
      <c r="D48" s="5">
        <v>8943</v>
      </c>
      <c r="E48" s="5" t="s">
        <v>79</v>
      </c>
      <c r="F48" s="4"/>
      <c r="G48" s="10">
        <v>10.199999999999999</v>
      </c>
      <c r="H48" s="10"/>
      <c r="I48" s="10">
        <v>10.199999999999999</v>
      </c>
      <c r="J48" s="10"/>
      <c r="K48" s="10">
        <v>10.199999999999999</v>
      </c>
      <c r="L48" s="10"/>
      <c r="M48" s="10">
        <v>10.199999999999999</v>
      </c>
      <c r="N48" s="10"/>
      <c r="O48" s="10">
        <v>10.199999999999999</v>
      </c>
      <c r="P48" s="10"/>
      <c r="Q48" s="10">
        <v>10.199999999999999</v>
      </c>
      <c r="R48" s="10">
        <v>10.199999999999999</v>
      </c>
      <c r="T48" s="11"/>
      <c r="U48" s="11"/>
      <c r="V48" s="11"/>
      <c r="W48" s="11"/>
      <c r="X48" s="11"/>
      <c r="Y48" s="11"/>
      <c r="Z48" s="11"/>
    </row>
    <row r="49" spans="1:26" ht="12.75" customHeight="1" x14ac:dyDescent="0.2">
      <c r="B49" s="4" t="s">
        <v>143</v>
      </c>
      <c r="C49" s="4" t="s">
        <v>80</v>
      </c>
      <c r="D49" s="5">
        <v>8942</v>
      </c>
      <c r="E49" s="5" t="s">
        <v>81</v>
      </c>
      <c r="F49" s="4">
        <v>7.58</v>
      </c>
      <c r="G49" s="10">
        <v>8.059800000000001</v>
      </c>
      <c r="H49" s="10"/>
      <c r="I49" s="10">
        <v>8.82</v>
      </c>
      <c r="J49" s="10"/>
      <c r="K49" s="10">
        <v>9.23</v>
      </c>
      <c r="L49" s="10"/>
      <c r="M49" s="10">
        <v>9.57</v>
      </c>
      <c r="N49" s="10"/>
      <c r="O49" s="10">
        <v>9.94</v>
      </c>
      <c r="P49" s="10"/>
      <c r="Q49" s="10">
        <v>10.63</v>
      </c>
      <c r="R49" s="10">
        <v>10.8</v>
      </c>
      <c r="T49" s="11"/>
      <c r="U49" s="11"/>
      <c r="V49" s="11"/>
      <c r="W49" s="11"/>
      <c r="X49" s="11"/>
      <c r="Y49" s="11"/>
      <c r="Z49" s="11"/>
    </row>
    <row r="50" spans="1:26" ht="12.75" customHeight="1" x14ac:dyDescent="0.2">
      <c r="A50" s="4" t="s">
        <v>143</v>
      </c>
      <c r="B50" s="4" t="s">
        <v>138</v>
      </c>
      <c r="C50" s="4"/>
      <c r="D50" s="5">
        <v>8943</v>
      </c>
      <c r="E50" s="21" t="s">
        <v>81</v>
      </c>
      <c r="F50" s="22">
        <v>7.58</v>
      </c>
      <c r="G50" s="18">
        <v>8.059800000000001</v>
      </c>
      <c r="H50" s="18"/>
      <c r="I50" s="18">
        <v>8.82</v>
      </c>
      <c r="J50" s="18"/>
      <c r="K50" s="18">
        <v>9.23</v>
      </c>
      <c r="L50" s="18"/>
      <c r="M50" s="18">
        <v>9.57</v>
      </c>
      <c r="N50" s="18"/>
      <c r="O50" s="18">
        <v>9.94</v>
      </c>
      <c r="P50" s="18"/>
      <c r="Q50" s="18">
        <v>10.63</v>
      </c>
      <c r="R50" s="18">
        <v>10.8</v>
      </c>
      <c r="S50" s="1" t="s">
        <v>142</v>
      </c>
      <c r="T50" s="11"/>
      <c r="U50" s="11"/>
      <c r="V50" s="11"/>
      <c r="W50" s="11"/>
      <c r="X50" s="11"/>
      <c r="Y50" s="11"/>
      <c r="Z50" s="11"/>
    </row>
    <row r="51" spans="1:26" ht="12.75" customHeight="1" x14ac:dyDescent="0.2">
      <c r="B51" s="4" t="s">
        <v>82</v>
      </c>
      <c r="C51" s="4" t="s">
        <v>30</v>
      </c>
      <c r="D51" s="5">
        <v>7933</v>
      </c>
      <c r="E51" s="5" t="s">
        <v>83</v>
      </c>
      <c r="F51" s="4">
        <v>14.1379497</v>
      </c>
      <c r="G51" s="10">
        <v>14.9985</v>
      </c>
      <c r="H51" s="10"/>
      <c r="I51" s="10">
        <v>16.3</v>
      </c>
      <c r="J51" s="10"/>
      <c r="K51" s="10">
        <v>16.34</v>
      </c>
      <c r="L51" s="10"/>
      <c r="M51" s="10">
        <v>16.399999999999999</v>
      </c>
      <c r="N51" s="10"/>
      <c r="O51" s="10">
        <v>16.47</v>
      </c>
      <c r="P51" s="10"/>
      <c r="Q51" s="10">
        <v>16.55</v>
      </c>
      <c r="R51" s="10">
        <v>16.79</v>
      </c>
      <c r="T51" s="11"/>
      <c r="U51" s="11"/>
      <c r="V51" s="11"/>
      <c r="W51" s="11"/>
      <c r="X51" s="11"/>
      <c r="Y51" s="11"/>
      <c r="Z51" s="11"/>
    </row>
    <row r="52" spans="1:26" ht="12.75" customHeight="1" x14ac:dyDescent="0.2">
      <c r="B52" s="4"/>
      <c r="C52" s="4"/>
      <c r="D52" s="5"/>
      <c r="E52" s="5"/>
      <c r="F52" s="4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</row>
    <row r="53" spans="1:26" ht="12.75" customHeight="1" x14ac:dyDescent="0.2">
      <c r="B53" s="9" t="s">
        <v>84</v>
      </c>
      <c r="C53" s="9"/>
      <c r="D53" s="5"/>
      <c r="E53" s="5"/>
      <c r="F53" s="4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</row>
    <row r="54" spans="1:26" ht="12.75" customHeight="1" x14ac:dyDescent="0.2">
      <c r="A54" s="4" t="s">
        <v>85</v>
      </c>
      <c r="B54" s="4" t="s">
        <v>128</v>
      </c>
      <c r="C54" s="4" t="s">
        <v>86</v>
      </c>
      <c r="D54" s="5">
        <v>8435</v>
      </c>
      <c r="E54" s="5" t="s">
        <v>87</v>
      </c>
      <c r="F54" s="4">
        <v>14.76</v>
      </c>
      <c r="G54" s="10">
        <v>20</v>
      </c>
      <c r="H54" s="10"/>
      <c r="I54" s="10">
        <v>23.99</v>
      </c>
      <c r="J54" s="10"/>
      <c r="K54" s="10">
        <v>24.49</v>
      </c>
      <c r="L54" s="10"/>
      <c r="M54" s="10">
        <v>25</v>
      </c>
      <c r="N54" s="10"/>
      <c r="O54" s="10">
        <v>25.5</v>
      </c>
      <c r="P54" s="10"/>
      <c r="Q54" s="10">
        <v>26.01</v>
      </c>
      <c r="R54" s="10">
        <v>26.51</v>
      </c>
      <c r="T54" s="11"/>
      <c r="U54" s="11"/>
      <c r="V54" s="11"/>
      <c r="W54" s="11"/>
      <c r="X54" s="11"/>
      <c r="Y54" s="11"/>
      <c r="Z54" s="11"/>
    </row>
    <row r="55" spans="1:26" ht="12.75" customHeight="1" x14ac:dyDescent="0.2">
      <c r="B55" s="4" t="s">
        <v>88</v>
      </c>
      <c r="C55" s="4" t="s">
        <v>89</v>
      </c>
      <c r="D55" s="5">
        <v>8446</v>
      </c>
      <c r="E55" s="5" t="s">
        <v>90</v>
      </c>
      <c r="F55" s="4"/>
      <c r="G55" s="10">
        <v>18.63</v>
      </c>
      <c r="H55" s="10"/>
      <c r="I55" s="10">
        <v>20.94</v>
      </c>
      <c r="J55" s="10"/>
      <c r="K55" s="10">
        <v>21.3</v>
      </c>
      <c r="L55" s="10"/>
      <c r="M55" s="10">
        <v>21.65</v>
      </c>
      <c r="N55" s="10"/>
      <c r="O55" s="10">
        <v>22.03</v>
      </c>
      <c r="P55" s="10"/>
      <c r="Q55" s="10">
        <v>22.39</v>
      </c>
      <c r="R55" s="10">
        <v>22.68</v>
      </c>
      <c r="T55" s="11"/>
      <c r="U55" s="11"/>
      <c r="V55" s="11"/>
      <c r="W55" s="11"/>
      <c r="X55" s="11"/>
      <c r="Y55" s="11"/>
      <c r="Z55" s="11"/>
    </row>
    <row r="56" spans="1:26" ht="12.75" customHeight="1" x14ac:dyDescent="0.2">
      <c r="B56" s="4" t="s">
        <v>91</v>
      </c>
      <c r="C56" s="4" t="s">
        <v>92</v>
      </c>
      <c r="D56" s="5">
        <v>8447</v>
      </c>
      <c r="E56" s="5" t="s">
        <v>93</v>
      </c>
      <c r="F56" s="4">
        <v>11.352400000000001</v>
      </c>
      <c r="G56" s="10">
        <v>12.039199999999999</v>
      </c>
      <c r="H56" s="10"/>
      <c r="I56" s="10">
        <v>15.281300000000002</v>
      </c>
      <c r="J56" s="10"/>
      <c r="K56" s="10">
        <v>15.654999999999999</v>
      </c>
      <c r="L56" s="10"/>
      <c r="M56" s="10">
        <v>15.9984</v>
      </c>
      <c r="N56" s="10"/>
      <c r="O56" s="10">
        <v>16.392300000000002</v>
      </c>
      <c r="P56" s="10"/>
      <c r="Q56" s="10">
        <v>16.786200000000001</v>
      </c>
      <c r="R56" s="10">
        <v>17.119499999999999</v>
      </c>
      <c r="T56" s="11"/>
      <c r="U56" s="11"/>
      <c r="V56" s="11"/>
      <c r="W56" s="11"/>
      <c r="X56" s="11"/>
      <c r="Y56" s="11"/>
      <c r="Z56" s="11"/>
    </row>
    <row r="57" spans="1:26" ht="12.75" customHeight="1" x14ac:dyDescent="0.2">
      <c r="A57" s="4" t="s">
        <v>94</v>
      </c>
      <c r="B57" s="4" t="s">
        <v>147</v>
      </c>
      <c r="C57" s="4" t="s">
        <v>95</v>
      </c>
      <c r="D57" s="5">
        <v>8449</v>
      </c>
      <c r="E57" s="5" t="s">
        <v>96</v>
      </c>
      <c r="F57" s="4">
        <v>6.55</v>
      </c>
      <c r="G57" s="10">
        <v>7.3224999999999998</v>
      </c>
      <c r="H57" s="10"/>
      <c r="I57" s="10">
        <v>7.3224999999999998</v>
      </c>
      <c r="J57" s="10"/>
      <c r="K57" s="10">
        <v>7.3224999999999998</v>
      </c>
      <c r="L57" s="10"/>
      <c r="M57" s="10">
        <v>7.3224999999999998</v>
      </c>
      <c r="N57" s="10"/>
      <c r="O57" s="10">
        <v>7.3224999999999998</v>
      </c>
      <c r="P57" s="10"/>
      <c r="Q57" s="10">
        <v>7.3224999999999998</v>
      </c>
      <c r="R57" s="10">
        <v>7.3224999999999998</v>
      </c>
      <c r="T57" s="11"/>
      <c r="U57" s="11"/>
      <c r="V57" s="11"/>
      <c r="W57" s="11"/>
      <c r="X57" s="11"/>
      <c r="Y57" s="11"/>
      <c r="Z57" s="11"/>
    </row>
    <row r="58" spans="1:26" ht="12.75" customHeight="1" x14ac:dyDescent="0.2">
      <c r="B58" s="4"/>
      <c r="C58" s="4"/>
      <c r="D58" s="4"/>
      <c r="E58" s="5"/>
      <c r="F58" s="4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T58" s="11"/>
      <c r="U58" s="11"/>
      <c r="V58" s="11"/>
      <c r="W58" s="11"/>
      <c r="X58" s="11"/>
      <c r="Y58" s="11"/>
      <c r="Z58" s="11"/>
    </row>
    <row r="59" spans="1:26" ht="12.75" customHeight="1" x14ac:dyDescent="0.2">
      <c r="B59" s="9" t="s">
        <v>97</v>
      </c>
      <c r="C59" s="9"/>
      <c r="D59" s="4"/>
      <c r="E59" s="5"/>
      <c r="F59" s="4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</row>
    <row r="60" spans="1:26" ht="12.75" customHeight="1" x14ac:dyDescent="0.2">
      <c r="A60" s="4" t="s">
        <v>98</v>
      </c>
      <c r="B60" s="4" t="s">
        <v>148</v>
      </c>
      <c r="C60" s="12" t="s">
        <v>99</v>
      </c>
      <c r="D60" s="5">
        <v>8212</v>
      </c>
      <c r="E60" s="5" t="s">
        <v>100</v>
      </c>
      <c r="F60" s="4">
        <v>9.8868294000000017</v>
      </c>
      <c r="G60" s="10">
        <f>10.4939*1.02</f>
        <v>10.703778</v>
      </c>
      <c r="H60" s="10"/>
      <c r="I60" s="10">
        <f>12.4129*1.02</f>
        <v>12.661158</v>
      </c>
      <c r="J60" s="10"/>
      <c r="K60" s="10">
        <f>12.7765*1.02</f>
        <v>13.032030000000001</v>
      </c>
      <c r="L60" s="10"/>
      <c r="M60" s="10">
        <f>13.1199*1.02</f>
        <v>13.382298</v>
      </c>
      <c r="N60" s="10"/>
      <c r="O60" s="10">
        <f>13.5138*1.02</f>
        <v>13.784076000000001</v>
      </c>
      <c r="P60" s="10"/>
      <c r="Q60" s="10">
        <f>13.8875*1.02</f>
        <v>14.16525</v>
      </c>
      <c r="R60" s="10">
        <f>14.14*1.02</f>
        <v>14.422800000000001</v>
      </c>
    </row>
    <row r="61" spans="1:26" ht="12.75" customHeight="1" x14ac:dyDescent="0.2">
      <c r="A61" s="4" t="s">
        <v>101</v>
      </c>
      <c r="B61" s="4" t="s">
        <v>149</v>
      </c>
      <c r="C61" s="4" t="s">
        <v>102</v>
      </c>
      <c r="D61" s="5">
        <v>8241</v>
      </c>
      <c r="E61" s="5" t="s">
        <v>103</v>
      </c>
      <c r="F61" s="4">
        <v>8.4589721999999998</v>
      </c>
      <c r="G61" s="10">
        <f>8.9789*1.02</f>
        <v>9.1584779999999988</v>
      </c>
      <c r="H61" s="10"/>
      <c r="I61" s="10">
        <f>10.6252*1.02</f>
        <v>10.837704</v>
      </c>
      <c r="J61" s="10"/>
      <c r="K61" s="10">
        <f>10.9989*1.02</f>
        <v>11.218878</v>
      </c>
      <c r="L61" s="10"/>
      <c r="M61" s="10">
        <f>11.3827*1.02</f>
        <v>11.610353999999999</v>
      </c>
      <c r="N61" s="10"/>
      <c r="O61" s="10">
        <f>11.7362*1.02</f>
        <v>11.970924</v>
      </c>
      <c r="P61" s="10"/>
      <c r="Q61" s="10">
        <f>12.12*1.02</f>
        <v>12.362399999999999</v>
      </c>
      <c r="R61" s="10">
        <f>12.4735*1.02</f>
        <v>12.72297</v>
      </c>
      <c r="T61" s="11"/>
      <c r="U61" s="11"/>
      <c r="V61" s="11"/>
      <c r="W61" s="11"/>
      <c r="X61" s="11"/>
      <c r="Y61" s="11"/>
      <c r="Z61" s="11"/>
    </row>
    <row r="62" spans="1:26" x14ac:dyDescent="0.2">
      <c r="F62" s="1">
        <v>8.4589721999999998</v>
      </c>
      <c r="H62" s="11">
        <v>10.005817500000001</v>
      </c>
      <c r="J62" s="11">
        <v>10.373598900000001</v>
      </c>
      <c r="L62" s="11">
        <v>10.716099999999999</v>
      </c>
      <c r="N62" s="11">
        <v>11.0595</v>
      </c>
      <c r="P62" s="11">
        <v>11.412040500000002</v>
      </c>
      <c r="T62" s="11"/>
      <c r="U62" s="11"/>
      <c r="V62" s="11"/>
      <c r="W62" s="11"/>
      <c r="X62" s="11"/>
      <c r="Y62" s="11"/>
      <c r="Z62" s="11"/>
    </row>
    <row r="63" spans="1:26" x14ac:dyDescent="0.2">
      <c r="G63" s="13"/>
      <c r="H63" s="14"/>
      <c r="I63" s="14"/>
      <c r="M63" s="13"/>
      <c r="N63" s="14"/>
      <c r="O63" s="14"/>
    </row>
    <row r="64" spans="1:26" x14ac:dyDescent="0.2">
      <c r="D64" s="3"/>
      <c r="G64" s="15"/>
      <c r="M64" s="15"/>
    </row>
    <row r="65" spans="7:13" x14ac:dyDescent="0.2">
      <c r="G65" s="15"/>
      <c r="M65" s="15"/>
    </row>
    <row r="66" spans="7:13" x14ac:dyDescent="0.2">
      <c r="G66" s="15"/>
      <c r="M66" s="15"/>
    </row>
    <row r="67" spans="7:13" x14ac:dyDescent="0.2">
      <c r="G67" s="15"/>
      <c r="M67" s="15"/>
    </row>
    <row r="68" spans="7:13" x14ac:dyDescent="0.2">
      <c r="G68" s="15"/>
      <c r="M68" s="15"/>
    </row>
    <row r="69" spans="7:13" x14ac:dyDescent="0.2">
      <c r="G69" s="15"/>
      <c r="M69" s="15"/>
    </row>
    <row r="70" spans="7:13" x14ac:dyDescent="0.2">
      <c r="G70" s="15"/>
      <c r="M70" s="15"/>
    </row>
    <row r="71" spans="7:13" x14ac:dyDescent="0.2">
      <c r="G71" s="15"/>
      <c r="M71" s="15"/>
    </row>
    <row r="72" spans="7:13" x14ac:dyDescent="0.2">
      <c r="G72" s="15"/>
      <c r="M72" s="15"/>
    </row>
    <row r="73" spans="7:13" x14ac:dyDescent="0.2">
      <c r="G73" s="15"/>
      <c r="M73" s="15"/>
    </row>
    <row r="74" spans="7:13" x14ac:dyDescent="0.2">
      <c r="G74" s="15"/>
      <c r="M74" s="15"/>
    </row>
    <row r="75" spans="7:13" x14ac:dyDescent="0.2">
      <c r="G75" s="15"/>
      <c r="M75" s="15"/>
    </row>
    <row r="76" spans="7:13" x14ac:dyDescent="0.2">
      <c r="G76" s="15"/>
      <c r="M76" s="15"/>
    </row>
    <row r="77" spans="7:13" x14ac:dyDescent="0.2">
      <c r="G77" s="15"/>
      <c r="M77" s="15"/>
    </row>
    <row r="78" spans="7:13" x14ac:dyDescent="0.2">
      <c r="G78" s="15"/>
      <c r="M78" s="15"/>
    </row>
    <row r="79" spans="7:13" x14ac:dyDescent="0.2">
      <c r="G79" s="15"/>
    </row>
    <row r="80" spans="7:13" x14ac:dyDescent="0.2">
      <c r="G80" s="15"/>
    </row>
    <row r="81" spans="7:7" x14ac:dyDescent="0.2">
      <c r="G81" s="15"/>
    </row>
    <row r="82" spans="7:7" x14ac:dyDescent="0.2">
      <c r="G82" s="15"/>
    </row>
    <row r="83" spans="7:7" x14ac:dyDescent="0.2">
      <c r="G83" s="15"/>
    </row>
    <row r="84" spans="7:7" x14ac:dyDescent="0.2">
      <c r="G84" s="15"/>
    </row>
    <row r="85" spans="7:7" x14ac:dyDescent="0.2">
      <c r="G85" s="15"/>
    </row>
    <row r="86" spans="7:7" x14ac:dyDescent="0.2">
      <c r="G86" s="15"/>
    </row>
    <row r="87" spans="7:7" x14ac:dyDescent="0.2">
      <c r="G87" s="15"/>
    </row>
    <row r="88" spans="7:7" x14ac:dyDescent="0.2">
      <c r="G88" s="15"/>
    </row>
    <row r="89" spans="7:7" x14ac:dyDescent="0.2">
      <c r="G89" s="15"/>
    </row>
    <row r="90" spans="7:7" x14ac:dyDescent="0.2">
      <c r="G90" s="15"/>
    </row>
    <row r="91" spans="7:7" x14ac:dyDescent="0.2">
      <c r="G91" s="15"/>
    </row>
    <row r="92" spans="7:7" x14ac:dyDescent="0.2">
      <c r="G92" s="15"/>
    </row>
    <row r="93" spans="7:7" x14ac:dyDescent="0.2">
      <c r="G93" s="15"/>
    </row>
    <row r="94" spans="7:7" x14ac:dyDescent="0.2">
      <c r="G94" s="15"/>
    </row>
    <row r="95" spans="7:7" x14ac:dyDescent="0.2">
      <c r="G95" s="16"/>
    </row>
    <row r="96" spans="7:7" x14ac:dyDescent="0.2">
      <c r="G96" s="16"/>
    </row>
    <row r="97" spans="7:7" x14ac:dyDescent="0.2">
      <c r="G97" s="16"/>
    </row>
    <row r="98" spans="7:7" x14ac:dyDescent="0.2">
      <c r="G98" s="16"/>
    </row>
    <row r="99" spans="7:7" x14ac:dyDescent="0.2">
      <c r="G99" s="16"/>
    </row>
    <row r="100" spans="7:7" x14ac:dyDescent="0.2">
      <c r="G100" s="16"/>
    </row>
    <row r="101" spans="7:7" x14ac:dyDescent="0.2">
      <c r="G101" s="16"/>
    </row>
    <row r="102" spans="7:7" x14ac:dyDescent="0.2">
      <c r="G102" s="16"/>
    </row>
    <row r="103" spans="7:7" x14ac:dyDescent="0.2">
      <c r="G103" s="16"/>
    </row>
    <row r="104" spans="7:7" x14ac:dyDescent="0.2">
      <c r="G104" s="16"/>
    </row>
    <row r="105" spans="7:7" x14ac:dyDescent="0.2">
      <c r="G105" s="16"/>
    </row>
    <row r="106" spans="7:7" x14ac:dyDescent="0.2">
      <c r="G106" s="16"/>
    </row>
    <row r="107" spans="7:7" x14ac:dyDescent="0.2">
      <c r="G107" s="16"/>
    </row>
    <row r="108" spans="7:7" x14ac:dyDescent="0.2">
      <c r="G108" s="16"/>
    </row>
    <row r="109" spans="7:7" x14ac:dyDescent="0.2">
      <c r="G109" s="16"/>
    </row>
    <row r="110" spans="7:7" x14ac:dyDescent="0.2">
      <c r="G110" s="16"/>
    </row>
    <row r="111" spans="7:7" x14ac:dyDescent="0.2">
      <c r="G111" s="16"/>
    </row>
    <row r="112" spans="7:7" x14ac:dyDescent="0.2">
      <c r="G112" s="16"/>
    </row>
    <row r="113" spans="7:7" x14ac:dyDescent="0.2">
      <c r="G113" s="16"/>
    </row>
    <row r="114" spans="7:7" x14ac:dyDescent="0.2">
      <c r="G114" s="16"/>
    </row>
    <row r="115" spans="7:7" x14ac:dyDescent="0.2">
      <c r="G115" s="16"/>
    </row>
    <row r="116" spans="7:7" x14ac:dyDescent="0.2">
      <c r="G116" s="16"/>
    </row>
    <row r="117" spans="7:7" x14ac:dyDescent="0.2">
      <c r="G117" s="16"/>
    </row>
    <row r="118" spans="7:7" x14ac:dyDescent="0.2">
      <c r="G118" s="16"/>
    </row>
  </sheetData>
  <mergeCells count="4">
    <mergeCell ref="B1:Q1"/>
    <mergeCell ref="B2:Q2"/>
    <mergeCell ref="O3:R3"/>
    <mergeCell ref="O4:R4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Y117"/>
  <sheetViews>
    <sheetView topLeftCell="A16" workbookViewId="0">
      <selection activeCell="U22" sqref="U22"/>
    </sheetView>
  </sheetViews>
  <sheetFormatPr defaultRowHeight="12.75" x14ac:dyDescent="0.2"/>
  <cols>
    <col min="1" max="1" width="41" style="1" customWidth="1"/>
    <col min="2" max="2" width="41" style="1" hidden="1" customWidth="1"/>
    <col min="3" max="3" width="10" style="1" customWidth="1"/>
    <col min="4" max="4" width="8" style="3" customWidth="1"/>
    <col min="5" max="5" width="9.140625" style="1" hidden="1" customWidth="1"/>
    <col min="6" max="6" width="9.140625" style="11" bestFit="1" customWidth="1"/>
    <col min="7" max="7" width="0.140625" style="11" hidden="1" customWidth="1"/>
    <col min="8" max="8" width="7.42578125" style="11" customWidth="1"/>
    <col min="9" max="9" width="9.140625" style="11" hidden="1" customWidth="1"/>
    <col min="10" max="10" width="7.5703125" style="11" customWidth="1"/>
    <col min="11" max="11" width="0.140625" style="11" hidden="1" customWidth="1"/>
    <col min="12" max="12" width="7.85546875" style="11" customWidth="1"/>
    <col min="13" max="13" width="9.140625" style="11" hidden="1" customWidth="1"/>
    <col min="14" max="14" width="7.5703125" style="11" customWidth="1"/>
    <col min="15" max="15" width="9.140625" style="11" hidden="1" customWidth="1"/>
    <col min="16" max="16" width="7.42578125" style="11" customWidth="1"/>
    <col min="17" max="17" width="7.5703125" style="1" customWidth="1"/>
    <col min="18" max="256" width="9.140625" style="1"/>
    <col min="257" max="257" width="41" style="1" customWidth="1"/>
    <col min="258" max="258" width="0" style="1" hidden="1" customWidth="1"/>
    <col min="259" max="259" width="10" style="1" customWidth="1"/>
    <col min="260" max="260" width="8" style="1" customWidth="1"/>
    <col min="261" max="261" width="0" style="1" hidden="1" customWidth="1"/>
    <col min="262" max="262" width="9.140625" style="1" bestFit="1" customWidth="1"/>
    <col min="263" max="263" width="0" style="1" hidden="1" customWidth="1"/>
    <col min="264" max="264" width="7.42578125" style="1" customWidth="1"/>
    <col min="265" max="265" width="0" style="1" hidden="1" customWidth="1"/>
    <col min="266" max="266" width="7.5703125" style="1" customWidth="1"/>
    <col min="267" max="267" width="0" style="1" hidden="1" customWidth="1"/>
    <col min="268" max="268" width="7.85546875" style="1" customWidth="1"/>
    <col min="269" max="269" width="0" style="1" hidden="1" customWidth="1"/>
    <col min="270" max="270" width="7.5703125" style="1" customWidth="1"/>
    <col min="271" max="271" width="0" style="1" hidden="1" customWidth="1"/>
    <col min="272" max="272" width="7.42578125" style="1" customWidth="1"/>
    <col min="273" max="273" width="7.5703125" style="1" customWidth="1"/>
    <col min="274" max="512" width="9.140625" style="1"/>
    <col min="513" max="513" width="41" style="1" customWidth="1"/>
    <col min="514" max="514" width="0" style="1" hidden="1" customWidth="1"/>
    <col min="515" max="515" width="10" style="1" customWidth="1"/>
    <col min="516" max="516" width="8" style="1" customWidth="1"/>
    <col min="517" max="517" width="0" style="1" hidden="1" customWidth="1"/>
    <col min="518" max="518" width="9.140625" style="1" bestFit="1" customWidth="1"/>
    <col min="519" max="519" width="0" style="1" hidden="1" customWidth="1"/>
    <col min="520" max="520" width="7.42578125" style="1" customWidth="1"/>
    <col min="521" max="521" width="0" style="1" hidden="1" customWidth="1"/>
    <col min="522" max="522" width="7.5703125" style="1" customWidth="1"/>
    <col min="523" max="523" width="0" style="1" hidden="1" customWidth="1"/>
    <col min="524" max="524" width="7.85546875" style="1" customWidth="1"/>
    <col min="525" max="525" width="0" style="1" hidden="1" customWidth="1"/>
    <col min="526" max="526" width="7.5703125" style="1" customWidth="1"/>
    <col min="527" max="527" width="0" style="1" hidden="1" customWidth="1"/>
    <col min="528" max="528" width="7.42578125" style="1" customWidth="1"/>
    <col min="529" max="529" width="7.5703125" style="1" customWidth="1"/>
    <col min="530" max="768" width="9.140625" style="1"/>
    <col min="769" max="769" width="41" style="1" customWidth="1"/>
    <col min="770" max="770" width="0" style="1" hidden="1" customWidth="1"/>
    <col min="771" max="771" width="10" style="1" customWidth="1"/>
    <col min="772" max="772" width="8" style="1" customWidth="1"/>
    <col min="773" max="773" width="0" style="1" hidden="1" customWidth="1"/>
    <col min="774" max="774" width="9.140625" style="1" bestFit="1" customWidth="1"/>
    <col min="775" max="775" width="0" style="1" hidden="1" customWidth="1"/>
    <col min="776" max="776" width="7.42578125" style="1" customWidth="1"/>
    <col min="777" max="777" width="0" style="1" hidden="1" customWidth="1"/>
    <col min="778" max="778" width="7.5703125" style="1" customWidth="1"/>
    <col min="779" max="779" width="0" style="1" hidden="1" customWidth="1"/>
    <col min="780" max="780" width="7.85546875" style="1" customWidth="1"/>
    <col min="781" max="781" width="0" style="1" hidden="1" customWidth="1"/>
    <col min="782" max="782" width="7.5703125" style="1" customWidth="1"/>
    <col min="783" max="783" width="0" style="1" hidden="1" customWidth="1"/>
    <col min="784" max="784" width="7.42578125" style="1" customWidth="1"/>
    <col min="785" max="785" width="7.5703125" style="1" customWidth="1"/>
    <col min="786" max="1024" width="9.140625" style="1"/>
    <col min="1025" max="1025" width="41" style="1" customWidth="1"/>
    <col min="1026" max="1026" width="0" style="1" hidden="1" customWidth="1"/>
    <col min="1027" max="1027" width="10" style="1" customWidth="1"/>
    <col min="1028" max="1028" width="8" style="1" customWidth="1"/>
    <col min="1029" max="1029" width="0" style="1" hidden="1" customWidth="1"/>
    <col min="1030" max="1030" width="9.140625" style="1" bestFit="1" customWidth="1"/>
    <col min="1031" max="1031" width="0" style="1" hidden="1" customWidth="1"/>
    <col min="1032" max="1032" width="7.42578125" style="1" customWidth="1"/>
    <col min="1033" max="1033" width="0" style="1" hidden="1" customWidth="1"/>
    <col min="1034" max="1034" width="7.5703125" style="1" customWidth="1"/>
    <col min="1035" max="1035" width="0" style="1" hidden="1" customWidth="1"/>
    <col min="1036" max="1036" width="7.85546875" style="1" customWidth="1"/>
    <col min="1037" max="1037" width="0" style="1" hidden="1" customWidth="1"/>
    <col min="1038" max="1038" width="7.5703125" style="1" customWidth="1"/>
    <col min="1039" max="1039" width="0" style="1" hidden="1" customWidth="1"/>
    <col min="1040" max="1040" width="7.42578125" style="1" customWidth="1"/>
    <col min="1041" max="1041" width="7.5703125" style="1" customWidth="1"/>
    <col min="1042" max="1280" width="9.140625" style="1"/>
    <col min="1281" max="1281" width="41" style="1" customWidth="1"/>
    <col min="1282" max="1282" width="0" style="1" hidden="1" customWidth="1"/>
    <col min="1283" max="1283" width="10" style="1" customWidth="1"/>
    <col min="1284" max="1284" width="8" style="1" customWidth="1"/>
    <col min="1285" max="1285" width="0" style="1" hidden="1" customWidth="1"/>
    <col min="1286" max="1286" width="9.140625" style="1" bestFit="1" customWidth="1"/>
    <col min="1287" max="1287" width="0" style="1" hidden="1" customWidth="1"/>
    <col min="1288" max="1288" width="7.42578125" style="1" customWidth="1"/>
    <col min="1289" max="1289" width="0" style="1" hidden="1" customWidth="1"/>
    <col min="1290" max="1290" width="7.5703125" style="1" customWidth="1"/>
    <col min="1291" max="1291" width="0" style="1" hidden="1" customWidth="1"/>
    <col min="1292" max="1292" width="7.85546875" style="1" customWidth="1"/>
    <col min="1293" max="1293" width="0" style="1" hidden="1" customWidth="1"/>
    <col min="1294" max="1294" width="7.5703125" style="1" customWidth="1"/>
    <col min="1295" max="1295" width="0" style="1" hidden="1" customWidth="1"/>
    <col min="1296" max="1296" width="7.42578125" style="1" customWidth="1"/>
    <col min="1297" max="1297" width="7.5703125" style="1" customWidth="1"/>
    <col min="1298" max="1536" width="9.140625" style="1"/>
    <col min="1537" max="1537" width="41" style="1" customWidth="1"/>
    <col min="1538" max="1538" width="0" style="1" hidden="1" customWidth="1"/>
    <col min="1539" max="1539" width="10" style="1" customWidth="1"/>
    <col min="1540" max="1540" width="8" style="1" customWidth="1"/>
    <col min="1541" max="1541" width="0" style="1" hidden="1" customWidth="1"/>
    <col min="1542" max="1542" width="9.140625" style="1" bestFit="1" customWidth="1"/>
    <col min="1543" max="1543" width="0" style="1" hidden="1" customWidth="1"/>
    <col min="1544" max="1544" width="7.42578125" style="1" customWidth="1"/>
    <col min="1545" max="1545" width="0" style="1" hidden="1" customWidth="1"/>
    <col min="1546" max="1546" width="7.5703125" style="1" customWidth="1"/>
    <col min="1547" max="1547" width="0" style="1" hidden="1" customWidth="1"/>
    <col min="1548" max="1548" width="7.85546875" style="1" customWidth="1"/>
    <col min="1549" max="1549" width="0" style="1" hidden="1" customWidth="1"/>
    <col min="1550" max="1550" width="7.5703125" style="1" customWidth="1"/>
    <col min="1551" max="1551" width="0" style="1" hidden="1" customWidth="1"/>
    <col min="1552" max="1552" width="7.42578125" style="1" customWidth="1"/>
    <col min="1553" max="1553" width="7.5703125" style="1" customWidth="1"/>
    <col min="1554" max="1792" width="9.140625" style="1"/>
    <col min="1793" max="1793" width="41" style="1" customWidth="1"/>
    <col min="1794" max="1794" width="0" style="1" hidden="1" customWidth="1"/>
    <col min="1795" max="1795" width="10" style="1" customWidth="1"/>
    <col min="1796" max="1796" width="8" style="1" customWidth="1"/>
    <col min="1797" max="1797" width="0" style="1" hidden="1" customWidth="1"/>
    <col min="1798" max="1798" width="9.140625" style="1" bestFit="1" customWidth="1"/>
    <col min="1799" max="1799" width="0" style="1" hidden="1" customWidth="1"/>
    <col min="1800" max="1800" width="7.42578125" style="1" customWidth="1"/>
    <col min="1801" max="1801" width="0" style="1" hidden="1" customWidth="1"/>
    <col min="1802" max="1802" width="7.5703125" style="1" customWidth="1"/>
    <col min="1803" max="1803" width="0" style="1" hidden="1" customWidth="1"/>
    <col min="1804" max="1804" width="7.85546875" style="1" customWidth="1"/>
    <col min="1805" max="1805" width="0" style="1" hidden="1" customWidth="1"/>
    <col min="1806" max="1806" width="7.5703125" style="1" customWidth="1"/>
    <col min="1807" max="1807" width="0" style="1" hidden="1" customWidth="1"/>
    <col min="1808" max="1808" width="7.42578125" style="1" customWidth="1"/>
    <col min="1809" max="1809" width="7.5703125" style="1" customWidth="1"/>
    <col min="1810" max="2048" width="9.140625" style="1"/>
    <col min="2049" max="2049" width="41" style="1" customWidth="1"/>
    <col min="2050" max="2050" width="0" style="1" hidden="1" customWidth="1"/>
    <col min="2051" max="2051" width="10" style="1" customWidth="1"/>
    <col min="2052" max="2052" width="8" style="1" customWidth="1"/>
    <col min="2053" max="2053" width="0" style="1" hidden="1" customWidth="1"/>
    <col min="2054" max="2054" width="9.140625" style="1" bestFit="1" customWidth="1"/>
    <col min="2055" max="2055" width="0" style="1" hidden="1" customWidth="1"/>
    <col min="2056" max="2056" width="7.42578125" style="1" customWidth="1"/>
    <col min="2057" max="2057" width="0" style="1" hidden="1" customWidth="1"/>
    <col min="2058" max="2058" width="7.5703125" style="1" customWidth="1"/>
    <col min="2059" max="2059" width="0" style="1" hidden="1" customWidth="1"/>
    <col min="2060" max="2060" width="7.85546875" style="1" customWidth="1"/>
    <col min="2061" max="2061" width="0" style="1" hidden="1" customWidth="1"/>
    <col min="2062" max="2062" width="7.5703125" style="1" customWidth="1"/>
    <col min="2063" max="2063" width="0" style="1" hidden="1" customWidth="1"/>
    <col min="2064" max="2064" width="7.42578125" style="1" customWidth="1"/>
    <col min="2065" max="2065" width="7.5703125" style="1" customWidth="1"/>
    <col min="2066" max="2304" width="9.140625" style="1"/>
    <col min="2305" max="2305" width="41" style="1" customWidth="1"/>
    <col min="2306" max="2306" width="0" style="1" hidden="1" customWidth="1"/>
    <col min="2307" max="2307" width="10" style="1" customWidth="1"/>
    <col min="2308" max="2308" width="8" style="1" customWidth="1"/>
    <col min="2309" max="2309" width="0" style="1" hidden="1" customWidth="1"/>
    <col min="2310" max="2310" width="9.140625" style="1" bestFit="1" customWidth="1"/>
    <col min="2311" max="2311" width="0" style="1" hidden="1" customWidth="1"/>
    <col min="2312" max="2312" width="7.42578125" style="1" customWidth="1"/>
    <col min="2313" max="2313" width="0" style="1" hidden="1" customWidth="1"/>
    <col min="2314" max="2314" width="7.5703125" style="1" customWidth="1"/>
    <col min="2315" max="2315" width="0" style="1" hidden="1" customWidth="1"/>
    <col min="2316" max="2316" width="7.85546875" style="1" customWidth="1"/>
    <col min="2317" max="2317" width="0" style="1" hidden="1" customWidth="1"/>
    <col min="2318" max="2318" width="7.5703125" style="1" customWidth="1"/>
    <col min="2319" max="2319" width="0" style="1" hidden="1" customWidth="1"/>
    <col min="2320" max="2320" width="7.42578125" style="1" customWidth="1"/>
    <col min="2321" max="2321" width="7.5703125" style="1" customWidth="1"/>
    <col min="2322" max="2560" width="9.140625" style="1"/>
    <col min="2561" max="2561" width="41" style="1" customWidth="1"/>
    <col min="2562" max="2562" width="0" style="1" hidden="1" customWidth="1"/>
    <col min="2563" max="2563" width="10" style="1" customWidth="1"/>
    <col min="2564" max="2564" width="8" style="1" customWidth="1"/>
    <col min="2565" max="2565" width="0" style="1" hidden="1" customWidth="1"/>
    <col min="2566" max="2566" width="9.140625" style="1" bestFit="1" customWidth="1"/>
    <col min="2567" max="2567" width="0" style="1" hidden="1" customWidth="1"/>
    <col min="2568" max="2568" width="7.42578125" style="1" customWidth="1"/>
    <col min="2569" max="2569" width="0" style="1" hidden="1" customWidth="1"/>
    <col min="2570" max="2570" width="7.5703125" style="1" customWidth="1"/>
    <col min="2571" max="2571" width="0" style="1" hidden="1" customWidth="1"/>
    <col min="2572" max="2572" width="7.85546875" style="1" customWidth="1"/>
    <col min="2573" max="2573" width="0" style="1" hidden="1" customWidth="1"/>
    <col min="2574" max="2574" width="7.5703125" style="1" customWidth="1"/>
    <col min="2575" max="2575" width="0" style="1" hidden="1" customWidth="1"/>
    <col min="2576" max="2576" width="7.42578125" style="1" customWidth="1"/>
    <col min="2577" max="2577" width="7.5703125" style="1" customWidth="1"/>
    <col min="2578" max="2816" width="9.140625" style="1"/>
    <col min="2817" max="2817" width="41" style="1" customWidth="1"/>
    <col min="2818" max="2818" width="0" style="1" hidden="1" customWidth="1"/>
    <col min="2819" max="2819" width="10" style="1" customWidth="1"/>
    <col min="2820" max="2820" width="8" style="1" customWidth="1"/>
    <col min="2821" max="2821" width="0" style="1" hidden="1" customWidth="1"/>
    <col min="2822" max="2822" width="9.140625" style="1" bestFit="1" customWidth="1"/>
    <col min="2823" max="2823" width="0" style="1" hidden="1" customWidth="1"/>
    <col min="2824" max="2824" width="7.42578125" style="1" customWidth="1"/>
    <col min="2825" max="2825" width="0" style="1" hidden="1" customWidth="1"/>
    <col min="2826" max="2826" width="7.5703125" style="1" customWidth="1"/>
    <col min="2827" max="2827" width="0" style="1" hidden="1" customWidth="1"/>
    <col min="2828" max="2828" width="7.85546875" style="1" customWidth="1"/>
    <col min="2829" max="2829" width="0" style="1" hidden="1" customWidth="1"/>
    <col min="2830" max="2830" width="7.5703125" style="1" customWidth="1"/>
    <col min="2831" max="2831" width="0" style="1" hidden="1" customWidth="1"/>
    <col min="2832" max="2832" width="7.42578125" style="1" customWidth="1"/>
    <col min="2833" max="2833" width="7.5703125" style="1" customWidth="1"/>
    <col min="2834" max="3072" width="9.140625" style="1"/>
    <col min="3073" max="3073" width="41" style="1" customWidth="1"/>
    <col min="3074" max="3074" width="0" style="1" hidden="1" customWidth="1"/>
    <col min="3075" max="3075" width="10" style="1" customWidth="1"/>
    <col min="3076" max="3076" width="8" style="1" customWidth="1"/>
    <col min="3077" max="3077" width="0" style="1" hidden="1" customWidth="1"/>
    <col min="3078" max="3078" width="9.140625" style="1" bestFit="1" customWidth="1"/>
    <col min="3079" max="3079" width="0" style="1" hidden="1" customWidth="1"/>
    <col min="3080" max="3080" width="7.42578125" style="1" customWidth="1"/>
    <col min="3081" max="3081" width="0" style="1" hidden="1" customWidth="1"/>
    <col min="3082" max="3082" width="7.5703125" style="1" customWidth="1"/>
    <col min="3083" max="3083" width="0" style="1" hidden="1" customWidth="1"/>
    <col min="3084" max="3084" width="7.85546875" style="1" customWidth="1"/>
    <col min="3085" max="3085" width="0" style="1" hidden="1" customWidth="1"/>
    <col min="3086" max="3086" width="7.5703125" style="1" customWidth="1"/>
    <col min="3087" max="3087" width="0" style="1" hidden="1" customWidth="1"/>
    <col min="3088" max="3088" width="7.42578125" style="1" customWidth="1"/>
    <col min="3089" max="3089" width="7.5703125" style="1" customWidth="1"/>
    <col min="3090" max="3328" width="9.140625" style="1"/>
    <col min="3329" max="3329" width="41" style="1" customWidth="1"/>
    <col min="3330" max="3330" width="0" style="1" hidden="1" customWidth="1"/>
    <col min="3331" max="3331" width="10" style="1" customWidth="1"/>
    <col min="3332" max="3332" width="8" style="1" customWidth="1"/>
    <col min="3333" max="3333" width="0" style="1" hidden="1" customWidth="1"/>
    <col min="3334" max="3334" width="9.140625" style="1" bestFit="1" customWidth="1"/>
    <col min="3335" max="3335" width="0" style="1" hidden="1" customWidth="1"/>
    <col min="3336" max="3336" width="7.42578125" style="1" customWidth="1"/>
    <col min="3337" max="3337" width="0" style="1" hidden="1" customWidth="1"/>
    <col min="3338" max="3338" width="7.5703125" style="1" customWidth="1"/>
    <col min="3339" max="3339" width="0" style="1" hidden="1" customWidth="1"/>
    <col min="3340" max="3340" width="7.85546875" style="1" customWidth="1"/>
    <col min="3341" max="3341" width="0" style="1" hidden="1" customWidth="1"/>
    <col min="3342" max="3342" width="7.5703125" style="1" customWidth="1"/>
    <col min="3343" max="3343" width="0" style="1" hidden="1" customWidth="1"/>
    <col min="3344" max="3344" width="7.42578125" style="1" customWidth="1"/>
    <col min="3345" max="3345" width="7.5703125" style="1" customWidth="1"/>
    <col min="3346" max="3584" width="9.140625" style="1"/>
    <col min="3585" max="3585" width="41" style="1" customWidth="1"/>
    <col min="3586" max="3586" width="0" style="1" hidden="1" customWidth="1"/>
    <col min="3587" max="3587" width="10" style="1" customWidth="1"/>
    <col min="3588" max="3588" width="8" style="1" customWidth="1"/>
    <col min="3589" max="3589" width="0" style="1" hidden="1" customWidth="1"/>
    <col min="3590" max="3590" width="9.140625" style="1" bestFit="1" customWidth="1"/>
    <col min="3591" max="3591" width="0" style="1" hidden="1" customWidth="1"/>
    <col min="3592" max="3592" width="7.42578125" style="1" customWidth="1"/>
    <col min="3593" max="3593" width="0" style="1" hidden="1" customWidth="1"/>
    <col min="3594" max="3594" width="7.5703125" style="1" customWidth="1"/>
    <col min="3595" max="3595" width="0" style="1" hidden="1" customWidth="1"/>
    <col min="3596" max="3596" width="7.85546875" style="1" customWidth="1"/>
    <col min="3597" max="3597" width="0" style="1" hidden="1" customWidth="1"/>
    <col min="3598" max="3598" width="7.5703125" style="1" customWidth="1"/>
    <col min="3599" max="3599" width="0" style="1" hidden="1" customWidth="1"/>
    <col min="3600" max="3600" width="7.42578125" style="1" customWidth="1"/>
    <col min="3601" max="3601" width="7.5703125" style="1" customWidth="1"/>
    <col min="3602" max="3840" width="9.140625" style="1"/>
    <col min="3841" max="3841" width="41" style="1" customWidth="1"/>
    <col min="3842" max="3842" width="0" style="1" hidden="1" customWidth="1"/>
    <col min="3843" max="3843" width="10" style="1" customWidth="1"/>
    <col min="3844" max="3844" width="8" style="1" customWidth="1"/>
    <col min="3845" max="3845" width="0" style="1" hidden="1" customWidth="1"/>
    <col min="3846" max="3846" width="9.140625" style="1" bestFit="1" customWidth="1"/>
    <col min="3847" max="3847" width="0" style="1" hidden="1" customWidth="1"/>
    <col min="3848" max="3848" width="7.42578125" style="1" customWidth="1"/>
    <col min="3849" max="3849" width="0" style="1" hidden="1" customWidth="1"/>
    <col min="3850" max="3850" width="7.5703125" style="1" customWidth="1"/>
    <col min="3851" max="3851" width="0" style="1" hidden="1" customWidth="1"/>
    <col min="3852" max="3852" width="7.85546875" style="1" customWidth="1"/>
    <col min="3853" max="3853" width="0" style="1" hidden="1" customWidth="1"/>
    <col min="3854" max="3854" width="7.5703125" style="1" customWidth="1"/>
    <col min="3855" max="3855" width="0" style="1" hidden="1" customWidth="1"/>
    <col min="3856" max="3856" width="7.42578125" style="1" customWidth="1"/>
    <col min="3857" max="3857" width="7.5703125" style="1" customWidth="1"/>
    <col min="3858" max="4096" width="9.140625" style="1"/>
    <col min="4097" max="4097" width="41" style="1" customWidth="1"/>
    <col min="4098" max="4098" width="0" style="1" hidden="1" customWidth="1"/>
    <col min="4099" max="4099" width="10" style="1" customWidth="1"/>
    <col min="4100" max="4100" width="8" style="1" customWidth="1"/>
    <col min="4101" max="4101" width="0" style="1" hidden="1" customWidth="1"/>
    <col min="4102" max="4102" width="9.140625" style="1" bestFit="1" customWidth="1"/>
    <col min="4103" max="4103" width="0" style="1" hidden="1" customWidth="1"/>
    <col min="4104" max="4104" width="7.42578125" style="1" customWidth="1"/>
    <col min="4105" max="4105" width="0" style="1" hidden="1" customWidth="1"/>
    <col min="4106" max="4106" width="7.5703125" style="1" customWidth="1"/>
    <col min="4107" max="4107" width="0" style="1" hidden="1" customWidth="1"/>
    <col min="4108" max="4108" width="7.85546875" style="1" customWidth="1"/>
    <col min="4109" max="4109" width="0" style="1" hidden="1" customWidth="1"/>
    <col min="4110" max="4110" width="7.5703125" style="1" customWidth="1"/>
    <col min="4111" max="4111" width="0" style="1" hidden="1" customWidth="1"/>
    <col min="4112" max="4112" width="7.42578125" style="1" customWidth="1"/>
    <col min="4113" max="4113" width="7.5703125" style="1" customWidth="1"/>
    <col min="4114" max="4352" width="9.140625" style="1"/>
    <col min="4353" max="4353" width="41" style="1" customWidth="1"/>
    <col min="4354" max="4354" width="0" style="1" hidden="1" customWidth="1"/>
    <col min="4355" max="4355" width="10" style="1" customWidth="1"/>
    <col min="4356" max="4356" width="8" style="1" customWidth="1"/>
    <col min="4357" max="4357" width="0" style="1" hidden="1" customWidth="1"/>
    <col min="4358" max="4358" width="9.140625" style="1" bestFit="1" customWidth="1"/>
    <col min="4359" max="4359" width="0" style="1" hidden="1" customWidth="1"/>
    <col min="4360" max="4360" width="7.42578125" style="1" customWidth="1"/>
    <col min="4361" max="4361" width="0" style="1" hidden="1" customWidth="1"/>
    <col min="4362" max="4362" width="7.5703125" style="1" customWidth="1"/>
    <col min="4363" max="4363" width="0" style="1" hidden="1" customWidth="1"/>
    <col min="4364" max="4364" width="7.85546875" style="1" customWidth="1"/>
    <col min="4365" max="4365" width="0" style="1" hidden="1" customWidth="1"/>
    <col min="4366" max="4366" width="7.5703125" style="1" customWidth="1"/>
    <col min="4367" max="4367" width="0" style="1" hidden="1" customWidth="1"/>
    <col min="4368" max="4368" width="7.42578125" style="1" customWidth="1"/>
    <col min="4369" max="4369" width="7.5703125" style="1" customWidth="1"/>
    <col min="4370" max="4608" width="9.140625" style="1"/>
    <col min="4609" max="4609" width="41" style="1" customWidth="1"/>
    <col min="4610" max="4610" width="0" style="1" hidden="1" customWidth="1"/>
    <col min="4611" max="4611" width="10" style="1" customWidth="1"/>
    <col min="4612" max="4612" width="8" style="1" customWidth="1"/>
    <col min="4613" max="4613" width="0" style="1" hidden="1" customWidth="1"/>
    <col min="4614" max="4614" width="9.140625" style="1" bestFit="1" customWidth="1"/>
    <col min="4615" max="4615" width="0" style="1" hidden="1" customWidth="1"/>
    <col min="4616" max="4616" width="7.42578125" style="1" customWidth="1"/>
    <col min="4617" max="4617" width="0" style="1" hidden="1" customWidth="1"/>
    <col min="4618" max="4618" width="7.5703125" style="1" customWidth="1"/>
    <col min="4619" max="4619" width="0" style="1" hidden="1" customWidth="1"/>
    <col min="4620" max="4620" width="7.85546875" style="1" customWidth="1"/>
    <col min="4621" max="4621" width="0" style="1" hidden="1" customWidth="1"/>
    <col min="4622" max="4622" width="7.5703125" style="1" customWidth="1"/>
    <col min="4623" max="4623" width="0" style="1" hidden="1" customWidth="1"/>
    <col min="4624" max="4624" width="7.42578125" style="1" customWidth="1"/>
    <col min="4625" max="4625" width="7.5703125" style="1" customWidth="1"/>
    <col min="4626" max="4864" width="9.140625" style="1"/>
    <col min="4865" max="4865" width="41" style="1" customWidth="1"/>
    <col min="4866" max="4866" width="0" style="1" hidden="1" customWidth="1"/>
    <col min="4867" max="4867" width="10" style="1" customWidth="1"/>
    <col min="4868" max="4868" width="8" style="1" customWidth="1"/>
    <col min="4869" max="4869" width="0" style="1" hidden="1" customWidth="1"/>
    <col min="4870" max="4870" width="9.140625" style="1" bestFit="1" customWidth="1"/>
    <col min="4871" max="4871" width="0" style="1" hidden="1" customWidth="1"/>
    <col min="4872" max="4872" width="7.42578125" style="1" customWidth="1"/>
    <col min="4873" max="4873" width="0" style="1" hidden="1" customWidth="1"/>
    <col min="4874" max="4874" width="7.5703125" style="1" customWidth="1"/>
    <col min="4875" max="4875" width="0" style="1" hidden="1" customWidth="1"/>
    <col min="4876" max="4876" width="7.85546875" style="1" customWidth="1"/>
    <col min="4877" max="4877" width="0" style="1" hidden="1" customWidth="1"/>
    <col min="4878" max="4878" width="7.5703125" style="1" customWidth="1"/>
    <col min="4879" max="4879" width="0" style="1" hidden="1" customWidth="1"/>
    <col min="4880" max="4880" width="7.42578125" style="1" customWidth="1"/>
    <col min="4881" max="4881" width="7.5703125" style="1" customWidth="1"/>
    <col min="4882" max="5120" width="9.140625" style="1"/>
    <col min="5121" max="5121" width="41" style="1" customWidth="1"/>
    <col min="5122" max="5122" width="0" style="1" hidden="1" customWidth="1"/>
    <col min="5123" max="5123" width="10" style="1" customWidth="1"/>
    <col min="5124" max="5124" width="8" style="1" customWidth="1"/>
    <col min="5125" max="5125" width="0" style="1" hidden="1" customWidth="1"/>
    <col min="5126" max="5126" width="9.140625" style="1" bestFit="1" customWidth="1"/>
    <col min="5127" max="5127" width="0" style="1" hidden="1" customWidth="1"/>
    <col min="5128" max="5128" width="7.42578125" style="1" customWidth="1"/>
    <col min="5129" max="5129" width="0" style="1" hidden="1" customWidth="1"/>
    <col min="5130" max="5130" width="7.5703125" style="1" customWidth="1"/>
    <col min="5131" max="5131" width="0" style="1" hidden="1" customWidth="1"/>
    <col min="5132" max="5132" width="7.85546875" style="1" customWidth="1"/>
    <col min="5133" max="5133" width="0" style="1" hidden="1" customWidth="1"/>
    <col min="5134" max="5134" width="7.5703125" style="1" customWidth="1"/>
    <col min="5135" max="5135" width="0" style="1" hidden="1" customWidth="1"/>
    <col min="5136" max="5136" width="7.42578125" style="1" customWidth="1"/>
    <col min="5137" max="5137" width="7.5703125" style="1" customWidth="1"/>
    <col min="5138" max="5376" width="9.140625" style="1"/>
    <col min="5377" max="5377" width="41" style="1" customWidth="1"/>
    <col min="5378" max="5378" width="0" style="1" hidden="1" customWidth="1"/>
    <col min="5379" max="5379" width="10" style="1" customWidth="1"/>
    <col min="5380" max="5380" width="8" style="1" customWidth="1"/>
    <col min="5381" max="5381" width="0" style="1" hidden="1" customWidth="1"/>
    <col min="5382" max="5382" width="9.140625" style="1" bestFit="1" customWidth="1"/>
    <col min="5383" max="5383" width="0" style="1" hidden="1" customWidth="1"/>
    <col min="5384" max="5384" width="7.42578125" style="1" customWidth="1"/>
    <col min="5385" max="5385" width="0" style="1" hidden="1" customWidth="1"/>
    <col min="5386" max="5386" width="7.5703125" style="1" customWidth="1"/>
    <col min="5387" max="5387" width="0" style="1" hidden="1" customWidth="1"/>
    <col min="5388" max="5388" width="7.85546875" style="1" customWidth="1"/>
    <col min="5389" max="5389" width="0" style="1" hidden="1" customWidth="1"/>
    <col min="5390" max="5390" width="7.5703125" style="1" customWidth="1"/>
    <col min="5391" max="5391" width="0" style="1" hidden="1" customWidth="1"/>
    <col min="5392" max="5392" width="7.42578125" style="1" customWidth="1"/>
    <col min="5393" max="5393" width="7.5703125" style="1" customWidth="1"/>
    <col min="5394" max="5632" width="9.140625" style="1"/>
    <col min="5633" max="5633" width="41" style="1" customWidth="1"/>
    <col min="5634" max="5634" width="0" style="1" hidden="1" customWidth="1"/>
    <col min="5635" max="5635" width="10" style="1" customWidth="1"/>
    <col min="5636" max="5636" width="8" style="1" customWidth="1"/>
    <col min="5637" max="5637" width="0" style="1" hidden="1" customWidth="1"/>
    <col min="5638" max="5638" width="9.140625" style="1" bestFit="1" customWidth="1"/>
    <col min="5639" max="5639" width="0" style="1" hidden="1" customWidth="1"/>
    <col min="5640" max="5640" width="7.42578125" style="1" customWidth="1"/>
    <col min="5641" max="5641" width="0" style="1" hidden="1" customWidth="1"/>
    <col min="5642" max="5642" width="7.5703125" style="1" customWidth="1"/>
    <col min="5643" max="5643" width="0" style="1" hidden="1" customWidth="1"/>
    <col min="5644" max="5644" width="7.85546875" style="1" customWidth="1"/>
    <col min="5645" max="5645" width="0" style="1" hidden="1" customWidth="1"/>
    <col min="5646" max="5646" width="7.5703125" style="1" customWidth="1"/>
    <col min="5647" max="5647" width="0" style="1" hidden="1" customWidth="1"/>
    <col min="5648" max="5648" width="7.42578125" style="1" customWidth="1"/>
    <col min="5649" max="5649" width="7.5703125" style="1" customWidth="1"/>
    <col min="5650" max="5888" width="9.140625" style="1"/>
    <col min="5889" max="5889" width="41" style="1" customWidth="1"/>
    <col min="5890" max="5890" width="0" style="1" hidden="1" customWidth="1"/>
    <col min="5891" max="5891" width="10" style="1" customWidth="1"/>
    <col min="5892" max="5892" width="8" style="1" customWidth="1"/>
    <col min="5893" max="5893" width="0" style="1" hidden="1" customWidth="1"/>
    <col min="5894" max="5894" width="9.140625" style="1" bestFit="1" customWidth="1"/>
    <col min="5895" max="5895" width="0" style="1" hidden="1" customWidth="1"/>
    <col min="5896" max="5896" width="7.42578125" style="1" customWidth="1"/>
    <col min="5897" max="5897" width="0" style="1" hidden="1" customWidth="1"/>
    <col min="5898" max="5898" width="7.5703125" style="1" customWidth="1"/>
    <col min="5899" max="5899" width="0" style="1" hidden="1" customWidth="1"/>
    <col min="5900" max="5900" width="7.85546875" style="1" customWidth="1"/>
    <col min="5901" max="5901" width="0" style="1" hidden="1" customWidth="1"/>
    <col min="5902" max="5902" width="7.5703125" style="1" customWidth="1"/>
    <col min="5903" max="5903" width="0" style="1" hidden="1" customWidth="1"/>
    <col min="5904" max="5904" width="7.42578125" style="1" customWidth="1"/>
    <col min="5905" max="5905" width="7.5703125" style="1" customWidth="1"/>
    <col min="5906" max="6144" width="9.140625" style="1"/>
    <col min="6145" max="6145" width="41" style="1" customWidth="1"/>
    <col min="6146" max="6146" width="0" style="1" hidden="1" customWidth="1"/>
    <col min="6147" max="6147" width="10" style="1" customWidth="1"/>
    <col min="6148" max="6148" width="8" style="1" customWidth="1"/>
    <col min="6149" max="6149" width="0" style="1" hidden="1" customWidth="1"/>
    <col min="6150" max="6150" width="9.140625" style="1" bestFit="1" customWidth="1"/>
    <col min="6151" max="6151" width="0" style="1" hidden="1" customWidth="1"/>
    <col min="6152" max="6152" width="7.42578125" style="1" customWidth="1"/>
    <col min="6153" max="6153" width="0" style="1" hidden="1" customWidth="1"/>
    <col min="6154" max="6154" width="7.5703125" style="1" customWidth="1"/>
    <col min="6155" max="6155" width="0" style="1" hidden="1" customWidth="1"/>
    <col min="6156" max="6156" width="7.85546875" style="1" customWidth="1"/>
    <col min="6157" max="6157" width="0" style="1" hidden="1" customWidth="1"/>
    <col min="6158" max="6158" width="7.5703125" style="1" customWidth="1"/>
    <col min="6159" max="6159" width="0" style="1" hidden="1" customWidth="1"/>
    <col min="6160" max="6160" width="7.42578125" style="1" customWidth="1"/>
    <col min="6161" max="6161" width="7.5703125" style="1" customWidth="1"/>
    <col min="6162" max="6400" width="9.140625" style="1"/>
    <col min="6401" max="6401" width="41" style="1" customWidth="1"/>
    <col min="6402" max="6402" width="0" style="1" hidden="1" customWidth="1"/>
    <col min="6403" max="6403" width="10" style="1" customWidth="1"/>
    <col min="6404" max="6404" width="8" style="1" customWidth="1"/>
    <col min="6405" max="6405" width="0" style="1" hidden="1" customWidth="1"/>
    <col min="6406" max="6406" width="9.140625" style="1" bestFit="1" customWidth="1"/>
    <col min="6407" max="6407" width="0" style="1" hidden="1" customWidth="1"/>
    <col min="6408" max="6408" width="7.42578125" style="1" customWidth="1"/>
    <col min="6409" max="6409" width="0" style="1" hidden="1" customWidth="1"/>
    <col min="6410" max="6410" width="7.5703125" style="1" customWidth="1"/>
    <col min="6411" max="6411" width="0" style="1" hidden="1" customWidth="1"/>
    <col min="6412" max="6412" width="7.85546875" style="1" customWidth="1"/>
    <col min="6413" max="6413" width="0" style="1" hidden="1" customWidth="1"/>
    <col min="6414" max="6414" width="7.5703125" style="1" customWidth="1"/>
    <col min="6415" max="6415" width="0" style="1" hidden="1" customWidth="1"/>
    <col min="6416" max="6416" width="7.42578125" style="1" customWidth="1"/>
    <col min="6417" max="6417" width="7.5703125" style="1" customWidth="1"/>
    <col min="6418" max="6656" width="9.140625" style="1"/>
    <col min="6657" max="6657" width="41" style="1" customWidth="1"/>
    <col min="6658" max="6658" width="0" style="1" hidden="1" customWidth="1"/>
    <col min="6659" max="6659" width="10" style="1" customWidth="1"/>
    <col min="6660" max="6660" width="8" style="1" customWidth="1"/>
    <col min="6661" max="6661" width="0" style="1" hidden="1" customWidth="1"/>
    <col min="6662" max="6662" width="9.140625" style="1" bestFit="1" customWidth="1"/>
    <col min="6663" max="6663" width="0" style="1" hidden="1" customWidth="1"/>
    <col min="6664" max="6664" width="7.42578125" style="1" customWidth="1"/>
    <col min="6665" max="6665" width="0" style="1" hidden="1" customWidth="1"/>
    <col min="6666" max="6666" width="7.5703125" style="1" customWidth="1"/>
    <col min="6667" max="6667" width="0" style="1" hidden="1" customWidth="1"/>
    <col min="6668" max="6668" width="7.85546875" style="1" customWidth="1"/>
    <col min="6669" max="6669" width="0" style="1" hidden="1" customWidth="1"/>
    <col min="6670" max="6670" width="7.5703125" style="1" customWidth="1"/>
    <col min="6671" max="6671" width="0" style="1" hidden="1" customWidth="1"/>
    <col min="6672" max="6672" width="7.42578125" style="1" customWidth="1"/>
    <col min="6673" max="6673" width="7.5703125" style="1" customWidth="1"/>
    <col min="6674" max="6912" width="9.140625" style="1"/>
    <col min="6913" max="6913" width="41" style="1" customWidth="1"/>
    <col min="6914" max="6914" width="0" style="1" hidden="1" customWidth="1"/>
    <col min="6915" max="6915" width="10" style="1" customWidth="1"/>
    <col min="6916" max="6916" width="8" style="1" customWidth="1"/>
    <col min="6917" max="6917" width="0" style="1" hidden="1" customWidth="1"/>
    <col min="6918" max="6918" width="9.140625" style="1" bestFit="1" customWidth="1"/>
    <col min="6919" max="6919" width="0" style="1" hidden="1" customWidth="1"/>
    <col min="6920" max="6920" width="7.42578125" style="1" customWidth="1"/>
    <col min="6921" max="6921" width="0" style="1" hidden="1" customWidth="1"/>
    <col min="6922" max="6922" width="7.5703125" style="1" customWidth="1"/>
    <col min="6923" max="6923" width="0" style="1" hidden="1" customWidth="1"/>
    <col min="6924" max="6924" width="7.85546875" style="1" customWidth="1"/>
    <col min="6925" max="6925" width="0" style="1" hidden="1" customWidth="1"/>
    <col min="6926" max="6926" width="7.5703125" style="1" customWidth="1"/>
    <col min="6927" max="6927" width="0" style="1" hidden="1" customWidth="1"/>
    <col min="6928" max="6928" width="7.42578125" style="1" customWidth="1"/>
    <col min="6929" max="6929" width="7.5703125" style="1" customWidth="1"/>
    <col min="6930" max="7168" width="9.140625" style="1"/>
    <col min="7169" max="7169" width="41" style="1" customWidth="1"/>
    <col min="7170" max="7170" width="0" style="1" hidden="1" customWidth="1"/>
    <col min="7171" max="7171" width="10" style="1" customWidth="1"/>
    <col min="7172" max="7172" width="8" style="1" customWidth="1"/>
    <col min="7173" max="7173" width="0" style="1" hidden="1" customWidth="1"/>
    <col min="7174" max="7174" width="9.140625" style="1" bestFit="1" customWidth="1"/>
    <col min="7175" max="7175" width="0" style="1" hidden="1" customWidth="1"/>
    <col min="7176" max="7176" width="7.42578125" style="1" customWidth="1"/>
    <col min="7177" max="7177" width="0" style="1" hidden="1" customWidth="1"/>
    <col min="7178" max="7178" width="7.5703125" style="1" customWidth="1"/>
    <col min="7179" max="7179" width="0" style="1" hidden="1" customWidth="1"/>
    <col min="7180" max="7180" width="7.85546875" style="1" customWidth="1"/>
    <col min="7181" max="7181" width="0" style="1" hidden="1" customWidth="1"/>
    <col min="7182" max="7182" width="7.5703125" style="1" customWidth="1"/>
    <col min="7183" max="7183" width="0" style="1" hidden="1" customWidth="1"/>
    <col min="7184" max="7184" width="7.42578125" style="1" customWidth="1"/>
    <col min="7185" max="7185" width="7.5703125" style="1" customWidth="1"/>
    <col min="7186" max="7424" width="9.140625" style="1"/>
    <col min="7425" max="7425" width="41" style="1" customWidth="1"/>
    <col min="7426" max="7426" width="0" style="1" hidden="1" customWidth="1"/>
    <col min="7427" max="7427" width="10" style="1" customWidth="1"/>
    <col min="7428" max="7428" width="8" style="1" customWidth="1"/>
    <col min="7429" max="7429" width="0" style="1" hidden="1" customWidth="1"/>
    <col min="7430" max="7430" width="9.140625" style="1" bestFit="1" customWidth="1"/>
    <col min="7431" max="7431" width="0" style="1" hidden="1" customWidth="1"/>
    <col min="7432" max="7432" width="7.42578125" style="1" customWidth="1"/>
    <col min="7433" max="7433" width="0" style="1" hidden="1" customWidth="1"/>
    <col min="7434" max="7434" width="7.5703125" style="1" customWidth="1"/>
    <col min="7435" max="7435" width="0" style="1" hidden="1" customWidth="1"/>
    <col min="7436" max="7436" width="7.85546875" style="1" customWidth="1"/>
    <col min="7437" max="7437" width="0" style="1" hidden="1" customWidth="1"/>
    <col min="7438" max="7438" width="7.5703125" style="1" customWidth="1"/>
    <col min="7439" max="7439" width="0" style="1" hidden="1" customWidth="1"/>
    <col min="7440" max="7440" width="7.42578125" style="1" customWidth="1"/>
    <col min="7441" max="7441" width="7.5703125" style="1" customWidth="1"/>
    <col min="7442" max="7680" width="9.140625" style="1"/>
    <col min="7681" max="7681" width="41" style="1" customWidth="1"/>
    <col min="7682" max="7682" width="0" style="1" hidden="1" customWidth="1"/>
    <col min="7683" max="7683" width="10" style="1" customWidth="1"/>
    <col min="7684" max="7684" width="8" style="1" customWidth="1"/>
    <col min="7685" max="7685" width="0" style="1" hidden="1" customWidth="1"/>
    <col min="7686" max="7686" width="9.140625" style="1" bestFit="1" customWidth="1"/>
    <col min="7687" max="7687" width="0" style="1" hidden="1" customWidth="1"/>
    <col min="7688" max="7688" width="7.42578125" style="1" customWidth="1"/>
    <col min="7689" max="7689" width="0" style="1" hidden="1" customWidth="1"/>
    <col min="7690" max="7690" width="7.5703125" style="1" customWidth="1"/>
    <col min="7691" max="7691" width="0" style="1" hidden="1" customWidth="1"/>
    <col min="7692" max="7692" width="7.85546875" style="1" customWidth="1"/>
    <col min="7693" max="7693" width="0" style="1" hidden="1" customWidth="1"/>
    <col min="7694" max="7694" width="7.5703125" style="1" customWidth="1"/>
    <col min="7695" max="7695" width="0" style="1" hidden="1" customWidth="1"/>
    <col min="7696" max="7696" width="7.42578125" style="1" customWidth="1"/>
    <col min="7697" max="7697" width="7.5703125" style="1" customWidth="1"/>
    <col min="7698" max="7936" width="9.140625" style="1"/>
    <col min="7937" max="7937" width="41" style="1" customWidth="1"/>
    <col min="7938" max="7938" width="0" style="1" hidden="1" customWidth="1"/>
    <col min="7939" max="7939" width="10" style="1" customWidth="1"/>
    <col min="7940" max="7940" width="8" style="1" customWidth="1"/>
    <col min="7941" max="7941" width="0" style="1" hidden="1" customWidth="1"/>
    <col min="7942" max="7942" width="9.140625" style="1" bestFit="1" customWidth="1"/>
    <col min="7943" max="7943" width="0" style="1" hidden="1" customWidth="1"/>
    <col min="7944" max="7944" width="7.42578125" style="1" customWidth="1"/>
    <col min="7945" max="7945" width="0" style="1" hidden="1" customWidth="1"/>
    <col min="7946" max="7946" width="7.5703125" style="1" customWidth="1"/>
    <col min="7947" max="7947" width="0" style="1" hidden="1" customWidth="1"/>
    <col min="7948" max="7948" width="7.85546875" style="1" customWidth="1"/>
    <col min="7949" max="7949" width="0" style="1" hidden="1" customWidth="1"/>
    <col min="7950" max="7950" width="7.5703125" style="1" customWidth="1"/>
    <col min="7951" max="7951" width="0" style="1" hidden="1" customWidth="1"/>
    <col min="7952" max="7952" width="7.42578125" style="1" customWidth="1"/>
    <col min="7953" max="7953" width="7.5703125" style="1" customWidth="1"/>
    <col min="7954" max="8192" width="9.140625" style="1"/>
    <col min="8193" max="8193" width="41" style="1" customWidth="1"/>
    <col min="8194" max="8194" width="0" style="1" hidden="1" customWidth="1"/>
    <col min="8195" max="8195" width="10" style="1" customWidth="1"/>
    <col min="8196" max="8196" width="8" style="1" customWidth="1"/>
    <col min="8197" max="8197" width="0" style="1" hidden="1" customWidth="1"/>
    <col min="8198" max="8198" width="9.140625" style="1" bestFit="1" customWidth="1"/>
    <col min="8199" max="8199" width="0" style="1" hidden="1" customWidth="1"/>
    <col min="8200" max="8200" width="7.42578125" style="1" customWidth="1"/>
    <col min="8201" max="8201" width="0" style="1" hidden="1" customWidth="1"/>
    <col min="8202" max="8202" width="7.5703125" style="1" customWidth="1"/>
    <col min="8203" max="8203" width="0" style="1" hidden="1" customWidth="1"/>
    <col min="8204" max="8204" width="7.85546875" style="1" customWidth="1"/>
    <col min="8205" max="8205" width="0" style="1" hidden="1" customWidth="1"/>
    <col min="8206" max="8206" width="7.5703125" style="1" customWidth="1"/>
    <col min="8207" max="8207" width="0" style="1" hidden="1" customWidth="1"/>
    <col min="8208" max="8208" width="7.42578125" style="1" customWidth="1"/>
    <col min="8209" max="8209" width="7.5703125" style="1" customWidth="1"/>
    <col min="8210" max="8448" width="9.140625" style="1"/>
    <col min="8449" max="8449" width="41" style="1" customWidth="1"/>
    <col min="8450" max="8450" width="0" style="1" hidden="1" customWidth="1"/>
    <col min="8451" max="8451" width="10" style="1" customWidth="1"/>
    <col min="8452" max="8452" width="8" style="1" customWidth="1"/>
    <col min="8453" max="8453" width="0" style="1" hidden="1" customWidth="1"/>
    <col min="8454" max="8454" width="9.140625" style="1" bestFit="1" customWidth="1"/>
    <col min="8455" max="8455" width="0" style="1" hidden="1" customWidth="1"/>
    <col min="8456" max="8456" width="7.42578125" style="1" customWidth="1"/>
    <col min="8457" max="8457" width="0" style="1" hidden="1" customWidth="1"/>
    <col min="8458" max="8458" width="7.5703125" style="1" customWidth="1"/>
    <col min="8459" max="8459" width="0" style="1" hidden="1" customWidth="1"/>
    <col min="8460" max="8460" width="7.85546875" style="1" customWidth="1"/>
    <col min="8461" max="8461" width="0" style="1" hidden="1" customWidth="1"/>
    <col min="8462" max="8462" width="7.5703125" style="1" customWidth="1"/>
    <col min="8463" max="8463" width="0" style="1" hidden="1" customWidth="1"/>
    <col min="8464" max="8464" width="7.42578125" style="1" customWidth="1"/>
    <col min="8465" max="8465" width="7.5703125" style="1" customWidth="1"/>
    <col min="8466" max="8704" width="9.140625" style="1"/>
    <col min="8705" max="8705" width="41" style="1" customWidth="1"/>
    <col min="8706" max="8706" width="0" style="1" hidden="1" customWidth="1"/>
    <col min="8707" max="8707" width="10" style="1" customWidth="1"/>
    <col min="8708" max="8708" width="8" style="1" customWidth="1"/>
    <col min="8709" max="8709" width="0" style="1" hidden="1" customWidth="1"/>
    <col min="8710" max="8710" width="9.140625" style="1" bestFit="1" customWidth="1"/>
    <col min="8711" max="8711" width="0" style="1" hidden="1" customWidth="1"/>
    <col min="8712" max="8712" width="7.42578125" style="1" customWidth="1"/>
    <col min="8713" max="8713" width="0" style="1" hidden="1" customWidth="1"/>
    <col min="8714" max="8714" width="7.5703125" style="1" customWidth="1"/>
    <col min="8715" max="8715" width="0" style="1" hidden="1" customWidth="1"/>
    <col min="8716" max="8716" width="7.85546875" style="1" customWidth="1"/>
    <col min="8717" max="8717" width="0" style="1" hidden="1" customWidth="1"/>
    <col min="8718" max="8718" width="7.5703125" style="1" customWidth="1"/>
    <col min="8719" max="8719" width="0" style="1" hidden="1" customWidth="1"/>
    <col min="8720" max="8720" width="7.42578125" style="1" customWidth="1"/>
    <col min="8721" max="8721" width="7.5703125" style="1" customWidth="1"/>
    <col min="8722" max="8960" width="9.140625" style="1"/>
    <col min="8961" max="8961" width="41" style="1" customWidth="1"/>
    <col min="8962" max="8962" width="0" style="1" hidden="1" customWidth="1"/>
    <col min="8963" max="8963" width="10" style="1" customWidth="1"/>
    <col min="8964" max="8964" width="8" style="1" customWidth="1"/>
    <col min="8965" max="8965" width="0" style="1" hidden="1" customWidth="1"/>
    <col min="8966" max="8966" width="9.140625" style="1" bestFit="1" customWidth="1"/>
    <col min="8967" max="8967" width="0" style="1" hidden="1" customWidth="1"/>
    <col min="8968" max="8968" width="7.42578125" style="1" customWidth="1"/>
    <col min="8969" max="8969" width="0" style="1" hidden="1" customWidth="1"/>
    <col min="8970" max="8970" width="7.5703125" style="1" customWidth="1"/>
    <col min="8971" max="8971" width="0" style="1" hidden="1" customWidth="1"/>
    <col min="8972" max="8972" width="7.85546875" style="1" customWidth="1"/>
    <col min="8973" max="8973" width="0" style="1" hidden="1" customWidth="1"/>
    <col min="8974" max="8974" width="7.5703125" style="1" customWidth="1"/>
    <col min="8975" max="8975" width="0" style="1" hidden="1" customWidth="1"/>
    <col min="8976" max="8976" width="7.42578125" style="1" customWidth="1"/>
    <col min="8977" max="8977" width="7.5703125" style="1" customWidth="1"/>
    <col min="8978" max="9216" width="9.140625" style="1"/>
    <col min="9217" max="9217" width="41" style="1" customWidth="1"/>
    <col min="9218" max="9218" width="0" style="1" hidden="1" customWidth="1"/>
    <col min="9219" max="9219" width="10" style="1" customWidth="1"/>
    <col min="9220" max="9220" width="8" style="1" customWidth="1"/>
    <col min="9221" max="9221" width="0" style="1" hidden="1" customWidth="1"/>
    <col min="9222" max="9222" width="9.140625" style="1" bestFit="1" customWidth="1"/>
    <col min="9223" max="9223" width="0" style="1" hidden="1" customWidth="1"/>
    <col min="9224" max="9224" width="7.42578125" style="1" customWidth="1"/>
    <col min="9225" max="9225" width="0" style="1" hidden="1" customWidth="1"/>
    <col min="9226" max="9226" width="7.5703125" style="1" customWidth="1"/>
    <col min="9227" max="9227" width="0" style="1" hidden="1" customWidth="1"/>
    <col min="9228" max="9228" width="7.85546875" style="1" customWidth="1"/>
    <col min="9229" max="9229" width="0" style="1" hidden="1" customWidth="1"/>
    <col min="9230" max="9230" width="7.5703125" style="1" customWidth="1"/>
    <col min="9231" max="9231" width="0" style="1" hidden="1" customWidth="1"/>
    <col min="9232" max="9232" width="7.42578125" style="1" customWidth="1"/>
    <col min="9233" max="9233" width="7.5703125" style="1" customWidth="1"/>
    <col min="9234" max="9472" width="9.140625" style="1"/>
    <col min="9473" max="9473" width="41" style="1" customWidth="1"/>
    <col min="9474" max="9474" width="0" style="1" hidden="1" customWidth="1"/>
    <col min="9475" max="9475" width="10" style="1" customWidth="1"/>
    <col min="9476" max="9476" width="8" style="1" customWidth="1"/>
    <col min="9477" max="9477" width="0" style="1" hidden="1" customWidth="1"/>
    <col min="9478" max="9478" width="9.140625" style="1" bestFit="1" customWidth="1"/>
    <col min="9479" max="9479" width="0" style="1" hidden="1" customWidth="1"/>
    <col min="9480" max="9480" width="7.42578125" style="1" customWidth="1"/>
    <col min="9481" max="9481" width="0" style="1" hidden="1" customWidth="1"/>
    <col min="9482" max="9482" width="7.5703125" style="1" customWidth="1"/>
    <col min="9483" max="9483" width="0" style="1" hidden="1" customWidth="1"/>
    <col min="9484" max="9484" width="7.85546875" style="1" customWidth="1"/>
    <col min="9485" max="9485" width="0" style="1" hidden="1" customWidth="1"/>
    <col min="9486" max="9486" width="7.5703125" style="1" customWidth="1"/>
    <col min="9487" max="9487" width="0" style="1" hidden="1" customWidth="1"/>
    <col min="9488" max="9488" width="7.42578125" style="1" customWidth="1"/>
    <col min="9489" max="9489" width="7.5703125" style="1" customWidth="1"/>
    <col min="9490" max="9728" width="9.140625" style="1"/>
    <col min="9729" max="9729" width="41" style="1" customWidth="1"/>
    <col min="9730" max="9730" width="0" style="1" hidden="1" customWidth="1"/>
    <col min="9731" max="9731" width="10" style="1" customWidth="1"/>
    <col min="9732" max="9732" width="8" style="1" customWidth="1"/>
    <col min="9733" max="9733" width="0" style="1" hidden="1" customWidth="1"/>
    <col min="9734" max="9734" width="9.140625" style="1" bestFit="1" customWidth="1"/>
    <col min="9735" max="9735" width="0" style="1" hidden="1" customWidth="1"/>
    <col min="9736" max="9736" width="7.42578125" style="1" customWidth="1"/>
    <col min="9737" max="9737" width="0" style="1" hidden="1" customWidth="1"/>
    <col min="9738" max="9738" width="7.5703125" style="1" customWidth="1"/>
    <col min="9739" max="9739" width="0" style="1" hidden="1" customWidth="1"/>
    <col min="9740" max="9740" width="7.85546875" style="1" customWidth="1"/>
    <col min="9741" max="9741" width="0" style="1" hidden="1" customWidth="1"/>
    <col min="9742" max="9742" width="7.5703125" style="1" customWidth="1"/>
    <col min="9743" max="9743" width="0" style="1" hidden="1" customWidth="1"/>
    <col min="9744" max="9744" width="7.42578125" style="1" customWidth="1"/>
    <col min="9745" max="9745" width="7.5703125" style="1" customWidth="1"/>
    <col min="9746" max="9984" width="9.140625" style="1"/>
    <col min="9985" max="9985" width="41" style="1" customWidth="1"/>
    <col min="9986" max="9986" width="0" style="1" hidden="1" customWidth="1"/>
    <col min="9987" max="9987" width="10" style="1" customWidth="1"/>
    <col min="9988" max="9988" width="8" style="1" customWidth="1"/>
    <col min="9989" max="9989" width="0" style="1" hidden="1" customWidth="1"/>
    <col min="9990" max="9990" width="9.140625" style="1" bestFit="1" customWidth="1"/>
    <col min="9991" max="9991" width="0" style="1" hidden="1" customWidth="1"/>
    <col min="9992" max="9992" width="7.42578125" style="1" customWidth="1"/>
    <col min="9993" max="9993" width="0" style="1" hidden="1" customWidth="1"/>
    <col min="9994" max="9994" width="7.5703125" style="1" customWidth="1"/>
    <col min="9995" max="9995" width="0" style="1" hidden="1" customWidth="1"/>
    <col min="9996" max="9996" width="7.85546875" style="1" customWidth="1"/>
    <col min="9997" max="9997" width="0" style="1" hidden="1" customWidth="1"/>
    <col min="9998" max="9998" width="7.5703125" style="1" customWidth="1"/>
    <col min="9999" max="9999" width="0" style="1" hidden="1" customWidth="1"/>
    <col min="10000" max="10000" width="7.42578125" style="1" customWidth="1"/>
    <col min="10001" max="10001" width="7.5703125" style="1" customWidth="1"/>
    <col min="10002" max="10240" width="9.140625" style="1"/>
    <col min="10241" max="10241" width="41" style="1" customWidth="1"/>
    <col min="10242" max="10242" width="0" style="1" hidden="1" customWidth="1"/>
    <col min="10243" max="10243" width="10" style="1" customWidth="1"/>
    <col min="10244" max="10244" width="8" style="1" customWidth="1"/>
    <col min="10245" max="10245" width="0" style="1" hidden="1" customWidth="1"/>
    <col min="10246" max="10246" width="9.140625" style="1" bestFit="1" customWidth="1"/>
    <col min="10247" max="10247" width="0" style="1" hidden="1" customWidth="1"/>
    <col min="10248" max="10248" width="7.42578125" style="1" customWidth="1"/>
    <col min="10249" max="10249" width="0" style="1" hidden="1" customWidth="1"/>
    <col min="10250" max="10250" width="7.5703125" style="1" customWidth="1"/>
    <col min="10251" max="10251" width="0" style="1" hidden="1" customWidth="1"/>
    <col min="10252" max="10252" width="7.85546875" style="1" customWidth="1"/>
    <col min="10253" max="10253" width="0" style="1" hidden="1" customWidth="1"/>
    <col min="10254" max="10254" width="7.5703125" style="1" customWidth="1"/>
    <col min="10255" max="10255" width="0" style="1" hidden="1" customWidth="1"/>
    <col min="10256" max="10256" width="7.42578125" style="1" customWidth="1"/>
    <col min="10257" max="10257" width="7.5703125" style="1" customWidth="1"/>
    <col min="10258" max="10496" width="9.140625" style="1"/>
    <col min="10497" max="10497" width="41" style="1" customWidth="1"/>
    <col min="10498" max="10498" width="0" style="1" hidden="1" customWidth="1"/>
    <col min="10499" max="10499" width="10" style="1" customWidth="1"/>
    <col min="10500" max="10500" width="8" style="1" customWidth="1"/>
    <col min="10501" max="10501" width="0" style="1" hidden="1" customWidth="1"/>
    <col min="10502" max="10502" width="9.140625" style="1" bestFit="1" customWidth="1"/>
    <col min="10503" max="10503" width="0" style="1" hidden="1" customWidth="1"/>
    <col min="10504" max="10504" width="7.42578125" style="1" customWidth="1"/>
    <col min="10505" max="10505" width="0" style="1" hidden="1" customWidth="1"/>
    <col min="10506" max="10506" width="7.5703125" style="1" customWidth="1"/>
    <col min="10507" max="10507" width="0" style="1" hidden="1" customWidth="1"/>
    <col min="10508" max="10508" width="7.85546875" style="1" customWidth="1"/>
    <col min="10509" max="10509" width="0" style="1" hidden="1" customWidth="1"/>
    <col min="10510" max="10510" width="7.5703125" style="1" customWidth="1"/>
    <col min="10511" max="10511" width="0" style="1" hidden="1" customWidth="1"/>
    <col min="10512" max="10512" width="7.42578125" style="1" customWidth="1"/>
    <col min="10513" max="10513" width="7.5703125" style="1" customWidth="1"/>
    <col min="10514" max="10752" width="9.140625" style="1"/>
    <col min="10753" max="10753" width="41" style="1" customWidth="1"/>
    <col min="10754" max="10754" width="0" style="1" hidden="1" customWidth="1"/>
    <col min="10755" max="10755" width="10" style="1" customWidth="1"/>
    <col min="10756" max="10756" width="8" style="1" customWidth="1"/>
    <col min="10757" max="10757" width="0" style="1" hidden="1" customWidth="1"/>
    <col min="10758" max="10758" width="9.140625" style="1" bestFit="1" customWidth="1"/>
    <col min="10759" max="10759" width="0" style="1" hidden="1" customWidth="1"/>
    <col min="10760" max="10760" width="7.42578125" style="1" customWidth="1"/>
    <col min="10761" max="10761" width="0" style="1" hidden="1" customWidth="1"/>
    <col min="10762" max="10762" width="7.5703125" style="1" customWidth="1"/>
    <col min="10763" max="10763" width="0" style="1" hidden="1" customWidth="1"/>
    <col min="10764" max="10764" width="7.85546875" style="1" customWidth="1"/>
    <col min="10765" max="10765" width="0" style="1" hidden="1" customWidth="1"/>
    <col min="10766" max="10766" width="7.5703125" style="1" customWidth="1"/>
    <col min="10767" max="10767" width="0" style="1" hidden="1" customWidth="1"/>
    <col min="10768" max="10768" width="7.42578125" style="1" customWidth="1"/>
    <col min="10769" max="10769" width="7.5703125" style="1" customWidth="1"/>
    <col min="10770" max="11008" width="9.140625" style="1"/>
    <col min="11009" max="11009" width="41" style="1" customWidth="1"/>
    <col min="11010" max="11010" width="0" style="1" hidden="1" customWidth="1"/>
    <col min="11011" max="11011" width="10" style="1" customWidth="1"/>
    <col min="11012" max="11012" width="8" style="1" customWidth="1"/>
    <col min="11013" max="11013" width="0" style="1" hidden="1" customWidth="1"/>
    <col min="11014" max="11014" width="9.140625" style="1" bestFit="1" customWidth="1"/>
    <col min="11015" max="11015" width="0" style="1" hidden="1" customWidth="1"/>
    <col min="11016" max="11016" width="7.42578125" style="1" customWidth="1"/>
    <col min="11017" max="11017" width="0" style="1" hidden="1" customWidth="1"/>
    <col min="11018" max="11018" width="7.5703125" style="1" customWidth="1"/>
    <col min="11019" max="11019" width="0" style="1" hidden="1" customWidth="1"/>
    <col min="11020" max="11020" width="7.85546875" style="1" customWidth="1"/>
    <col min="11021" max="11021" width="0" style="1" hidden="1" customWidth="1"/>
    <col min="11022" max="11022" width="7.5703125" style="1" customWidth="1"/>
    <col min="11023" max="11023" width="0" style="1" hidden="1" customWidth="1"/>
    <col min="11024" max="11024" width="7.42578125" style="1" customWidth="1"/>
    <col min="11025" max="11025" width="7.5703125" style="1" customWidth="1"/>
    <col min="11026" max="11264" width="9.140625" style="1"/>
    <col min="11265" max="11265" width="41" style="1" customWidth="1"/>
    <col min="11266" max="11266" width="0" style="1" hidden="1" customWidth="1"/>
    <col min="11267" max="11267" width="10" style="1" customWidth="1"/>
    <col min="11268" max="11268" width="8" style="1" customWidth="1"/>
    <col min="11269" max="11269" width="0" style="1" hidden="1" customWidth="1"/>
    <col min="11270" max="11270" width="9.140625" style="1" bestFit="1" customWidth="1"/>
    <col min="11271" max="11271" width="0" style="1" hidden="1" customWidth="1"/>
    <col min="11272" max="11272" width="7.42578125" style="1" customWidth="1"/>
    <col min="11273" max="11273" width="0" style="1" hidden="1" customWidth="1"/>
    <col min="11274" max="11274" width="7.5703125" style="1" customWidth="1"/>
    <col min="11275" max="11275" width="0" style="1" hidden="1" customWidth="1"/>
    <col min="11276" max="11276" width="7.85546875" style="1" customWidth="1"/>
    <col min="11277" max="11277" width="0" style="1" hidden="1" customWidth="1"/>
    <col min="11278" max="11278" width="7.5703125" style="1" customWidth="1"/>
    <col min="11279" max="11279" width="0" style="1" hidden="1" customWidth="1"/>
    <col min="11280" max="11280" width="7.42578125" style="1" customWidth="1"/>
    <col min="11281" max="11281" width="7.5703125" style="1" customWidth="1"/>
    <col min="11282" max="11520" width="9.140625" style="1"/>
    <col min="11521" max="11521" width="41" style="1" customWidth="1"/>
    <col min="11522" max="11522" width="0" style="1" hidden="1" customWidth="1"/>
    <col min="11523" max="11523" width="10" style="1" customWidth="1"/>
    <col min="11524" max="11524" width="8" style="1" customWidth="1"/>
    <col min="11525" max="11525" width="0" style="1" hidden="1" customWidth="1"/>
    <col min="11526" max="11526" width="9.140625" style="1" bestFit="1" customWidth="1"/>
    <col min="11527" max="11527" width="0" style="1" hidden="1" customWidth="1"/>
    <col min="11528" max="11528" width="7.42578125" style="1" customWidth="1"/>
    <col min="11529" max="11529" width="0" style="1" hidden="1" customWidth="1"/>
    <col min="11530" max="11530" width="7.5703125" style="1" customWidth="1"/>
    <col min="11531" max="11531" width="0" style="1" hidden="1" customWidth="1"/>
    <col min="11532" max="11532" width="7.85546875" style="1" customWidth="1"/>
    <col min="11533" max="11533" width="0" style="1" hidden="1" customWidth="1"/>
    <col min="11534" max="11534" width="7.5703125" style="1" customWidth="1"/>
    <col min="11535" max="11535" width="0" style="1" hidden="1" customWidth="1"/>
    <col min="11536" max="11536" width="7.42578125" style="1" customWidth="1"/>
    <col min="11537" max="11537" width="7.5703125" style="1" customWidth="1"/>
    <col min="11538" max="11776" width="9.140625" style="1"/>
    <col min="11777" max="11777" width="41" style="1" customWidth="1"/>
    <col min="11778" max="11778" width="0" style="1" hidden="1" customWidth="1"/>
    <col min="11779" max="11779" width="10" style="1" customWidth="1"/>
    <col min="11780" max="11780" width="8" style="1" customWidth="1"/>
    <col min="11781" max="11781" width="0" style="1" hidden="1" customWidth="1"/>
    <col min="11782" max="11782" width="9.140625" style="1" bestFit="1" customWidth="1"/>
    <col min="11783" max="11783" width="0" style="1" hidden="1" customWidth="1"/>
    <col min="11784" max="11784" width="7.42578125" style="1" customWidth="1"/>
    <col min="11785" max="11785" width="0" style="1" hidden="1" customWidth="1"/>
    <col min="11786" max="11786" width="7.5703125" style="1" customWidth="1"/>
    <col min="11787" max="11787" width="0" style="1" hidden="1" customWidth="1"/>
    <col min="11788" max="11788" width="7.85546875" style="1" customWidth="1"/>
    <col min="11789" max="11789" width="0" style="1" hidden="1" customWidth="1"/>
    <col min="11790" max="11790" width="7.5703125" style="1" customWidth="1"/>
    <col min="11791" max="11791" width="0" style="1" hidden="1" customWidth="1"/>
    <col min="11792" max="11792" width="7.42578125" style="1" customWidth="1"/>
    <col min="11793" max="11793" width="7.5703125" style="1" customWidth="1"/>
    <col min="11794" max="12032" width="9.140625" style="1"/>
    <col min="12033" max="12033" width="41" style="1" customWidth="1"/>
    <col min="12034" max="12034" width="0" style="1" hidden="1" customWidth="1"/>
    <col min="12035" max="12035" width="10" style="1" customWidth="1"/>
    <col min="12036" max="12036" width="8" style="1" customWidth="1"/>
    <col min="12037" max="12037" width="0" style="1" hidden="1" customWidth="1"/>
    <col min="12038" max="12038" width="9.140625" style="1" bestFit="1" customWidth="1"/>
    <col min="12039" max="12039" width="0" style="1" hidden="1" customWidth="1"/>
    <col min="12040" max="12040" width="7.42578125" style="1" customWidth="1"/>
    <col min="12041" max="12041" width="0" style="1" hidden="1" customWidth="1"/>
    <col min="12042" max="12042" width="7.5703125" style="1" customWidth="1"/>
    <col min="12043" max="12043" width="0" style="1" hidden="1" customWidth="1"/>
    <col min="12044" max="12044" width="7.85546875" style="1" customWidth="1"/>
    <col min="12045" max="12045" width="0" style="1" hidden="1" customWidth="1"/>
    <col min="12046" max="12046" width="7.5703125" style="1" customWidth="1"/>
    <col min="12047" max="12047" width="0" style="1" hidden="1" customWidth="1"/>
    <col min="12048" max="12048" width="7.42578125" style="1" customWidth="1"/>
    <col min="12049" max="12049" width="7.5703125" style="1" customWidth="1"/>
    <col min="12050" max="12288" width="9.140625" style="1"/>
    <col min="12289" max="12289" width="41" style="1" customWidth="1"/>
    <col min="12290" max="12290" width="0" style="1" hidden="1" customWidth="1"/>
    <col min="12291" max="12291" width="10" style="1" customWidth="1"/>
    <col min="12292" max="12292" width="8" style="1" customWidth="1"/>
    <col min="12293" max="12293" width="0" style="1" hidden="1" customWidth="1"/>
    <col min="12294" max="12294" width="9.140625" style="1" bestFit="1" customWidth="1"/>
    <col min="12295" max="12295" width="0" style="1" hidden="1" customWidth="1"/>
    <col min="12296" max="12296" width="7.42578125" style="1" customWidth="1"/>
    <col min="12297" max="12297" width="0" style="1" hidden="1" customWidth="1"/>
    <col min="12298" max="12298" width="7.5703125" style="1" customWidth="1"/>
    <col min="12299" max="12299" width="0" style="1" hidden="1" customWidth="1"/>
    <col min="12300" max="12300" width="7.85546875" style="1" customWidth="1"/>
    <col min="12301" max="12301" width="0" style="1" hidden="1" customWidth="1"/>
    <col min="12302" max="12302" width="7.5703125" style="1" customWidth="1"/>
    <col min="12303" max="12303" width="0" style="1" hidden="1" customWidth="1"/>
    <col min="12304" max="12304" width="7.42578125" style="1" customWidth="1"/>
    <col min="12305" max="12305" width="7.5703125" style="1" customWidth="1"/>
    <col min="12306" max="12544" width="9.140625" style="1"/>
    <col min="12545" max="12545" width="41" style="1" customWidth="1"/>
    <col min="12546" max="12546" width="0" style="1" hidden="1" customWidth="1"/>
    <col min="12547" max="12547" width="10" style="1" customWidth="1"/>
    <col min="12548" max="12548" width="8" style="1" customWidth="1"/>
    <col min="12549" max="12549" width="0" style="1" hidden="1" customWidth="1"/>
    <col min="12550" max="12550" width="9.140625" style="1" bestFit="1" customWidth="1"/>
    <col min="12551" max="12551" width="0" style="1" hidden="1" customWidth="1"/>
    <col min="12552" max="12552" width="7.42578125" style="1" customWidth="1"/>
    <col min="12553" max="12553" width="0" style="1" hidden="1" customWidth="1"/>
    <col min="12554" max="12554" width="7.5703125" style="1" customWidth="1"/>
    <col min="12555" max="12555" width="0" style="1" hidden="1" customWidth="1"/>
    <col min="12556" max="12556" width="7.85546875" style="1" customWidth="1"/>
    <col min="12557" max="12557" width="0" style="1" hidden="1" customWidth="1"/>
    <col min="12558" max="12558" width="7.5703125" style="1" customWidth="1"/>
    <col min="12559" max="12559" width="0" style="1" hidden="1" customWidth="1"/>
    <col min="12560" max="12560" width="7.42578125" style="1" customWidth="1"/>
    <col min="12561" max="12561" width="7.5703125" style="1" customWidth="1"/>
    <col min="12562" max="12800" width="9.140625" style="1"/>
    <col min="12801" max="12801" width="41" style="1" customWidth="1"/>
    <col min="12802" max="12802" width="0" style="1" hidden="1" customWidth="1"/>
    <col min="12803" max="12803" width="10" style="1" customWidth="1"/>
    <col min="12804" max="12804" width="8" style="1" customWidth="1"/>
    <col min="12805" max="12805" width="0" style="1" hidden="1" customWidth="1"/>
    <col min="12806" max="12806" width="9.140625" style="1" bestFit="1" customWidth="1"/>
    <col min="12807" max="12807" width="0" style="1" hidden="1" customWidth="1"/>
    <col min="12808" max="12808" width="7.42578125" style="1" customWidth="1"/>
    <col min="12809" max="12809" width="0" style="1" hidden="1" customWidth="1"/>
    <col min="12810" max="12810" width="7.5703125" style="1" customWidth="1"/>
    <col min="12811" max="12811" width="0" style="1" hidden="1" customWidth="1"/>
    <col min="12812" max="12812" width="7.85546875" style="1" customWidth="1"/>
    <col min="12813" max="12813" width="0" style="1" hidden="1" customWidth="1"/>
    <col min="12814" max="12814" width="7.5703125" style="1" customWidth="1"/>
    <col min="12815" max="12815" width="0" style="1" hidden="1" customWidth="1"/>
    <col min="12816" max="12816" width="7.42578125" style="1" customWidth="1"/>
    <col min="12817" max="12817" width="7.5703125" style="1" customWidth="1"/>
    <col min="12818" max="13056" width="9.140625" style="1"/>
    <col min="13057" max="13057" width="41" style="1" customWidth="1"/>
    <col min="13058" max="13058" width="0" style="1" hidden="1" customWidth="1"/>
    <col min="13059" max="13059" width="10" style="1" customWidth="1"/>
    <col min="13060" max="13060" width="8" style="1" customWidth="1"/>
    <col min="13061" max="13061" width="0" style="1" hidden="1" customWidth="1"/>
    <col min="13062" max="13062" width="9.140625" style="1" bestFit="1" customWidth="1"/>
    <col min="13063" max="13063" width="0" style="1" hidden="1" customWidth="1"/>
    <col min="13064" max="13064" width="7.42578125" style="1" customWidth="1"/>
    <col min="13065" max="13065" width="0" style="1" hidden="1" customWidth="1"/>
    <col min="13066" max="13066" width="7.5703125" style="1" customWidth="1"/>
    <col min="13067" max="13067" width="0" style="1" hidden="1" customWidth="1"/>
    <col min="13068" max="13068" width="7.85546875" style="1" customWidth="1"/>
    <col min="13069" max="13069" width="0" style="1" hidden="1" customWidth="1"/>
    <col min="13070" max="13070" width="7.5703125" style="1" customWidth="1"/>
    <col min="13071" max="13071" width="0" style="1" hidden="1" customWidth="1"/>
    <col min="13072" max="13072" width="7.42578125" style="1" customWidth="1"/>
    <col min="13073" max="13073" width="7.5703125" style="1" customWidth="1"/>
    <col min="13074" max="13312" width="9.140625" style="1"/>
    <col min="13313" max="13313" width="41" style="1" customWidth="1"/>
    <col min="13314" max="13314" width="0" style="1" hidden="1" customWidth="1"/>
    <col min="13315" max="13315" width="10" style="1" customWidth="1"/>
    <col min="13316" max="13316" width="8" style="1" customWidth="1"/>
    <col min="13317" max="13317" width="0" style="1" hidden="1" customWidth="1"/>
    <col min="13318" max="13318" width="9.140625" style="1" bestFit="1" customWidth="1"/>
    <col min="13319" max="13319" width="0" style="1" hidden="1" customWidth="1"/>
    <col min="13320" max="13320" width="7.42578125" style="1" customWidth="1"/>
    <col min="13321" max="13321" width="0" style="1" hidden="1" customWidth="1"/>
    <col min="13322" max="13322" width="7.5703125" style="1" customWidth="1"/>
    <col min="13323" max="13323" width="0" style="1" hidden="1" customWidth="1"/>
    <col min="13324" max="13324" width="7.85546875" style="1" customWidth="1"/>
    <col min="13325" max="13325" width="0" style="1" hidden="1" customWidth="1"/>
    <col min="13326" max="13326" width="7.5703125" style="1" customWidth="1"/>
    <col min="13327" max="13327" width="0" style="1" hidden="1" customWidth="1"/>
    <col min="13328" max="13328" width="7.42578125" style="1" customWidth="1"/>
    <col min="13329" max="13329" width="7.5703125" style="1" customWidth="1"/>
    <col min="13330" max="13568" width="9.140625" style="1"/>
    <col min="13569" max="13569" width="41" style="1" customWidth="1"/>
    <col min="13570" max="13570" width="0" style="1" hidden="1" customWidth="1"/>
    <col min="13571" max="13571" width="10" style="1" customWidth="1"/>
    <col min="13572" max="13572" width="8" style="1" customWidth="1"/>
    <col min="13573" max="13573" width="0" style="1" hidden="1" customWidth="1"/>
    <col min="13574" max="13574" width="9.140625" style="1" bestFit="1" customWidth="1"/>
    <col min="13575" max="13575" width="0" style="1" hidden="1" customWidth="1"/>
    <col min="13576" max="13576" width="7.42578125" style="1" customWidth="1"/>
    <col min="13577" max="13577" width="0" style="1" hidden="1" customWidth="1"/>
    <col min="13578" max="13578" width="7.5703125" style="1" customWidth="1"/>
    <col min="13579" max="13579" width="0" style="1" hidden="1" customWidth="1"/>
    <col min="13580" max="13580" width="7.85546875" style="1" customWidth="1"/>
    <col min="13581" max="13581" width="0" style="1" hidden="1" customWidth="1"/>
    <col min="13582" max="13582" width="7.5703125" style="1" customWidth="1"/>
    <col min="13583" max="13583" width="0" style="1" hidden="1" customWidth="1"/>
    <col min="13584" max="13584" width="7.42578125" style="1" customWidth="1"/>
    <col min="13585" max="13585" width="7.5703125" style="1" customWidth="1"/>
    <col min="13586" max="13824" width="9.140625" style="1"/>
    <col min="13825" max="13825" width="41" style="1" customWidth="1"/>
    <col min="13826" max="13826" width="0" style="1" hidden="1" customWidth="1"/>
    <col min="13827" max="13827" width="10" style="1" customWidth="1"/>
    <col min="13828" max="13828" width="8" style="1" customWidth="1"/>
    <col min="13829" max="13829" width="0" style="1" hidden="1" customWidth="1"/>
    <col min="13830" max="13830" width="9.140625" style="1" bestFit="1" customWidth="1"/>
    <col min="13831" max="13831" width="0" style="1" hidden="1" customWidth="1"/>
    <col min="13832" max="13832" width="7.42578125" style="1" customWidth="1"/>
    <col min="13833" max="13833" width="0" style="1" hidden="1" customWidth="1"/>
    <col min="13834" max="13834" width="7.5703125" style="1" customWidth="1"/>
    <col min="13835" max="13835" width="0" style="1" hidden="1" customWidth="1"/>
    <col min="13836" max="13836" width="7.85546875" style="1" customWidth="1"/>
    <col min="13837" max="13837" width="0" style="1" hidden="1" customWidth="1"/>
    <col min="13838" max="13838" width="7.5703125" style="1" customWidth="1"/>
    <col min="13839" max="13839" width="0" style="1" hidden="1" customWidth="1"/>
    <col min="13840" max="13840" width="7.42578125" style="1" customWidth="1"/>
    <col min="13841" max="13841" width="7.5703125" style="1" customWidth="1"/>
    <col min="13842" max="14080" width="9.140625" style="1"/>
    <col min="14081" max="14081" width="41" style="1" customWidth="1"/>
    <col min="14082" max="14082" width="0" style="1" hidden="1" customWidth="1"/>
    <col min="14083" max="14083" width="10" style="1" customWidth="1"/>
    <col min="14084" max="14084" width="8" style="1" customWidth="1"/>
    <col min="14085" max="14085" width="0" style="1" hidden="1" customWidth="1"/>
    <col min="14086" max="14086" width="9.140625" style="1" bestFit="1" customWidth="1"/>
    <col min="14087" max="14087" width="0" style="1" hidden="1" customWidth="1"/>
    <col min="14088" max="14088" width="7.42578125" style="1" customWidth="1"/>
    <col min="14089" max="14089" width="0" style="1" hidden="1" customWidth="1"/>
    <col min="14090" max="14090" width="7.5703125" style="1" customWidth="1"/>
    <col min="14091" max="14091" width="0" style="1" hidden="1" customWidth="1"/>
    <col min="14092" max="14092" width="7.85546875" style="1" customWidth="1"/>
    <col min="14093" max="14093" width="0" style="1" hidden="1" customWidth="1"/>
    <col min="14094" max="14094" width="7.5703125" style="1" customWidth="1"/>
    <col min="14095" max="14095" width="0" style="1" hidden="1" customWidth="1"/>
    <col min="14096" max="14096" width="7.42578125" style="1" customWidth="1"/>
    <col min="14097" max="14097" width="7.5703125" style="1" customWidth="1"/>
    <col min="14098" max="14336" width="9.140625" style="1"/>
    <col min="14337" max="14337" width="41" style="1" customWidth="1"/>
    <col min="14338" max="14338" width="0" style="1" hidden="1" customWidth="1"/>
    <col min="14339" max="14339" width="10" style="1" customWidth="1"/>
    <col min="14340" max="14340" width="8" style="1" customWidth="1"/>
    <col min="14341" max="14341" width="0" style="1" hidden="1" customWidth="1"/>
    <col min="14342" max="14342" width="9.140625" style="1" bestFit="1" customWidth="1"/>
    <col min="14343" max="14343" width="0" style="1" hidden="1" customWidth="1"/>
    <col min="14344" max="14344" width="7.42578125" style="1" customWidth="1"/>
    <col min="14345" max="14345" width="0" style="1" hidden="1" customWidth="1"/>
    <col min="14346" max="14346" width="7.5703125" style="1" customWidth="1"/>
    <col min="14347" max="14347" width="0" style="1" hidden="1" customWidth="1"/>
    <col min="14348" max="14348" width="7.85546875" style="1" customWidth="1"/>
    <col min="14349" max="14349" width="0" style="1" hidden="1" customWidth="1"/>
    <col min="14350" max="14350" width="7.5703125" style="1" customWidth="1"/>
    <col min="14351" max="14351" width="0" style="1" hidden="1" customWidth="1"/>
    <col min="14352" max="14352" width="7.42578125" style="1" customWidth="1"/>
    <col min="14353" max="14353" width="7.5703125" style="1" customWidth="1"/>
    <col min="14354" max="14592" width="9.140625" style="1"/>
    <col min="14593" max="14593" width="41" style="1" customWidth="1"/>
    <col min="14594" max="14594" width="0" style="1" hidden="1" customWidth="1"/>
    <col min="14595" max="14595" width="10" style="1" customWidth="1"/>
    <col min="14596" max="14596" width="8" style="1" customWidth="1"/>
    <col min="14597" max="14597" width="0" style="1" hidden="1" customWidth="1"/>
    <col min="14598" max="14598" width="9.140625" style="1" bestFit="1" customWidth="1"/>
    <col min="14599" max="14599" width="0" style="1" hidden="1" customWidth="1"/>
    <col min="14600" max="14600" width="7.42578125" style="1" customWidth="1"/>
    <col min="14601" max="14601" width="0" style="1" hidden="1" customWidth="1"/>
    <col min="14602" max="14602" width="7.5703125" style="1" customWidth="1"/>
    <col min="14603" max="14603" width="0" style="1" hidden="1" customWidth="1"/>
    <col min="14604" max="14604" width="7.85546875" style="1" customWidth="1"/>
    <col min="14605" max="14605" width="0" style="1" hidden="1" customWidth="1"/>
    <col min="14606" max="14606" width="7.5703125" style="1" customWidth="1"/>
    <col min="14607" max="14607" width="0" style="1" hidden="1" customWidth="1"/>
    <col min="14608" max="14608" width="7.42578125" style="1" customWidth="1"/>
    <col min="14609" max="14609" width="7.5703125" style="1" customWidth="1"/>
    <col min="14610" max="14848" width="9.140625" style="1"/>
    <col min="14849" max="14849" width="41" style="1" customWidth="1"/>
    <col min="14850" max="14850" width="0" style="1" hidden="1" customWidth="1"/>
    <col min="14851" max="14851" width="10" style="1" customWidth="1"/>
    <col min="14852" max="14852" width="8" style="1" customWidth="1"/>
    <col min="14853" max="14853" width="0" style="1" hidden="1" customWidth="1"/>
    <col min="14854" max="14854" width="9.140625" style="1" bestFit="1" customWidth="1"/>
    <col min="14855" max="14855" width="0" style="1" hidden="1" customWidth="1"/>
    <col min="14856" max="14856" width="7.42578125" style="1" customWidth="1"/>
    <col min="14857" max="14857" width="0" style="1" hidden="1" customWidth="1"/>
    <col min="14858" max="14858" width="7.5703125" style="1" customWidth="1"/>
    <col min="14859" max="14859" width="0" style="1" hidden="1" customWidth="1"/>
    <col min="14860" max="14860" width="7.85546875" style="1" customWidth="1"/>
    <col min="14861" max="14861" width="0" style="1" hidden="1" customWidth="1"/>
    <col min="14862" max="14862" width="7.5703125" style="1" customWidth="1"/>
    <col min="14863" max="14863" width="0" style="1" hidden="1" customWidth="1"/>
    <col min="14864" max="14864" width="7.42578125" style="1" customWidth="1"/>
    <col min="14865" max="14865" width="7.5703125" style="1" customWidth="1"/>
    <col min="14866" max="15104" width="9.140625" style="1"/>
    <col min="15105" max="15105" width="41" style="1" customWidth="1"/>
    <col min="15106" max="15106" width="0" style="1" hidden="1" customWidth="1"/>
    <col min="15107" max="15107" width="10" style="1" customWidth="1"/>
    <col min="15108" max="15108" width="8" style="1" customWidth="1"/>
    <col min="15109" max="15109" width="0" style="1" hidden="1" customWidth="1"/>
    <col min="15110" max="15110" width="9.140625" style="1" bestFit="1" customWidth="1"/>
    <col min="15111" max="15111" width="0" style="1" hidden="1" customWidth="1"/>
    <col min="15112" max="15112" width="7.42578125" style="1" customWidth="1"/>
    <col min="15113" max="15113" width="0" style="1" hidden="1" customWidth="1"/>
    <col min="15114" max="15114" width="7.5703125" style="1" customWidth="1"/>
    <col min="15115" max="15115" width="0" style="1" hidden="1" customWidth="1"/>
    <col min="15116" max="15116" width="7.85546875" style="1" customWidth="1"/>
    <col min="15117" max="15117" width="0" style="1" hidden="1" customWidth="1"/>
    <col min="15118" max="15118" width="7.5703125" style="1" customWidth="1"/>
    <col min="15119" max="15119" width="0" style="1" hidden="1" customWidth="1"/>
    <col min="15120" max="15120" width="7.42578125" style="1" customWidth="1"/>
    <col min="15121" max="15121" width="7.5703125" style="1" customWidth="1"/>
    <col min="15122" max="15360" width="9.140625" style="1"/>
    <col min="15361" max="15361" width="41" style="1" customWidth="1"/>
    <col min="15362" max="15362" width="0" style="1" hidden="1" customWidth="1"/>
    <col min="15363" max="15363" width="10" style="1" customWidth="1"/>
    <col min="15364" max="15364" width="8" style="1" customWidth="1"/>
    <col min="15365" max="15365" width="0" style="1" hidden="1" customWidth="1"/>
    <col min="15366" max="15366" width="9.140625" style="1" bestFit="1" customWidth="1"/>
    <col min="15367" max="15367" width="0" style="1" hidden="1" customWidth="1"/>
    <col min="15368" max="15368" width="7.42578125" style="1" customWidth="1"/>
    <col min="15369" max="15369" width="0" style="1" hidden="1" customWidth="1"/>
    <col min="15370" max="15370" width="7.5703125" style="1" customWidth="1"/>
    <col min="15371" max="15371" width="0" style="1" hidden="1" customWidth="1"/>
    <col min="15372" max="15372" width="7.85546875" style="1" customWidth="1"/>
    <col min="15373" max="15373" width="0" style="1" hidden="1" customWidth="1"/>
    <col min="15374" max="15374" width="7.5703125" style="1" customWidth="1"/>
    <col min="15375" max="15375" width="0" style="1" hidden="1" customWidth="1"/>
    <col min="15376" max="15376" width="7.42578125" style="1" customWidth="1"/>
    <col min="15377" max="15377" width="7.5703125" style="1" customWidth="1"/>
    <col min="15378" max="15616" width="9.140625" style="1"/>
    <col min="15617" max="15617" width="41" style="1" customWidth="1"/>
    <col min="15618" max="15618" width="0" style="1" hidden="1" customWidth="1"/>
    <col min="15619" max="15619" width="10" style="1" customWidth="1"/>
    <col min="15620" max="15620" width="8" style="1" customWidth="1"/>
    <col min="15621" max="15621" width="0" style="1" hidden="1" customWidth="1"/>
    <col min="15622" max="15622" width="9.140625" style="1" bestFit="1" customWidth="1"/>
    <col min="15623" max="15623" width="0" style="1" hidden="1" customWidth="1"/>
    <col min="15624" max="15624" width="7.42578125" style="1" customWidth="1"/>
    <col min="15625" max="15625" width="0" style="1" hidden="1" customWidth="1"/>
    <col min="15626" max="15626" width="7.5703125" style="1" customWidth="1"/>
    <col min="15627" max="15627" width="0" style="1" hidden="1" customWidth="1"/>
    <col min="15628" max="15628" width="7.85546875" style="1" customWidth="1"/>
    <col min="15629" max="15629" width="0" style="1" hidden="1" customWidth="1"/>
    <col min="15630" max="15630" width="7.5703125" style="1" customWidth="1"/>
    <col min="15631" max="15631" width="0" style="1" hidden="1" customWidth="1"/>
    <col min="15632" max="15632" width="7.42578125" style="1" customWidth="1"/>
    <col min="15633" max="15633" width="7.5703125" style="1" customWidth="1"/>
    <col min="15634" max="15872" width="9.140625" style="1"/>
    <col min="15873" max="15873" width="41" style="1" customWidth="1"/>
    <col min="15874" max="15874" width="0" style="1" hidden="1" customWidth="1"/>
    <col min="15875" max="15875" width="10" style="1" customWidth="1"/>
    <col min="15876" max="15876" width="8" style="1" customWidth="1"/>
    <col min="15877" max="15877" width="0" style="1" hidden="1" customWidth="1"/>
    <col min="15878" max="15878" width="9.140625" style="1" bestFit="1" customWidth="1"/>
    <col min="15879" max="15879" width="0" style="1" hidden="1" customWidth="1"/>
    <col min="15880" max="15880" width="7.42578125" style="1" customWidth="1"/>
    <col min="15881" max="15881" width="0" style="1" hidden="1" customWidth="1"/>
    <col min="15882" max="15882" width="7.5703125" style="1" customWidth="1"/>
    <col min="15883" max="15883" width="0" style="1" hidden="1" customWidth="1"/>
    <col min="15884" max="15884" width="7.85546875" style="1" customWidth="1"/>
    <col min="15885" max="15885" width="0" style="1" hidden="1" customWidth="1"/>
    <col min="15886" max="15886" width="7.5703125" style="1" customWidth="1"/>
    <col min="15887" max="15887" width="0" style="1" hidden="1" customWidth="1"/>
    <col min="15888" max="15888" width="7.42578125" style="1" customWidth="1"/>
    <col min="15889" max="15889" width="7.5703125" style="1" customWidth="1"/>
    <col min="15890" max="16128" width="9.140625" style="1"/>
    <col min="16129" max="16129" width="41" style="1" customWidth="1"/>
    <col min="16130" max="16130" width="0" style="1" hidden="1" customWidth="1"/>
    <col min="16131" max="16131" width="10" style="1" customWidth="1"/>
    <col min="16132" max="16132" width="8" style="1" customWidth="1"/>
    <col min="16133" max="16133" width="0" style="1" hidden="1" customWidth="1"/>
    <col min="16134" max="16134" width="9.140625" style="1" bestFit="1" customWidth="1"/>
    <col min="16135" max="16135" width="0" style="1" hidden="1" customWidth="1"/>
    <col min="16136" max="16136" width="7.42578125" style="1" customWidth="1"/>
    <col min="16137" max="16137" width="0" style="1" hidden="1" customWidth="1"/>
    <col min="16138" max="16138" width="7.5703125" style="1" customWidth="1"/>
    <col min="16139" max="16139" width="0" style="1" hidden="1" customWidth="1"/>
    <col min="16140" max="16140" width="7.85546875" style="1" customWidth="1"/>
    <col min="16141" max="16141" width="0" style="1" hidden="1" customWidth="1"/>
    <col min="16142" max="16142" width="7.5703125" style="1" customWidth="1"/>
    <col min="16143" max="16143" width="0" style="1" hidden="1" customWidth="1"/>
    <col min="16144" max="16144" width="7.42578125" style="1" customWidth="1"/>
    <col min="16145" max="16145" width="7.5703125" style="1" customWidth="1"/>
    <col min="16146" max="16384" width="9.140625" style="1"/>
  </cols>
  <sheetData>
    <row r="1" spans="1:25" x14ac:dyDescent="0.2">
      <c r="A1" s="53" t="s">
        <v>0</v>
      </c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</row>
    <row r="2" spans="1:25" x14ac:dyDescent="0.2">
      <c r="A2" s="53" t="s">
        <v>106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</row>
    <row r="3" spans="1:25" x14ac:dyDescent="0.2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54" t="s">
        <v>2</v>
      </c>
      <c r="O3" s="55"/>
      <c r="P3" s="55"/>
      <c r="Q3" s="56"/>
    </row>
    <row r="4" spans="1:25" x14ac:dyDescent="0.2">
      <c r="A4" s="3"/>
      <c r="B4" s="3"/>
      <c r="C4" s="3"/>
      <c r="E4" s="3"/>
      <c r="F4" s="3"/>
      <c r="G4" s="3"/>
      <c r="H4" s="3"/>
      <c r="I4" s="3"/>
      <c r="J4" s="3"/>
      <c r="K4" s="3"/>
      <c r="L4" s="3"/>
      <c r="M4" s="3"/>
      <c r="N4" s="54"/>
      <c r="O4" s="55"/>
      <c r="P4" s="55"/>
      <c r="Q4" s="56"/>
    </row>
    <row r="5" spans="1:25" x14ac:dyDescent="0.2">
      <c r="A5" s="4"/>
      <c r="B5" s="4"/>
      <c r="C5" s="5" t="s">
        <v>3</v>
      </c>
      <c r="D5" s="5" t="s">
        <v>4</v>
      </c>
      <c r="E5" s="4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4"/>
    </row>
    <row r="6" spans="1:25" x14ac:dyDescent="0.2">
      <c r="A6" s="4"/>
      <c r="B6" s="4"/>
      <c r="C6" s="5" t="s">
        <v>5</v>
      </c>
      <c r="D6" s="5" t="s">
        <v>6</v>
      </c>
      <c r="E6" s="4" t="s">
        <v>7</v>
      </c>
      <c r="F6" s="7" t="s">
        <v>7</v>
      </c>
      <c r="G6" s="6" t="s">
        <v>8</v>
      </c>
      <c r="H6" s="7" t="s">
        <v>8</v>
      </c>
      <c r="I6" s="6" t="s">
        <v>9</v>
      </c>
      <c r="J6" s="8" t="s">
        <v>10</v>
      </c>
      <c r="K6" s="6" t="s">
        <v>11</v>
      </c>
      <c r="L6" s="8" t="s">
        <v>12</v>
      </c>
      <c r="M6" s="6" t="s">
        <v>13</v>
      </c>
      <c r="N6" s="7" t="s">
        <v>13</v>
      </c>
      <c r="O6" s="6" t="s">
        <v>14</v>
      </c>
      <c r="P6" s="7" t="s">
        <v>15</v>
      </c>
      <c r="Q6" s="7" t="s">
        <v>16</v>
      </c>
    </row>
    <row r="7" spans="1:25" ht="12.75" customHeight="1" x14ac:dyDescent="0.2">
      <c r="A7" s="9" t="s">
        <v>17</v>
      </c>
      <c r="B7" s="9"/>
      <c r="C7" s="4"/>
      <c r="D7" s="5"/>
      <c r="E7" s="4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</row>
    <row r="8" spans="1:25" x14ac:dyDescent="0.2">
      <c r="A8" s="4" t="s">
        <v>18</v>
      </c>
      <c r="B8" s="4" t="s">
        <v>19</v>
      </c>
      <c r="C8" s="5">
        <v>7761</v>
      </c>
      <c r="D8" s="5" t="s">
        <v>20</v>
      </c>
      <c r="E8" s="4">
        <v>15.857868600000002</v>
      </c>
      <c r="F8" s="10">
        <v>16.8367</v>
      </c>
      <c r="G8" s="10"/>
      <c r="H8" s="10">
        <v>20.8</v>
      </c>
      <c r="I8" s="10"/>
      <c r="J8" s="10">
        <v>21.21</v>
      </c>
      <c r="K8" s="10"/>
      <c r="L8" s="10">
        <v>21.56</v>
      </c>
      <c r="M8" s="10"/>
      <c r="N8" s="10">
        <v>21.91</v>
      </c>
      <c r="O8" s="10"/>
      <c r="P8" s="10">
        <v>22.31</v>
      </c>
      <c r="Q8" s="10">
        <v>22.64</v>
      </c>
      <c r="S8" s="11"/>
      <c r="T8" s="11"/>
      <c r="U8" s="11"/>
      <c r="V8" s="11"/>
      <c r="W8" s="11"/>
      <c r="X8" s="11"/>
      <c r="Y8" s="11"/>
    </row>
    <row r="9" spans="1:25" x14ac:dyDescent="0.2">
      <c r="A9" s="4" t="s">
        <v>23</v>
      </c>
      <c r="B9" s="4" t="s">
        <v>19</v>
      </c>
      <c r="C9" s="5">
        <v>7766</v>
      </c>
      <c r="D9" s="5" t="s">
        <v>24</v>
      </c>
      <c r="E9" s="4">
        <v>20.806000000000001</v>
      </c>
      <c r="F9" s="10">
        <v>22.078599999999998</v>
      </c>
      <c r="G9" s="10"/>
      <c r="H9" s="10">
        <v>23.19</v>
      </c>
      <c r="I9" s="10"/>
      <c r="J9" s="10">
        <v>23.6</v>
      </c>
      <c r="K9" s="10"/>
      <c r="L9" s="10">
        <v>23.94</v>
      </c>
      <c r="M9" s="10"/>
      <c r="N9" s="10">
        <v>24.33</v>
      </c>
      <c r="O9" s="10"/>
      <c r="P9" s="10">
        <v>24.7</v>
      </c>
      <c r="Q9" s="10">
        <v>25.04</v>
      </c>
      <c r="S9" s="11"/>
      <c r="T9" s="11"/>
      <c r="U9" s="11"/>
      <c r="V9" s="11"/>
      <c r="W9" s="11"/>
      <c r="X9" s="11"/>
      <c r="Y9" s="11"/>
    </row>
    <row r="10" spans="1:25" ht="12.75" customHeight="1" x14ac:dyDescent="0.2">
      <c r="A10" s="4" t="s">
        <v>107</v>
      </c>
      <c r="B10" s="12"/>
      <c r="C10" s="5">
        <v>8165</v>
      </c>
      <c r="D10" s="5" t="s">
        <v>22</v>
      </c>
      <c r="E10" s="4"/>
      <c r="F10" s="10">
        <v>12.675500000000001</v>
      </c>
      <c r="G10" s="10"/>
      <c r="H10" s="10">
        <v>18.5</v>
      </c>
      <c r="I10" s="10"/>
      <c r="J10" s="10">
        <v>19</v>
      </c>
      <c r="K10" s="10"/>
      <c r="L10" s="10">
        <v>19.5</v>
      </c>
      <c r="M10" s="10"/>
      <c r="N10" s="10">
        <v>20</v>
      </c>
      <c r="O10" s="10"/>
      <c r="P10" s="10">
        <v>20.5</v>
      </c>
      <c r="Q10" s="10">
        <v>21</v>
      </c>
      <c r="R10" s="1" t="s">
        <v>111</v>
      </c>
      <c r="S10" s="11"/>
      <c r="T10" s="11"/>
      <c r="U10" s="11"/>
      <c r="V10" s="11"/>
      <c r="W10" s="11"/>
      <c r="X10" s="11"/>
      <c r="Y10" s="11"/>
    </row>
    <row r="11" spans="1:25" ht="12.75" customHeight="1" x14ac:dyDescent="0.2">
      <c r="A11" s="4" t="s">
        <v>25</v>
      </c>
      <c r="B11" s="4" t="s">
        <v>26</v>
      </c>
      <c r="C11" s="5">
        <v>7183</v>
      </c>
      <c r="D11" s="5" t="s">
        <v>27</v>
      </c>
      <c r="E11" s="4"/>
      <c r="F11" s="10">
        <v>11.362500000000001</v>
      </c>
      <c r="G11" s="10"/>
      <c r="H11" s="10">
        <v>12.15</v>
      </c>
      <c r="I11" s="10"/>
      <c r="J11" s="10">
        <v>12.33</v>
      </c>
      <c r="K11" s="10"/>
      <c r="L11" s="10">
        <v>12.52</v>
      </c>
      <c r="M11" s="10"/>
      <c r="N11" s="10">
        <v>12.73</v>
      </c>
      <c r="O11" s="10"/>
      <c r="P11" s="10">
        <v>12.9</v>
      </c>
      <c r="Q11" s="10">
        <v>13.09</v>
      </c>
      <c r="S11" s="11"/>
      <c r="T11" s="11"/>
      <c r="U11" s="11"/>
      <c r="V11" s="11"/>
      <c r="W11" s="11"/>
      <c r="X11" s="11"/>
      <c r="Y11" s="11"/>
    </row>
    <row r="12" spans="1:25" ht="12.75" customHeight="1" x14ac:dyDescent="0.2">
      <c r="A12" s="4" t="s">
        <v>108</v>
      </c>
      <c r="B12" s="4" t="s">
        <v>28</v>
      </c>
      <c r="C12" s="5">
        <v>8651</v>
      </c>
      <c r="D12" s="5" t="s">
        <v>29</v>
      </c>
      <c r="E12" s="4">
        <v>10.698111900000002</v>
      </c>
      <c r="F12" s="10">
        <v>12.675500000000001</v>
      </c>
      <c r="G12" s="10"/>
      <c r="H12" s="10">
        <v>18.5</v>
      </c>
      <c r="I12" s="10"/>
      <c r="J12" s="10">
        <v>19</v>
      </c>
      <c r="K12" s="10"/>
      <c r="L12" s="10">
        <v>19.5</v>
      </c>
      <c r="M12" s="10"/>
      <c r="N12" s="10">
        <v>20</v>
      </c>
      <c r="O12" s="10"/>
      <c r="P12" s="10">
        <v>20.5</v>
      </c>
      <c r="Q12" s="10">
        <v>21</v>
      </c>
      <c r="R12" s="1" t="s">
        <v>111</v>
      </c>
      <c r="S12" s="11"/>
      <c r="T12" s="11"/>
      <c r="U12" s="11"/>
      <c r="V12" s="11"/>
      <c r="W12" s="11"/>
      <c r="X12" s="11"/>
      <c r="Y12" s="11"/>
    </row>
    <row r="13" spans="1:25" ht="12.75" customHeight="1" x14ac:dyDescent="0.2">
      <c r="A13" s="4" t="s">
        <v>109</v>
      </c>
      <c r="B13" s="4"/>
      <c r="C13" s="5">
        <v>8192</v>
      </c>
      <c r="D13" s="5" t="s">
        <v>22</v>
      </c>
      <c r="E13" s="4"/>
      <c r="F13" s="10">
        <v>12.675500000000001</v>
      </c>
      <c r="G13" s="10"/>
      <c r="H13" s="10">
        <v>18.5</v>
      </c>
      <c r="I13" s="10"/>
      <c r="J13" s="10">
        <v>19</v>
      </c>
      <c r="K13" s="10"/>
      <c r="L13" s="10">
        <v>19.5</v>
      </c>
      <c r="M13" s="10"/>
      <c r="N13" s="10">
        <v>20</v>
      </c>
      <c r="O13" s="10"/>
      <c r="P13" s="10">
        <v>20.5</v>
      </c>
      <c r="Q13" s="10">
        <v>21</v>
      </c>
      <c r="R13" s="1" t="s">
        <v>111</v>
      </c>
      <c r="S13" s="11"/>
      <c r="T13" s="11"/>
      <c r="U13" s="11"/>
      <c r="V13" s="11"/>
      <c r="W13" s="11"/>
      <c r="X13" s="11"/>
      <c r="Y13" s="11"/>
    </row>
    <row r="14" spans="1:25" ht="12.75" customHeight="1" x14ac:dyDescent="0.2">
      <c r="A14" s="4" t="s">
        <v>133</v>
      </c>
      <c r="B14" s="4"/>
      <c r="C14" s="5">
        <v>8763</v>
      </c>
      <c r="D14" s="5" t="s">
        <v>22</v>
      </c>
      <c r="E14" s="4"/>
      <c r="F14" s="10">
        <v>12.675500000000001</v>
      </c>
      <c r="G14" s="10"/>
      <c r="H14" s="10">
        <v>18.5</v>
      </c>
      <c r="I14" s="10"/>
      <c r="J14" s="10">
        <v>19</v>
      </c>
      <c r="K14" s="10"/>
      <c r="L14" s="10">
        <v>19.5</v>
      </c>
      <c r="M14" s="10"/>
      <c r="N14" s="10">
        <v>20</v>
      </c>
      <c r="O14" s="10"/>
      <c r="P14" s="10">
        <v>20.5</v>
      </c>
      <c r="Q14" s="10">
        <v>21</v>
      </c>
      <c r="R14" s="1" t="s">
        <v>111</v>
      </c>
      <c r="S14" s="11"/>
      <c r="T14" s="11"/>
      <c r="U14" s="11"/>
      <c r="V14" s="11"/>
      <c r="W14" s="11"/>
      <c r="X14" s="11"/>
      <c r="Y14" s="11"/>
    </row>
    <row r="15" spans="1:25" ht="12.75" customHeight="1" x14ac:dyDescent="0.2">
      <c r="A15" s="4" t="s">
        <v>110</v>
      </c>
      <c r="B15" s="4" t="s">
        <v>31</v>
      </c>
      <c r="C15" s="5">
        <v>8221</v>
      </c>
      <c r="D15" s="5" t="s">
        <v>32</v>
      </c>
      <c r="E15" s="4">
        <v>11.942078400000002</v>
      </c>
      <c r="F15" s="10">
        <f>15.56*1.02</f>
        <v>15.8712</v>
      </c>
      <c r="G15" s="10"/>
      <c r="H15" s="10">
        <v>21.42</v>
      </c>
      <c r="I15" s="10"/>
      <c r="J15" s="10">
        <v>21.82</v>
      </c>
      <c r="K15" s="10"/>
      <c r="L15" s="10">
        <v>22.27</v>
      </c>
      <c r="M15" s="10"/>
      <c r="N15" s="10">
        <v>22.71</v>
      </c>
      <c r="O15" s="10"/>
      <c r="P15" s="10">
        <v>23.14</v>
      </c>
      <c r="Q15" s="10">
        <v>23.23</v>
      </c>
      <c r="S15" s="11"/>
      <c r="T15" s="11"/>
      <c r="U15" s="11"/>
      <c r="V15" s="11"/>
      <c r="W15" s="11"/>
      <c r="X15" s="11"/>
      <c r="Y15" s="11"/>
    </row>
    <row r="16" spans="1:25" ht="12.75" customHeight="1" x14ac:dyDescent="0.2">
      <c r="A16" s="4" t="s">
        <v>33</v>
      </c>
      <c r="B16" s="4" t="s">
        <v>34</v>
      </c>
      <c r="C16" s="5">
        <v>8762</v>
      </c>
      <c r="D16" s="5" t="s">
        <v>35</v>
      </c>
      <c r="E16" s="4"/>
      <c r="F16" s="10">
        <v>12.68</v>
      </c>
      <c r="G16" s="10"/>
      <c r="H16" s="10">
        <v>15.83</v>
      </c>
      <c r="I16" s="10"/>
      <c r="J16" s="10">
        <v>16.100000000000001</v>
      </c>
      <c r="K16" s="10"/>
      <c r="L16" s="10">
        <v>16.579999999999998</v>
      </c>
      <c r="M16" s="10"/>
      <c r="N16" s="10">
        <v>16.95</v>
      </c>
      <c r="O16" s="10"/>
      <c r="P16" s="10">
        <v>17.32</v>
      </c>
      <c r="Q16" s="10">
        <v>17.600000000000001</v>
      </c>
      <c r="S16" s="11"/>
      <c r="T16" s="11"/>
      <c r="U16" s="11"/>
      <c r="V16" s="11"/>
      <c r="W16" s="11"/>
      <c r="X16" s="11"/>
      <c r="Y16" s="11"/>
    </row>
    <row r="17" spans="1:25" ht="12.75" customHeight="1" x14ac:dyDescent="0.2">
      <c r="A17" s="4"/>
      <c r="B17" s="4"/>
      <c r="C17" s="4"/>
      <c r="D17" s="5"/>
      <c r="E17" s="4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</row>
    <row r="18" spans="1:25" ht="12.75" customHeight="1" x14ac:dyDescent="0.2">
      <c r="A18" s="9" t="s">
        <v>38</v>
      </c>
      <c r="B18" s="9"/>
      <c r="C18" s="4"/>
      <c r="D18" s="5"/>
      <c r="E18" s="4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</row>
    <row r="19" spans="1:25" ht="12.75" customHeight="1" x14ac:dyDescent="0.2">
      <c r="A19" s="4" t="s">
        <v>116</v>
      </c>
      <c r="B19" s="12" t="s">
        <v>40</v>
      </c>
      <c r="C19" s="5">
        <v>8771</v>
      </c>
      <c r="D19" s="5" t="s">
        <v>41</v>
      </c>
      <c r="E19" s="4">
        <v>10.716099999999999</v>
      </c>
      <c r="F19" s="10">
        <v>11.3827</v>
      </c>
      <c r="G19" s="10"/>
      <c r="H19" s="10">
        <v>13.48</v>
      </c>
      <c r="I19" s="10"/>
      <c r="J19" s="10">
        <v>13.86</v>
      </c>
      <c r="K19" s="10"/>
      <c r="L19" s="10">
        <v>14.2</v>
      </c>
      <c r="M19" s="10"/>
      <c r="N19" s="10">
        <v>14.57</v>
      </c>
      <c r="O19" s="10"/>
      <c r="P19" s="10">
        <v>14.95</v>
      </c>
      <c r="Q19" s="10">
        <v>15.19</v>
      </c>
      <c r="S19" s="11"/>
      <c r="T19" s="11"/>
      <c r="U19" s="11"/>
      <c r="V19" s="11"/>
      <c r="W19" s="11"/>
      <c r="X19" s="11"/>
      <c r="Y19" s="11"/>
    </row>
    <row r="20" spans="1:25" ht="12.75" customHeight="1" x14ac:dyDescent="0.2">
      <c r="A20" s="4" t="s">
        <v>117</v>
      </c>
      <c r="B20" s="12" t="s">
        <v>43</v>
      </c>
      <c r="C20" s="5">
        <v>8772</v>
      </c>
      <c r="D20" s="5" t="s">
        <v>44</v>
      </c>
      <c r="E20" s="4">
        <v>9.69</v>
      </c>
      <c r="F20" s="10">
        <v>10.2919</v>
      </c>
      <c r="G20" s="10"/>
      <c r="H20" s="10">
        <v>12.34</v>
      </c>
      <c r="I20" s="10"/>
      <c r="J20" s="10">
        <v>12.73</v>
      </c>
      <c r="K20" s="10"/>
      <c r="L20" s="10">
        <v>13.1</v>
      </c>
      <c r="M20" s="10"/>
      <c r="N20" s="10">
        <v>13.47</v>
      </c>
      <c r="O20" s="10"/>
      <c r="P20" s="10">
        <v>13.86</v>
      </c>
      <c r="Q20" s="10">
        <v>14.06</v>
      </c>
      <c r="S20" s="11"/>
      <c r="T20" s="11"/>
      <c r="U20" s="11"/>
      <c r="V20" s="11"/>
      <c r="W20" s="11"/>
      <c r="X20" s="11"/>
      <c r="Y20" s="11"/>
    </row>
    <row r="21" spans="1:25" ht="12.75" customHeight="1" x14ac:dyDescent="0.2">
      <c r="A21" s="4" t="s">
        <v>118</v>
      </c>
      <c r="B21" s="12"/>
      <c r="C21" s="5">
        <v>8773</v>
      </c>
      <c r="D21" s="5" t="s">
        <v>44</v>
      </c>
      <c r="E21" s="4">
        <v>9.69</v>
      </c>
      <c r="F21" s="10">
        <v>10.2919</v>
      </c>
      <c r="G21" s="10"/>
      <c r="H21" s="10">
        <v>12.34</v>
      </c>
      <c r="I21" s="10"/>
      <c r="J21" s="10">
        <v>12.73</v>
      </c>
      <c r="K21" s="10"/>
      <c r="L21" s="10">
        <v>13.1</v>
      </c>
      <c r="M21" s="10"/>
      <c r="N21" s="10">
        <v>13.47</v>
      </c>
      <c r="O21" s="10"/>
      <c r="P21" s="10">
        <v>13.86</v>
      </c>
      <c r="Q21" s="10">
        <v>14.06</v>
      </c>
      <c r="S21" s="11"/>
      <c r="T21" s="11"/>
      <c r="U21" s="11"/>
      <c r="V21" s="11"/>
      <c r="W21" s="11"/>
      <c r="X21" s="11"/>
      <c r="Y21" s="11"/>
    </row>
    <row r="22" spans="1:25" ht="12.75" customHeight="1" x14ac:dyDescent="0.2">
      <c r="A22" s="4"/>
      <c r="B22" s="4"/>
      <c r="C22" s="5"/>
      <c r="D22" s="5"/>
      <c r="E22" s="4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</row>
    <row r="23" spans="1:25" ht="12.75" customHeight="1" x14ac:dyDescent="0.2">
      <c r="A23" s="9" t="s">
        <v>45</v>
      </c>
      <c r="B23" s="9"/>
      <c r="C23" s="5"/>
      <c r="D23" s="5"/>
      <c r="E23" s="4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</row>
    <row r="24" spans="1:25" ht="12.75" customHeight="1" x14ac:dyDescent="0.2">
      <c r="A24" s="4" t="s">
        <v>130</v>
      </c>
      <c r="B24" s="4" t="s">
        <v>47</v>
      </c>
      <c r="C24" s="5">
        <v>8322</v>
      </c>
      <c r="D24" s="5" t="s">
        <v>48</v>
      </c>
      <c r="E24" s="4">
        <v>9.2378033999999989</v>
      </c>
      <c r="F24" s="10">
        <v>9.7969999999999988</v>
      </c>
      <c r="G24" s="10"/>
      <c r="H24" s="10">
        <v>11.5</v>
      </c>
      <c r="I24" s="10"/>
      <c r="J24" s="10">
        <v>11.9</v>
      </c>
      <c r="K24" s="10"/>
      <c r="L24" s="10">
        <v>12.28</v>
      </c>
      <c r="M24" s="10"/>
      <c r="N24" s="10">
        <v>12.64</v>
      </c>
      <c r="O24" s="10"/>
      <c r="P24" s="10">
        <v>13.01</v>
      </c>
      <c r="Q24" s="10">
        <v>13.26</v>
      </c>
      <c r="S24" s="11"/>
      <c r="T24" s="11"/>
      <c r="U24" s="11"/>
      <c r="V24" s="11"/>
      <c r="W24" s="11"/>
      <c r="X24" s="11"/>
      <c r="Y24" s="11"/>
    </row>
    <row r="25" spans="1:25" ht="12.75" customHeight="1" x14ac:dyDescent="0.2">
      <c r="A25" s="4" t="s">
        <v>131</v>
      </c>
      <c r="B25" s="4"/>
      <c r="C25" s="5">
        <v>8323</v>
      </c>
      <c r="D25" s="5" t="s">
        <v>48</v>
      </c>
      <c r="E25" s="4">
        <v>9.2378033999999989</v>
      </c>
      <c r="F25" s="10">
        <v>9.7969999999999988</v>
      </c>
      <c r="G25" s="10"/>
      <c r="H25" s="10">
        <v>11.5</v>
      </c>
      <c r="I25" s="10"/>
      <c r="J25" s="10">
        <v>11.9</v>
      </c>
      <c r="K25" s="10"/>
      <c r="L25" s="10">
        <v>12.28</v>
      </c>
      <c r="M25" s="10"/>
      <c r="N25" s="10">
        <v>12.64</v>
      </c>
      <c r="O25" s="10"/>
      <c r="P25" s="10">
        <v>13.01</v>
      </c>
      <c r="Q25" s="10">
        <v>13.26</v>
      </c>
      <c r="S25" s="11"/>
      <c r="T25" s="11"/>
      <c r="U25" s="11"/>
      <c r="V25" s="11"/>
      <c r="W25" s="11"/>
      <c r="X25" s="11"/>
      <c r="Y25" s="11"/>
    </row>
    <row r="26" spans="1:25" ht="12.75" customHeight="1" x14ac:dyDescent="0.2">
      <c r="A26" s="4" t="s">
        <v>132</v>
      </c>
      <c r="B26" s="4"/>
      <c r="C26" s="5">
        <v>8324</v>
      </c>
      <c r="D26" s="5" t="s">
        <v>48</v>
      </c>
      <c r="E26" s="4">
        <v>9.2378033999999989</v>
      </c>
      <c r="F26" s="10">
        <v>9.7969999999999988</v>
      </c>
      <c r="G26" s="10"/>
      <c r="H26" s="10">
        <v>11.5</v>
      </c>
      <c r="I26" s="10"/>
      <c r="J26" s="10">
        <v>11.9</v>
      </c>
      <c r="K26" s="10"/>
      <c r="L26" s="10">
        <v>12.28</v>
      </c>
      <c r="M26" s="10"/>
      <c r="N26" s="10">
        <v>12.64</v>
      </c>
      <c r="O26" s="10"/>
      <c r="P26" s="10">
        <v>13.01</v>
      </c>
      <c r="Q26" s="10">
        <v>13.26</v>
      </c>
      <c r="S26" s="11"/>
      <c r="T26" s="11"/>
      <c r="U26" s="11"/>
      <c r="V26" s="11"/>
      <c r="W26" s="11"/>
      <c r="X26" s="11"/>
      <c r="Y26" s="11"/>
    </row>
    <row r="27" spans="1:25" ht="12.75" customHeight="1" x14ac:dyDescent="0.2">
      <c r="A27" s="4" t="s">
        <v>134</v>
      </c>
      <c r="B27" s="4"/>
      <c r="C27" s="5">
        <v>8325</v>
      </c>
      <c r="D27" s="5" t="s">
        <v>48</v>
      </c>
      <c r="E27" s="4">
        <v>9.2378033999999989</v>
      </c>
      <c r="F27" s="10">
        <v>9.7969999999999988</v>
      </c>
      <c r="G27" s="10"/>
      <c r="H27" s="10">
        <v>11.5</v>
      </c>
      <c r="I27" s="10"/>
      <c r="J27" s="10">
        <v>11.9</v>
      </c>
      <c r="K27" s="10"/>
      <c r="L27" s="10">
        <v>12.28</v>
      </c>
      <c r="M27" s="10"/>
      <c r="N27" s="10">
        <v>12.64</v>
      </c>
      <c r="O27" s="10"/>
      <c r="P27" s="10">
        <v>13.01</v>
      </c>
      <c r="Q27" s="10">
        <v>13.26</v>
      </c>
      <c r="S27" s="11"/>
      <c r="T27" s="11"/>
      <c r="U27" s="11"/>
      <c r="V27" s="11"/>
      <c r="W27" s="11"/>
      <c r="X27" s="11"/>
      <c r="Y27" s="11"/>
    </row>
    <row r="28" spans="1:25" ht="12.75" customHeight="1" x14ac:dyDescent="0.2">
      <c r="A28" s="4" t="s">
        <v>139</v>
      </c>
      <c r="B28" s="4"/>
      <c r="C28" s="5">
        <v>8321</v>
      </c>
      <c r="D28" s="5" t="s">
        <v>48</v>
      </c>
      <c r="E28" s="4">
        <v>9.2378033999999989</v>
      </c>
      <c r="F28" s="10">
        <v>9.7969999999999988</v>
      </c>
      <c r="G28" s="10"/>
      <c r="H28" s="10">
        <v>11.5</v>
      </c>
      <c r="I28" s="10"/>
      <c r="J28" s="10">
        <v>11.9</v>
      </c>
      <c r="K28" s="10"/>
      <c r="L28" s="10">
        <v>12.28</v>
      </c>
      <c r="M28" s="10"/>
      <c r="N28" s="10">
        <v>12.64</v>
      </c>
      <c r="O28" s="10"/>
      <c r="P28" s="10">
        <v>13.01</v>
      </c>
      <c r="Q28" s="10">
        <v>13.26</v>
      </c>
      <c r="S28" s="11"/>
      <c r="T28" s="11"/>
      <c r="U28" s="11"/>
      <c r="V28" s="11"/>
      <c r="W28" s="11"/>
      <c r="X28" s="11"/>
      <c r="Y28" s="11"/>
    </row>
    <row r="29" spans="1:25" ht="12.75" customHeight="1" x14ac:dyDescent="0.2">
      <c r="A29" s="4" t="s">
        <v>136</v>
      </c>
      <c r="B29" s="12" t="s">
        <v>50</v>
      </c>
      <c r="C29" s="5">
        <v>8607</v>
      </c>
      <c r="D29" s="5" t="s">
        <v>51</v>
      </c>
      <c r="E29" s="4"/>
      <c r="F29" s="10">
        <v>8.9789000000000012</v>
      </c>
      <c r="G29" s="10"/>
      <c r="H29" s="10">
        <v>11.31</v>
      </c>
      <c r="I29" s="10"/>
      <c r="J29" s="10">
        <v>11.69</v>
      </c>
      <c r="K29" s="10"/>
      <c r="L29" s="10">
        <v>12.07</v>
      </c>
      <c r="M29" s="10"/>
      <c r="N29" s="10">
        <v>12.42</v>
      </c>
      <c r="O29" s="10"/>
      <c r="P29" s="10">
        <v>12.8</v>
      </c>
      <c r="Q29" s="10">
        <v>12.99</v>
      </c>
      <c r="S29" s="11"/>
      <c r="T29" s="11"/>
      <c r="U29" s="11"/>
      <c r="V29" s="11"/>
      <c r="W29" s="11"/>
      <c r="X29" s="11"/>
      <c r="Y29" s="11"/>
    </row>
    <row r="30" spans="1:25" ht="12.75" customHeight="1" x14ac:dyDescent="0.2">
      <c r="A30" s="4" t="s">
        <v>135</v>
      </c>
      <c r="B30" s="4" t="s">
        <v>52</v>
      </c>
      <c r="C30" s="5">
        <v>8609</v>
      </c>
      <c r="D30" s="5" t="s">
        <v>53</v>
      </c>
      <c r="E30" s="4">
        <v>8.4589721999999998</v>
      </c>
      <c r="F30" s="10">
        <v>8.9789000000000012</v>
      </c>
      <c r="G30" s="10"/>
      <c r="H30" s="10">
        <v>11.31</v>
      </c>
      <c r="I30" s="10"/>
      <c r="J30" s="10">
        <v>11.69</v>
      </c>
      <c r="K30" s="10"/>
      <c r="L30" s="10">
        <v>12.07</v>
      </c>
      <c r="M30" s="10"/>
      <c r="N30" s="10">
        <v>12.42</v>
      </c>
      <c r="O30" s="10"/>
      <c r="P30" s="10">
        <v>12.8</v>
      </c>
      <c r="Q30" s="10">
        <v>12.99</v>
      </c>
      <c r="S30" s="11"/>
      <c r="T30" s="11"/>
      <c r="U30" s="11"/>
      <c r="V30" s="11"/>
      <c r="W30" s="11"/>
      <c r="X30" s="11"/>
      <c r="Y30" s="11"/>
    </row>
    <row r="31" spans="1:25" ht="12.75" customHeight="1" x14ac:dyDescent="0.2">
      <c r="A31" s="4"/>
      <c r="B31" s="4"/>
      <c r="C31" s="5"/>
      <c r="D31" s="5"/>
      <c r="E31" s="4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</row>
    <row r="32" spans="1:25" ht="12.75" customHeight="1" x14ac:dyDescent="0.2">
      <c r="A32" s="9" t="s">
        <v>54</v>
      </c>
      <c r="B32" s="9"/>
      <c r="C32" s="5"/>
      <c r="D32" s="5" t="s">
        <v>55</v>
      </c>
      <c r="E32" s="4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</row>
    <row r="33" spans="1:25" ht="12.75" customHeight="1" x14ac:dyDescent="0.2">
      <c r="A33" s="20" t="s">
        <v>121</v>
      </c>
      <c r="B33" s="9"/>
      <c r="C33" s="5">
        <v>8330</v>
      </c>
      <c r="D33" s="5" t="s">
        <v>60</v>
      </c>
      <c r="E33" s="4"/>
      <c r="F33" s="10">
        <v>14.0794</v>
      </c>
      <c r="G33" s="10"/>
      <c r="H33" s="10">
        <v>15.87</v>
      </c>
      <c r="I33" s="10"/>
      <c r="J33" s="10">
        <v>16.28</v>
      </c>
      <c r="K33" s="10"/>
      <c r="L33" s="10">
        <v>16.670000000000002</v>
      </c>
      <c r="M33" s="10"/>
      <c r="N33" s="10">
        <v>17.04</v>
      </c>
      <c r="O33" s="10"/>
      <c r="P33" s="10">
        <v>18.46</v>
      </c>
      <c r="Q33" s="10">
        <v>19.38</v>
      </c>
    </row>
    <row r="34" spans="1:25" ht="12.75" customHeight="1" x14ac:dyDescent="0.2">
      <c r="A34" s="4" t="s">
        <v>125</v>
      </c>
      <c r="B34" s="12" t="s">
        <v>56</v>
      </c>
      <c r="C34" s="5">
        <v>8331</v>
      </c>
      <c r="D34" s="5" t="s">
        <v>57</v>
      </c>
      <c r="E34" s="4"/>
      <c r="F34" s="10">
        <v>13.029</v>
      </c>
      <c r="G34" s="10"/>
      <c r="H34" s="10">
        <v>14.81</v>
      </c>
      <c r="I34" s="10"/>
      <c r="J34" s="10">
        <v>15.6</v>
      </c>
      <c r="K34" s="10"/>
      <c r="L34" s="10">
        <v>16</v>
      </c>
      <c r="M34" s="10"/>
      <c r="N34" s="10">
        <v>16.36</v>
      </c>
      <c r="O34" s="10"/>
      <c r="P34" s="10">
        <v>17.43</v>
      </c>
      <c r="Q34" s="10">
        <v>18.760000000000002</v>
      </c>
    </row>
    <row r="35" spans="1:25" ht="12.75" customHeight="1" x14ac:dyDescent="0.2">
      <c r="A35" s="4" t="s">
        <v>123</v>
      </c>
      <c r="B35" s="12" t="s">
        <v>59</v>
      </c>
      <c r="C35" s="5">
        <v>8332</v>
      </c>
      <c r="D35" s="5" t="s">
        <v>60</v>
      </c>
      <c r="E35" s="4"/>
      <c r="F35" s="10">
        <v>14.0794</v>
      </c>
      <c r="G35" s="10"/>
      <c r="H35" s="10">
        <v>15.87</v>
      </c>
      <c r="I35" s="10"/>
      <c r="J35" s="10">
        <v>16.28</v>
      </c>
      <c r="K35" s="10"/>
      <c r="L35" s="10">
        <v>16.670000000000002</v>
      </c>
      <c r="M35" s="10"/>
      <c r="N35" s="10">
        <v>17.04</v>
      </c>
      <c r="O35" s="10"/>
      <c r="P35" s="10">
        <v>18.46</v>
      </c>
      <c r="Q35" s="10">
        <v>19.38</v>
      </c>
    </row>
    <row r="36" spans="1:25" ht="12.75" customHeight="1" x14ac:dyDescent="0.2">
      <c r="A36" s="4" t="s">
        <v>124</v>
      </c>
      <c r="B36" s="4"/>
      <c r="C36" s="5">
        <v>8333</v>
      </c>
      <c r="D36" s="5" t="s">
        <v>57</v>
      </c>
      <c r="E36" s="4"/>
      <c r="F36" s="10">
        <v>13.029</v>
      </c>
      <c r="G36" s="10"/>
      <c r="H36" s="10">
        <v>14.81</v>
      </c>
      <c r="I36" s="10"/>
      <c r="J36" s="10">
        <v>15.6</v>
      </c>
      <c r="K36" s="10"/>
      <c r="L36" s="10">
        <v>16</v>
      </c>
      <c r="M36" s="10"/>
      <c r="N36" s="10">
        <v>16.36</v>
      </c>
      <c r="O36" s="10"/>
      <c r="P36" s="10">
        <v>17.43</v>
      </c>
      <c r="Q36" s="10">
        <v>18.760000000000002</v>
      </c>
      <c r="S36" s="11"/>
      <c r="T36" s="11"/>
      <c r="U36" s="11"/>
      <c r="V36" s="11"/>
      <c r="W36" s="11"/>
      <c r="X36" s="11"/>
      <c r="Y36" s="11"/>
    </row>
    <row r="37" spans="1:25" ht="12.75" customHeight="1" x14ac:dyDescent="0.2">
      <c r="A37" s="4" t="s">
        <v>126</v>
      </c>
      <c r="B37" s="4"/>
      <c r="C37" s="5">
        <v>8334</v>
      </c>
      <c r="D37" s="5" t="s">
        <v>57</v>
      </c>
      <c r="E37" s="4">
        <v>12.54</v>
      </c>
      <c r="F37" s="10">
        <v>13.029</v>
      </c>
      <c r="G37" s="10"/>
      <c r="H37" s="10">
        <v>14.81</v>
      </c>
      <c r="I37" s="10"/>
      <c r="J37" s="10">
        <v>15.6</v>
      </c>
      <c r="K37" s="10"/>
      <c r="L37" s="10">
        <v>16</v>
      </c>
      <c r="M37" s="10"/>
      <c r="N37" s="10">
        <v>16.36</v>
      </c>
      <c r="O37" s="10"/>
      <c r="P37" s="10">
        <v>17.43</v>
      </c>
      <c r="Q37" s="10">
        <v>18.760000000000002</v>
      </c>
      <c r="S37" s="11"/>
      <c r="T37" s="11"/>
      <c r="U37" s="11"/>
      <c r="V37" s="11"/>
      <c r="W37" s="11"/>
      <c r="X37" s="11"/>
      <c r="Y37" s="11"/>
    </row>
    <row r="38" spans="1:25" ht="12.75" customHeight="1" x14ac:dyDescent="0.2">
      <c r="A38" s="4" t="s">
        <v>129</v>
      </c>
      <c r="B38" s="4" t="s">
        <v>62</v>
      </c>
      <c r="C38" s="5">
        <v>8316</v>
      </c>
      <c r="D38" s="5" t="s">
        <v>63</v>
      </c>
      <c r="E38" s="4"/>
      <c r="F38" s="10">
        <v>11.3423</v>
      </c>
      <c r="G38" s="10"/>
      <c r="H38" s="10">
        <v>13.85</v>
      </c>
      <c r="I38" s="10"/>
      <c r="J38" s="10">
        <v>14.19</v>
      </c>
      <c r="K38" s="10"/>
      <c r="L38" s="10">
        <v>14.56</v>
      </c>
      <c r="M38" s="10"/>
      <c r="N38" s="10">
        <v>14.91</v>
      </c>
      <c r="O38" s="10"/>
      <c r="P38" s="10">
        <v>15.31</v>
      </c>
      <c r="Q38" s="10">
        <v>15.53</v>
      </c>
      <c r="S38" s="11"/>
      <c r="T38" s="11"/>
      <c r="U38" s="11"/>
      <c r="V38" s="11"/>
      <c r="W38" s="11"/>
      <c r="X38" s="11"/>
      <c r="Y38" s="11"/>
    </row>
    <row r="39" spans="1:25" ht="12.75" customHeight="1" x14ac:dyDescent="0.2">
      <c r="A39" s="4" t="s">
        <v>122</v>
      </c>
      <c r="B39" s="4" t="s">
        <v>65</v>
      </c>
      <c r="C39" s="5">
        <v>8523</v>
      </c>
      <c r="D39" s="5" t="s">
        <v>66</v>
      </c>
      <c r="E39" s="4">
        <v>27.05</v>
      </c>
      <c r="F39" s="10">
        <v>20.806000000000001</v>
      </c>
      <c r="G39" s="10"/>
      <c r="H39" s="10">
        <v>21.52</v>
      </c>
      <c r="I39" s="10"/>
      <c r="J39" s="10">
        <v>22.02</v>
      </c>
      <c r="K39" s="10"/>
      <c r="L39" s="10">
        <v>22.52</v>
      </c>
      <c r="M39" s="10"/>
      <c r="N39" s="10">
        <v>23.02</v>
      </c>
      <c r="O39" s="10"/>
      <c r="P39" s="10">
        <v>23.52</v>
      </c>
      <c r="Q39" s="10">
        <v>24.02</v>
      </c>
      <c r="S39" s="11"/>
      <c r="T39" s="11"/>
      <c r="U39" s="11"/>
      <c r="V39" s="11"/>
      <c r="W39" s="11"/>
      <c r="X39" s="11"/>
      <c r="Y39" s="11"/>
    </row>
    <row r="40" spans="1:25" ht="12.75" customHeight="1" x14ac:dyDescent="0.2">
      <c r="A40" s="4" t="s">
        <v>137</v>
      </c>
      <c r="B40" s="4" t="s">
        <v>67</v>
      </c>
      <c r="C40" s="5">
        <v>7314</v>
      </c>
      <c r="D40" s="5" t="s">
        <v>68</v>
      </c>
      <c r="E40" s="4"/>
      <c r="F40" s="10">
        <v>22.0685</v>
      </c>
      <c r="G40" s="10"/>
      <c r="H40" s="10">
        <v>22.79</v>
      </c>
      <c r="I40" s="10"/>
      <c r="J40" s="10">
        <v>23.29</v>
      </c>
      <c r="K40" s="10"/>
      <c r="L40" s="10">
        <v>23.79</v>
      </c>
      <c r="M40" s="10"/>
      <c r="N40" s="10">
        <v>24.29</v>
      </c>
      <c r="O40" s="10"/>
      <c r="P40" s="10">
        <v>24.79</v>
      </c>
      <c r="Q40" s="10">
        <v>25.29</v>
      </c>
      <c r="S40" s="11"/>
      <c r="T40" s="11"/>
      <c r="U40" s="11"/>
      <c r="V40" s="11"/>
      <c r="W40" s="11"/>
      <c r="X40" s="11"/>
      <c r="Y40" s="11"/>
    </row>
    <row r="41" spans="1:25" ht="12.75" customHeight="1" x14ac:dyDescent="0.2">
      <c r="A41" s="4"/>
      <c r="B41" s="4"/>
      <c r="C41" s="5"/>
      <c r="D41" s="5"/>
      <c r="E41" s="4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</row>
    <row r="42" spans="1:25" ht="12.75" customHeight="1" x14ac:dyDescent="0.2">
      <c r="A42" s="9" t="s">
        <v>69</v>
      </c>
      <c r="B42" s="9"/>
      <c r="C42" s="4"/>
      <c r="D42" s="5"/>
      <c r="E42" s="4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</row>
    <row r="43" spans="1:25" ht="12.75" customHeight="1" x14ac:dyDescent="0.2">
      <c r="A43" s="4" t="s">
        <v>104</v>
      </c>
      <c r="B43" s="9"/>
      <c r="C43" s="5">
        <v>8902</v>
      </c>
      <c r="D43" s="5" t="s">
        <v>105</v>
      </c>
      <c r="E43" s="4"/>
      <c r="F43" s="10"/>
      <c r="G43" s="10"/>
      <c r="H43" s="10">
        <v>28.11</v>
      </c>
      <c r="I43" s="10"/>
      <c r="J43" s="10">
        <v>29.08</v>
      </c>
      <c r="K43" s="10"/>
      <c r="L43" s="10">
        <v>29.89</v>
      </c>
      <c r="M43" s="10"/>
      <c r="N43" s="10">
        <v>30.7</v>
      </c>
      <c r="O43" s="10"/>
      <c r="P43" s="10">
        <v>31.51</v>
      </c>
      <c r="Q43" s="10">
        <v>32.409999999999997</v>
      </c>
      <c r="R43" s="1" t="s">
        <v>111</v>
      </c>
    </row>
    <row r="44" spans="1:25" ht="12.75" customHeight="1" x14ac:dyDescent="0.2">
      <c r="A44" s="4" t="s">
        <v>140</v>
      </c>
      <c r="B44" s="4" t="s">
        <v>71</v>
      </c>
      <c r="C44" s="5">
        <v>8912</v>
      </c>
      <c r="D44" s="5" t="s">
        <v>72</v>
      </c>
      <c r="E44" s="4">
        <v>14.181218100000001</v>
      </c>
      <c r="F44" s="10">
        <v>17.8568</v>
      </c>
      <c r="G44" s="10"/>
      <c r="H44" s="10">
        <v>19.420000000000002</v>
      </c>
      <c r="I44" s="10"/>
      <c r="J44" s="10">
        <v>19.8</v>
      </c>
      <c r="K44" s="10"/>
      <c r="L44" s="10">
        <v>20.18</v>
      </c>
      <c r="M44" s="10"/>
      <c r="N44" s="10">
        <v>20.85</v>
      </c>
      <c r="O44" s="10"/>
      <c r="P44" s="10">
        <v>20.9</v>
      </c>
      <c r="Q44" s="10">
        <v>21.21</v>
      </c>
      <c r="S44" s="11"/>
      <c r="T44" s="11"/>
      <c r="U44" s="11"/>
      <c r="V44" s="11"/>
      <c r="W44" s="11"/>
      <c r="X44" s="11"/>
      <c r="Y44" s="11"/>
    </row>
    <row r="45" spans="1:25" ht="12.75" customHeight="1" x14ac:dyDescent="0.2">
      <c r="A45" s="4" t="s">
        <v>141</v>
      </c>
      <c r="B45" s="4" t="s">
        <v>74</v>
      </c>
      <c r="C45" s="5">
        <v>8915</v>
      </c>
      <c r="D45" s="5" t="s">
        <v>75</v>
      </c>
      <c r="E45" s="4">
        <v>14.1379497</v>
      </c>
      <c r="F45" s="10">
        <v>14.9985</v>
      </c>
      <c r="G45" s="10"/>
      <c r="H45" s="10">
        <v>16.8</v>
      </c>
      <c r="I45" s="10"/>
      <c r="J45" s="10">
        <v>17.14</v>
      </c>
      <c r="K45" s="10"/>
      <c r="L45" s="10">
        <v>17.5</v>
      </c>
      <c r="M45" s="10"/>
      <c r="N45" s="10">
        <v>17.84</v>
      </c>
      <c r="O45" s="10"/>
      <c r="P45" s="10">
        <v>18.190000000000001</v>
      </c>
      <c r="Q45" s="10">
        <v>18.54</v>
      </c>
      <c r="S45" s="11"/>
      <c r="T45" s="11"/>
      <c r="U45" s="11"/>
      <c r="V45" s="11"/>
      <c r="W45" s="11"/>
      <c r="X45" s="11"/>
      <c r="Y45" s="11"/>
    </row>
    <row r="46" spans="1:25" ht="12.75" customHeight="1" x14ac:dyDescent="0.2">
      <c r="A46" s="4" t="s">
        <v>144</v>
      </c>
      <c r="B46" s="4" t="s">
        <v>76</v>
      </c>
      <c r="C46" s="5">
        <v>8941</v>
      </c>
      <c r="D46" s="5" t="s">
        <v>77</v>
      </c>
      <c r="E46" s="4">
        <v>14.1379497</v>
      </c>
      <c r="F46" s="10">
        <v>14.9985</v>
      </c>
      <c r="G46" s="10"/>
      <c r="H46" s="10">
        <v>16.8</v>
      </c>
      <c r="I46" s="10"/>
      <c r="J46" s="10">
        <v>16.84</v>
      </c>
      <c r="K46" s="10"/>
      <c r="L46" s="10">
        <v>16.899999999999999</v>
      </c>
      <c r="M46" s="10"/>
      <c r="N46" s="10">
        <v>16.97</v>
      </c>
      <c r="O46" s="10"/>
      <c r="P46" s="10">
        <v>17.05</v>
      </c>
      <c r="Q46" s="10">
        <v>17.29</v>
      </c>
      <c r="S46" s="11"/>
      <c r="T46" s="11"/>
      <c r="U46" s="11"/>
      <c r="V46" s="11"/>
      <c r="W46" s="11"/>
      <c r="X46" s="11"/>
      <c r="Y46" s="11"/>
    </row>
    <row r="47" spans="1:25" ht="12.75" customHeight="1" x14ac:dyDescent="0.2">
      <c r="A47" s="4" t="s">
        <v>145</v>
      </c>
      <c r="B47" s="4" t="s">
        <v>78</v>
      </c>
      <c r="C47" s="5">
        <v>8943</v>
      </c>
      <c r="D47" s="5" t="s">
        <v>79</v>
      </c>
      <c r="E47" s="4"/>
      <c r="F47" s="10">
        <v>10.199999999999999</v>
      </c>
      <c r="G47" s="10"/>
      <c r="H47" s="10">
        <v>10.7</v>
      </c>
      <c r="I47" s="10"/>
      <c r="J47" s="10">
        <v>10.7</v>
      </c>
      <c r="K47" s="10">
        <v>10.7</v>
      </c>
      <c r="L47" s="10">
        <v>10.7</v>
      </c>
      <c r="M47" s="10">
        <v>10.7</v>
      </c>
      <c r="N47" s="10">
        <v>10.7</v>
      </c>
      <c r="O47" s="10">
        <v>10.7</v>
      </c>
      <c r="P47" s="10">
        <v>10.7</v>
      </c>
      <c r="Q47" s="10">
        <v>10.7</v>
      </c>
      <c r="S47" s="11"/>
      <c r="T47" s="11"/>
      <c r="U47" s="11"/>
      <c r="V47" s="11"/>
      <c r="W47" s="11"/>
      <c r="X47" s="11"/>
      <c r="Y47" s="11"/>
    </row>
    <row r="48" spans="1:25" ht="12.75" customHeight="1" x14ac:dyDescent="0.2">
      <c r="A48" s="4" t="s">
        <v>143</v>
      </c>
      <c r="B48" s="4" t="s">
        <v>80</v>
      </c>
      <c r="C48" s="5">
        <v>8942</v>
      </c>
      <c r="D48" s="5" t="s">
        <v>81</v>
      </c>
      <c r="E48" s="4">
        <v>7.58</v>
      </c>
      <c r="F48" s="10">
        <v>8.059800000000001</v>
      </c>
      <c r="G48" s="10"/>
      <c r="H48" s="10">
        <v>9.32</v>
      </c>
      <c r="I48" s="10"/>
      <c r="J48" s="10">
        <v>9.73</v>
      </c>
      <c r="K48" s="10"/>
      <c r="L48" s="10">
        <v>10.07</v>
      </c>
      <c r="M48" s="10"/>
      <c r="N48" s="10">
        <v>10.44</v>
      </c>
      <c r="O48" s="10"/>
      <c r="P48" s="10">
        <v>11.13</v>
      </c>
      <c r="Q48" s="10">
        <v>11.3</v>
      </c>
      <c r="S48" s="11"/>
      <c r="T48" s="11"/>
      <c r="U48" s="11"/>
      <c r="V48" s="11"/>
      <c r="W48" s="11"/>
      <c r="X48" s="11"/>
      <c r="Y48" s="11"/>
    </row>
    <row r="49" spans="1:25" ht="12.75" customHeight="1" x14ac:dyDescent="0.2">
      <c r="A49" s="4" t="s">
        <v>138</v>
      </c>
      <c r="B49" s="4"/>
      <c r="C49" s="5">
        <v>8943</v>
      </c>
      <c r="D49" s="5" t="s">
        <v>81</v>
      </c>
      <c r="E49" s="4">
        <v>7.58</v>
      </c>
      <c r="F49" s="10">
        <v>8.059800000000001</v>
      </c>
      <c r="G49" s="10"/>
      <c r="H49" s="10">
        <v>9.32</v>
      </c>
      <c r="I49" s="10"/>
      <c r="J49" s="10">
        <v>9.73</v>
      </c>
      <c r="K49" s="10"/>
      <c r="L49" s="10">
        <v>10.07</v>
      </c>
      <c r="M49" s="10"/>
      <c r="N49" s="10">
        <v>10.44</v>
      </c>
      <c r="O49" s="10"/>
      <c r="P49" s="10">
        <v>11.13</v>
      </c>
      <c r="Q49" s="10">
        <v>11.3</v>
      </c>
      <c r="S49" s="11"/>
      <c r="T49" s="11"/>
      <c r="U49" s="11"/>
      <c r="V49" s="11"/>
      <c r="W49" s="11"/>
      <c r="X49" s="11"/>
      <c r="Y49" s="11"/>
    </row>
    <row r="50" spans="1:25" ht="12.75" customHeight="1" x14ac:dyDescent="0.2">
      <c r="A50" s="4" t="s">
        <v>82</v>
      </c>
      <c r="B50" s="4" t="s">
        <v>30</v>
      </c>
      <c r="C50" s="5">
        <v>7933</v>
      </c>
      <c r="D50" s="5" t="s">
        <v>83</v>
      </c>
      <c r="E50" s="4">
        <v>14.1379497</v>
      </c>
      <c r="F50" s="10">
        <v>14.9985</v>
      </c>
      <c r="G50" s="10"/>
      <c r="H50" s="10">
        <v>16.8</v>
      </c>
      <c r="I50" s="10"/>
      <c r="J50" s="10">
        <v>16.84</v>
      </c>
      <c r="K50" s="10"/>
      <c r="L50" s="10">
        <v>16.899999999999999</v>
      </c>
      <c r="M50" s="10"/>
      <c r="N50" s="10">
        <v>16.97</v>
      </c>
      <c r="O50" s="10"/>
      <c r="P50" s="10">
        <v>17.05</v>
      </c>
      <c r="Q50" s="10">
        <v>17.29</v>
      </c>
      <c r="S50" s="11"/>
      <c r="T50" s="11"/>
      <c r="U50" s="11"/>
      <c r="V50" s="11"/>
      <c r="W50" s="11"/>
      <c r="X50" s="11"/>
      <c r="Y50" s="11"/>
    </row>
    <row r="51" spans="1:25" ht="12.75" customHeight="1" x14ac:dyDescent="0.2">
      <c r="A51" s="4"/>
      <c r="B51" s="4"/>
      <c r="C51" s="5"/>
      <c r="D51" s="5"/>
      <c r="E51" s="4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</row>
    <row r="52" spans="1:25" ht="12.75" customHeight="1" x14ac:dyDescent="0.2">
      <c r="A52" s="9" t="s">
        <v>84</v>
      </c>
      <c r="B52" s="9"/>
      <c r="C52" s="5"/>
      <c r="D52" s="5"/>
      <c r="E52" s="4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</row>
    <row r="53" spans="1:25" ht="12.75" customHeight="1" x14ac:dyDescent="0.2">
      <c r="A53" s="4" t="s">
        <v>128</v>
      </c>
      <c r="B53" s="4" t="s">
        <v>86</v>
      </c>
      <c r="C53" s="5">
        <v>8435</v>
      </c>
      <c r="D53" s="5" t="s">
        <v>87</v>
      </c>
      <c r="E53" s="4">
        <v>14.76</v>
      </c>
      <c r="F53" s="10">
        <v>20</v>
      </c>
      <c r="G53" s="10"/>
      <c r="H53" s="10">
        <v>24.49</v>
      </c>
      <c r="I53" s="10"/>
      <c r="J53" s="10">
        <v>24.99</v>
      </c>
      <c r="K53" s="10"/>
      <c r="L53" s="10">
        <v>25.5</v>
      </c>
      <c r="M53" s="10"/>
      <c r="N53" s="10">
        <v>26</v>
      </c>
      <c r="O53" s="10"/>
      <c r="P53" s="10">
        <v>26.51</v>
      </c>
      <c r="Q53" s="10">
        <v>27.01</v>
      </c>
      <c r="S53" s="11"/>
      <c r="T53" s="11"/>
      <c r="U53" s="11"/>
      <c r="V53" s="11"/>
      <c r="W53" s="11"/>
      <c r="X53" s="11"/>
      <c r="Y53" s="11"/>
    </row>
    <row r="54" spans="1:25" ht="12.75" customHeight="1" x14ac:dyDescent="0.2">
      <c r="A54" s="4" t="s">
        <v>88</v>
      </c>
      <c r="B54" s="4" t="s">
        <v>89</v>
      </c>
      <c r="C54" s="5">
        <v>8446</v>
      </c>
      <c r="D54" s="5" t="s">
        <v>90</v>
      </c>
      <c r="E54" s="4"/>
      <c r="F54" s="10">
        <v>18.63</v>
      </c>
      <c r="G54" s="10"/>
      <c r="H54" s="10">
        <v>21.44</v>
      </c>
      <c r="I54" s="10"/>
      <c r="J54" s="10">
        <v>21.8</v>
      </c>
      <c r="K54" s="10"/>
      <c r="L54" s="10">
        <v>22.15</v>
      </c>
      <c r="M54" s="10"/>
      <c r="N54" s="10">
        <v>22.53</v>
      </c>
      <c r="O54" s="10"/>
      <c r="P54" s="10">
        <v>22.89</v>
      </c>
      <c r="Q54" s="10">
        <v>23.18</v>
      </c>
      <c r="S54" s="11"/>
      <c r="T54" s="11"/>
      <c r="U54" s="11"/>
      <c r="V54" s="11"/>
      <c r="W54" s="11"/>
      <c r="X54" s="11"/>
      <c r="Y54" s="11"/>
    </row>
    <row r="55" spans="1:25" ht="12.75" customHeight="1" x14ac:dyDescent="0.2">
      <c r="A55" s="4" t="s">
        <v>91</v>
      </c>
      <c r="B55" s="4" t="s">
        <v>92</v>
      </c>
      <c r="C55" s="5">
        <v>8447</v>
      </c>
      <c r="D55" s="5" t="s">
        <v>93</v>
      </c>
      <c r="E55" s="4">
        <v>11.352400000000001</v>
      </c>
      <c r="F55" s="10">
        <v>12.039199999999999</v>
      </c>
      <c r="G55" s="10"/>
      <c r="H55" s="10">
        <v>15.78</v>
      </c>
      <c r="I55" s="10"/>
      <c r="J55" s="10">
        <v>16.16</v>
      </c>
      <c r="K55" s="10"/>
      <c r="L55" s="10">
        <v>16.5</v>
      </c>
      <c r="M55" s="10"/>
      <c r="N55" s="10">
        <v>16.89</v>
      </c>
      <c r="O55" s="10"/>
      <c r="P55" s="10">
        <v>17.29</v>
      </c>
      <c r="Q55" s="10">
        <v>17.62</v>
      </c>
      <c r="S55" s="11"/>
      <c r="T55" s="11"/>
      <c r="U55" s="11"/>
      <c r="V55" s="11"/>
      <c r="W55" s="11"/>
      <c r="X55" s="11"/>
      <c r="Y55" s="11"/>
    </row>
    <row r="56" spans="1:25" ht="12.75" customHeight="1" x14ac:dyDescent="0.2">
      <c r="A56" s="4" t="s">
        <v>147</v>
      </c>
      <c r="B56" s="4" t="s">
        <v>95</v>
      </c>
      <c r="C56" s="5">
        <v>8449</v>
      </c>
      <c r="D56" s="5" t="s">
        <v>96</v>
      </c>
      <c r="E56" s="4">
        <v>6.55</v>
      </c>
      <c r="F56" s="10">
        <v>7.3224999999999998</v>
      </c>
      <c r="G56" s="10"/>
      <c r="H56" s="10">
        <v>7.82</v>
      </c>
      <c r="I56" s="10"/>
      <c r="J56" s="10">
        <v>7.82</v>
      </c>
      <c r="K56" s="10">
        <v>7.82</v>
      </c>
      <c r="L56" s="10">
        <v>7.82</v>
      </c>
      <c r="M56" s="10">
        <v>7.82</v>
      </c>
      <c r="N56" s="10">
        <v>7.82</v>
      </c>
      <c r="O56" s="10">
        <v>7.82</v>
      </c>
      <c r="P56" s="10">
        <v>7.82</v>
      </c>
      <c r="Q56" s="10">
        <v>7.82</v>
      </c>
      <c r="S56" s="11"/>
      <c r="T56" s="11"/>
      <c r="U56" s="11"/>
      <c r="V56" s="11"/>
      <c r="W56" s="11"/>
      <c r="X56" s="11"/>
      <c r="Y56" s="11"/>
    </row>
    <row r="57" spans="1:25" ht="12.75" customHeight="1" x14ac:dyDescent="0.2">
      <c r="A57" s="4"/>
      <c r="B57" s="4"/>
      <c r="C57" s="4"/>
      <c r="D57" s="5"/>
      <c r="E57" s="4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S57" s="11"/>
      <c r="T57" s="11"/>
      <c r="U57" s="11"/>
      <c r="V57" s="11"/>
      <c r="W57" s="11"/>
      <c r="X57" s="11"/>
      <c r="Y57" s="11"/>
    </row>
    <row r="58" spans="1:25" ht="12.75" customHeight="1" x14ac:dyDescent="0.2">
      <c r="A58" s="9" t="s">
        <v>97</v>
      </c>
      <c r="B58" s="9"/>
      <c r="C58" s="4"/>
      <c r="D58" s="5"/>
      <c r="E58" s="4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</row>
    <row r="59" spans="1:25" ht="12.75" customHeight="1" x14ac:dyDescent="0.2">
      <c r="A59" s="4" t="s">
        <v>148</v>
      </c>
      <c r="B59" s="12" t="s">
        <v>99</v>
      </c>
      <c r="C59" s="5">
        <v>8212</v>
      </c>
      <c r="D59" s="5" t="s">
        <v>100</v>
      </c>
      <c r="E59" s="4">
        <v>9.8868294000000017</v>
      </c>
      <c r="F59" s="10">
        <f>10.4939*1.02</f>
        <v>10.703778</v>
      </c>
      <c r="G59" s="10"/>
      <c r="H59" s="10">
        <v>13.16</v>
      </c>
      <c r="I59" s="10"/>
      <c r="J59" s="10">
        <v>13.53</v>
      </c>
      <c r="K59" s="10"/>
      <c r="L59" s="10">
        <v>13.88</v>
      </c>
      <c r="M59" s="10"/>
      <c r="N59" s="10">
        <v>14.28</v>
      </c>
      <c r="O59" s="10"/>
      <c r="P59" s="10">
        <v>14.67</v>
      </c>
      <c r="Q59" s="10">
        <v>14.92</v>
      </c>
    </row>
    <row r="60" spans="1:25" x14ac:dyDescent="0.2">
      <c r="A60" s="4" t="s">
        <v>149</v>
      </c>
      <c r="B60" s="4" t="s">
        <v>102</v>
      </c>
      <c r="C60" s="5">
        <v>8241</v>
      </c>
      <c r="D60" s="5" t="s">
        <v>103</v>
      </c>
      <c r="E60" s="4">
        <v>8.4589721999999998</v>
      </c>
      <c r="F60" s="10">
        <f>8.9789*1.02</f>
        <v>9.1584779999999988</v>
      </c>
      <c r="G60" s="10"/>
      <c r="H60" s="10">
        <v>11.34</v>
      </c>
      <c r="I60" s="10"/>
      <c r="J60" s="10">
        <v>11.72</v>
      </c>
      <c r="K60" s="10"/>
      <c r="L60" s="10">
        <v>12.11</v>
      </c>
      <c r="M60" s="10"/>
      <c r="N60" s="10">
        <v>12.47</v>
      </c>
      <c r="O60" s="10"/>
      <c r="P60" s="10">
        <v>12.83</v>
      </c>
      <c r="Q60" s="10">
        <v>13.22</v>
      </c>
      <c r="S60" s="11"/>
      <c r="T60" s="11"/>
      <c r="U60" s="11"/>
      <c r="V60" s="11"/>
      <c r="W60" s="11"/>
      <c r="X60" s="11"/>
      <c r="Y60" s="11"/>
    </row>
    <row r="61" spans="1:25" x14ac:dyDescent="0.2">
      <c r="S61" s="11"/>
      <c r="T61" s="11"/>
      <c r="U61" s="11"/>
      <c r="V61" s="11"/>
      <c r="W61" s="11"/>
      <c r="X61" s="11"/>
      <c r="Y61" s="11"/>
    </row>
    <row r="62" spans="1:25" x14ac:dyDescent="0.2">
      <c r="F62" s="13"/>
      <c r="G62" s="14"/>
      <c r="H62" s="14"/>
      <c r="L62" s="13"/>
      <c r="M62" s="14"/>
      <c r="N62" s="14"/>
    </row>
    <row r="63" spans="1:25" x14ac:dyDescent="0.2">
      <c r="C63" s="3"/>
      <c r="F63" s="15"/>
      <c r="L63" s="15"/>
    </row>
    <row r="64" spans="1:25" x14ac:dyDescent="0.2">
      <c r="F64" s="15"/>
      <c r="L64" s="15"/>
    </row>
    <row r="65" spans="6:12" x14ac:dyDescent="0.2">
      <c r="F65" s="15"/>
      <c r="L65" s="15"/>
    </row>
    <row r="66" spans="6:12" x14ac:dyDescent="0.2">
      <c r="F66" s="15"/>
      <c r="L66" s="15"/>
    </row>
    <row r="67" spans="6:12" x14ac:dyDescent="0.2">
      <c r="F67" s="15"/>
      <c r="L67" s="15"/>
    </row>
    <row r="68" spans="6:12" x14ac:dyDescent="0.2">
      <c r="F68" s="15"/>
      <c r="L68" s="15"/>
    </row>
    <row r="69" spans="6:12" x14ac:dyDescent="0.2">
      <c r="F69" s="15"/>
      <c r="L69" s="15"/>
    </row>
    <row r="70" spans="6:12" x14ac:dyDescent="0.2">
      <c r="F70" s="15"/>
      <c r="L70" s="15"/>
    </row>
    <row r="71" spans="6:12" x14ac:dyDescent="0.2">
      <c r="F71" s="15"/>
      <c r="L71" s="15"/>
    </row>
    <row r="72" spans="6:12" x14ac:dyDescent="0.2">
      <c r="F72" s="15"/>
      <c r="L72" s="15"/>
    </row>
    <row r="73" spans="6:12" x14ac:dyDescent="0.2">
      <c r="F73" s="15"/>
      <c r="L73" s="15"/>
    </row>
    <row r="74" spans="6:12" x14ac:dyDescent="0.2">
      <c r="F74" s="15"/>
      <c r="L74" s="15"/>
    </row>
    <row r="75" spans="6:12" x14ac:dyDescent="0.2">
      <c r="F75" s="15"/>
      <c r="L75" s="15"/>
    </row>
    <row r="76" spans="6:12" x14ac:dyDescent="0.2">
      <c r="F76" s="15"/>
      <c r="L76" s="15"/>
    </row>
    <row r="77" spans="6:12" x14ac:dyDescent="0.2">
      <c r="F77" s="15"/>
      <c r="L77" s="15"/>
    </row>
    <row r="78" spans="6:12" x14ac:dyDescent="0.2">
      <c r="F78" s="15"/>
    </row>
    <row r="79" spans="6:12" x14ac:dyDescent="0.2">
      <c r="F79" s="15"/>
    </row>
    <row r="80" spans="6:12" x14ac:dyDescent="0.2">
      <c r="F80" s="15"/>
    </row>
    <row r="81" spans="6:6" x14ac:dyDescent="0.2">
      <c r="F81" s="15"/>
    </row>
    <row r="82" spans="6:6" x14ac:dyDescent="0.2">
      <c r="F82" s="15"/>
    </row>
    <row r="83" spans="6:6" x14ac:dyDescent="0.2">
      <c r="F83" s="15"/>
    </row>
    <row r="84" spans="6:6" x14ac:dyDescent="0.2">
      <c r="F84" s="15"/>
    </row>
    <row r="85" spans="6:6" x14ac:dyDescent="0.2">
      <c r="F85" s="15"/>
    </row>
    <row r="86" spans="6:6" x14ac:dyDescent="0.2">
      <c r="F86" s="15"/>
    </row>
    <row r="87" spans="6:6" x14ac:dyDescent="0.2">
      <c r="F87" s="15"/>
    </row>
    <row r="88" spans="6:6" x14ac:dyDescent="0.2">
      <c r="F88" s="15"/>
    </row>
    <row r="89" spans="6:6" x14ac:dyDescent="0.2">
      <c r="F89" s="15"/>
    </row>
    <row r="90" spans="6:6" x14ac:dyDescent="0.2">
      <c r="F90" s="15"/>
    </row>
    <row r="91" spans="6:6" x14ac:dyDescent="0.2">
      <c r="F91" s="15"/>
    </row>
    <row r="92" spans="6:6" x14ac:dyDescent="0.2">
      <c r="F92" s="15"/>
    </row>
    <row r="93" spans="6:6" x14ac:dyDescent="0.2">
      <c r="F93" s="15"/>
    </row>
    <row r="94" spans="6:6" x14ac:dyDescent="0.2">
      <c r="F94" s="16"/>
    </row>
    <row r="95" spans="6:6" x14ac:dyDescent="0.2">
      <c r="F95" s="16"/>
    </row>
    <row r="96" spans="6:6" x14ac:dyDescent="0.2">
      <c r="F96" s="16"/>
    </row>
    <row r="97" spans="6:6" x14ac:dyDescent="0.2">
      <c r="F97" s="16"/>
    </row>
    <row r="98" spans="6:6" x14ac:dyDescent="0.2">
      <c r="F98" s="16"/>
    </row>
    <row r="99" spans="6:6" x14ac:dyDescent="0.2">
      <c r="F99" s="16"/>
    </row>
    <row r="100" spans="6:6" x14ac:dyDescent="0.2">
      <c r="F100" s="16"/>
    </row>
    <row r="101" spans="6:6" x14ac:dyDescent="0.2">
      <c r="F101" s="16"/>
    </row>
    <row r="102" spans="6:6" x14ac:dyDescent="0.2">
      <c r="F102" s="16"/>
    </row>
    <row r="103" spans="6:6" x14ac:dyDescent="0.2">
      <c r="F103" s="16"/>
    </row>
    <row r="104" spans="6:6" x14ac:dyDescent="0.2">
      <c r="F104" s="16"/>
    </row>
    <row r="105" spans="6:6" x14ac:dyDescent="0.2">
      <c r="F105" s="16"/>
    </row>
    <row r="106" spans="6:6" x14ac:dyDescent="0.2">
      <c r="F106" s="16"/>
    </row>
    <row r="107" spans="6:6" x14ac:dyDescent="0.2">
      <c r="F107" s="16"/>
    </row>
    <row r="108" spans="6:6" x14ac:dyDescent="0.2">
      <c r="F108" s="16"/>
    </row>
    <row r="109" spans="6:6" x14ac:dyDescent="0.2">
      <c r="F109" s="16"/>
    </row>
    <row r="110" spans="6:6" x14ac:dyDescent="0.2">
      <c r="F110" s="16"/>
    </row>
    <row r="111" spans="6:6" x14ac:dyDescent="0.2">
      <c r="F111" s="16"/>
    </row>
    <row r="112" spans="6:6" x14ac:dyDescent="0.2">
      <c r="F112" s="16"/>
    </row>
    <row r="113" spans="6:6" x14ac:dyDescent="0.2">
      <c r="F113" s="16"/>
    </row>
    <row r="114" spans="6:6" x14ac:dyDescent="0.2">
      <c r="F114" s="16"/>
    </row>
    <row r="115" spans="6:6" x14ac:dyDescent="0.2">
      <c r="F115" s="16"/>
    </row>
    <row r="116" spans="6:6" x14ac:dyDescent="0.2">
      <c r="F116" s="16"/>
    </row>
    <row r="117" spans="6:6" x14ac:dyDescent="0.2">
      <c r="F117" s="16"/>
    </row>
  </sheetData>
  <mergeCells count="4">
    <mergeCell ref="A1:P1"/>
    <mergeCell ref="A2:P2"/>
    <mergeCell ref="N3:Q3"/>
    <mergeCell ref="N4:Q4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952D85-8560-48D0-BA1B-846E4F4EFE9E}">
  <dimension ref="A1:AF118"/>
  <sheetViews>
    <sheetView tabSelected="1" workbookViewId="0">
      <selection activeCell="A55" sqref="A55:AE55"/>
    </sheetView>
  </sheetViews>
  <sheetFormatPr defaultRowHeight="12.75" x14ac:dyDescent="0.2"/>
  <cols>
    <col min="1" max="1" width="44.5703125" style="24" customWidth="1"/>
    <col min="2" max="2" width="41" style="24" hidden="1" customWidth="1"/>
    <col min="3" max="3" width="10" style="24" customWidth="1"/>
    <col min="4" max="4" width="8" style="25" customWidth="1"/>
    <col min="5" max="5" width="9.140625" style="24" hidden="1" customWidth="1"/>
    <col min="6" max="6" width="9.140625" style="46" hidden="1" customWidth="1"/>
    <col min="7" max="7" width="0.140625" style="46" hidden="1" customWidth="1"/>
    <col min="8" max="8" width="7.42578125" style="46" hidden="1" customWidth="1"/>
    <col min="9" max="9" width="9.140625" style="46" hidden="1" customWidth="1"/>
    <col min="10" max="10" width="7.5703125" style="46" hidden="1" customWidth="1"/>
    <col min="11" max="11" width="0.140625" style="46" hidden="1" customWidth="1"/>
    <col min="12" max="12" width="7.85546875" style="46" hidden="1" customWidth="1"/>
    <col min="13" max="13" width="9.140625" style="46" hidden="1" customWidth="1"/>
    <col min="14" max="14" width="7.5703125" style="46" hidden="1" customWidth="1"/>
    <col min="15" max="15" width="9.140625" style="46" hidden="1" customWidth="1"/>
    <col min="16" max="16" width="7.42578125" style="46" hidden="1" customWidth="1"/>
    <col min="17" max="17" width="7.5703125" style="24" hidden="1" customWidth="1"/>
    <col min="18" max="18" width="0" style="24" hidden="1" customWidth="1"/>
    <col min="19" max="19" width="9.140625" style="25"/>
    <col min="20" max="20" width="0" style="26" hidden="1" customWidth="1"/>
    <col min="21" max="21" width="9.140625" style="25"/>
    <col min="22" max="22" width="0" style="26" hidden="1" customWidth="1"/>
    <col min="23" max="23" width="9.140625" style="25"/>
    <col min="24" max="24" width="0" style="26" hidden="1" customWidth="1"/>
    <col min="25" max="25" width="9.140625" style="25"/>
    <col min="26" max="26" width="0" style="26" hidden="1" customWidth="1"/>
    <col min="27" max="27" width="9.140625" style="25"/>
    <col min="28" max="28" width="0" style="26" hidden="1" customWidth="1"/>
    <col min="29" max="29" width="9.140625" style="25"/>
    <col min="30" max="30" width="0" style="26" hidden="1" customWidth="1"/>
    <col min="31" max="31" width="9.140625" style="25"/>
    <col min="32" max="32" width="0" style="27" hidden="1" customWidth="1"/>
    <col min="33" max="258" width="9.140625" style="24"/>
    <col min="259" max="259" width="41" style="24" customWidth="1"/>
    <col min="260" max="260" width="0" style="24" hidden="1" customWidth="1"/>
    <col min="261" max="261" width="10" style="24" customWidth="1"/>
    <col min="262" max="262" width="8" style="24" customWidth="1"/>
    <col min="263" max="263" width="0" style="24" hidden="1" customWidth="1"/>
    <col min="264" max="264" width="9.140625" style="24" bestFit="1" customWidth="1"/>
    <col min="265" max="265" width="0" style="24" hidden="1" customWidth="1"/>
    <col min="266" max="266" width="7.42578125" style="24" customWidth="1"/>
    <col min="267" max="267" width="0" style="24" hidden="1" customWidth="1"/>
    <col min="268" max="268" width="7.5703125" style="24" customWidth="1"/>
    <col min="269" max="269" width="0" style="24" hidden="1" customWidth="1"/>
    <col min="270" max="270" width="7.85546875" style="24" customWidth="1"/>
    <col min="271" max="271" width="0" style="24" hidden="1" customWidth="1"/>
    <col min="272" max="272" width="7.5703125" style="24" customWidth="1"/>
    <col min="273" max="273" width="0" style="24" hidden="1" customWidth="1"/>
    <col min="274" max="274" width="7.42578125" style="24" customWidth="1"/>
    <col min="275" max="275" width="7.5703125" style="24" customWidth="1"/>
    <col min="276" max="514" width="9.140625" style="24"/>
    <col min="515" max="515" width="41" style="24" customWidth="1"/>
    <col min="516" max="516" width="0" style="24" hidden="1" customWidth="1"/>
    <col min="517" max="517" width="10" style="24" customWidth="1"/>
    <col min="518" max="518" width="8" style="24" customWidth="1"/>
    <col min="519" max="519" width="0" style="24" hidden="1" customWidth="1"/>
    <col min="520" max="520" width="9.140625" style="24" bestFit="1" customWidth="1"/>
    <col min="521" max="521" width="0" style="24" hidden="1" customWidth="1"/>
    <col min="522" max="522" width="7.42578125" style="24" customWidth="1"/>
    <col min="523" max="523" width="0" style="24" hidden="1" customWidth="1"/>
    <col min="524" max="524" width="7.5703125" style="24" customWidth="1"/>
    <col min="525" max="525" width="0" style="24" hidden="1" customWidth="1"/>
    <col min="526" max="526" width="7.85546875" style="24" customWidth="1"/>
    <col min="527" max="527" width="0" style="24" hidden="1" customWidth="1"/>
    <col min="528" max="528" width="7.5703125" style="24" customWidth="1"/>
    <col min="529" max="529" width="0" style="24" hidden="1" customWidth="1"/>
    <col min="530" max="530" width="7.42578125" style="24" customWidth="1"/>
    <col min="531" max="531" width="7.5703125" style="24" customWidth="1"/>
    <col min="532" max="770" width="9.140625" style="24"/>
    <col min="771" max="771" width="41" style="24" customWidth="1"/>
    <col min="772" max="772" width="0" style="24" hidden="1" customWidth="1"/>
    <col min="773" max="773" width="10" style="24" customWidth="1"/>
    <col min="774" max="774" width="8" style="24" customWidth="1"/>
    <col min="775" max="775" width="0" style="24" hidden="1" customWidth="1"/>
    <col min="776" max="776" width="9.140625" style="24" bestFit="1" customWidth="1"/>
    <col min="777" max="777" width="0" style="24" hidden="1" customWidth="1"/>
    <col min="778" max="778" width="7.42578125" style="24" customWidth="1"/>
    <col min="779" max="779" width="0" style="24" hidden="1" customWidth="1"/>
    <col min="780" max="780" width="7.5703125" style="24" customWidth="1"/>
    <col min="781" max="781" width="0" style="24" hidden="1" customWidth="1"/>
    <col min="782" max="782" width="7.85546875" style="24" customWidth="1"/>
    <col min="783" max="783" width="0" style="24" hidden="1" customWidth="1"/>
    <col min="784" max="784" width="7.5703125" style="24" customWidth="1"/>
    <col min="785" max="785" width="0" style="24" hidden="1" customWidth="1"/>
    <col min="786" max="786" width="7.42578125" style="24" customWidth="1"/>
    <col min="787" max="787" width="7.5703125" style="24" customWidth="1"/>
    <col min="788" max="1026" width="9.140625" style="24"/>
    <col min="1027" max="1027" width="41" style="24" customWidth="1"/>
    <col min="1028" max="1028" width="0" style="24" hidden="1" customWidth="1"/>
    <col min="1029" max="1029" width="10" style="24" customWidth="1"/>
    <col min="1030" max="1030" width="8" style="24" customWidth="1"/>
    <col min="1031" max="1031" width="0" style="24" hidden="1" customWidth="1"/>
    <col min="1032" max="1032" width="9.140625" style="24" bestFit="1" customWidth="1"/>
    <col min="1033" max="1033" width="0" style="24" hidden="1" customWidth="1"/>
    <col min="1034" max="1034" width="7.42578125" style="24" customWidth="1"/>
    <col min="1035" max="1035" width="0" style="24" hidden="1" customWidth="1"/>
    <col min="1036" max="1036" width="7.5703125" style="24" customWidth="1"/>
    <col min="1037" max="1037" width="0" style="24" hidden="1" customWidth="1"/>
    <col min="1038" max="1038" width="7.85546875" style="24" customWidth="1"/>
    <col min="1039" max="1039" width="0" style="24" hidden="1" customWidth="1"/>
    <col min="1040" max="1040" width="7.5703125" style="24" customWidth="1"/>
    <col min="1041" max="1041" width="0" style="24" hidden="1" customWidth="1"/>
    <col min="1042" max="1042" width="7.42578125" style="24" customWidth="1"/>
    <col min="1043" max="1043" width="7.5703125" style="24" customWidth="1"/>
    <col min="1044" max="1282" width="9.140625" style="24"/>
    <col min="1283" max="1283" width="41" style="24" customWidth="1"/>
    <col min="1284" max="1284" width="0" style="24" hidden="1" customWidth="1"/>
    <col min="1285" max="1285" width="10" style="24" customWidth="1"/>
    <col min="1286" max="1286" width="8" style="24" customWidth="1"/>
    <col min="1287" max="1287" width="0" style="24" hidden="1" customWidth="1"/>
    <col min="1288" max="1288" width="9.140625" style="24" bestFit="1" customWidth="1"/>
    <col min="1289" max="1289" width="0" style="24" hidden="1" customWidth="1"/>
    <col min="1290" max="1290" width="7.42578125" style="24" customWidth="1"/>
    <col min="1291" max="1291" width="0" style="24" hidden="1" customWidth="1"/>
    <col min="1292" max="1292" width="7.5703125" style="24" customWidth="1"/>
    <col min="1293" max="1293" width="0" style="24" hidden="1" customWidth="1"/>
    <col min="1294" max="1294" width="7.85546875" style="24" customWidth="1"/>
    <col min="1295" max="1295" width="0" style="24" hidden="1" customWidth="1"/>
    <col min="1296" max="1296" width="7.5703125" style="24" customWidth="1"/>
    <col min="1297" max="1297" width="0" style="24" hidden="1" customWidth="1"/>
    <col min="1298" max="1298" width="7.42578125" style="24" customWidth="1"/>
    <col min="1299" max="1299" width="7.5703125" style="24" customWidth="1"/>
    <col min="1300" max="1538" width="9.140625" style="24"/>
    <col min="1539" max="1539" width="41" style="24" customWidth="1"/>
    <col min="1540" max="1540" width="0" style="24" hidden="1" customWidth="1"/>
    <col min="1541" max="1541" width="10" style="24" customWidth="1"/>
    <col min="1542" max="1542" width="8" style="24" customWidth="1"/>
    <col min="1543" max="1543" width="0" style="24" hidden="1" customWidth="1"/>
    <col min="1544" max="1544" width="9.140625" style="24" bestFit="1" customWidth="1"/>
    <col min="1545" max="1545" width="0" style="24" hidden="1" customWidth="1"/>
    <col min="1546" max="1546" width="7.42578125" style="24" customWidth="1"/>
    <col min="1547" max="1547" width="0" style="24" hidden="1" customWidth="1"/>
    <col min="1548" max="1548" width="7.5703125" style="24" customWidth="1"/>
    <col min="1549" max="1549" width="0" style="24" hidden="1" customWidth="1"/>
    <col min="1550" max="1550" width="7.85546875" style="24" customWidth="1"/>
    <col min="1551" max="1551" width="0" style="24" hidden="1" customWidth="1"/>
    <col min="1552" max="1552" width="7.5703125" style="24" customWidth="1"/>
    <col min="1553" max="1553" width="0" style="24" hidden="1" customWidth="1"/>
    <col min="1554" max="1554" width="7.42578125" style="24" customWidth="1"/>
    <col min="1555" max="1555" width="7.5703125" style="24" customWidth="1"/>
    <col min="1556" max="1794" width="9.140625" style="24"/>
    <col min="1795" max="1795" width="41" style="24" customWidth="1"/>
    <col min="1796" max="1796" width="0" style="24" hidden="1" customWidth="1"/>
    <col min="1797" max="1797" width="10" style="24" customWidth="1"/>
    <col min="1798" max="1798" width="8" style="24" customWidth="1"/>
    <col min="1799" max="1799" width="0" style="24" hidden="1" customWidth="1"/>
    <col min="1800" max="1800" width="9.140625" style="24" bestFit="1" customWidth="1"/>
    <col min="1801" max="1801" width="0" style="24" hidden="1" customWidth="1"/>
    <col min="1802" max="1802" width="7.42578125" style="24" customWidth="1"/>
    <col min="1803" max="1803" width="0" style="24" hidden="1" customWidth="1"/>
    <col min="1804" max="1804" width="7.5703125" style="24" customWidth="1"/>
    <col min="1805" max="1805" width="0" style="24" hidden="1" customWidth="1"/>
    <col min="1806" max="1806" width="7.85546875" style="24" customWidth="1"/>
    <col min="1807" max="1807" width="0" style="24" hidden="1" customWidth="1"/>
    <col min="1808" max="1808" width="7.5703125" style="24" customWidth="1"/>
    <col min="1809" max="1809" width="0" style="24" hidden="1" customWidth="1"/>
    <col min="1810" max="1810" width="7.42578125" style="24" customWidth="1"/>
    <col min="1811" max="1811" width="7.5703125" style="24" customWidth="1"/>
    <col min="1812" max="2050" width="9.140625" style="24"/>
    <col min="2051" max="2051" width="41" style="24" customWidth="1"/>
    <col min="2052" max="2052" width="0" style="24" hidden="1" customWidth="1"/>
    <col min="2053" max="2053" width="10" style="24" customWidth="1"/>
    <col min="2054" max="2054" width="8" style="24" customWidth="1"/>
    <col min="2055" max="2055" width="0" style="24" hidden="1" customWidth="1"/>
    <col min="2056" max="2056" width="9.140625" style="24" bestFit="1" customWidth="1"/>
    <col min="2057" max="2057" width="0" style="24" hidden="1" customWidth="1"/>
    <col min="2058" max="2058" width="7.42578125" style="24" customWidth="1"/>
    <col min="2059" max="2059" width="0" style="24" hidden="1" customWidth="1"/>
    <col min="2060" max="2060" width="7.5703125" style="24" customWidth="1"/>
    <col min="2061" max="2061" width="0" style="24" hidden="1" customWidth="1"/>
    <col min="2062" max="2062" width="7.85546875" style="24" customWidth="1"/>
    <col min="2063" max="2063" width="0" style="24" hidden="1" customWidth="1"/>
    <col min="2064" max="2064" width="7.5703125" style="24" customWidth="1"/>
    <col min="2065" max="2065" width="0" style="24" hidden="1" customWidth="1"/>
    <col min="2066" max="2066" width="7.42578125" style="24" customWidth="1"/>
    <col min="2067" max="2067" width="7.5703125" style="24" customWidth="1"/>
    <col min="2068" max="2306" width="9.140625" style="24"/>
    <col min="2307" max="2307" width="41" style="24" customWidth="1"/>
    <col min="2308" max="2308" width="0" style="24" hidden="1" customWidth="1"/>
    <col min="2309" max="2309" width="10" style="24" customWidth="1"/>
    <col min="2310" max="2310" width="8" style="24" customWidth="1"/>
    <col min="2311" max="2311" width="0" style="24" hidden="1" customWidth="1"/>
    <col min="2312" max="2312" width="9.140625" style="24" bestFit="1" customWidth="1"/>
    <col min="2313" max="2313" width="0" style="24" hidden="1" customWidth="1"/>
    <col min="2314" max="2314" width="7.42578125" style="24" customWidth="1"/>
    <col min="2315" max="2315" width="0" style="24" hidden="1" customWidth="1"/>
    <col min="2316" max="2316" width="7.5703125" style="24" customWidth="1"/>
    <col min="2317" max="2317" width="0" style="24" hidden="1" customWidth="1"/>
    <col min="2318" max="2318" width="7.85546875" style="24" customWidth="1"/>
    <col min="2319" max="2319" width="0" style="24" hidden="1" customWidth="1"/>
    <col min="2320" max="2320" width="7.5703125" style="24" customWidth="1"/>
    <col min="2321" max="2321" width="0" style="24" hidden="1" customWidth="1"/>
    <col min="2322" max="2322" width="7.42578125" style="24" customWidth="1"/>
    <col min="2323" max="2323" width="7.5703125" style="24" customWidth="1"/>
    <col min="2324" max="2562" width="9.140625" style="24"/>
    <col min="2563" max="2563" width="41" style="24" customWidth="1"/>
    <col min="2564" max="2564" width="0" style="24" hidden="1" customWidth="1"/>
    <col min="2565" max="2565" width="10" style="24" customWidth="1"/>
    <col min="2566" max="2566" width="8" style="24" customWidth="1"/>
    <col min="2567" max="2567" width="0" style="24" hidden="1" customWidth="1"/>
    <col min="2568" max="2568" width="9.140625" style="24" bestFit="1" customWidth="1"/>
    <col min="2569" max="2569" width="0" style="24" hidden="1" customWidth="1"/>
    <col min="2570" max="2570" width="7.42578125" style="24" customWidth="1"/>
    <col min="2571" max="2571" width="0" style="24" hidden="1" customWidth="1"/>
    <col min="2572" max="2572" width="7.5703125" style="24" customWidth="1"/>
    <col min="2573" max="2573" width="0" style="24" hidden="1" customWidth="1"/>
    <col min="2574" max="2574" width="7.85546875" style="24" customWidth="1"/>
    <col min="2575" max="2575" width="0" style="24" hidden="1" customWidth="1"/>
    <col min="2576" max="2576" width="7.5703125" style="24" customWidth="1"/>
    <col min="2577" max="2577" width="0" style="24" hidden="1" customWidth="1"/>
    <col min="2578" max="2578" width="7.42578125" style="24" customWidth="1"/>
    <col min="2579" max="2579" width="7.5703125" style="24" customWidth="1"/>
    <col min="2580" max="2818" width="9.140625" style="24"/>
    <col min="2819" max="2819" width="41" style="24" customWidth="1"/>
    <col min="2820" max="2820" width="0" style="24" hidden="1" customWidth="1"/>
    <col min="2821" max="2821" width="10" style="24" customWidth="1"/>
    <col min="2822" max="2822" width="8" style="24" customWidth="1"/>
    <col min="2823" max="2823" width="0" style="24" hidden="1" customWidth="1"/>
    <col min="2824" max="2824" width="9.140625" style="24" bestFit="1" customWidth="1"/>
    <col min="2825" max="2825" width="0" style="24" hidden="1" customWidth="1"/>
    <col min="2826" max="2826" width="7.42578125" style="24" customWidth="1"/>
    <col min="2827" max="2827" width="0" style="24" hidden="1" customWidth="1"/>
    <col min="2828" max="2828" width="7.5703125" style="24" customWidth="1"/>
    <col min="2829" max="2829" width="0" style="24" hidden="1" customWidth="1"/>
    <col min="2830" max="2830" width="7.85546875" style="24" customWidth="1"/>
    <col min="2831" max="2831" width="0" style="24" hidden="1" customWidth="1"/>
    <col min="2832" max="2832" width="7.5703125" style="24" customWidth="1"/>
    <col min="2833" max="2833" width="0" style="24" hidden="1" customWidth="1"/>
    <col min="2834" max="2834" width="7.42578125" style="24" customWidth="1"/>
    <col min="2835" max="2835" width="7.5703125" style="24" customWidth="1"/>
    <col min="2836" max="3074" width="9.140625" style="24"/>
    <col min="3075" max="3075" width="41" style="24" customWidth="1"/>
    <col min="3076" max="3076" width="0" style="24" hidden="1" customWidth="1"/>
    <col min="3077" max="3077" width="10" style="24" customWidth="1"/>
    <col min="3078" max="3078" width="8" style="24" customWidth="1"/>
    <col min="3079" max="3079" width="0" style="24" hidden="1" customWidth="1"/>
    <col min="3080" max="3080" width="9.140625" style="24" bestFit="1" customWidth="1"/>
    <col min="3081" max="3081" width="0" style="24" hidden="1" customWidth="1"/>
    <col min="3082" max="3082" width="7.42578125" style="24" customWidth="1"/>
    <col min="3083" max="3083" width="0" style="24" hidden="1" customWidth="1"/>
    <col min="3084" max="3084" width="7.5703125" style="24" customWidth="1"/>
    <col min="3085" max="3085" width="0" style="24" hidden="1" customWidth="1"/>
    <col min="3086" max="3086" width="7.85546875" style="24" customWidth="1"/>
    <col min="3087" max="3087" width="0" style="24" hidden="1" customWidth="1"/>
    <col min="3088" max="3088" width="7.5703125" style="24" customWidth="1"/>
    <col min="3089" max="3089" width="0" style="24" hidden="1" customWidth="1"/>
    <col min="3090" max="3090" width="7.42578125" style="24" customWidth="1"/>
    <col min="3091" max="3091" width="7.5703125" style="24" customWidth="1"/>
    <col min="3092" max="3330" width="9.140625" style="24"/>
    <col min="3331" max="3331" width="41" style="24" customWidth="1"/>
    <col min="3332" max="3332" width="0" style="24" hidden="1" customWidth="1"/>
    <col min="3333" max="3333" width="10" style="24" customWidth="1"/>
    <col min="3334" max="3334" width="8" style="24" customWidth="1"/>
    <col min="3335" max="3335" width="0" style="24" hidden="1" customWidth="1"/>
    <col min="3336" max="3336" width="9.140625" style="24" bestFit="1" customWidth="1"/>
    <col min="3337" max="3337" width="0" style="24" hidden="1" customWidth="1"/>
    <col min="3338" max="3338" width="7.42578125" style="24" customWidth="1"/>
    <col min="3339" max="3339" width="0" style="24" hidden="1" customWidth="1"/>
    <col min="3340" max="3340" width="7.5703125" style="24" customWidth="1"/>
    <col min="3341" max="3341" width="0" style="24" hidden="1" customWidth="1"/>
    <col min="3342" max="3342" width="7.85546875" style="24" customWidth="1"/>
    <col min="3343" max="3343" width="0" style="24" hidden="1" customWidth="1"/>
    <col min="3344" max="3344" width="7.5703125" style="24" customWidth="1"/>
    <col min="3345" max="3345" width="0" style="24" hidden="1" customWidth="1"/>
    <col min="3346" max="3346" width="7.42578125" style="24" customWidth="1"/>
    <col min="3347" max="3347" width="7.5703125" style="24" customWidth="1"/>
    <col min="3348" max="3586" width="9.140625" style="24"/>
    <col min="3587" max="3587" width="41" style="24" customWidth="1"/>
    <col min="3588" max="3588" width="0" style="24" hidden="1" customWidth="1"/>
    <col min="3589" max="3589" width="10" style="24" customWidth="1"/>
    <col min="3590" max="3590" width="8" style="24" customWidth="1"/>
    <col min="3591" max="3591" width="0" style="24" hidden="1" customWidth="1"/>
    <col min="3592" max="3592" width="9.140625" style="24" bestFit="1" customWidth="1"/>
    <col min="3593" max="3593" width="0" style="24" hidden="1" customWidth="1"/>
    <col min="3594" max="3594" width="7.42578125" style="24" customWidth="1"/>
    <col min="3595" max="3595" width="0" style="24" hidden="1" customWidth="1"/>
    <col min="3596" max="3596" width="7.5703125" style="24" customWidth="1"/>
    <col min="3597" max="3597" width="0" style="24" hidden="1" customWidth="1"/>
    <col min="3598" max="3598" width="7.85546875" style="24" customWidth="1"/>
    <col min="3599" max="3599" width="0" style="24" hidden="1" customWidth="1"/>
    <col min="3600" max="3600" width="7.5703125" style="24" customWidth="1"/>
    <col min="3601" max="3601" width="0" style="24" hidden="1" customWidth="1"/>
    <col min="3602" max="3602" width="7.42578125" style="24" customWidth="1"/>
    <col min="3603" max="3603" width="7.5703125" style="24" customWidth="1"/>
    <col min="3604" max="3842" width="9.140625" style="24"/>
    <col min="3843" max="3843" width="41" style="24" customWidth="1"/>
    <col min="3844" max="3844" width="0" style="24" hidden="1" customWidth="1"/>
    <col min="3845" max="3845" width="10" style="24" customWidth="1"/>
    <col min="3846" max="3846" width="8" style="24" customWidth="1"/>
    <col min="3847" max="3847" width="0" style="24" hidden="1" customWidth="1"/>
    <col min="3848" max="3848" width="9.140625" style="24" bestFit="1" customWidth="1"/>
    <col min="3849" max="3849" width="0" style="24" hidden="1" customWidth="1"/>
    <col min="3850" max="3850" width="7.42578125" style="24" customWidth="1"/>
    <col min="3851" max="3851" width="0" style="24" hidden="1" customWidth="1"/>
    <col min="3852" max="3852" width="7.5703125" style="24" customWidth="1"/>
    <col min="3853" max="3853" width="0" style="24" hidden="1" customWidth="1"/>
    <col min="3854" max="3854" width="7.85546875" style="24" customWidth="1"/>
    <col min="3855" max="3855" width="0" style="24" hidden="1" customWidth="1"/>
    <col min="3856" max="3856" width="7.5703125" style="24" customWidth="1"/>
    <col min="3857" max="3857" width="0" style="24" hidden="1" customWidth="1"/>
    <col min="3858" max="3858" width="7.42578125" style="24" customWidth="1"/>
    <col min="3859" max="3859" width="7.5703125" style="24" customWidth="1"/>
    <col min="3860" max="4098" width="9.140625" style="24"/>
    <col min="4099" max="4099" width="41" style="24" customWidth="1"/>
    <col min="4100" max="4100" width="0" style="24" hidden="1" customWidth="1"/>
    <col min="4101" max="4101" width="10" style="24" customWidth="1"/>
    <col min="4102" max="4102" width="8" style="24" customWidth="1"/>
    <col min="4103" max="4103" width="0" style="24" hidden="1" customWidth="1"/>
    <col min="4104" max="4104" width="9.140625" style="24" bestFit="1" customWidth="1"/>
    <col min="4105" max="4105" width="0" style="24" hidden="1" customWidth="1"/>
    <col min="4106" max="4106" width="7.42578125" style="24" customWidth="1"/>
    <col min="4107" max="4107" width="0" style="24" hidden="1" customWidth="1"/>
    <col min="4108" max="4108" width="7.5703125" style="24" customWidth="1"/>
    <col min="4109" max="4109" width="0" style="24" hidden="1" customWidth="1"/>
    <col min="4110" max="4110" width="7.85546875" style="24" customWidth="1"/>
    <col min="4111" max="4111" width="0" style="24" hidden="1" customWidth="1"/>
    <col min="4112" max="4112" width="7.5703125" style="24" customWidth="1"/>
    <col min="4113" max="4113" width="0" style="24" hidden="1" customWidth="1"/>
    <col min="4114" max="4114" width="7.42578125" style="24" customWidth="1"/>
    <col min="4115" max="4115" width="7.5703125" style="24" customWidth="1"/>
    <col min="4116" max="4354" width="9.140625" style="24"/>
    <col min="4355" max="4355" width="41" style="24" customWidth="1"/>
    <col min="4356" max="4356" width="0" style="24" hidden="1" customWidth="1"/>
    <col min="4357" max="4357" width="10" style="24" customWidth="1"/>
    <col min="4358" max="4358" width="8" style="24" customWidth="1"/>
    <col min="4359" max="4359" width="0" style="24" hidden="1" customWidth="1"/>
    <col min="4360" max="4360" width="9.140625" style="24" bestFit="1" customWidth="1"/>
    <col min="4361" max="4361" width="0" style="24" hidden="1" customWidth="1"/>
    <col min="4362" max="4362" width="7.42578125" style="24" customWidth="1"/>
    <col min="4363" max="4363" width="0" style="24" hidden="1" customWidth="1"/>
    <col min="4364" max="4364" width="7.5703125" style="24" customWidth="1"/>
    <col min="4365" max="4365" width="0" style="24" hidden="1" customWidth="1"/>
    <col min="4366" max="4366" width="7.85546875" style="24" customWidth="1"/>
    <col min="4367" max="4367" width="0" style="24" hidden="1" customWidth="1"/>
    <col min="4368" max="4368" width="7.5703125" style="24" customWidth="1"/>
    <col min="4369" max="4369" width="0" style="24" hidden="1" customWidth="1"/>
    <col min="4370" max="4370" width="7.42578125" style="24" customWidth="1"/>
    <col min="4371" max="4371" width="7.5703125" style="24" customWidth="1"/>
    <col min="4372" max="4610" width="9.140625" style="24"/>
    <col min="4611" max="4611" width="41" style="24" customWidth="1"/>
    <col min="4612" max="4612" width="0" style="24" hidden="1" customWidth="1"/>
    <col min="4613" max="4613" width="10" style="24" customWidth="1"/>
    <col min="4614" max="4614" width="8" style="24" customWidth="1"/>
    <col min="4615" max="4615" width="0" style="24" hidden="1" customWidth="1"/>
    <col min="4616" max="4616" width="9.140625" style="24" bestFit="1" customWidth="1"/>
    <col min="4617" max="4617" width="0" style="24" hidden="1" customWidth="1"/>
    <col min="4618" max="4618" width="7.42578125" style="24" customWidth="1"/>
    <col min="4619" max="4619" width="0" style="24" hidden="1" customWidth="1"/>
    <col min="4620" max="4620" width="7.5703125" style="24" customWidth="1"/>
    <col min="4621" max="4621" width="0" style="24" hidden="1" customWidth="1"/>
    <col min="4622" max="4622" width="7.85546875" style="24" customWidth="1"/>
    <col min="4623" max="4623" width="0" style="24" hidden="1" customWidth="1"/>
    <col min="4624" max="4624" width="7.5703125" style="24" customWidth="1"/>
    <col min="4625" max="4625" width="0" style="24" hidden="1" customWidth="1"/>
    <col min="4626" max="4626" width="7.42578125" style="24" customWidth="1"/>
    <col min="4627" max="4627" width="7.5703125" style="24" customWidth="1"/>
    <col min="4628" max="4866" width="9.140625" style="24"/>
    <col min="4867" max="4867" width="41" style="24" customWidth="1"/>
    <col min="4868" max="4868" width="0" style="24" hidden="1" customWidth="1"/>
    <col min="4869" max="4869" width="10" style="24" customWidth="1"/>
    <col min="4870" max="4870" width="8" style="24" customWidth="1"/>
    <col min="4871" max="4871" width="0" style="24" hidden="1" customWidth="1"/>
    <col min="4872" max="4872" width="9.140625" style="24" bestFit="1" customWidth="1"/>
    <col min="4873" max="4873" width="0" style="24" hidden="1" customWidth="1"/>
    <col min="4874" max="4874" width="7.42578125" style="24" customWidth="1"/>
    <col min="4875" max="4875" width="0" style="24" hidden="1" customWidth="1"/>
    <col min="4876" max="4876" width="7.5703125" style="24" customWidth="1"/>
    <col min="4877" max="4877" width="0" style="24" hidden="1" customWidth="1"/>
    <col min="4878" max="4878" width="7.85546875" style="24" customWidth="1"/>
    <col min="4879" max="4879" width="0" style="24" hidden="1" customWidth="1"/>
    <col min="4880" max="4880" width="7.5703125" style="24" customWidth="1"/>
    <col min="4881" max="4881" width="0" style="24" hidden="1" customWidth="1"/>
    <col min="4882" max="4882" width="7.42578125" style="24" customWidth="1"/>
    <col min="4883" max="4883" width="7.5703125" style="24" customWidth="1"/>
    <col min="4884" max="5122" width="9.140625" style="24"/>
    <col min="5123" max="5123" width="41" style="24" customWidth="1"/>
    <col min="5124" max="5124" width="0" style="24" hidden="1" customWidth="1"/>
    <col min="5125" max="5125" width="10" style="24" customWidth="1"/>
    <col min="5126" max="5126" width="8" style="24" customWidth="1"/>
    <col min="5127" max="5127" width="0" style="24" hidden="1" customWidth="1"/>
    <col min="5128" max="5128" width="9.140625" style="24" bestFit="1" customWidth="1"/>
    <col min="5129" max="5129" width="0" style="24" hidden="1" customWidth="1"/>
    <col min="5130" max="5130" width="7.42578125" style="24" customWidth="1"/>
    <col min="5131" max="5131" width="0" style="24" hidden="1" customWidth="1"/>
    <col min="5132" max="5132" width="7.5703125" style="24" customWidth="1"/>
    <col min="5133" max="5133" width="0" style="24" hidden="1" customWidth="1"/>
    <col min="5134" max="5134" width="7.85546875" style="24" customWidth="1"/>
    <col min="5135" max="5135" width="0" style="24" hidden="1" customWidth="1"/>
    <col min="5136" max="5136" width="7.5703125" style="24" customWidth="1"/>
    <col min="5137" max="5137" width="0" style="24" hidden="1" customWidth="1"/>
    <col min="5138" max="5138" width="7.42578125" style="24" customWidth="1"/>
    <col min="5139" max="5139" width="7.5703125" style="24" customWidth="1"/>
    <col min="5140" max="5378" width="9.140625" style="24"/>
    <col min="5379" max="5379" width="41" style="24" customWidth="1"/>
    <col min="5380" max="5380" width="0" style="24" hidden="1" customWidth="1"/>
    <col min="5381" max="5381" width="10" style="24" customWidth="1"/>
    <col min="5382" max="5382" width="8" style="24" customWidth="1"/>
    <col min="5383" max="5383" width="0" style="24" hidden="1" customWidth="1"/>
    <col min="5384" max="5384" width="9.140625" style="24" bestFit="1" customWidth="1"/>
    <col min="5385" max="5385" width="0" style="24" hidden="1" customWidth="1"/>
    <col min="5386" max="5386" width="7.42578125" style="24" customWidth="1"/>
    <col min="5387" max="5387" width="0" style="24" hidden="1" customWidth="1"/>
    <col min="5388" max="5388" width="7.5703125" style="24" customWidth="1"/>
    <col min="5389" max="5389" width="0" style="24" hidden="1" customWidth="1"/>
    <col min="5390" max="5390" width="7.85546875" style="24" customWidth="1"/>
    <col min="5391" max="5391" width="0" style="24" hidden="1" customWidth="1"/>
    <col min="5392" max="5392" width="7.5703125" style="24" customWidth="1"/>
    <col min="5393" max="5393" width="0" style="24" hidden="1" customWidth="1"/>
    <col min="5394" max="5394" width="7.42578125" style="24" customWidth="1"/>
    <col min="5395" max="5395" width="7.5703125" style="24" customWidth="1"/>
    <col min="5396" max="5634" width="9.140625" style="24"/>
    <col min="5635" max="5635" width="41" style="24" customWidth="1"/>
    <col min="5636" max="5636" width="0" style="24" hidden="1" customWidth="1"/>
    <col min="5637" max="5637" width="10" style="24" customWidth="1"/>
    <col min="5638" max="5638" width="8" style="24" customWidth="1"/>
    <col min="5639" max="5639" width="0" style="24" hidden="1" customWidth="1"/>
    <col min="5640" max="5640" width="9.140625" style="24" bestFit="1" customWidth="1"/>
    <col min="5641" max="5641" width="0" style="24" hidden="1" customWidth="1"/>
    <col min="5642" max="5642" width="7.42578125" style="24" customWidth="1"/>
    <col min="5643" max="5643" width="0" style="24" hidden="1" customWidth="1"/>
    <col min="5644" max="5644" width="7.5703125" style="24" customWidth="1"/>
    <col min="5645" max="5645" width="0" style="24" hidden="1" customWidth="1"/>
    <col min="5646" max="5646" width="7.85546875" style="24" customWidth="1"/>
    <col min="5647" max="5647" width="0" style="24" hidden="1" customWidth="1"/>
    <col min="5648" max="5648" width="7.5703125" style="24" customWidth="1"/>
    <col min="5649" max="5649" width="0" style="24" hidden="1" customWidth="1"/>
    <col min="5650" max="5650" width="7.42578125" style="24" customWidth="1"/>
    <col min="5651" max="5651" width="7.5703125" style="24" customWidth="1"/>
    <col min="5652" max="5890" width="9.140625" style="24"/>
    <col min="5891" max="5891" width="41" style="24" customWidth="1"/>
    <col min="5892" max="5892" width="0" style="24" hidden="1" customWidth="1"/>
    <col min="5893" max="5893" width="10" style="24" customWidth="1"/>
    <col min="5894" max="5894" width="8" style="24" customWidth="1"/>
    <col min="5895" max="5895" width="0" style="24" hidden="1" customWidth="1"/>
    <col min="5896" max="5896" width="9.140625" style="24" bestFit="1" customWidth="1"/>
    <col min="5897" max="5897" width="0" style="24" hidden="1" customWidth="1"/>
    <col min="5898" max="5898" width="7.42578125" style="24" customWidth="1"/>
    <col min="5899" max="5899" width="0" style="24" hidden="1" customWidth="1"/>
    <col min="5900" max="5900" width="7.5703125" style="24" customWidth="1"/>
    <col min="5901" max="5901" width="0" style="24" hidden="1" customWidth="1"/>
    <col min="5902" max="5902" width="7.85546875" style="24" customWidth="1"/>
    <col min="5903" max="5903" width="0" style="24" hidden="1" customWidth="1"/>
    <col min="5904" max="5904" width="7.5703125" style="24" customWidth="1"/>
    <col min="5905" max="5905" width="0" style="24" hidden="1" customWidth="1"/>
    <col min="5906" max="5906" width="7.42578125" style="24" customWidth="1"/>
    <col min="5907" max="5907" width="7.5703125" style="24" customWidth="1"/>
    <col min="5908" max="6146" width="9.140625" style="24"/>
    <col min="6147" max="6147" width="41" style="24" customWidth="1"/>
    <col min="6148" max="6148" width="0" style="24" hidden="1" customWidth="1"/>
    <col min="6149" max="6149" width="10" style="24" customWidth="1"/>
    <col min="6150" max="6150" width="8" style="24" customWidth="1"/>
    <col min="6151" max="6151" width="0" style="24" hidden="1" customWidth="1"/>
    <col min="6152" max="6152" width="9.140625" style="24" bestFit="1" customWidth="1"/>
    <col min="6153" max="6153" width="0" style="24" hidden="1" customWidth="1"/>
    <col min="6154" max="6154" width="7.42578125" style="24" customWidth="1"/>
    <col min="6155" max="6155" width="0" style="24" hidden="1" customWidth="1"/>
    <col min="6156" max="6156" width="7.5703125" style="24" customWidth="1"/>
    <col min="6157" max="6157" width="0" style="24" hidden="1" customWidth="1"/>
    <col min="6158" max="6158" width="7.85546875" style="24" customWidth="1"/>
    <col min="6159" max="6159" width="0" style="24" hidden="1" customWidth="1"/>
    <col min="6160" max="6160" width="7.5703125" style="24" customWidth="1"/>
    <col min="6161" max="6161" width="0" style="24" hidden="1" customWidth="1"/>
    <col min="6162" max="6162" width="7.42578125" style="24" customWidth="1"/>
    <col min="6163" max="6163" width="7.5703125" style="24" customWidth="1"/>
    <col min="6164" max="6402" width="9.140625" style="24"/>
    <col min="6403" max="6403" width="41" style="24" customWidth="1"/>
    <col min="6404" max="6404" width="0" style="24" hidden="1" customWidth="1"/>
    <col min="6405" max="6405" width="10" style="24" customWidth="1"/>
    <col min="6406" max="6406" width="8" style="24" customWidth="1"/>
    <col min="6407" max="6407" width="0" style="24" hidden="1" customWidth="1"/>
    <col min="6408" max="6408" width="9.140625" style="24" bestFit="1" customWidth="1"/>
    <col min="6409" max="6409" width="0" style="24" hidden="1" customWidth="1"/>
    <col min="6410" max="6410" width="7.42578125" style="24" customWidth="1"/>
    <col min="6411" max="6411" width="0" style="24" hidden="1" customWidth="1"/>
    <col min="6412" max="6412" width="7.5703125" style="24" customWidth="1"/>
    <col min="6413" max="6413" width="0" style="24" hidden="1" customWidth="1"/>
    <col min="6414" max="6414" width="7.85546875" style="24" customWidth="1"/>
    <col min="6415" max="6415" width="0" style="24" hidden="1" customWidth="1"/>
    <col min="6416" max="6416" width="7.5703125" style="24" customWidth="1"/>
    <col min="6417" max="6417" width="0" style="24" hidden="1" customWidth="1"/>
    <col min="6418" max="6418" width="7.42578125" style="24" customWidth="1"/>
    <col min="6419" max="6419" width="7.5703125" style="24" customWidth="1"/>
    <col min="6420" max="6658" width="9.140625" style="24"/>
    <col min="6659" max="6659" width="41" style="24" customWidth="1"/>
    <col min="6660" max="6660" width="0" style="24" hidden="1" customWidth="1"/>
    <col min="6661" max="6661" width="10" style="24" customWidth="1"/>
    <col min="6662" max="6662" width="8" style="24" customWidth="1"/>
    <col min="6663" max="6663" width="0" style="24" hidden="1" customWidth="1"/>
    <col min="6664" max="6664" width="9.140625" style="24" bestFit="1" customWidth="1"/>
    <col min="6665" max="6665" width="0" style="24" hidden="1" customWidth="1"/>
    <col min="6666" max="6666" width="7.42578125" style="24" customWidth="1"/>
    <col min="6667" max="6667" width="0" style="24" hidden="1" customWidth="1"/>
    <col min="6668" max="6668" width="7.5703125" style="24" customWidth="1"/>
    <col min="6669" max="6669" width="0" style="24" hidden="1" customWidth="1"/>
    <col min="6670" max="6670" width="7.85546875" style="24" customWidth="1"/>
    <col min="6671" max="6671" width="0" style="24" hidden="1" customWidth="1"/>
    <col min="6672" max="6672" width="7.5703125" style="24" customWidth="1"/>
    <col min="6673" max="6673" width="0" style="24" hidden="1" customWidth="1"/>
    <col min="6674" max="6674" width="7.42578125" style="24" customWidth="1"/>
    <col min="6675" max="6675" width="7.5703125" style="24" customWidth="1"/>
    <col min="6676" max="6914" width="9.140625" style="24"/>
    <col min="6915" max="6915" width="41" style="24" customWidth="1"/>
    <col min="6916" max="6916" width="0" style="24" hidden="1" customWidth="1"/>
    <col min="6917" max="6917" width="10" style="24" customWidth="1"/>
    <col min="6918" max="6918" width="8" style="24" customWidth="1"/>
    <col min="6919" max="6919" width="0" style="24" hidden="1" customWidth="1"/>
    <col min="6920" max="6920" width="9.140625" style="24" bestFit="1" customWidth="1"/>
    <col min="6921" max="6921" width="0" style="24" hidden="1" customWidth="1"/>
    <col min="6922" max="6922" width="7.42578125" style="24" customWidth="1"/>
    <col min="6923" max="6923" width="0" style="24" hidden="1" customWidth="1"/>
    <col min="6924" max="6924" width="7.5703125" style="24" customWidth="1"/>
    <col min="6925" max="6925" width="0" style="24" hidden="1" customWidth="1"/>
    <col min="6926" max="6926" width="7.85546875" style="24" customWidth="1"/>
    <col min="6927" max="6927" width="0" style="24" hidden="1" customWidth="1"/>
    <col min="6928" max="6928" width="7.5703125" style="24" customWidth="1"/>
    <col min="6929" max="6929" width="0" style="24" hidden="1" customWidth="1"/>
    <col min="6930" max="6930" width="7.42578125" style="24" customWidth="1"/>
    <col min="6931" max="6931" width="7.5703125" style="24" customWidth="1"/>
    <col min="6932" max="7170" width="9.140625" style="24"/>
    <col min="7171" max="7171" width="41" style="24" customWidth="1"/>
    <col min="7172" max="7172" width="0" style="24" hidden="1" customWidth="1"/>
    <col min="7173" max="7173" width="10" style="24" customWidth="1"/>
    <col min="7174" max="7174" width="8" style="24" customWidth="1"/>
    <col min="7175" max="7175" width="0" style="24" hidden="1" customWidth="1"/>
    <col min="7176" max="7176" width="9.140625" style="24" bestFit="1" customWidth="1"/>
    <col min="7177" max="7177" width="0" style="24" hidden="1" customWidth="1"/>
    <col min="7178" max="7178" width="7.42578125" style="24" customWidth="1"/>
    <col min="7179" max="7179" width="0" style="24" hidden="1" customWidth="1"/>
    <col min="7180" max="7180" width="7.5703125" style="24" customWidth="1"/>
    <col min="7181" max="7181" width="0" style="24" hidden="1" customWidth="1"/>
    <col min="7182" max="7182" width="7.85546875" style="24" customWidth="1"/>
    <col min="7183" max="7183" width="0" style="24" hidden="1" customWidth="1"/>
    <col min="7184" max="7184" width="7.5703125" style="24" customWidth="1"/>
    <col min="7185" max="7185" width="0" style="24" hidden="1" customWidth="1"/>
    <col min="7186" max="7186" width="7.42578125" style="24" customWidth="1"/>
    <col min="7187" max="7187" width="7.5703125" style="24" customWidth="1"/>
    <col min="7188" max="7426" width="9.140625" style="24"/>
    <col min="7427" max="7427" width="41" style="24" customWidth="1"/>
    <col min="7428" max="7428" width="0" style="24" hidden="1" customWidth="1"/>
    <col min="7429" max="7429" width="10" style="24" customWidth="1"/>
    <col min="7430" max="7430" width="8" style="24" customWidth="1"/>
    <col min="7431" max="7431" width="0" style="24" hidden="1" customWidth="1"/>
    <col min="7432" max="7432" width="9.140625" style="24" bestFit="1" customWidth="1"/>
    <col min="7433" max="7433" width="0" style="24" hidden="1" customWidth="1"/>
    <col min="7434" max="7434" width="7.42578125" style="24" customWidth="1"/>
    <col min="7435" max="7435" width="0" style="24" hidden="1" customWidth="1"/>
    <col min="7436" max="7436" width="7.5703125" style="24" customWidth="1"/>
    <col min="7437" max="7437" width="0" style="24" hidden="1" customWidth="1"/>
    <col min="7438" max="7438" width="7.85546875" style="24" customWidth="1"/>
    <col min="7439" max="7439" width="0" style="24" hidden="1" customWidth="1"/>
    <col min="7440" max="7440" width="7.5703125" style="24" customWidth="1"/>
    <col min="7441" max="7441" width="0" style="24" hidden="1" customWidth="1"/>
    <col min="7442" max="7442" width="7.42578125" style="24" customWidth="1"/>
    <col min="7443" max="7443" width="7.5703125" style="24" customWidth="1"/>
    <col min="7444" max="7682" width="9.140625" style="24"/>
    <col min="7683" max="7683" width="41" style="24" customWidth="1"/>
    <col min="7684" max="7684" width="0" style="24" hidden="1" customWidth="1"/>
    <col min="7685" max="7685" width="10" style="24" customWidth="1"/>
    <col min="7686" max="7686" width="8" style="24" customWidth="1"/>
    <col min="7687" max="7687" width="0" style="24" hidden="1" customWidth="1"/>
    <col min="7688" max="7688" width="9.140625" style="24" bestFit="1" customWidth="1"/>
    <col min="7689" max="7689" width="0" style="24" hidden="1" customWidth="1"/>
    <col min="7690" max="7690" width="7.42578125" style="24" customWidth="1"/>
    <col min="7691" max="7691" width="0" style="24" hidden="1" customWidth="1"/>
    <col min="7692" max="7692" width="7.5703125" style="24" customWidth="1"/>
    <col min="7693" max="7693" width="0" style="24" hidden="1" customWidth="1"/>
    <col min="7694" max="7694" width="7.85546875" style="24" customWidth="1"/>
    <col min="7695" max="7695" width="0" style="24" hidden="1" customWidth="1"/>
    <col min="7696" max="7696" width="7.5703125" style="24" customWidth="1"/>
    <col min="7697" max="7697" width="0" style="24" hidden="1" customWidth="1"/>
    <col min="7698" max="7698" width="7.42578125" style="24" customWidth="1"/>
    <col min="7699" max="7699" width="7.5703125" style="24" customWidth="1"/>
    <col min="7700" max="7938" width="9.140625" style="24"/>
    <col min="7939" max="7939" width="41" style="24" customWidth="1"/>
    <col min="7940" max="7940" width="0" style="24" hidden="1" customWidth="1"/>
    <col min="7941" max="7941" width="10" style="24" customWidth="1"/>
    <col min="7942" max="7942" width="8" style="24" customWidth="1"/>
    <col min="7943" max="7943" width="0" style="24" hidden="1" customWidth="1"/>
    <col min="7944" max="7944" width="9.140625" style="24" bestFit="1" customWidth="1"/>
    <col min="7945" max="7945" width="0" style="24" hidden="1" customWidth="1"/>
    <col min="7946" max="7946" width="7.42578125" style="24" customWidth="1"/>
    <col min="7947" max="7947" width="0" style="24" hidden="1" customWidth="1"/>
    <col min="7948" max="7948" width="7.5703125" style="24" customWidth="1"/>
    <col min="7949" max="7949" width="0" style="24" hidden="1" customWidth="1"/>
    <col min="7950" max="7950" width="7.85546875" style="24" customWidth="1"/>
    <col min="7951" max="7951" width="0" style="24" hidden="1" customWidth="1"/>
    <col min="7952" max="7952" width="7.5703125" style="24" customWidth="1"/>
    <col min="7953" max="7953" width="0" style="24" hidden="1" customWidth="1"/>
    <col min="7954" max="7954" width="7.42578125" style="24" customWidth="1"/>
    <col min="7955" max="7955" width="7.5703125" style="24" customWidth="1"/>
    <col min="7956" max="8194" width="9.140625" style="24"/>
    <col min="8195" max="8195" width="41" style="24" customWidth="1"/>
    <col min="8196" max="8196" width="0" style="24" hidden="1" customWidth="1"/>
    <col min="8197" max="8197" width="10" style="24" customWidth="1"/>
    <col min="8198" max="8198" width="8" style="24" customWidth="1"/>
    <col min="8199" max="8199" width="0" style="24" hidden="1" customWidth="1"/>
    <col min="8200" max="8200" width="9.140625" style="24" bestFit="1" customWidth="1"/>
    <col min="8201" max="8201" width="0" style="24" hidden="1" customWidth="1"/>
    <col min="8202" max="8202" width="7.42578125" style="24" customWidth="1"/>
    <col min="8203" max="8203" width="0" style="24" hidden="1" customWidth="1"/>
    <col min="8204" max="8204" width="7.5703125" style="24" customWidth="1"/>
    <col min="8205" max="8205" width="0" style="24" hidden="1" customWidth="1"/>
    <col min="8206" max="8206" width="7.85546875" style="24" customWidth="1"/>
    <col min="8207" max="8207" width="0" style="24" hidden="1" customWidth="1"/>
    <col min="8208" max="8208" width="7.5703125" style="24" customWidth="1"/>
    <col min="8209" max="8209" width="0" style="24" hidden="1" customWidth="1"/>
    <col min="8210" max="8210" width="7.42578125" style="24" customWidth="1"/>
    <col min="8211" max="8211" width="7.5703125" style="24" customWidth="1"/>
    <col min="8212" max="8450" width="9.140625" style="24"/>
    <col min="8451" max="8451" width="41" style="24" customWidth="1"/>
    <col min="8452" max="8452" width="0" style="24" hidden="1" customWidth="1"/>
    <col min="8453" max="8453" width="10" style="24" customWidth="1"/>
    <col min="8454" max="8454" width="8" style="24" customWidth="1"/>
    <col min="8455" max="8455" width="0" style="24" hidden="1" customWidth="1"/>
    <col min="8456" max="8456" width="9.140625" style="24" bestFit="1" customWidth="1"/>
    <col min="8457" max="8457" width="0" style="24" hidden="1" customWidth="1"/>
    <col min="8458" max="8458" width="7.42578125" style="24" customWidth="1"/>
    <col min="8459" max="8459" width="0" style="24" hidden="1" customWidth="1"/>
    <col min="8460" max="8460" width="7.5703125" style="24" customWidth="1"/>
    <col min="8461" max="8461" width="0" style="24" hidden="1" customWidth="1"/>
    <col min="8462" max="8462" width="7.85546875" style="24" customWidth="1"/>
    <col min="8463" max="8463" width="0" style="24" hidden="1" customWidth="1"/>
    <col min="8464" max="8464" width="7.5703125" style="24" customWidth="1"/>
    <col min="8465" max="8465" width="0" style="24" hidden="1" customWidth="1"/>
    <col min="8466" max="8466" width="7.42578125" style="24" customWidth="1"/>
    <col min="8467" max="8467" width="7.5703125" style="24" customWidth="1"/>
    <col min="8468" max="8706" width="9.140625" style="24"/>
    <col min="8707" max="8707" width="41" style="24" customWidth="1"/>
    <col min="8708" max="8708" width="0" style="24" hidden="1" customWidth="1"/>
    <col min="8709" max="8709" width="10" style="24" customWidth="1"/>
    <col min="8710" max="8710" width="8" style="24" customWidth="1"/>
    <col min="8711" max="8711" width="0" style="24" hidden="1" customWidth="1"/>
    <col min="8712" max="8712" width="9.140625" style="24" bestFit="1" customWidth="1"/>
    <col min="8713" max="8713" width="0" style="24" hidden="1" customWidth="1"/>
    <col min="8714" max="8714" width="7.42578125" style="24" customWidth="1"/>
    <col min="8715" max="8715" width="0" style="24" hidden="1" customWidth="1"/>
    <col min="8716" max="8716" width="7.5703125" style="24" customWidth="1"/>
    <col min="8717" max="8717" width="0" style="24" hidden="1" customWidth="1"/>
    <col min="8718" max="8718" width="7.85546875" style="24" customWidth="1"/>
    <col min="8719" max="8719" width="0" style="24" hidden="1" customWidth="1"/>
    <col min="8720" max="8720" width="7.5703125" style="24" customWidth="1"/>
    <col min="8721" max="8721" width="0" style="24" hidden="1" customWidth="1"/>
    <col min="8722" max="8722" width="7.42578125" style="24" customWidth="1"/>
    <col min="8723" max="8723" width="7.5703125" style="24" customWidth="1"/>
    <col min="8724" max="8962" width="9.140625" style="24"/>
    <col min="8963" max="8963" width="41" style="24" customWidth="1"/>
    <col min="8964" max="8964" width="0" style="24" hidden="1" customWidth="1"/>
    <col min="8965" max="8965" width="10" style="24" customWidth="1"/>
    <col min="8966" max="8966" width="8" style="24" customWidth="1"/>
    <col min="8967" max="8967" width="0" style="24" hidden="1" customWidth="1"/>
    <col min="8968" max="8968" width="9.140625" style="24" bestFit="1" customWidth="1"/>
    <col min="8969" max="8969" width="0" style="24" hidden="1" customWidth="1"/>
    <col min="8970" max="8970" width="7.42578125" style="24" customWidth="1"/>
    <col min="8971" max="8971" width="0" style="24" hidden="1" customWidth="1"/>
    <col min="8972" max="8972" width="7.5703125" style="24" customWidth="1"/>
    <col min="8973" max="8973" width="0" style="24" hidden="1" customWidth="1"/>
    <col min="8974" max="8974" width="7.85546875" style="24" customWidth="1"/>
    <col min="8975" max="8975" width="0" style="24" hidden="1" customWidth="1"/>
    <col min="8976" max="8976" width="7.5703125" style="24" customWidth="1"/>
    <col min="8977" max="8977" width="0" style="24" hidden="1" customWidth="1"/>
    <col min="8978" max="8978" width="7.42578125" style="24" customWidth="1"/>
    <col min="8979" max="8979" width="7.5703125" style="24" customWidth="1"/>
    <col min="8980" max="9218" width="9.140625" style="24"/>
    <col min="9219" max="9219" width="41" style="24" customWidth="1"/>
    <col min="9220" max="9220" width="0" style="24" hidden="1" customWidth="1"/>
    <col min="9221" max="9221" width="10" style="24" customWidth="1"/>
    <col min="9222" max="9222" width="8" style="24" customWidth="1"/>
    <col min="9223" max="9223" width="0" style="24" hidden="1" customWidth="1"/>
    <col min="9224" max="9224" width="9.140625" style="24" bestFit="1" customWidth="1"/>
    <col min="9225" max="9225" width="0" style="24" hidden="1" customWidth="1"/>
    <col min="9226" max="9226" width="7.42578125" style="24" customWidth="1"/>
    <col min="9227" max="9227" width="0" style="24" hidden="1" customWidth="1"/>
    <col min="9228" max="9228" width="7.5703125" style="24" customWidth="1"/>
    <col min="9229" max="9229" width="0" style="24" hidden="1" customWidth="1"/>
    <col min="9230" max="9230" width="7.85546875" style="24" customWidth="1"/>
    <col min="9231" max="9231" width="0" style="24" hidden="1" customWidth="1"/>
    <col min="9232" max="9232" width="7.5703125" style="24" customWidth="1"/>
    <col min="9233" max="9233" width="0" style="24" hidden="1" customWidth="1"/>
    <col min="9234" max="9234" width="7.42578125" style="24" customWidth="1"/>
    <col min="9235" max="9235" width="7.5703125" style="24" customWidth="1"/>
    <col min="9236" max="9474" width="9.140625" style="24"/>
    <col min="9475" max="9475" width="41" style="24" customWidth="1"/>
    <col min="9476" max="9476" width="0" style="24" hidden="1" customWidth="1"/>
    <col min="9477" max="9477" width="10" style="24" customWidth="1"/>
    <col min="9478" max="9478" width="8" style="24" customWidth="1"/>
    <col min="9479" max="9479" width="0" style="24" hidden="1" customWidth="1"/>
    <col min="9480" max="9480" width="9.140625" style="24" bestFit="1" customWidth="1"/>
    <col min="9481" max="9481" width="0" style="24" hidden="1" customWidth="1"/>
    <col min="9482" max="9482" width="7.42578125" style="24" customWidth="1"/>
    <col min="9483" max="9483" width="0" style="24" hidden="1" customWidth="1"/>
    <col min="9484" max="9484" width="7.5703125" style="24" customWidth="1"/>
    <col min="9485" max="9485" width="0" style="24" hidden="1" customWidth="1"/>
    <col min="9486" max="9486" width="7.85546875" style="24" customWidth="1"/>
    <col min="9487" max="9487" width="0" style="24" hidden="1" customWidth="1"/>
    <col min="9488" max="9488" width="7.5703125" style="24" customWidth="1"/>
    <col min="9489" max="9489" width="0" style="24" hidden="1" customWidth="1"/>
    <col min="9490" max="9490" width="7.42578125" style="24" customWidth="1"/>
    <col min="9491" max="9491" width="7.5703125" style="24" customWidth="1"/>
    <col min="9492" max="9730" width="9.140625" style="24"/>
    <col min="9731" max="9731" width="41" style="24" customWidth="1"/>
    <col min="9732" max="9732" width="0" style="24" hidden="1" customWidth="1"/>
    <col min="9733" max="9733" width="10" style="24" customWidth="1"/>
    <col min="9734" max="9734" width="8" style="24" customWidth="1"/>
    <col min="9735" max="9735" width="0" style="24" hidden="1" customWidth="1"/>
    <col min="9736" max="9736" width="9.140625" style="24" bestFit="1" customWidth="1"/>
    <col min="9737" max="9737" width="0" style="24" hidden="1" customWidth="1"/>
    <col min="9738" max="9738" width="7.42578125" style="24" customWidth="1"/>
    <col min="9739" max="9739" width="0" style="24" hidden="1" customWidth="1"/>
    <col min="9740" max="9740" width="7.5703125" style="24" customWidth="1"/>
    <col min="9741" max="9741" width="0" style="24" hidden="1" customWidth="1"/>
    <col min="9742" max="9742" width="7.85546875" style="24" customWidth="1"/>
    <col min="9743" max="9743" width="0" style="24" hidden="1" customWidth="1"/>
    <col min="9744" max="9744" width="7.5703125" style="24" customWidth="1"/>
    <col min="9745" max="9745" width="0" style="24" hidden="1" customWidth="1"/>
    <col min="9746" max="9746" width="7.42578125" style="24" customWidth="1"/>
    <col min="9747" max="9747" width="7.5703125" style="24" customWidth="1"/>
    <col min="9748" max="9986" width="9.140625" style="24"/>
    <col min="9987" max="9987" width="41" style="24" customWidth="1"/>
    <col min="9988" max="9988" width="0" style="24" hidden="1" customWidth="1"/>
    <col min="9989" max="9989" width="10" style="24" customWidth="1"/>
    <col min="9990" max="9990" width="8" style="24" customWidth="1"/>
    <col min="9991" max="9991" width="0" style="24" hidden="1" customWidth="1"/>
    <col min="9992" max="9992" width="9.140625" style="24" bestFit="1" customWidth="1"/>
    <col min="9993" max="9993" width="0" style="24" hidden="1" customWidth="1"/>
    <col min="9994" max="9994" width="7.42578125" style="24" customWidth="1"/>
    <col min="9995" max="9995" width="0" style="24" hidden="1" customWidth="1"/>
    <col min="9996" max="9996" width="7.5703125" style="24" customWidth="1"/>
    <col min="9997" max="9997" width="0" style="24" hidden="1" customWidth="1"/>
    <col min="9998" max="9998" width="7.85546875" style="24" customWidth="1"/>
    <col min="9999" max="9999" width="0" style="24" hidden="1" customWidth="1"/>
    <col min="10000" max="10000" width="7.5703125" style="24" customWidth="1"/>
    <col min="10001" max="10001" width="0" style="24" hidden="1" customWidth="1"/>
    <col min="10002" max="10002" width="7.42578125" style="24" customWidth="1"/>
    <col min="10003" max="10003" width="7.5703125" style="24" customWidth="1"/>
    <col min="10004" max="10242" width="9.140625" style="24"/>
    <col min="10243" max="10243" width="41" style="24" customWidth="1"/>
    <col min="10244" max="10244" width="0" style="24" hidden="1" customWidth="1"/>
    <col min="10245" max="10245" width="10" style="24" customWidth="1"/>
    <col min="10246" max="10246" width="8" style="24" customWidth="1"/>
    <col min="10247" max="10247" width="0" style="24" hidden="1" customWidth="1"/>
    <col min="10248" max="10248" width="9.140625" style="24" bestFit="1" customWidth="1"/>
    <col min="10249" max="10249" width="0" style="24" hidden="1" customWidth="1"/>
    <col min="10250" max="10250" width="7.42578125" style="24" customWidth="1"/>
    <col min="10251" max="10251" width="0" style="24" hidden="1" customWidth="1"/>
    <col min="10252" max="10252" width="7.5703125" style="24" customWidth="1"/>
    <col min="10253" max="10253" width="0" style="24" hidden="1" customWidth="1"/>
    <col min="10254" max="10254" width="7.85546875" style="24" customWidth="1"/>
    <col min="10255" max="10255" width="0" style="24" hidden="1" customWidth="1"/>
    <col min="10256" max="10256" width="7.5703125" style="24" customWidth="1"/>
    <col min="10257" max="10257" width="0" style="24" hidden="1" customWidth="1"/>
    <col min="10258" max="10258" width="7.42578125" style="24" customWidth="1"/>
    <col min="10259" max="10259" width="7.5703125" style="24" customWidth="1"/>
    <col min="10260" max="10498" width="9.140625" style="24"/>
    <col min="10499" max="10499" width="41" style="24" customWidth="1"/>
    <col min="10500" max="10500" width="0" style="24" hidden="1" customWidth="1"/>
    <col min="10501" max="10501" width="10" style="24" customWidth="1"/>
    <col min="10502" max="10502" width="8" style="24" customWidth="1"/>
    <col min="10503" max="10503" width="0" style="24" hidden="1" customWidth="1"/>
    <col min="10504" max="10504" width="9.140625" style="24" bestFit="1" customWidth="1"/>
    <col min="10505" max="10505" width="0" style="24" hidden="1" customWidth="1"/>
    <col min="10506" max="10506" width="7.42578125" style="24" customWidth="1"/>
    <col min="10507" max="10507" width="0" style="24" hidden="1" customWidth="1"/>
    <col min="10508" max="10508" width="7.5703125" style="24" customWidth="1"/>
    <col min="10509" max="10509" width="0" style="24" hidden="1" customWidth="1"/>
    <col min="10510" max="10510" width="7.85546875" style="24" customWidth="1"/>
    <col min="10511" max="10511" width="0" style="24" hidden="1" customWidth="1"/>
    <col min="10512" max="10512" width="7.5703125" style="24" customWidth="1"/>
    <col min="10513" max="10513" width="0" style="24" hidden="1" customWidth="1"/>
    <col min="10514" max="10514" width="7.42578125" style="24" customWidth="1"/>
    <col min="10515" max="10515" width="7.5703125" style="24" customWidth="1"/>
    <col min="10516" max="10754" width="9.140625" style="24"/>
    <col min="10755" max="10755" width="41" style="24" customWidth="1"/>
    <col min="10756" max="10756" width="0" style="24" hidden="1" customWidth="1"/>
    <col min="10757" max="10757" width="10" style="24" customWidth="1"/>
    <col min="10758" max="10758" width="8" style="24" customWidth="1"/>
    <col min="10759" max="10759" width="0" style="24" hidden="1" customWidth="1"/>
    <col min="10760" max="10760" width="9.140625" style="24" bestFit="1" customWidth="1"/>
    <col min="10761" max="10761" width="0" style="24" hidden="1" customWidth="1"/>
    <col min="10762" max="10762" width="7.42578125" style="24" customWidth="1"/>
    <col min="10763" max="10763" width="0" style="24" hidden="1" customWidth="1"/>
    <col min="10764" max="10764" width="7.5703125" style="24" customWidth="1"/>
    <col min="10765" max="10765" width="0" style="24" hidden="1" customWidth="1"/>
    <col min="10766" max="10766" width="7.85546875" style="24" customWidth="1"/>
    <col min="10767" max="10767" width="0" style="24" hidden="1" customWidth="1"/>
    <col min="10768" max="10768" width="7.5703125" style="24" customWidth="1"/>
    <col min="10769" max="10769" width="0" style="24" hidden="1" customWidth="1"/>
    <col min="10770" max="10770" width="7.42578125" style="24" customWidth="1"/>
    <col min="10771" max="10771" width="7.5703125" style="24" customWidth="1"/>
    <col min="10772" max="11010" width="9.140625" style="24"/>
    <col min="11011" max="11011" width="41" style="24" customWidth="1"/>
    <col min="11012" max="11012" width="0" style="24" hidden="1" customWidth="1"/>
    <col min="11013" max="11013" width="10" style="24" customWidth="1"/>
    <col min="11014" max="11014" width="8" style="24" customWidth="1"/>
    <col min="11015" max="11015" width="0" style="24" hidden="1" customWidth="1"/>
    <col min="11016" max="11016" width="9.140625" style="24" bestFit="1" customWidth="1"/>
    <col min="11017" max="11017" width="0" style="24" hidden="1" customWidth="1"/>
    <col min="11018" max="11018" width="7.42578125" style="24" customWidth="1"/>
    <col min="11019" max="11019" width="0" style="24" hidden="1" customWidth="1"/>
    <col min="11020" max="11020" width="7.5703125" style="24" customWidth="1"/>
    <col min="11021" max="11021" width="0" style="24" hidden="1" customWidth="1"/>
    <col min="11022" max="11022" width="7.85546875" style="24" customWidth="1"/>
    <col min="11023" max="11023" width="0" style="24" hidden="1" customWidth="1"/>
    <col min="11024" max="11024" width="7.5703125" style="24" customWidth="1"/>
    <col min="11025" max="11025" width="0" style="24" hidden="1" customWidth="1"/>
    <col min="11026" max="11026" width="7.42578125" style="24" customWidth="1"/>
    <col min="11027" max="11027" width="7.5703125" style="24" customWidth="1"/>
    <col min="11028" max="11266" width="9.140625" style="24"/>
    <col min="11267" max="11267" width="41" style="24" customWidth="1"/>
    <col min="11268" max="11268" width="0" style="24" hidden="1" customWidth="1"/>
    <col min="11269" max="11269" width="10" style="24" customWidth="1"/>
    <col min="11270" max="11270" width="8" style="24" customWidth="1"/>
    <col min="11271" max="11271" width="0" style="24" hidden="1" customWidth="1"/>
    <col min="11272" max="11272" width="9.140625" style="24" bestFit="1" customWidth="1"/>
    <col min="11273" max="11273" width="0" style="24" hidden="1" customWidth="1"/>
    <col min="11274" max="11274" width="7.42578125" style="24" customWidth="1"/>
    <col min="11275" max="11275" width="0" style="24" hidden="1" customWidth="1"/>
    <col min="11276" max="11276" width="7.5703125" style="24" customWidth="1"/>
    <col min="11277" max="11277" width="0" style="24" hidden="1" customWidth="1"/>
    <col min="11278" max="11278" width="7.85546875" style="24" customWidth="1"/>
    <col min="11279" max="11279" width="0" style="24" hidden="1" customWidth="1"/>
    <col min="11280" max="11280" width="7.5703125" style="24" customWidth="1"/>
    <col min="11281" max="11281" width="0" style="24" hidden="1" customWidth="1"/>
    <col min="11282" max="11282" width="7.42578125" style="24" customWidth="1"/>
    <col min="11283" max="11283" width="7.5703125" style="24" customWidth="1"/>
    <col min="11284" max="11522" width="9.140625" style="24"/>
    <col min="11523" max="11523" width="41" style="24" customWidth="1"/>
    <col min="11524" max="11524" width="0" style="24" hidden="1" customWidth="1"/>
    <col min="11525" max="11525" width="10" style="24" customWidth="1"/>
    <col min="11526" max="11526" width="8" style="24" customWidth="1"/>
    <col min="11527" max="11527" width="0" style="24" hidden="1" customWidth="1"/>
    <col min="11528" max="11528" width="9.140625" style="24" bestFit="1" customWidth="1"/>
    <col min="11529" max="11529" width="0" style="24" hidden="1" customWidth="1"/>
    <col min="11530" max="11530" width="7.42578125" style="24" customWidth="1"/>
    <col min="11531" max="11531" width="0" style="24" hidden="1" customWidth="1"/>
    <col min="11532" max="11532" width="7.5703125" style="24" customWidth="1"/>
    <col min="11533" max="11533" width="0" style="24" hidden="1" customWidth="1"/>
    <col min="11534" max="11534" width="7.85546875" style="24" customWidth="1"/>
    <col min="11535" max="11535" width="0" style="24" hidden="1" customWidth="1"/>
    <col min="11536" max="11536" width="7.5703125" style="24" customWidth="1"/>
    <col min="11537" max="11537" width="0" style="24" hidden="1" customWidth="1"/>
    <col min="11538" max="11538" width="7.42578125" style="24" customWidth="1"/>
    <col min="11539" max="11539" width="7.5703125" style="24" customWidth="1"/>
    <col min="11540" max="11778" width="9.140625" style="24"/>
    <col min="11779" max="11779" width="41" style="24" customWidth="1"/>
    <col min="11780" max="11780" width="0" style="24" hidden="1" customWidth="1"/>
    <col min="11781" max="11781" width="10" style="24" customWidth="1"/>
    <col min="11782" max="11782" width="8" style="24" customWidth="1"/>
    <col min="11783" max="11783" width="0" style="24" hidden="1" customWidth="1"/>
    <col min="11784" max="11784" width="9.140625" style="24" bestFit="1" customWidth="1"/>
    <col min="11785" max="11785" width="0" style="24" hidden="1" customWidth="1"/>
    <col min="11786" max="11786" width="7.42578125" style="24" customWidth="1"/>
    <col min="11787" max="11787" width="0" style="24" hidden="1" customWidth="1"/>
    <col min="11788" max="11788" width="7.5703125" style="24" customWidth="1"/>
    <col min="11789" max="11789" width="0" style="24" hidden="1" customWidth="1"/>
    <col min="11790" max="11790" width="7.85546875" style="24" customWidth="1"/>
    <col min="11791" max="11791" width="0" style="24" hidden="1" customWidth="1"/>
    <col min="11792" max="11792" width="7.5703125" style="24" customWidth="1"/>
    <col min="11793" max="11793" width="0" style="24" hidden="1" customWidth="1"/>
    <col min="11794" max="11794" width="7.42578125" style="24" customWidth="1"/>
    <col min="11795" max="11795" width="7.5703125" style="24" customWidth="1"/>
    <col min="11796" max="12034" width="9.140625" style="24"/>
    <col min="12035" max="12035" width="41" style="24" customWidth="1"/>
    <col min="12036" max="12036" width="0" style="24" hidden="1" customWidth="1"/>
    <col min="12037" max="12037" width="10" style="24" customWidth="1"/>
    <col min="12038" max="12038" width="8" style="24" customWidth="1"/>
    <col min="12039" max="12039" width="0" style="24" hidden="1" customWidth="1"/>
    <col min="12040" max="12040" width="9.140625" style="24" bestFit="1" customWidth="1"/>
    <col min="12041" max="12041" width="0" style="24" hidden="1" customWidth="1"/>
    <col min="12042" max="12042" width="7.42578125" style="24" customWidth="1"/>
    <col min="12043" max="12043" width="0" style="24" hidden="1" customWidth="1"/>
    <col min="12044" max="12044" width="7.5703125" style="24" customWidth="1"/>
    <col min="12045" max="12045" width="0" style="24" hidden="1" customWidth="1"/>
    <col min="12046" max="12046" width="7.85546875" style="24" customWidth="1"/>
    <col min="12047" max="12047" width="0" style="24" hidden="1" customWidth="1"/>
    <col min="12048" max="12048" width="7.5703125" style="24" customWidth="1"/>
    <col min="12049" max="12049" width="0" style="24" hidden="1" customWidth="1"/>
    <col min="12050" max="12050" width="7.42578125" style="24" customWidth="1"/>
    <col min="12051" max="12051" width="7.5703125" style="24" customWidth="1"/>
    <col min="12052" max="12290" width="9.140625" style="24"/>
    <col min="12291" max="12291" width="41" style="24" customWidth="1"/>
    <col min="12292" max="12292" width="0" style="24" hidden="1" customWidth="1"/>
    <col min="12293" max="12293" width="10" style="24" customWidth="1"/>
    <col min="12294" max="12294" width="8" style="24" customWidth="1"/>
    <col min="12295" max="12295" width="0" style="24" hidden="1" customWidth="1"/>
    <col min="12296" max="12296" width="9.140625" style="24" bestFit="1" customWidth="1"/>
    <col min="12297" max="12297" width="0" style="24" hidden="1" customWidth="1"/>
    <col min="12298" max="12298" width="7.42578125" style="24" customWidth="1"/>
    <col min="12299" max="12299" width="0" style="24" hidden="1" customWidth="1"/>
    <col min="12300" max="12300" width="7.5703125" style="24" customWidth="1"/>
    <col min="12301" max="12301" width="0" style="24" hidden="1" customWidth="1"/>
    <col min="12302" max="12302" width="7.85546875" style="24" customWidth="1"/>
    <col min="12303" max="12303" width="0" style="24" hidden="1" customWidth="1"/>
    <col min="12304" max="12304" width="7.5703125" style="24" customWidth="1"/>
    <col min="12305" max="12305" width="0" style="24" hidden="1" customWidth="1"/>
    <col min="12306" max="12306" width="7.42578125" style="24" customWidth="1"/>
    <col min="12307" max="12307" width="7.5703125" style="24" customWidth="1"/>
    <col min="12308" max="12546" width="9.140625" style="24"/>
    <col min="12547" max="12547" width="41" style="24" customWidth="1"/>
    <col min="12548" max="12548" width="0" style="24" hidden="1" customWidth="1"/>
    <col min="12549" max="12549" width="10" style="24" customWidth="1"/>
    <col min="12550" max="12550" width="8" style="24" customWidth="1"/>
    <col min="12551" max="12551" width="0" style="24" hidden="1" customWidth="1"/>
    <col min="12552" max="12552" width="9.140625" style="24" bestFit="1" customWidth="1"/>
    <col min="12553" max="12553" width="0" style="24" hidden="1" customWidth="1"/>
    <col min="12554" max="12554" width="7.42578125" style="24" customWidth="1"/>
    <col min="12555" max="12555" width="0" style="24" hidden="1" customWidth="1"/>
    <col min="12556" max="12556" width="7.5703125" style="24" customWidth="1"/>
    <col min="12557" max="12557" width="0" style="24" hidden="1" customWidth="1"/>
    <col min="12558" max="12558" width="7.85546875" style="24" customWidth="1"/>
    <col min="12559" max="12559" width="0" style="24" hidden="1" customWidth="1"/>
    <col min="12560" max="12560" width="7.5703125" style="24" customWidth="1"/>
    <col min="12561" max="12561" width="0" style="24" hidden="1" customWidth="1"/>
    <col min="12562" max="12562" width="7.42578125" style="24" customWidth="1"/>
    <col min="12563" max="12563" width="7.5703125" style="24" customWidth="1"/>
    <col min="12564" max="12802" width="9.140625" style="24"/>
    <col min="12803" max="12803" width="41" style="24" customWidth="1"/>
    <col min="12804" max="12804" width="0" style="24" hidden="1" customWidth="1"/>
    <col min="12805" max="12805" width="10" style="24" customWidth="1"/>
    <col min="12806" max="12806" width="8" style="24" customWidth="1"/>
    <col min="12807" max="12807" width="0" style="24" hidden="1" customWidth="1"/>
    <col min="12808" max="12808" width="9.140625" style="24" bestFit="1" customWidth="1"/>
    <col min="12809" max="12809" width="0" style="24" hidden="1" customWidth="1"/>
    <col min="12810" max="12810" width="7.42578125" style="24" customWidth="1"/>
    <col min="12811" max="12811" width="0" style="24" hidden="1" customWidth="1"/>
    <col min="12812" max="12812" width="7.5703125" style="24" customWidth="1"/>
    <col min="12813" max="12813" width="0" style="24" hidden="1" customWidth="1"/>
    <col min="12814" max="12814" width="7.85546875" style="24" customWidth="1"/>
    <col min="12815" max="12815" width="0" style="24" hidden="1" customWidth="1"/>
    <col min="12816" max="12816" width="7.5703125" style="24" customWidth="1"/>
    <col min="12817" max="12817" width="0" style="24" hidden="1" customWidth="1"/>
    <col min="12818" max="12818" width="7.42578125" style="24" customWidth="1"/>
    <col min="12819" max="12819" width="7.5703125" style="24" customWidth="1"/>
    <col min="12820" max="13058" width="9.140625" style="24"/>
    <col min="13059" max="13059" width="41" style="24" customWidth="1"/>
    <col min="13060" max="13060" width="0" style="24" hidden="1" customWidth="1"/>
    <col min="13061" max="13061" width="10" style="24" customWidth="1"/>
    <col min="13062" max="13062" width="8" style="24" customWidth="1"/>
    <col min="13063" max="13063" width="0" style="24" hidden="1" customWidth="1"/>
    <col min="13064" max="13064" width="9.140625" style="24" bestFit="1" customWidth="1"/>
    <col min="13065" max="13065" width="0" style="24" hidden="1" customWidth="1"/>
    <col min="13066" max="13066" width="7.42578125" style="24" customWidth="1"/>
    <col min="13067" max="13067" width="0" style="24" hidden="1" customWidth="1"/>
    <col min="13068" max="13068" width="7.5703125" style="24" customWidth="1"/>
    <col min="13069" max="13069" width="0" style="24" hidden="1" customWidth="1"/>
    <col min="13070" max="13070" width="7.85546875" style="24" customWidth="1"/>
    <col min="13071" max="13071" width="0" style="24" hidden="1" customWidth="1"/>
    <col min="13072" max="13072" width="7.5703125" style="24" customWidth="1"/>
    <col min="13073" max="13073" width="0" style="24" hidden="1" customWidth="1"/>
    <col min="13074" max="13074" width="7.42578125" style="24" customWidth="1"/>
    <col min="13075" max="13075" width="7.5703125" style="24" customWidth="1"/>
    <col min="13076" max="13314" width="9.140625" style="24"/>
    <col min="13315" max="13315" width="41" style="24" customWidth="1"/>
    <col min="13316" max="13316" width="0" style="24" hidden="1" customWidth="1"/>
    <col min="13317" max="13317" width="10" style="24" customWidth="1"/>
    <col min="13318" max="13318" width="8" style="24" customWidth="1"/>
    <col min="13319" max="13319" width="0" style="24" hidden="1" customWidth="1"/>
    <col min="13320" max="13320" width="9.140625" style="24" bestFit="1" customWidth="1"/>
    <col min="13321" max="13321" width="0" style="24" hidden="1" customWidth="1"/>
    <col min="13322" max="13322" width="7.42578125" style="24" customWidth="1"/>
    <col min="13323" max="13323" width="0" style="24" hidden="1" customWidth="1"/>
    <col min="13324" max="13324" width="7.5703125" style="24" customWidth="1"/>
    <col min="13325" max="13325" width="0" style="24" hidden="1" customWidth="1"/>
    <col min="13326" max="13326" width="7.85546875" style="24" customWidth="1"/>
    <col min="13327" max="13327" width="0" style="24" hidden="1" customWidth="1"/>
    <col min="13328" max="13328" width="7.5703125" style="24" customWidth="1"/>
    <col min="13329" max="13329" width="0" style="24" hidden="1" customWidth="1"/>
    <col min="13330" max="13330" width="7.42578125" style="24" customWidth="1"/>
    <col min="13331" max="13331" width="7.5703125" style="24" customWidth="1"/>
    <col min="13332" max="13570" width="9.140625" style="24"/>
    <col min="13571" max="13571" width="41" style="24" customWidth="1"/>
    <col min="13572" max="13572" width="0" style="24" hidden="1" customWidth="1"/>
    <col min="13573" max="13573" width="10" style="24" customWidth="1"/>
    <col min="13574" max="13574" width="8" style="24" customWidth="1"/>
    <col min="13575" max="13575" width="0" style="24" hidden="1" customWidth="1"/>
    <col min="13576" max="13576" width="9.140625" style="24" bestFit="1" customWidth="1"/>
    <col min="13577" max="13577" width="0" style="24" hidden="1" customWidth="1"/>
    <col min="13578" max="13578" width="7.42578125" style="24" customWidth="1"/>
    <col min="13579" max="13579" width="0" style="24" hidden="1" customWidth="1"/>
    <col min="13580" max="13580" width="7.5703125" style="24" customWidth="1"/>
    <col min="13581" max="13581" width="0" style="24" hidden="1" customWidth="1"/>
    <col min="13582" max="13582" width="7.85546875" style="24" customWidth="1"/>
    <col min="13583" max="13583" width="0" style="24" hidden="1" customWidth="1"/>
    <col min="13584" max="13584" width="7.5703125" style="24" customWidth="1"/>
    <col min="13585" max="13585" width="0" style="24" hidden="1" customWidth="1"/>
    <col min="13586" max="13586" width="7.42578125" style="24" customWidth="1"/>
    <col min="13587" max="13587" width="7.5703125" style="24" customWidth="1"/>
    <col min="13588" max="13826" width="9.140625" style="24"/>
    <col min="13827" max="13827" width="41" style="24" customWidth="1"/>
    <col min="13828" max="13828" width="0" style="24" hidden="1" customWidth="1"/>
    <col min="13829" max="13829" width="10" style="24" customWidth="1"/>
    <col min="13830" max="13830" width="8" style="24" customWidth="1"/>
    <col min="13831" max="13831" width="0" style="24" hidden="1" customWidth="1"/>
    <col min="13832" max="13832" width="9.140625" style="24" bestFit="1" customWidth="1"/>
    <col min="13833" max="13833" width="0" style="24" hidden="1" customWidth="1"/>
    <col min="13834" max="13834" width="7.42578125" style="24" customWidth="1"/>
    <col min="13835" max="13835" width="0" style="24" hidden="1" customWidth="1"/>
    <col min="13836" max="13836" width="7.5703125" style="24" customWidth="1"/>
    <col min="13837" max="13837" width="0" style="24" hidden="1" customWidth="1"/>
    <col min="13838" max="13838" width="7.85546875" style="24" customWidth="1"/>
    <col min="13839" max="13839" width="0" style="24" hidden="1" customWidth="1"/>
    <col min="13840" max="13840" width="7.5703125" style="24" customWidth="1"/>
    <col min="13841" max="13841" width="0" style="24" hidden="1" customWidth="1"/>
    <col min="13842" max="13842" width="7.42578125" style="24" customWidth="1"/>
    <col min="13843" max="13843" width="7.5703125" style="24" customWidth="1"/>
    <col min="13844" max="14082" width="9.140625" style="24"/>
    <col min="14083" max="14083" width="41" style="24" customWidth="1"/>
    <col min="14084" max="14084" width="0" style="24" hidden="1" customWidth="1"/>
    <col min="14085" max="14085" width="10" style="24" customWidth="1"/>
    <col min="14086" max="14086" width="8" style="24" customWidth="1"/>
    <col min="14087" max="14087" width="0" style="24" hidden="1" customWidth="1"/>
    <col min="14088" max="14088" width="9.140625" style="24" bestFit="1" customWidth="1"/>
    <col min="14089" max="14089" width="0" style="24" hidden="1" customWidth="1"/>
    <col min="14090" max="14090" width="7.42578125" style="24" customWidth="1"/>
    <col min="14091" max="14091" width="0" style="24" hidden="1" customWidth="1"/>
    <col min="14092" max="14092" width="7.5703125" style="24" customWidth="1"/>
    <col min="14093" max="14093" width="0" style="24" hidden="1" customWidth="1"/>
    <col min="14094" max="14094" width="7.85546875" style="24" customWidth="1"/>
    <col min="14095" max="14095" width="0" style="24" hidden="1" customWidth="1"/>
    <col min="14096" max="14096" width="7.5703125" style="24" customWidth="1"/>
    <col min="14097" max="14097" width="0" style="24" hidden="1" customWidth="1"/>
    <col min="14098" max="14098" width="7.42578125" style="24" customWidth="1"/>
    <col min="14099" max="14099" width="7.5703125" style="24" customWidth="1"/>
    <col min="14100" max="14338" width="9.140625" style="24"/>
    <col min="14339" max="14339" width="41" style="24" customWidth="1"/>
    <col min="14340" max="14340" width="0" style="24" hidden="1" customWidth="1"/>
    <col min="14341" max="14341" width="10" style="24" customWidth="1"/>
    <col min="14342" max="14342" width="8" style="24" customWidth="1"/>
    <col min="14343" max="14343" width="0" style="24" hidden="1" customWidth="1"/>
    <col min="14344" max="14344" width="9.140625" style="24" bestFit="1" customWidth="1"/>
    <col min="14345" max="14345" width="0" style="24" hidden="1" customWidth="1"/>
    <col min="14346" max="14346" width="7.42578125" style="24" customWidth="1"/>
    <col min="14347" max="14347" width="0" style="24" hidden="1" customWidth="1"/>
    <col min="14348" max="14348" width="7.5703125" style="24" customWidth="1"/>
    <col min="14349" max="14349" width="0" style="24" hidden="1" customWidth="1"/>
    <col min="14350" max="14350" width="7.85546875" style="24" customWidth="1"/>
    <col min="14351" max="14351" width="0" style="24" hidden="1" customWidth="1"/>
    <col min="14352" max="14352" width="7.5703125" style="24" customWidth="1"/>
    <col min="14353" max="14353" width="0" style="24" hidden="1" customWidth="1"/>
    <col min="14354" max="14354" width="7.42578125" style="24" customWidth="1"/>
    <col min="14355" max="14355" width="7.5703125" style="24" customWidth="1"/>
    <col min="14356" max="14594" width="9.140625" style="24"/>
    <col min="14595" max="14595" width="41" style="24" customWidth="1"/>
    <col min="14596" max="14596" width="0" style="24" hidden="1" customWidth="1"/>
    <col min="14597" max="14597" width="10" style="24" customWidth="1"/>
    <col min="14598" max="14598" width="8" style="24" customWidth="1"/>
    <col min="14599" max="14599" width="0" style="24" hidden="1" customWidth="1"/>
    <col min="14600" max="14600" width="9.140625" style="24" bestFit="1" customWidth="1"/>
    <col min="14601" max="14601" width="0" style="24" hidden="1" customWidth="1"/>
    <col min="14602" max="14602" width="7.42578125" style="24" customWidth="1"/>
    <col min="14603" max="14603" width="0" style="24" hidden="1" customWidth="1"/>
    <col min="14604" max="14604" width="7.5703125" style="24" customWidth="1"/>
    <col min="14605" max="14605" width="0" style="24" hidden="1" customWidth="1"/>
    <col min="14606" max="14606" width="7.85546875" style="24" customWidth="1"/>
    <col min="14607" max="14607" width="0" style="24" hidden="1" customWidth="1"/>
    <col min="14608" max="14608" width="7.5703125" style="24" customWidth="1"/>
    <col min="14609" max="14609" width="0" style="24" hidden="1" customWidth="1"/>
    <col min="14610" max="14610" width="7.42578125" style="24" customWidth="1"/>
    <col min="14611" max="14611" width="7.5703125" style="24" customWidth="1"/>
    <col min="14612" max="14850" width="9.140625" style="24"/>
    <col min="14851" max="14851" width="41" style="24" customWidth="1"/>
    <col min="14852" max="14852" width="0" style="24" hidden="1" customWidth="1"/>
    <col min="14853" max="14853" width="10" style="24" customWidth="1"/>
    <col min="14854" max="14854" width="8" style="24" customWidth="1"/>
    <col min="14855" max="14855" width="0" style="24" hidden="1" customWidth="1"/>
    <col min="14856" max="14856" width="9.140625" style="24" bestFit="1" customWidth="1"/>
    <col min="14857" max="14857" width="0" style="24" hidden="1" customWidth="1"/>
    <col min="14858" max="14858" width="7.42578125" style="24" customWidth="1"/>
    <col min="14859" max="14859" width="0" style="24" hidden="1" customWidth="1"/>
    <col min="14860" max="14860" width="7.5703125" style="24" customWidth="1"/>
    <col min="14861" max="14861" width="0" style="24" hidden="1" customWidth="1"/>
    <col min="14862" max="14862" width="7.85546875" style="24" customWidth="1"/>
    <col min="14863" max="14863" width="0" style="24" hidden="1" customWidth="1"/>
    <col min="14864" max="14864" width="7.5703125" style="24" customWidth="1"/>
    <col min="14865" max="14865" width="0" style="24" hidden="1" customWidth="1"/>
    <col min="14866" max="14866" width="7.42578125" style="24" customWidth="1"/>
    <col min="14867" max="14867" width="7.5703125" style="24" customWidth="1"/>
    <col min="14868" max="15106" width="9.140625" style="24"/>
    <col min="15107" max="15107" width="41" style="24" customWidth="1"/>
    <col min="15108" max="15108" width="0" style="24" hidden="1" customWidth="1"/>
    <col min="15109" max="15109" width="10" style="24" customWidth="1"/>
    <col min="15110" max="15110" width="8" style="24" customWidth="1"/>
    <col min="15111" max="15111" width="0" style="24" hidden="1" customWidth="1"/>
    <col min="15112" max="15112" width="9.140625" style="24" bestFit="1" customWidth="1"/>
    <col min="15113" max="15113" width="0" style="24" hidden="1" customWidth="1"/>
    <col min="15114" max="15114" width="7.42578125" style="24" customWidth="1"/>
    <col min="15115" max="15115" width="0" style="24" hidden="1" customWidth="1"/>
    <col min="15116" max="15116" width="7.5703125" style="24" customWidth="1"/>
    <col min="15117" max="15117" width="0" style="24" hidden="1" customWidth="1"/>
    <col min="15118" max="15118" width="7.85546875" style="24" customWidth="1"/>
    <col min="15119" max="15119" width="0" style="24" hidden="1" customWidth="1"/>
    <col min="15120" max="15120" width="7.5703125" style="24" customWidth="1"/>
    <col min="15121" max="15121" width="0" style="24" hidden="1" customWidth="1"/>
    <col min="15122" max="15122" width="7.42578125" style="24" customWidth="1"/>
    <col min="15123" max="15123" width="7.5703125" style="24" customWidth="1"/>
    <col min="15124" max="15362" width="9.140625" style="24"/>
    <col min="15363" max="15363" width="41" style="24" customWidth="1"/>
    <col min="15364" max="15364" width="0" style="24" hidden="1" customWidth="1"/>
    <col min="15365" max="15365" width="10" style="24" customWidth="1"/>
    <col min="15366" max="15366" width="8" style="24" customWidth="1"/>
    <col min="15367" max="15367" width="0" style="24" hidden="1" customWidth="1"/>
    <col min="15368" max="15368" width="9.140625" style="24" bestFit="1" customWidth="1"/>
    <col min="15369" max="15369" width="0" style="24" hidden="1" customWidth="1"/>
    <col min="15370" max="15370" width="7.42578125" style="24" customWidth="1"/>
    <col min="15371" max="15371" width="0" style="24" hidden="1" customWidth="1"/>
    <col min="15372" max="15372" width="7.5703125" style="24" customWidth="1"/>
    <col min="15373" max="15373" width="0" style="24" hidden="1" customWidth="1"/>
    <col min="15374" max="15374" width="7.85546875" style="24" customWidth="1"/>
    <col min="15375" max="15375" width="0" style="24" hidden="1" customWidth="1"/>
    <col min="15376" max="15376" width="7.5703125" style="24" customWidth="1"/>
    <col min="15377" max="15377" width="0" style="24" hidden="1" customWidth="1"/>
    <col min="15378" max="15378" width="7.42578125" style="24" customWidth="1"/>
    <col min="15379" max="15379" width="7.5703125" style="24" customWidth="1"/>
    <col min="15380" max="15618" width="9.140625" style="24"/>
    <col min="15619" max="15619" width="41" style="24" customWidth="1"/>
    <col min="15620" max="15620" width="0" style="24" hidden="1" customWidth="1"/>
    <col min="15621" max="15621" width="10" style="24" customWidth="1"/>
    <col min="15622" max="15622" width="8" style="24" customWidth="1"/>
    <col min="15623" max="15623" width="0" style="24" hidden="1" customWidth="1"/>
    <col min="15624" max="15624" width="9.140625" style="24" bestFit="1" customWidth="1"/>
    <col min="15625" max="15625" width="0" style="24" hidden="1" customWidth="1"/>
    <col min="15626" max="15626" width="7.42578125" style="24" customWidth="1"/>
    <col min="15627" max="15627" width="0" style="24" hidden="1" customWidth="1"/>
    <col min="15628" max="15628" width="7.5703125" style="24" customWidth="1"/>
    <col min="15629" max="15629" width="0" style="24" hidden="1" customWidth="1"/>
    <col min="15630" max="15630" width="7.85546875" style="24" customWidth="1"/>
    <col min="15631" max="15631" width="0" style="24" hidden="1" customWidth="1"/>
    <col min="15632" max="15632" width="7.5703125" style="24" customWidth="1"/>
    <col min="15633" max="15633" width="0" style="24" hidden="1" customWidth="1"/>
    <col min="15634" max="15634" width="7.42578125" style="24" customWidth="1"/>
    <col min="15635" max="15635" width="7.5703125" style="24" customWidth="1"/>
    <col min="15636" max="15874" width="9.140625" style="24"/>
    <col min="15875" max="15875" width="41" style="24" customWidth="1"/>
    <col min="15876" max="15876" width="0" style="24" hidden="1" customWidth="1"/>
    <col min="15877" max="15877" width="10" style="24" customWidth="1"/>
    <col min="15878" max="15878" width="8" style="24" customWidth="1"/>
    <col min="15879" max="15879" width="0" style="24" hidden="1" customWidth="1"/>
    <col min="15880" max="15880" width="9.140625" style="24" bestFit="1" customWidth="1"/>
    <col min="15881" max="15881" width="0" style="24" hidden="1" customWidth="1"/>
    <col min="15882" max="15882" width="7.42578125" style="24" customWidth="1"/>
    <col min="15883" max="15883" width="0" style="24" hidden="1" customWidth="1"/>
    <col min="15884" max="15884" width="7.5703125" style="24" customWidth="1"/>
    <col min="15885" max="15885" width="0" style="24" hidden="1" customWidth="1"/>
    <col min="15886" max="15886" width="7.85546875" style="24" customWidth="1"/>
    <col min="15887" max="15887" width="0" style="24" hidden="1" customWidth="1"/>
    <col min="15888" max="15888" width="7.5703125" style="24" customWidth="1"/>
    <col min="15889" max="15889" width="0" style="24" hidden="1" customWidth="1"/>
    <col min="15890" max="15890" width="7.42578125" style="24" customWidth="1"/>
    <col min="15891" max="15891" width="7.5703125" style="24" customWidth="1"/>
    <col min="15892" max="16130" width="9.140625" style="24"/>
    <col min="16131" max="16131" width="41" style="24" customWidth="1"/>
    <col min="16132" max="16132" width="0" style="24" hidden="1" customWidth="1"/>
    <col min="16133" max="16133" width="10" style="24" customWidth="1"/>
    <col min="16134" max="16134" width="8" style="24" customWidth="1"/>
    <col min="16135" max="16135" width="0" style="24" hidden="1" customWidth="1"/>
    <col min="16136" max="16136" width="9.140625" style="24" bestFit="1" customWidth="1"/>
    <col min="16137" max="16137" width="0" style="24" hidden="1" customWidth="1"/>
    <col min="16138" max="16138" width="7.42578125" style="24" customWidth="1"/>
    <col min="16139" max="16139" width="0" style="24" hidden="1" customWidth="1"/>
    <col min="16140" max="16140" width="7.5703125" style="24" customWidth="1"/>
    <col min="16141" max="16141" width="0" style="24" hidden="1" customWidth="1"/>
    <col min="16142" max="16142" width="7.85546875" style="24" customWidth="1"/>
    <col min="16143" max="16143" width="0" style="24" hidden="1" customWidth="1"/>
    <col min="16144" max="16144" width="7.5703125" style="24" customWidth="1"/>
    <col min="16145" max="16145" width="0" style="24" hidden="1" customWidth="1"/>
    <col min="16146" max="16146" width="7.42578125" style="24" customWidth="1"/>
    <col min="16147" max="16147" width="7.5703125" style="24" customWidth="1"/>
    <col min="16148" max="16384" width="9.140625" style="24"/>
  </cols>
  <sheetData>
    <row r="1" spans="1:32" x14ac:dyDescent="0.2">
      <c r="A1" s="57" t="s">
        <v>0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</row>
    <row r="2" spans="1:32" x14ac:dyDescent="0.2">
      <c r="A2" s="57" t="s">
        <v>151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AA2" s="61" t="s">
        <v>2</v>
      </c>
      <c r="AB2" s="62"/>
      <c r="AC2" s="62"/>
      <c r="AD2" s="63"/>
      <c r="AE2" s="28"/>
    </row>
    <row r="3" spans="1:32" x14ac:dyDescent="0.2">
      <c r="A3" s="29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58" t="s">
        <v>2</v>
      </c>
      <c r="O3" s="59"/>
      <c r="P3" s="59"/>
      <c r="Q3" s="60"/>
      <c r="AA3" s="64"/>
      <c r="AB3" s="65"/>
      <c r="AC3" s="65"/>
      <c r="AD3" s="66"/>
      <c r="AE3" s="30"/>
    </row>
    <row r="4" spans="1:32" x14ac:dyDescent="0.2">
      <c r="A4" s="25"/>
      <c r="B4" s="25"/>
      <c r="C4" s="25"/>
      <c r="E4" s="25"/>
      <c r="F4" s="25"/>
      <c r="G4" s="25"/>
      <c r="H4" s="25"/>
      <c r="I4" s="25"/>
      <c r="J4" s="25"/>
      <c r="K4" s="25"/>
      <c r="L4" s="25"/>
      <c r="M4" s="25"/>
      <c r="N4" s="58"/>
      <c r="O4" s="59"/>
      <c r="P4" s="59"/>
      <c r="Q4" s="60"/>
    </row>
    <row r="5" spans="1:32" x14ac:dyDescent="0.2">
      <c r="A5" s="31"/>
      <c r="B5" s="31"/>
      <c r="C5" s="32" t="s">
        <v>3</v>
      </c>
      <c r="D5" s="32" t="s">
        <v>4</v>
      </c>
      <c r="E5" s="31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1"/>
      <c r="S5" s="34"/>
      <c r="T5" s="35"/>
      <c r="U5" s="34"/>
      <c r="V5" s="35"/>
      <c r="W5" s="34"/>
      <c r="X5" s="35"/>
      <c r="Y5" s="34"/>
      <c r="Z5" s="35"/>
      <c r="AA5" s="34"/>
      <c r="AB5" s="35"/>
      <c r="AC5" s="34"/>
      <c r="AD5" s="35"/>
      <c r="AE5" s="34"/>
      <c r="AF5" s="36"/>
    </row>
    <row r="6" spans="1:32" x14ac:dyDescent="0.2">
      <c r="A6" s="31"/>
      <c r="B6" s="31"/>
      <c r="C6" s="32" t="s">
        <v>5</v>
      </c>
      <c r="D6" s="32" t="s">
        <v>6</v>
      </c>
      <c r="E6" s="31" t="s">
        <v>7</v>
      </c>
      <c r="F6" s="34" t="s">
        <v>7</v>
      </c>
      <c r="G6" s="33" t="s">
        <v>8</v>
      </c>
      <c r="H6" s="34" t="s">
        <v>8</v>
      </c>
      <c r="I6" s="33" t="s">
        <v>9</v>
      </c>
      <c r="J6" s="37" t="s">
        <v>10</v>
      </c>
      <c r="K6" s="33" t="s">
        <v>11</v>
      </c>
      <c r="L6" s="37" t="s">
        <v>12</v>
      </c>
      <c r="M6" s="33" t="s">
        <v>13</v>
      </c>
      <c r="N6" s="34" t="s">
        <v>13</v>
      </c>
      <c r="O6" s="33" t="s">
        <v>14</v>
      </c>
      <c r="P6" s="34" t="s">
        <v>15</v>
      </c>
      <c r="Q6" s="34" t="s">
        <v>16</v>
      </c>
      <c r="S6" s="34" t="s">
        <v>7</v>
      </c>
      <c r="T6" s="35" t="s">
        <v>7</v>
      </c>
      <c r="U6" s="34" t="s">
        <v>8</v>
      </c>
      <c r="V6" s="35" t="s">
        <v>8</v>
      </c>
      <c r="W6" s="34" t="s">
        <v>9</v>
      </c>
      <c r="X6" s="38" t="s">
        <v>10</v>
      </c>
      <c r="Y6" s="34" t="s">
        <v>11</v>
      </c>
      <c r="Z6" s="38" t="s">
        <v>12</v>
      </c>
      <c r="AA6" s="34" t="s">
        <v>13</v>
      </c>
      <c r="AB6" s="35" t="s">
        <v>13</v>
      </c>
      <c r="AC6" s="34" t="s">
        <v>14</v>
      </c>
      <c r="AD6" s="35" t="s">
        <v>15</v>
      </c>
      <c r="AE6" s="34" t="s">
        <v>16</v>
      </c>
      <c r="AF6" s="35" t="s">
        <v>16</v>
      </c>
    </row>
    <row r="7" spans="1:32" ht="12.75" customHeight="1" x14ac:dyDescent="0.2">
      <c r="A7" s="39" t="s">
        <v>17</v>
      </c>
      <c r="B7" s="39"/>
      <c r="C7" s="31"/>
      <c r="D7" s="32"/>
      <c r="E7" s="31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S7" s="32"/>
      <c r="T7" s="35"/>
      <c r="U7" s="34"/>
      <c r="V7" s="35"/>
      <c r="W7" s="34"/>
      <c r="X7" s="35"/>
      <c r="Y7" s="34"/>
      <c r="Z7" s="35"/>
      <c r="AA7" s="34"/>
      <c r="AB7" s="35"/>
      <c r="AC7" s="34"/>
      <c r="AD7" s="35"/>
      <c r="AE7" s="34"/>
      <c r="AF7" s="40"/>
    </row>
    <row r="8" spans="1:32" x14ac:dyDescent="0.2">
      <c r="A8" s="31" t="s">
        <v>18</v>
      </c>
      <c r="B8" s="31" t="s">
        <v>19</v>
      </c>
      <c r="C8" s="32">
        <v>7761</v>
      </c>
      <c r="D8" s="32" t="s">
        <v>20</v>
      </c>
      <c r="E8" s="31">
        <v>15.857868600000002</v>
      </c>
      <c r="F8" s="41">
        <v>16.8367</v>
      </c>
      <c r="G8" s="41"/>
      <c r="H8" s="41">
        <v>20.8</v>
      </c>
      <c r="I8" s="41"/>
      <c r="J8" s="41">
        <v>21.21</v>
      </c>
      <c r="K8" s="41"/>
      <c r="L8" s="41">
        <v>21.56</v>
      </c>
      <c r="M8" s="41"/>
      <c r="N8" s="41">
        <v>21.91</v>
      </c>
      <c r="O8" s="41"/>
      <c r="P8" s="41">
        <v>22.31</v>
      </c>
      <c r="Q8" s="41">
        <v>22.64</v>
      </c>
      <c r="S8" s="42">
        <f>T8+1</f>
        <v>17.84</v>
      </c>
      <c r="T8" s="43">
        <v>16.84</v>
      </c>
      <c r="U8" s="42">
        <f>V8+1</f>
        <v>21.8</v>
      </c>
      <c r="V8" s="43">
        <v>20.8</v>
      </c>
      <c r="W8" s="42">
        <f>X8+1</f>
        <v>22.21</v>
      </c>
      <c r="X8" s="43">
        <v>21.21</v>
      </c>
      <c r="Y8" s="42">
        <f>Z8+1</f>
        <v>22.56</v>
      </c>
      <c r="Z8" s="43">
        <v>21.56</v>
      </c>
      <c r="AA8" s="42">
        <f>AB8+1</f>
        <v>22.91</v>
      </c>
      <c r="AB8" s="43">
        <v>21.91</v>
      </c>
      <c r="AC8" s="42">
        <f>AD8+1</f>
        <v>23.31</v>
      </c>
      <c r="AD8" s="43">
        <v>22.31</v>
      </c>
      <c r="AE8" s="42">
        <f>AF8+1</f>
        <v>23.64</v>
      </c>
      <c r="AF8" s="44">
        <v>22.64</v>
      </c>
    </row>
    <row r="9" spans="1:32" x14ac:dyDescent="0.2">
      <c r="A9" s="31" t="s">
        <v>23</v>
      </c>
      <c r="B9" s="31" t="s">
        <v>19</v>
      </c>
      <c r="C9" s="32">
        <v>7766</v>
      </c>
      <c r="D9" s="32" t="s">
        <v>24</v>
      </c>
      <c r="E9" s="31">
        <v>20.806000000000001</v>
      </c>
      <c r="F9" s="41">
        <v>22.078599999999998</v>
      </c>
      <c r="G9" s="41"/>
      <c r="H9" s="41">
        <v>23.19</v>
      </c>
      <c r="I9" s="41"/>
      <c r="J9" s="41">
        <v>23.6</v>
      </c>
      <c r="K9" s="41"/>
      <c r="L9" s="41">
        <v>23.94</v>
      </c>
      <c r="M9" s="41"/>
      <c r="N9" s="41">
        <v>24.33</v>
      </c>
      <c r="O9" s="41"/>
      <c r="P9" s="41">
        <v>24.7</v>
      </c>
      <c r="Q9" s="41">
        <v>25.04</v>
      </c>
      <c r="S9" s="42">
        <f t="shared" ref="S9:S61" si="0">T9+1</f>
        <v>23.08</v>
      </c>
      <c r="T9" s="43">
        <v>22.08</v>
      </c>
      <c r="U9" s="42">
        <f t="shared" ref="U9:U15" si="1">V9+1</f>
        <v>24.19</v>
      </c>
      <c r="V9" s="43">
        <v>23.19</v>
      </c>
      <c r="W9" s="42">
        <f t="shared" ref="W9:W15" si="2">X9+1</f>
        <v>24.6</v>
      </c>
      <c r="X9" s="43">
        <v>23.6</v>
      </c>
      <c r="Y9" s="42">
        <f t="shared" ref="Y9:Y15" si="3">Z9+1</f>
        <v>24.94</v>
      </c>
      <c r="Z9" s="43">
        <v>23.94</v>
      </c>
      <c r="AA9" s="42">
        <f t="shared" ref="AA9:AA15" si="4">AB9+1</f>
        <v>25.33</v>
      </c>
      <c r="AB9" s="43">
        <v>24.33</v>
      </c>
      <c r="AC9" s="42">
        <f t="shared" ref="AC9:AC15" si="5">AD9+1</f>
        <v>25.7</v>
      </c>
      <c r="AD9" s="43">
        <v>24.7</v>
      </c>
      <c r="AE9" s="42">
        <f t="shared" ref="AE9:AE15" si="6">AF9+1</f>
        <v>26.04</v>
      </c>
      <c r="AF9" s="44">
        <v>25.04</v>
      </c>
    </row>
    <row r="10" spans="1:32" ht="12.75" customHeight="1" x14ac:dyDescent="0.2">
      <c r="A10" s="31" t="s">
        <v>107</v>
      </c>
      <c r="B10" s="45"/>
      <c r="C10" s="32">
        <v>8165</v>
      </c>
      <c r="D10" s="32" t="s">
        <v>22</v>
      </c>
      <c r="E10" s="31"/>
      <c r="F10" s="41">
        <v>12.675500000000001</v>
      </c>
      <c r="G10" s="41"/>
      <c r="H10" s="41">
        <v>18.5</v>
      </c>
      <c r="I10" s="41"/>
      <c r="J10" s="41">
        <v>19</v>
      </c>
      <c r="K10" s="41"/>
      <c r="L10" s="41">
        <v>19.5</v>
      </c>
      <c r="M10" s="41"/>
      <c r="N10" s="41">
        <v>20</v>
      </c>
      <c r="O10" s="41"/>
      <c r="P10" s="41">
        <v>20.5</v>
      </c>
      <c r="Q10" s="41">
        <v>21</v>
      </c>
      <c r="R10" s="24" t="s">
        <v>111</v>
      </c>
      <c r="S10" s="42">
        <f t="shared" si="0"/>
        <v>13.68</v>
      </c>
      <c r="T10" s="43">
        <v>12.68</v>
      </c>
      <c r="U10" s="42">
        <f t="shared" si="1"/>
        <v>19.5</v>
      </c>
      <c r="V10" s="43">
        <v>18.5</v>
      </c>
      <c r="W10" s="42">
        <f t="shared" si="2"/>
        <v>20</v>
      </c>
      <c r="X10" s="43">
        <v>19</v>
      </c>
      <c r="Y10" s="42">
        <f t="shared" si="3"/>
        <v>20.5</v>
      </c>
      <c r="Z10" s="43">
        <v>19.5</v>
      </c>
      <c r="AA10" s="42">
        <f t="shared" si="4"/>
        <v>21</v>
      </c>
      <c r="AB10" s="43">
        <v>20</v>
      </c>
      <c r="AC10" s="42">
        <f t="shared" si="5"/>
        <v>21.5</v>
      </c>
      <c r="AD10" s="43">
        <v>20.5</v>
      </c>
      <c r="AE10" s="42">
        <f t="shared" si="6"/>
        <v>22</v>
      </c>
      <c r="AF10" s="44">
        <v>21</v>
      </c>
    </row>
    <row r="11" spans="1:32" ht="12.75" customHeight="1" x14ac:dyDescent="0.2">
      <c r="A11" s="31" t="s">
        <v>25</v>
      </c>
      <c r="B11" s="31" t="s">
        <v>26</v>
      </c>
      <c r="C11" s="32">
        <v>7183</v>
      </c>
      <c r="D11" s="32" t="s">
        <v>27</v>
      </c>
      <c r="E11" s="31"/>
      <c r="F11" s="41">
        <v>11.362500000000001</v>
      </c>
      <c r="G11" s="41"/>
      <c r="H11" s="41">
        <v>12.15</v>
      </c>
      <c r="I11" s="41"/>
      <c r="J11" s="41">
        <v>12.33</v>
      </c>
      <c r="K11" s="41"/>
      <c r="L11" s="41">
        <v>12.52</v>
      </c>
      <c r="M11" s="41"/>
      <c r="N11" s="41">
        <v>12.73</v>
      </c>
      <c r="O11" s="41"/>
      <c r="P11" s="41">
        <v>12.9</v>
      </c>
      <c r="Q11" s="41">
        <v>13.09</v>
      </c>
      <c r="S11" s="42">
        <f t="shared" si="0"/>
        <v>12.362500000000001</v>
      </c>
      <c r="T11" s="43">
        <v>11.362500000000001</v>
      </c>
      <c r="U11" s="42">
        <f t="shared" si="1"/>
        <v>13.15</v>
      </c>
      <c r="V11" s="43">
        <v>12.15</v>
      </c>
      <c r="W11" s="42">
        <f t="shared" si="2"/>
        <v>13.33</v>
      </c>
      <c r="X11" s="43">
        <v>12.33</v>
      </c>
      <c r="Y11" s="42">
        <f t="shared" si="3"/>
        <v>13.52</v>
      </c>
      <c r="Z11" s="43">
        <v>12.52</v>
      </c>
      <c r="AA11" s="42">
        <f t="shared" si="4"/>
        <v>13.73</v>
      </c>
      <c r="AB11" s="43">
        <v>12.73</v>
      </c>
      <c r="AC11" s="42">
        <f t="shared" si="5"/>
        <v>13.9</v>
      </c>
      <c r="AD11" s="43">
        <v>12.9</v>
      </c>
      <c r="AE11" s="42">
        <f t="shared" si="6"/>
        <v>14.09</v>
      </c>
      <c r="AF11" s="44">
        <v>13.09</v>
      </c>
    </row>
    <row r="12" spans="1:32" ht="12.75" customHeight="1" x14ac:dyDescent="0.2">
      <c r="A12" s="31" t="s">
        <v>108</v>
      </c>
      <c r="B12" s="31" t="s">
        <v>28</v>
      </c>
      <c r="C12" s="32">
        <v>8651</v>
      </c>
      <c r="D12" s="32" t="s">
        <v>29</v>
      </c>
      <c r="E12" s="31">
        <v>10.698111900000002</v>
      </c>
      <c r="F12" s="41">
        <v>12.675500000000001</v>
      </c>
      <c r="G12" s="41"/>
      <c r="H12" s="41">
        <v>18.5</v>
      </c>
      <c r="I12" s="41"/>
      <c r="J12" s="41">
        <v>19</v>
      </c>
      <c r="K12" s="41"/>
      <c r="L12" s="41">
        <v>19.5</v>
      </c>
      <c r="M12" s="41"/>
      <c r="N12" s="41">
        <v>20</v>
      </c>
      <c r="O12" s="41"/>
      <c r="P12" s="41">
        <v>20.5</v>
      </c>
      <c r="Q12" s="41">
        <v>21</v>
      </c>
      <c r="R12" s="24" t="s">
        <v>111</v>
      </c>
      <c r="S12" s="42">
        <f t="shared" si="0"/>
        <v>13.675500000000001</v>
      </c>
      <c r="T12" s="43">
        <v>12.675500000000001</v>
      </c>
      <c r="U12" s="42">
        <f t="shared" si="1"/>
        <v>19.5</v>
      </c>
      <c r="V12" s="43">
        <v>18.5</v>
      </c>
      <c r="W12" s="42">
        <f t="shared" si="2"/>
        <v>20</v>
      </c>
      <c r="X12" s="43">
        <v>19</v>
      </c>
      <c r="Y12" s="42">
        <f t="shared" si="3"/>
        <v>20.5</v>
      </c>
      <c r="Z12" s="43">
        <v>19.5</v>
      </c>
      <c r="AA12" s="42">
        <f t="shared" si="4"/>
        <v>21</v>
      </c>
      <c r="AB12" s="43">
        <v>20</v>
      </c>
      <c r="AC12" s="42">
        <f t="shared" si="5"/>
        <v>21.5</v>
      </c>
      <c r="AD12" s="43">
        <v>20.5</v>
      </c>
      <c r="AE12" s="42">
        <f t="shared" si="6"/>
        <v>22</v>
      </c>
      <c r="AF12" s="44">
        <v>21</v>
      </c>
    </row>
    <row r="13" spans="1:32" ht="12.75" customHeight="1" x14ac:dyDescent="0.2">
      <c r="A13" s="31" t="s">
        <v>109</v>
      </c>
      <c r="B13" s="31"/>
      <c r="C13" s="32">
        <v>8192</v>
      </c>
      <c r="D13" s="32" t="s">
        <v>22</v>
      </c>
      <c r="E13" s="31"/>
      <c r="F13" s="41">
        <v>12.675500000000001</v>
      </c>
      <c r="G13" s="41"/>
      <c r="H13" s="41">
        <v>18.5</v>
      </c>
      <c r="I13" s="41"/>
      <c r="J13" s="41">
        <v>19</v>
      </c>
      <c r="K13" s="41"/>
      <c r="L13" s="41">
        <v>19.5</v>
      </c>
      <c r="M13" s="41"/>
      <c r="N13" s="41">
        <v>20</v>
      </c>
      <c r="O13" s="41"/>
      <c r="P13" s="41">
        <v>20.5</v>
      </c>
      <c r="Q13" s="41">
        <v>21</v>
      </c>
      <c r="R13" s="24" t="s">
        <v>111</v>
      </c>
      <c r="S13" s="42">
        <f t="shared" si="0"/>
        <v>13.675500000000001</v>
      </c>
      <c r="T13" s="43">
        <v>12.675500000000001</v>
      </c>
      <c r="U13" s="42">
        <f t="shared" si="1"/>
        <v>19.5</v>
      </c>
      <c r="V13" s="43">
        <v>18.5</v>
      </c>
      <c r="W13" s="42">
        <f t="shared" si="2"/>
        <v>20</v>
      </c>
      <c r="X13" s="43">
        <v>19</v>
      </c>
      <c r="Y13" s="42">
        <f t="shared" si="3"/>
        <v>20.5</v>
      </c>
      <c r="Z13" s="43">
        <v>19.5</v>
      </c>
      <c r="AA13" s="42">
        <f t="shared" si="4"/>
        <v>21</v>
      </c>
      <c r="AB13" s="43">
        <v>20</v>
      </c>
      <c r="AC13" s="42">
        <f t="shared" si="5"/>
        <v>21.5</v>
      </c>
      <c r="AD13" s="43">
        <v>20.5</v>
      </c>
      <c r="AE13" s="42">
        <f t="shared" si="6"/>
        <v>22</v>
      </c>
      <c r="AF13" s="44">
        <v>21</v>
      </c>
    </row>
    <row r="14" spans="1:32" ht="12.75" customHeight="1" x14ac:dyDescent="0.2">
      <c r="A14" s="31" t="s">
        <v>133</v>
      </c>
      <c r="B14" s="31"/>
      <c r="C14" s="32">
        <v>8763</v>
      </c>
      <c r="D14" s="32" t="s">
        <v>22</v>
      </c>
      <c r="E14" s="31"/>
      <c r="F14" s="41">
        <v>12.675500000000001</v>
      </c>
      <c r="G14" s="41"/>
      <c r="H14" s="41">
        <v>18.5</v>
      </c>
      <c r="I14" s="41"/>
      <c r="J14" s="41">
        <v>19</v>
      </c>
      <c r="K14" s="41"/>
      <c r="L14" s="41">
        <v>19.5</v>
      </c>
      <c r="M14" s="41"/>
      <c r="N14" s="41">
        <v>20</v>
      </c>
      <c r="O14" s="41"/>
      <c r="P14" s="41">
        <v>20.5</v>
      </c>
      <c r="Q14" s="41">
        <v>21</v>
      </c>
      <c r="R14" s="24" t="s">
        <v>111</v>
      </c>
      <c r="S14" s="42">
        <f t="shared" si="0"/>
        <v>13.675500000000001</v>
      </c>
      <c r="T14" s="43">
        <v>12.675500000000001</v>
      </c>
      <c r="U14" s="42">
        <f t="shared" si="1"/>
        <v>19.5</v>
      </c>
      <c r="V14" s="43">
        <v>18.5</v>
      </c>
      <c r="W14" s="42">
        <f t="shared" si="2"/>
        <v>20</v>
      </c>
      <c r="X14" s="43">
        <v>19</v>
      </c>
      <c r="Y14" s="42">
        <f t="shared" si="3"/>
        <v>20.5</v>
      </c>
      <c r="Z14" s="43">
        <v>19.5</v>
      </c>
      <c r="AA14" s="42">
        <f t="shared" si="4"/>
        <v>21</v>
      </c>
      <c r="AB14" s="43">
        <v>20</v>
      </c>
      <c r="AC14" s="42">
        <f t="shared" si="5"/>
        <v>21.5</v>
      </c>
      <c r="AD14" s="43">
        <v>20.5</v>
      </c>
      <c r="AE14" s="42">
        <f t="shared" si="6"/>
        <v>22</v>
      </c>
      <c r="AF14" s="44">
        <v>21</v>
      </c>
    </row>
    <row r="15" spans="1:32" ht="12.75" hidden="1" customHeight="1" x14ac:dyDescent="0.2">
      <c r="A15" s="31" t="s">
        <v>110</v>
      </c>
      <c r="B15" s="31" t="s">
        <v>31</v>
      </c>
      <c r="C15" s="32">
        <v>8221</v>
      </c>
      <c r="D15" s="32" t="s">
        <v>32</v>
      </c>
      <c r="E15" s="31">
        <v>11.942078400000002</v>
      </c>
      <c r="F15" s="41">
        <f>15.56*1.02</f>
        <v>15.8712</v>
      </c>
      <c r="G15" s="41"/>
      <c r="H15" s="41">
        <v>21.42</v>
      </c>
      <c r="I15" s="41"/>
      <c r="J15" s="41">
        <v>21.82</v>
      </c>
      <c r="K15" s="41"/>
      <c r="L15" s="41">
        <v>22.27</v>
      </c>
      <c r="M15" s="41"/>
      <c r="N15" s="41">
        <v>22.71</v>
      </c>
      <c r="O15" s="41"/>
      <c r="P15" s="41">
        <v>23.14</v>
      </c>
      <c r="Q15" s="41">
        <v>23.23</v>
      </c>
      <c r="S15" s="42">
        <f t="shared" si="0"/>
        <v>16.871200000000002</v>
      </c>
      <c r="T15" s="43">
        <f>15.56*1.02</f>
        <v>15.8712</v>
      </c>
      <c r="U15" s="42">
        <f t="shared" si="1"/>
        <v>22.42</v>
      </c>
      <c r="V15" s="43">
        <v>21.42</v>
      </c>
      <c r="W15" s="42">
        <f t="shared" si="2"/>
        <v>22.82</v>
      </c>
      <c r="X15" s="43">
        <v>21.82</v>
      </c>
      <c r="Y15" s="42">
        <f t="shared" si="3"/>
        <v>23.27</v>
      </c>
      <c r="Z15" s="43">
        <v>22.27</v>
      </c>
      <c r="AA15" s="42">
        <f t="shared" si="4"/>
        <v>23.71</v>
      </c>
      <c r="AB15" s="43">
        <v>22.71</v>
      </c>
      <c r="AC15" s="42">
        <f t="shared" si="5"/>
        <v>24.14</v>
      </c>
      <c r="AD15" s="43">
        <v>23.14</v>
      </c>
      <c r="AE15" s="42">
        <f t="shared" si="6"/>
        <v>24.23</v>
      </c>
      <c r="AF15" s="44">
        <v>23.23</v>
      </c>
    </row>
    <row r="16" spans="1:32" ht="12.75" customHeight="1" x14ac:dyDescent="0.2">
      <c r="A16" s="31" t="s">
        <v>33</v>
      </c>
      <c r="B16" s="31" t="s">
        <v>34</v>
      </c>
      <c r="C16" s="32">
        <v>8762</v>
      </c>
      <c r="D16" s="32" t="s">
        <v>35</v>
      </c>
      <c r="E16" s="31"/>
      <c r="F16" s="41">
        <v>12.68</v>
      </c>
      <c r="G16" s="41"/>
      <c r="H16" s="41">
        <v>15.83</v>
      </c>
      <c r="I16" s="41"/>
      <c r="J16" s="41">
        <v>16.100000000000001</v>
      </c>
      <c r="K16" s="41"/>
      <c r="L16" s="41">
        <v>16.579999999999998</v>
      </c>
      <c r="M16" s="41"/>
      <c r="N16" s="41">
        <v>16.95</v>
      </c>
      <c r="O16" s="41"/>
      <c r="P16" s="41">
        <v>17.32</v>
      </c>
      <c r="Q16" s="41">
        <v>17.600000000000001</v>
      </c>
      <c r="S16" s="42">
        <f t="shared" si="0"/>
        <v>13.68</v>
      </c>
      <c r="T16" s="42">
        <v>12.68</v>
      </c>
      <c r="U16" s="42">
        <f>U10</f>
        <v>19.5</v>
      </c>
      <c r="V16" s="42">
        <v>15.83</v>
      </c>
      <c r="W16" s="42">
        <f>W10</f>
        <v>20</v>
      </c>
      <c r="X16" s="42">
        <v>16.100000000000001</v>
      </c>
      <c r="Y16" s="42">
        <f>Y10</f>
        <v>20.5</v>
      </c>
      <c r="Z16" s="42">
        <v>16.579999999999998</v>
      </c>
      <c r="AA16" s="42">
        <f>AA10</f>
        <v>21</v>
      </c>
      <c r="AB16" s="42">
        <v>16.95</v>
      </c>
      <c r="AC16" s="42">
        <f>AC10</f>
        <v>21.5</v>
      </c>
      <c r="AD16" s="42">
        <v>17.32</v>
      </c>
      <c r="AE16" s="42">
        <f>AE10</f>
        <v>22</v>
      </c>
      <c r="AF16" s="44">
        <v>17.600000000000001</v>
      </c>
    </row>
    <row r="17" spans="1:32" ht="12.75" customHeight="1" x14ac:dyDescent="0.2">
      <c r="A17" s="31"/>
      <c r="B17" s="31"/>
      <c r="C17" s="31"/>
      <c r="D17" s="32"/>
      <c r="E17" s="31"/>
      <c r="F17" s="41"/>
      <c r="G17" s="41"/>
      <c r="H17" s="41"/>
      <c r="I17" s="41"/>
      <c r="J17" s="41"/>
      <c r="K17" s="41"/>
      <c r="L17" s="41"/>
      <c r="M17" s="41"/>
      <c r="N17" s="41"/>
      <c r="O17" s="41"/>
      <c r="P17" s="41"/>
      <c r="Q17" s="41"/>
      <c r="S17" s="42"/>
      <c r="T17" s="43"/>
      <c r="U17" s="42"/>
      <c r="V17" s="43"/>
      <c r="W17" s="42"/>
      <c r="X17" s="43"/>
      <c r="Y17" s="42"/>
      <c r="Z17" s="43"/>
      <c r="AA17" s="42"/>
      <c r="AB17" s="43"/>
      <c r="AC17" s="42"/>
      <c r="AD17" s="43"/>
      <c r="AE17" s="42"/>
      <c r="AF17" s="44"/>
    </row>
    <row r="18" spans="1:32" ht="12.75" customHeight="1" x14ac:dyDescent="0.2">
      <c r="A18" s="39" t="s">
        <v>38</v>
      </c>
      <c r="B18" s="39"/>
      <c r="C18" s="31"/>
      <c r="D18" s="32"/>
      <c r="E18" s="31"/>
      <c r="F18" s="41"/>
      <c r="G18" s="41"/>
      <c r="H18" s="41"/>
      <c r="I18" s="41"/>
      <c r="J18" s="41"/>
      <c r="K18" s="41"/>
      <c r="L18" s="41"/>
      <c r="M18" s="41"/>
      <c r="N18" s="41"/>
      <c r="O18" s="41"/>
      <c r="P18" s="41"/>
      <c r="Q18" s="41"/>
      <c r="S18" s="42"/>
      <c r="T18" s="43"/>
      <c r="U18" s="42"/>
      <c r="V18" s="43"/>
      <c r="W18" s="42"/>
      <c r="X18" s="43"/>
      <c r="Y18" s="42"/>
      <c r="Z18" s="43"/>
      <c r="AA18" s="42"/>
      <c r="AB18" s="43"/>
      <c r="AC18" s="42"/>
      <c r="AD18" s="43"/>
      <c r="AE18" s="42"/>
      <c r="AF18" s="44"/>
    </row>
    <row r="19" spans="1:32" ht="12.75" customHeight="1" x14ac:dyDescent="0.2">
      <c r="A19" s="31" t="s">
        <v>116</v>
      </c>
      <c r="B19" s="45" t="s">
        <v>40</v>
      </c>
      <c r="C19" s="32">
        <v>8771</v>
      </c>
      <c r="D19" s="32" t="s">
        <v>41</v>
      </c>
      <c r="E19" s="31">
        <v>10.716099999999999</v>
      </c>
      <c r="F19" s="41">
        <v>11.3827</v>
      </c>
      <c r="G19" s="41"/>
      <c r="H19" s="41">
        <v>13.48</v>
      </c>
      <c r="I19" s="41"/>
      <c r="J19" s="41">
        <v>13.86</v>
      </c>
      <c r="K19" s="41"/>
      <c r="L19" s="41">
        <v>14.2</v>
      </c>
      <c r="M19" s="41"/>
      <c r="N19" s="41">
        <v>14.57</v>
      </c>
      <c r="O19" s="41"/>
      <c r="P19" s="41">
        <v>14.95</v>
      </c>
      <c r="Q19" s="41">
        <v>15.19</v>
      </c>
      <c r="S19" s="42">
        <f t="shared" si="0"/>
        <v>12.3827</v>
      </c>
      <c r="T19" s="43">
        <v>11.3827</v>
      </c>
      <c r="U19" s="42">
        <f t="shared" ref="U19:U21" si="7">V19+1</f>
        <v>14.48</v>
      </c>
      <c r="V19" s="43">
        <v>13.48</v>
      </c>
      <c r="W19" s="42">
        <f t="shared" ref="W19:W21" si="8">X19+1</f>
        <v>14.86</v>
      </c>
      <c r="X19" s="43">
        <v>13.86</v>
      </c>
      <c r="Y19" s="42">
        <f t="shared" ref="Y19:Y21" si="9">Z19+1</f>
        <v>15.2</v>
      </c>
      <c r="Z19" s="43">
        <v>14.2</v>
      </c>
      <c r="AA19" s="42">
        <f t="shared" ref="AA19:AA21" si="10">AB19+1</f>
        <v>15.57</v>
      </c>
      <c r="AB19" s="43">
        <v>14.57</v>
      </c>
      <c r="AC19" s="42">
        <f t="shared" ref="AC19:AC21" si="11">AD19+1</f>
        <v>15.95</v>
      </c>
      <c r="AD19" s="43">
        <v>14.95</v>
      </c>
      <c r="AE19" s="42">
        <f t="shared" ref="AE19:AE21" si="12">AF19+1</f>
        <v>16.189999999999998</v>
      </c>
      <c r="AF19" s="44">
        <v>15.19</v>
      </c>
    </row>
    <row r="20" spans="1:32" ht="12.75" customHeight="1" x14ac:dyDescent="0.2">
      <c r="A20" s="31" t="s">
        <v>117</v>
      </c>
      <c r="B20" s="45" t="s">
        <v>43</v>
      </c>
      <c r="C20" s="32">
        <v>8772</v>
      </c>
      <c r="D20" s="32" t="s">
        <v>44</v>
      </c>
      <c r="E20" s="31">
        <v>9.69</v>
      </c>
      <c r="F20" s="41">
        <v>10.2919</v>
      </c>
      <c r="G20" s="41"/>
      <c r="H20" s="41">
        <v>12.34</v>
      </c>
      <c r="I20" s="41"/>
      <c r="J20" s="41">
        <v>12.73</v>
      </c>
      <c r="K20" s="41"/>
      <c r="L20" s="41">
        <v>13.1</v>
      </c>
      <c r="M20" s="41"/>
      <c r="N20" s="41">
        <v>13.47</v>
      </c>
      <c r="O20" s="41"/>
      <c r="P20" s="41">
        <v>13.86</v>
      </c>
      <c r="Q20" s="41">
        <v>14.06</v>
      </c>
      <c r="S20" s="42">
        <f t="shared" si="0"/>
        <v>11.2919</v>
      </c>
      <c r="T20" s="43">
        <v>10.2919</v>
      </c>
      <c r="U20" s="42">
        <f t="shared" si="7"/>
        <v>13.34</v>
      </c>
      <c r="V20" s="43">
        <v>12.34</v>
      </c>
      <c r="W20" s="42">
        <f t="shared" si="8"/>
        <v>13.73</v>
      </c>
      <c r="X20" s="43">
        <v>12.73</v>
      </c>
      <c r="Y20" s="42">
        <f t="shared" si="9"/>
        <v>14.1</v>
      </c>
      <c r="Z20" s="43">
        <v>13.1</v>
      </c>
      <c r="AA20" s="42">
        <f t="shared" si="10"/>
        <v>14.47</v>
      </c>
      <c r="AB20" s="43">
        <v>13.47</v>
      </c>
      <c r="AC20" s="42">
        <f t="shared" si="11"/>
        <v>14.86</v>
      </c>
      <c r="AD20" s="43">
        <v>13.86</v>
      </c>
      <c r="AE20" s="42">
        <f t="shared" si="12"/>
        <v>15.06</v>
      </c>
      <c r="AF20" s="44">
        <v>14.06</v>
      </c>
    </row>
    <row r="21" spans="1:32" ht="12.75" customHeight="1" x14ac:dyDescent="0.2">
      <c r="A21" s="31" t="s">
        <v>118</v>
      </c>
      <c r="B21" s="45"/>
      <c r="C21" s="32">
        <v>8773</v>
      </c>
      <c r="D21" s="32" t="s">
        <v>44</v>
      </c>
      <c r="E21" s="31">
        <v>9.69</v>
      </c>
      <c r="F21" s="41">
        <v>10.2919</v>
      </c>
      <c r="G21" s="41"/>
      <c r="H21" s="41">
        <v>12.34</v>
      </c>
      <c r="I21" s="41"/>
      <c r="J21" s="41">
        <v>12.73</v>
      </c>
      <c r="K21" s="41"/>
      <c r="L21" s="41">
        <v>13.1</v>
      </c>
      <c r="M21" s="41"/>
      <c r="N21" s="41">
        <v>13.47</v>
      </c>
      <c r="O21" s="41"/>
      <c r="P21" s="41">
        <v>13.86</v>
      </c>
      <c r="Q21" s="41">
        <v>14.06</v>
      </c>
      <c r="S21" s="42">
        <f t="shared" si="0"/>
        <v>11.2919</v>
      </c>
      <c r="T21" s="43">
        <v>10.2919</v>
      </c>
      <c r="U21" s="42">
        <f t="shared" si="7"/>
        <v>13.34</v>
      </c>
      <c r="V21" s="43">
        <v>12.34</v>
      </c>
      <c r="W21" s="42">
        <f t="shared" si="8"/>
        <v>13.73</v>
      </c>
      <c r="X21" s="43">
        <v>12.73</v>
      </c>
      <c r="Y21" s="42">
        <f t="shared" si="9"/>
        <v>14.1</v>
      </c>
      <c r="Z21" s="43">
        <v>13.1</v>
      </c>
      <c r="AA21" s="42">
        <f t="shared" si="10"/>
        <v>14.47</v>
      </c>
      <c r="AB21" s="43">
        <v>13.47</v>
      </c>
      <c r="AC21" s="42">
        <f t="shared" si="11"/>
        <v>14.86</v>
      </c>
      <c r="AD21" s="43">
        <v>13.86</v>
      </c>
      <c r="AE21" s="42">
        <f t="shared" si="12"/>
        <v>15.06</v>
      </c>
      <c r="AF21" s="44">
        <v>14.06</v>
      </c>
    </row>
    <row r="22" spans="1:32" ht="12.75" customHeight="1" x14ac:dyDescent="0.2">
      <c r="A22" s="31"/>
      <c r="B22" s="31"/>
      <c r="C22" s="32"/>
      <c r="D22" s="32"/>
      <c r="E22" s="31"/>
      <c r="F22" s="41"/>
      <c r="G22" s="41"/>
      <c r="H22" s="41"/>
      <c r="I22" s="41"/>
      <c r="J22" s="41"/>
      <c r="K22" s="41"/>
      <c r="L22" s="41"/>
      <c r="M22" s="41"/>
      <c r="N22" s="41"/>
      <c r="O22" s="41"/>
      <c r="P22" s="41"/>
      <c r="Q22" s="41"/>
      <c r="S22" s="42"/>
      <c r="T22" s="43"/>
      <c r="U22" s="42"/>
      <c r="V22" s="43"/>
      <c r="W22" s="42"/>
      <c r="X22" s="43"/>
      <c r="Y22" s="42"/>
      <c r="Z22" s="43"/>
      <c r="AA22" s="42"/>
      <c r="AB22" s="43"/>
      <c r="AC22" s="42"/>
      <c r="AD22" s="43"/>
      <c r="AE22" s="42"/>
      <c r="AF22" s="44"/>
    </row>
    <row r="23" spans="1:32" ht="12.75" customHeight="1" x14ac:dyDescent="0.2">
      <c r="A23" s="39" t="s">
        <v>45</v>
      </c>
      <c r="B23" s="39"/>
      <c r="C23" s="32"/>
      <c r="D23" s="32"/>
      <c r="E23" s="3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S23" s="42"/>
      <c r="T23" s="43"/>
      <c r="U23" s="42"/>
      <c r="V23" s="43"/>
      <c r="W23" s="42"/>
      <c r="X23" s="43"/>
      <c r="Y23" s="42"/>
      <c r="Z23" s="43"/>
      <c r="AA23" s="42"/>
      <c r="AB23" s="43"/>
      <c r="AC23" s="42"/>
      <c r="AD23" s="43"/>
      <c r="AE23" s="42"/>
      <c r="AF23" s="44"/>
    </row>
    <row r="24" spans="1:32" ht="12.75" customHeight="1" x14ac:dyDescent="0.2">
      <c r="A24" s="31" t="s">
        <v>130</v>
      </c>
      <c r="B24" s="31" t="s">
        <v>47</v>
      </c>
      <c r="C24" s="32">
        <v>8322</v>
      </c>
      <c r="D24" s="32" t="s">
        <v>48</v>
      </c>
      <c r="E24" s="31">
        <v>9.2378033999999989</v>
      </c>
      <c r="F24" s="41">
        <v>9.7969999999999988</v>
      </c>
      <c r="G24" s="41"/>
      <c r="H24" s="41">
        <v>11.5</v>
      </c>
      <c r="I24" s="41"/>
      <c r="J24" s="41">
        <v>11.9</v>
      </c>
      <c r="K24" s="41"/>
      <c r="L24" s="41">
        <v>12.28</v>
      </c>
      <c r="M24" s="41"/>
      <c r="N24" s="41">
        <v>12.64</v>
      </c>
      <c r="O24" s="41"/>
      <c r="P24" s="41">
        <v>13.01</v>
      </c>
      <c r="Q24" s="41">
        <v>13.26</v>
      </c>
      <c r="S24" s="42">
        <f t="shared" si="0"/>
        <v>10.796999999999999</v>
      </c>
      <c r="T24" s="43">
        <v>9.7969999999999988</v>
      </c>
      <c r="U24" s="42">
        <f t="shared" ref="U24:U30" si="13">V24+1</f>
        <v>12.5</v>
      </c>
      <c r="V24" s="43">
        <v>11.5</v>
      </c>
      <c r="W24" s="42">
        <f t="shared" ref="W24:W30" si="14">X24+1</f>
        <v>12.9</v>
      </c>
      <c r="X24" s="43">
        <v>11.9</v>
      </c>
      <c r="Y24" s="42">
        <f t="shared" ref="Y24:Y30" si="15">Z24+1</f>
        <v>13.28</v>
      </c>
      <c r="Z24" s="43">
        <v>12.28</v>
      </c>
      <c r="AA24" s="42">
        <f t="shared" ref="AA24:AA30" si="16">AB24+1</f>
        <v>13.64</v>
      </c>
      <c r="AB24" s="43">
        <v>12.64</v>
      </c>
      <c r="AC24" s="42">
        <f t="shared" ref="AC24:AC30" si="17">AD24+1</f>
        <v>14.01</v>
      </c>
      <c r="AD24" s="43">
        <v>13.01</v>
      </c>
      <c r="AE24" s="42">
        <f t="shared" ref="AE24:AE30" si="18">AF24+1</f>
        <v>14.26</v>
      </c>
      <c r="AF24" s="44">
        <v>13.26</v>
      </c>
    </row>
    <row r="25" spans="1:32" ht="12.75" customHeight="1" x14ac:dyDescent="0.2">
      <c r="A25" s="31" t="s">
        <v>131</v>
      </c>
      <c r="B25" s="31"/>
      <c r="C25" s="32">
        <v>8323</v>
      </c>
      <c r="D25" s="32" t="s">
        <v>48</v>
      </c>
      <c r="E25" s="31">
        <v>9.2378033999999989</v>
      </c>
      <c r="F25" s="41">
        <v>9.7969999999999988</v>
      </c>
      <c r="G25" s="41"/>
      <c r="H25" s="41">
        <v>11.5</v>
      </c>
      <c r="I25" s="41"/>
      <c r="J25" s="41">
        <v>11.9</v>
      </c>
      <c r="K25" s="41"/>
      <c r="L25" s="41">
        <v>12.28</v>
      </c>
      <c r="M25" s="41"/>
      <c r="N25" s="41">
        <v>12.64</v>
      </c>
      <c r="O25" s="41"/>
      <c r="P25" s="41">
        <v>13.01</v>
      </c>
      <c r="Q25" s="41">
        <v>13.26</v>
      </c>
      <c r="S25" s="42">
        <f t="shared" si="0"/>
        <v>10.796999999999999</v>
      </c>
      <c r="T25" s="43">
        <v>9.7969999999999988</v>
      </c>
      <c r="U25" s="42">
        <f t="shared" si="13"/>
        <v>12.5</v>
      </c>
      <c r="V25" s="43">
        <v>11.5</v>
      </c>
      <c r="W25" s="42">
        <f t="shared" si="14"/>
        <v>12.9</v>
      </c>
      <c r="X25" s="43">
        <v>11.9</v>
      </c>
      <c r="Y25" s="42">
        <f t="shared" si="15"/>
        <v>13.28</v>
      </c>
      <c r="Z25" s="43">
        <v>12.28</v>
      </c>
      <c r="AA25" s="42">
        <f t="shared" si="16"/>
        <v>13.64</v>
      </c>
      <c r="AB25" s="43">
        <v>12.64</v>
      </c>
      <c r="AC25" s="42">
        <f t="shared" si="17"/>
        <v>14.01</v>
      </c>
      <c r="AD25" s="43">
        <v>13.01</v>
      </c>
      <c r="AE25" s="42">
        <f t="shared" si="18"/>
        <v>14.26</v>
      </c>
      <c r="AF25" s="44">
        <v>13.26</v>
      </c>
    </row>
    <row r="26" spans="1:32" ht="12.75" customHeight="1" x14ac:dyDescent="0.2">
      <c r="A26" s="31" t="s">
        <v>132</v>
      </c>
      <c r="B26" s="31"/>
      <c r="C26" s="32">
        <v>8324</v>
      </c>
      <c r="D26" s="32" t="s">
        <v>48</v>
      </c>
      <c r="E26" s="31">
        <v>9.2378033999999989</v>
      </c>
      <c r="F26" s="41">
        <v>9.7969999999999988</v>
      </c>
      <c r="G26" s="41"/>
      <c r="H26" s="41">
        <v>11.5</v>
      </c>
      <c r="I26" s="41"/>
      <c r="J26" s="41">
        <v>11.9</v>
      </c>
      <c r="K26" s="41"/>
      <c r="L26" s="41">
        <v>12.28</v>
      </c>
      <c r="M26" s="41"/>
      <c r="N26" s="41">
        <v>12.64</v>
      </c>
      <c r="O26" s="41"/>
      <c r="P26" s="41">
        <v>13.01</v>
      </c>
      <c r="Q26" s="41">
        <v>13.26</v>
      </c>
      <c r="S26" s="42">
        <f t="shared" si="0"/>
        <v>10.796999999999999</v>
      </c>
      <c r="T26" s="43">
        <v>9.7969999999999988</v>
      </c>
      <c r="U26" s="42">
        <f t="shared" si="13"/>
        <v>12.5</v>
      </c>
      <c r="V26" s="43">
        <v>11.5</v>
      </c>
      <c r="W26" s="42">
        <f t="shared" si="14"/>
        <v>12.9</v>
      </c>
      <c r="X26" s="43">
        <v>11.9</v>
      </c>
      <c r="Y26" s="42">
        <f t="shared" si="15"/>
        <v>13.28</v>
      </c>
      <c r="Z26" s="43">
        <v>12.28</v>
      </c>
      <c r="AA26" s="42">
        <f t="shared" si="16"/>
        <v>13.64</v>
      </c>
      <c r="AB26" s="43">
        <v>12.64</v>
      </c>
      <c r="AC26" s="42">
        <f t="shared" si="17"/>
        <v>14.01</v>
      </c>
      <c r="AD26" s="43">
        <v>13.01</v>
      </c>
      <c r="AE26" s="42">
        <f t="shared" si="18"/>
        <v>14.26</v>
      </c>
      <c r="AF26" s="44">
        <v>13.26</v>
      </c>
    </row>
    <row r="27" spans="1:32" ht="12.75" customHeight="1" x14ac:dyDescent="0.2">
      <c r="A27" s="31" t="s">
        <v>134</v>
      </c>
      <c r="B27" s="31"/>
      <c r="C27" s="32">
        <v>8325</v>
      </c>
      <c r="D27" s="32" t="s">
        <v>48</v>
      </c>
      <c r="E27" s="31">
        <v>9.2378033999999989</v>
      </c>
      <c r="F27" s="41">
        <v>9.7969999999999988</v>
      </c>
      <c r="G27" s="41"/>
      <c r="H27" s="41">
        <v>11.5</v>
      </c>
      <c r="I27" s="41"/>
      <c r="J27" s="41">
        <v>11.9</v>
      </c>
      <c r="K27" s="41"/>
      <c r="L27" s="41">
        <v>12.28</v>
      </c>
      <c r="M27" s="41"/>
      <c r="N27" s="41">
        <v>12.64</v>
      </c>
      <c r="O27" s="41"/>
      <c r="P27" s="41">
        <v>13.01</v>
      </c>
      <c r="Q27" s="41">
        <v>13.26</v>
      </c>
      <c r="S27" s="42">
        <f t="shared" si="0"/>
        <v>10.796999999999999</v>
      </c>
      <c r="T27" s="43">
        <v>9.7969999999999988</v>
      </c>
      <c r="U27" s="42">
        <f t="shared" si="13"/>
        <v>12.5</v>
      </c>
      <c r="V27" s="43">
        <v>11.5</v>
      </c>
      <c r="W27" s="42">
        <f t="shared" si="14"/>
        <v>12.9</v>
      </c>
      <c r="X27" s="43">
        <v>11.9</v>
      </c>
      <c r="Y27" s="42">
        <f t="shared" si="15"/>
        <v>13.28</v>
      </c>
      <c r="Z27" s="43">
        <v>12.28</v>
      </c>
      <c r="AA27" s="42">
        <f t="shared" si="16"/>
        <v>13.64</v>
      </c>
      <c r="AB27" s="43">
        <v>12.64</v>
      </c>
      <c r="AC27" s="42">
        <f t="shared" si="17"/>
        <v>14.01</v>
      </c>
      <c r="AD27" s="43">
        <v>13.01</v>
      </c>
      <c r="AE27" s="42">
        <f t="shared" si="18"/>
        <v>14.26</v>
      </c>
      <c r="AF27" s="44">
        <v>13.26</v>
      </c>
    </row>
    <row r="28" spans="1:32" ht="12.75" customHeight="1" x14ac:dyDescent="0.2">
      <c r="A28" s="31" t="s">
        <v>139</v>
      </c>
      <c r="B28" s="31"/>
      <c r="C28" s="32">
        <v>8321</v>
      </c>
      <c r="D28" s="32" t="s">
        <v>48</v>
      </c>
      <c r="E28" s="31">
        <v>9.2378033999999989</v>
      </c>
      <c r="F28" s="41">
        <v>9.7969999999999988</v>
      </c>
      <c r="G28" s="41"/>
      <c r="H28" s="41">
        <v>11.5</v>
      </c>
      <c r="I28" s="41"/>
      <c r="J28" s="41">
        <v>11.9</v>
      </c>
      <c r="K28" s="41"/>
      <c r="L28" s="41">
        <v>12.28</v>
      </c>
      <c r="M28" s="41"/>
      <c r="N28" s="41">
        <v>12.64</v>
      </c>
      <c r="O28" s="41"/>
      <c r="P28" s="41">
        <v>13.01</v>
      </c>
      <c r="Q28" s="41">
        <v>13.26</v>
      </c>
      <c r="S28" s="42">
        <f t="shared" si="0"/>
        <v>10.796999999999999</v>
      </c>
      <c r="T28" s="43">
        <v>9.7969999999999988</v>
      </c>
      <c r="U28" s="42">
        <f t="shared" si="13"/>
        <v>12.5</v>
      </c>
      <c r="V28" s="43">
        <v>11.5</v>
      </c>
      <c r="W28" s="42">
        <f t="shared" si="14"/>
        <v>12.9</v>
      </c>
      <c r="X28" s="43">
        <v>11.9</v>
      </c>
      <c r="Y28" s="42">
        <f t="shared" si="15"/>
        <v>13.28</v>
      </c>
      <c r="Z28" s="43">
        <v>12.28</v>
      </c>
      <c r="AA28" s="42">
        <f t="shared" si="16"/>
        <v>13.64</v>
      </c>
      <c r="AB28" s="43">
        <v>12.64</v>
      </c>
      <c r="AC28" s="42">
        <f t="shared" si="17"/>
        <v>14.01</v>
      </c>
      <c r="AD28" s="43">
        <v>13.01</v>
      </c>
      <c r="AE28" s="42">
        <f t="shared" si="18"/>
        <v>14.26</v>
      </c>
      <c r="AF28" s="44">
        <v>13.26</v>
      </c>
    </row>
    <row r="29" spans="1:32" ht="12.75" customHeight="1" x14ac:dyDescent="0.2">
      <c r="A29" s="31" t="s">
        <v>136</v>
      </c>
      <c r="B29" s="45" t="s">
        <v>50</v>
      </c>
      <c r="C29" s="32">
        <v>8607</v>
      </c>
      <c r="D29" s="32" t="s">
        <v>51</v>
      </c>
      <c r="E29" s="31"/>
      <c r="F29" s="41">
        <v>8.9789000000000012</v>
      </c>
      <c r="G29" s="41"/>
      <c r="H29" s="41">
        <v>11.31</v>
      </c>
      <c r="I29" s="41"/>
      <c r="J29" s="41">
        <v>11.69</v>
      </c>
      <c r="K29" s="41"/>
      <c r="L29" s="41">
        <v>12.07</v>
      </c>
      <c r="M29" s="41"/>
      <c r="N29" s="41">
        <v>12.42</v>
      </c>
      <c r="O29" s="41"/>
      <c r="P29" s="41">
        <v>12.8</v>
      </c>
      <c r="Q29" s="41">
        <v>12.99</v>
      </c>
      <c r="S29" s="42">
        <f t="shared" si="0"/>
        <v>9.9789000000000012</v>
      </c>
      <c r="T29" s="43">
        <v>8.9789000000000012</v>
      </c>
      <c r="U29" s="42">
        <f t="shared" si="13"/>
        <v>12.31</v>
      </c>
      <c r="V29" s="43">
        <v>11.31</v>
      </c>
      <c r="W29" s="42">
        <f t="shared" si="14"/>
        <v>12.69</v>
      </c>
      <c r="X29" s="43">
        <v>11.69</v>
      </c>
      <c r="Y29" s="42">
        <f t="shared" si="15"/>
        <v>13.07</v>
      </c>
      <c r="Z29" s="43">
        <v>12.07</v>
      </c>
      <c r="AA29" s="42">
        <f t="shared" si="16"/>
        <v>13.42</v>
      </c>
      <c r="AB29" s="43">
        <v>12.42</v>
      </c>
      <c r="AC29" s="42">
        <f t="shared" si="17"/>
        <v>13.8</v>
      </c>
      <c r="AD29" s="43">
        <v>12.8</v>
      </c>
      <c r="AE29" s="42">
        <f t="shared" si="18"/>
        <v>13.99</v>
      </c>
      <c r="AF29" s="44">
        <v>12.99</v>
      </c>
    </row>
    <row r="30" spans="1:32" ht="12.75" customHeight="1" x14ac:dyDescent="0.2">
      <c r="A30" s="31" t="s">
        <v>135</v>
      </c>
      <c r="B30" s="31" t="s">
        <v>52</v>
      </c>
      <c r="C30" s="32">
        <v>8609</v>
      </c>
      <c r="D30" s="32" t="s">
        <v>53</v>
      </c>
      <c r="E30" s="31">
        <v>8.4589721999999998</v>
      </c>
      <c r="F30" s="41">
        <v>8.9789000000000012</v>
      </c>
      <c r="G30" s="41"/>
      <c r="H30" s="41">
        <v>11.31</v>
      </c>
      <c r="I30" s="41"/>
      <c r="J30" s="41">
        <v>11.69</v>
      </c>
      <c r="K30" s="41"/>
      <c r="L30" s="41">
        <v>12.07</v>
      </c>
      <c r="M30" s="41"/>
      <c r="N30" s="41">
        <v>12.42</v>
      </c>
      <c r="O30" s="41"/>
      <c r="P30" s="41">
        <v>12.8</v>
      </c>
      <c r="Q30" s="41">
        <v>12.99</v>
      </c>
      <c r="S30" s="42">
        <f t="shared" si="0"/>
        <v>9.9789000000000012</v>
      </c>
      <c r="T30" s="43">
        <v>8.9789000000000012</v>
      </c>
      <c r="U30" s="42">
        <f t="shared" si="13"/>
        <v>12.31</v>
      </c>
      <c r="V30" s="43">
        <v>11.31</v>
      </c>
      <c r="W30" s="42">
        <f t="shared" si="14"/>
        <v>12.69</v>
      </c>
      <c r="X30" s="43">
        <v>11.69</v>
      </c>
      <c r="Y30" s="42">
        <f t="shared" si="15"/>
        <v>13.07</v>
      </c>
      <c r="Z30" s="43">
        <v>12.07</v>
      </c>
      <c r="AA30" s="42">
        <f t="shared" si="16"/>
        <v>13.42</v>
      </c>
      <c r="AB30" s="43">
        <v>12.42</v>
      </c>
      <c r="AC30" s="42">
        <f t="shared" si="17"/>
        <v>13.8</v>
      </c>
      <c r="AD30" s="43">
        <v>12.8</v>
      </c>
      <c r="AE30" s="42">
        <f t="shared" si="18"/>
        <v>13.99</v>
      </c>
      <c r="AF30" s="44">
        <v>12.99</v>
      </c>
    </row>
    <row r="31" spans="1:32" ht="12.75" customHeight="1" x14ac:dyDescent="0.2">
      <c r="A31" s="31"/>
      <c r="B31" s="31"/>
      <c r="C31" s="32"/>
      <c r="D31" s="32"/>
      <c r="E31" s="3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S31" s="42"/>
      <c r="T31" s="43"/>
      <c r="U31" s="42"/>
      <c r="V31" s="43"/>
      <c r="W31" s="42"/>
      <c r="X31" s="43"/>
      <c r="Y31" s="42"/>
      <c r="Z31" s="43"/>
      <c r="AA31" s="42"/>
      <c r="AB31" s="43"/>
      <c r="AC31" s="42"/>
      <c r="AD31" s="43"/>
      <c r="AE31" s="42"/>
      <c r="AF31" s="44"/>
    </row>
    <row r="32" spans="1:32" ht="12.75" customHeight="1" x14ac:dyDescent="0.2">
      <c r="A32" s="39" t="s">
        <v>54</v>
      </c>
      <c r="B32" s="39"/>
      <c r="C32" s="32"/>
      <c r="D32" s="32" t="s">
        <v>55</v>
      </c>
      <c r="E32" s="31"/>
      <c r="F32" s="41"/>
      <c r="G32" s="41"/>
      <c r="H32" s="41"/>
      <c r="I32" s="41"/>
      <c r="J32" s="41"/>
      <c r="K32" s="41"/>
      <c r="L32" s="41"/>
      <c r="M32" s="41"/>
      <c r="N32" s="41"/>
      <c r="O32" s="41"/>
      <c r="P32" s="41"/>
      <c r="Q32" s="41"/>
      <c r="S32" s="42"/>
      <c r="T32" s="43"/>
      <c r="U32" s="42"/>
      <c r="V32" s="43"/>
      <c r="W32" s="42"/>
      <c r="X32" s="43"/>
      <c r="Y32" s="42"/>
      <c r="Z32" s="43"/>
      <c r="AA32" s="42"/>
      <c r="AB32" s="43"/>
      <c r="AC32" s="42"/>
      <c r="AD32" s="43"/>
      <c r="AE32" s="42"/>
      <c r="AF32" s="44"/>
    </row>
    <row r="33" spans="1:32" ht="12.75" customHeight="1" x14ac:dyDescent="0.2">
      <c r="A33" s="31" t="s">
        <v>121</v>
      </c>
      <c r="B33" s="39"/>
      <c r="C33" s="32">
        <v>8330</v>
      </c>
      <c r="D33" s="32" t="s">
        <v>60</v>
      </c>
      <c r="E33" s="31"/>
      <c r="F33" s="41">
        <v>14.0794</v>
      </c>
      <c r="G33" s="41"/>
      <c r="H33" s="41">
        <v>15.87</v>
      </c>
      <c r="I33" s="41"/>
      <c r="J33" s="41">
        <v>16.28</v>
      </c>
      <c r="K33" s="41"/>
      <c r="L33" s="41">
        <v>16.670000000000002</v>
      </c>
      <c r="M33" s="41"/>
      <c r="N33" s="41">
        <v>17.04</v>
      </c>
      <c r="O33" s="41"/>
      <c r="P33" s="41">
        <v>18.46</v>
      </c>
      <c r="Q33" s="41">
        <v>19.38</v>
      </c>
      <c r="S33" s="42">
        <f t="shared" si="0"/>
        <v>15.0794</v>
      </c>
      <c r="T33" s="43">
        <v>14.0794</v>
      </c>
      <c r="U33" s="42">
        <f t="shared" ref="U33:U40" si="19">V33+1</f>
        <v>16.869999999999997</v>
      </c>
      <c r="V33" s="43">
        <v>15.87</v>
      </c>
      <c r="W33" s="42">
        <f t="shared" ref="W33:W40" si="20">X33+1</f>
        <v>17.28</v>
      </c>
      <c r="X33" s="43">
        <v>16.28</v>
      </c>
      <c r="Y33" s="42">
        <f t="shared" ref="Y33:Y40" si="21">Z33+1</f>
        <v>17.670000000000002</v>
      </c>
      <c r="Z33" s="43">
        <v>16.670000000000002</v>
      </c>
      <c r="AA33" s="42">
        <f t="shared" ref="AA33:AA40" si="22">AB33+1</f>
        <v>18.04</v>
      </c>
      <c r="AB33" s="43">
        <v>17.04</v>
      </c>
      <c r="AC33" s="42">
        <f t="shared" ref="AC33:AC40" si="23">AD33+1</f>
        <v>19.46</v>
      </c>
      <c r="AD33" s="43">
        <v>18.46</v>
      </c>
      <c r="AE33" s="42">
        <f t="shared" ref="AE33:AE40" si="24">AF33+1</f>
        <v>20.38</v>
      </c>
      <c r="AF33" s="44">
        <v>19.38</v>
      </c>
    </row>
    <row r="34" spans="1:32" ht="12.75" customHeight="1" x14ac:dyDescent="0.2">
      <c r="A34" s="31" t="s">
        <v>125</v>
      </c>
      <c r="B34" s="45" t="s">
        <v>56</v>
      </c>
      <c r="C34" s="32">
        <v>8331</v>
      </c>
      <c r="D34" s="32" t="s">
        <v>57</v>
      </c>
      <c r="E34" s="31"/>
      <c r="F34" s="41">
        <v>13.029</v>
      </c>
      <c r="G34" s="41"/>
      <c r="H34" s="41">
        <v>14.81</v>
      </c>
      <c r="I34" s="41"/>
      <c r="J34" s="41">
        <v>15.6</v>
      </c>
      <c r="K34" s="41"/>
      <c r="L34" s="41">
        <v>16</v>
      </c>
      <c r="M34" s="41"/>
      <c r="N34" s="41">
        <v>16.36</v>
      </c>
      <c r="O34" s="41"/>
      <c r="P34" s="41">
        <v>17.43</v>
      </c>
      <c r="Q34" s="41">
        <v>18.760000000000002</v>
      </c>
      <c r="S34" s="42">
        <f t="shared" si="0"/>
        <v>14.029</v>
      </c>
      <c r="T34" s="43">
        <v>13.029</v>
      </c>
      <c r="U34" s="42">
        <f t="shared" si="19"/>
        <v>15.81</v>
      </c>
      <c r="V34" s="43">
        <v>14.81</v>
      </c>
      <c r="W34" s="42">
        <f t="shared" si="20"/>
        <v>16.600000000000001</v>
      </c>
      <c r="X34" s="43">
        <v>15.6</v>
      </c>
      <c r="Y34" s="42">
        <f t="shared" si="21"/>
        <v>17</v>
      </c>
      <c r="Z34" s="43">
        <v>16</v>
      </c>
      <c r="AA34" s="42">
        <f t="shared" si="22"/>
        <v>17.36</v>
      </c>
      <c r="AB34" s="43">
        <v>16.36</v>
      </c>
      <c r="AC34" s="42">
        <f t="shared" si="23"/>
        <v>18.43</v>
      </c>
      <c r="AD34" s="43">
        <v>17.43</v>
      </c>
      <c r="AE34" s="42">
        <f t="shared" si="24"/>
        <v>19.760000000000002</v>
      </c>
      <c r="AF34" s="44">
        <v>18.760000000000002</v>
      </c>
    </row>
    <row r="35" spans="1:32" ht="12.75" customHeight="1" x14ac:dyDescent="0.2">
      <c r="A35" s="31" t="s">
        <v>123</v>
      </c>
      <c r="B35" s="45" t="s">
        <v>59</v>
      </c>
      <c r="C35" s="32">
        <v>8332</v>
      </c>
      <c r="D35" s="32" t="s">
        <v>60</v>
      </c>
      <c r="E35" s="31"/>
      <c r="F35" s="41">
        <v>14.0794</v>
      </c>
      <c r="G35" s="41"/>
      <c r="H35" s="41">
        <v>15.87</v>
      </c>
      <c r="I35" s="41"/>
      <c r="J35" s="41">
        <v>16.28</v>
      </c>
      <c r="K35" s="41"/>
      <c r="L35" s="41">
        <v>16.670000000000002</v>
      </c>
      <c r="M35" s="41"/>
      <c r="N35" s="41">
        <v>17.04</v>
      </c>
      <c r="O35" s="41"/>
      <c r="P35" s="41">
        <v>18.46</v>
      </c>
      <c r="Q35" s="41">
        <v>19.38</v>
      </c>
      <c r="S35" s="42">
        <f t="shared" si="0"/>
        <v>15.0794</v>
      </c>
      <c r="T35" s="43">
        <v>14.0794</v>
      </c>
      <c r="U35" s="42">
        <f t="shared" si="19"/>
        <v>16.869999999999997</v>
      </c>
      <c r="V35" s="43">
        <v>15.87</v>
      </c>
      <c r="W35" s="42">
        <f t="shared" si="20"/>
        <v>17.28</v>
      </c>
      <c r="X35" s="43">
        <v>16.28</v>
      </c>
      <c r="Y35" s="42">
        <f t="shared" si="21"/>
        <v>17.670000000000002</v>
      </c>
      <c r="Z35" s="43">
        <v>16.670000000000002</v>
      </c>
      <c r="AA35" s="42">
        <f t="shared" si="22"/>
        <v>18.04</v>
      </c>
      <c r="AB35" s="43">
        <v>17.04</v>
      </c>
      <c r="AC35" s="42">
        <f t="shared" si="23"/>
        <v>19.46</v>
      </c>
      <c r="AD35" s="43">
        <v>18.46</v>
      </c>
      <c r="AE35" s="42">
        <f t="shared" si="24"/>
        <v>20.38</v>
      </c>
      <c r="AF35" s="44">
        <v>19.38</v>
      </c>
    </row>
    <row r="36" spans="1:32" ht="12.75" customHeight="1" x14ac:dyDescent="0.2">
      <c r="A36" s="31" t="s">
        <v>124</v>
      </c>
      <c r="B36" s="31"/>
      <c r="C36" s="32">
        <v>8333</v>
      </c>
      <c r="D36" s="32" t="s">
        <v>57</v>
      </c>
      <c r="E36" s="31"/>
      <c r="F36" s="41">
        <v>13.029</v>
      </c>
      <c r="G36" s="41"/>
      <c r="H36" s="41">
        <v>14.81</v>
      </c>
      <c r="I36" s="41"/>
      <c r="J36" s="41">
        <v>15.6</v>
      </c>
      <c r="K36" s="41"/>
      <c r="L36" s="41">
        <v>16</v>
      </c>
      <c r="M36" s="41"/>
      <c r="N36" s="41">
        <v>16.36</v>
      </c>
      <c r="O36" s="41"/>
      <c r="P36" s="41">
        <v>17.43</v>
      </c>
      <c r="Q36" s="41">
        <v>18.760000000000002</v>
      </c>
      <c r="S36" s="42">
        <f t="shared" si="0"/>
        <v>14.029</v>
      </c>
      <c r="T36" s="43">
        <v>13.029</v>
      </c>
      <c r="U36" s="42">
        <f t="shared" si="19"/>
        <v>15.81</v>
      </c>
      <c r="V36" s="43">
        <v>14.81</v>
      </c>
      <c r="W36" s="42">
        <f t="shared" si="20"/>
        <v>16.600000000000001</v>
      </c>
      <c r="X36" s="43">
        <v>15.6</v>
      </c>
      <c r="Y36" s="42">
        <f t="shared" si="21"/>
        <v>17</v>
      </c>
      <c r="Z36" s="43">
        <v>16</v>
      </c>
      <c r="AA36" s="42">
        <f t="shared" si="22"/>
        <v>17.36</v>
      </c>
      <c r="AB36" s="43">
        <v>16.36</v>
      </c>
      <c r="AC36" s="42">
        <f t="shared" si="23"/>
        <v>18.43</v>
      </c>
      <c r="AD36" s="43">
        <v>17.43</v>
      </c>
      <c r="AE36" s="42">
        <f t="shared" si="24"/>
        <v>19.760000000000002</v>
      </c>
      <c r="AF36" s="44">
        <v>18.760000000000002</v>
      </c>
    </row>
    <row r="37" spans="1:32" ht="12.75" customHeight="1" x14ac:dyDescent="0.2">
      <c r="A37" s="31" t="s">
        <v>126</v>
      </c>
      <c r="B37" s="31"/>
      <c r="C37" s="32">
        <v>8334</v>
      </c>
      <c r="D37" s="32" t="s">
        <v>57</v>
      </c>
      <c r="E37" s="31">
        <v>12.54</v>
      </c>
      <c r="F37" s="41">
        <v>13.029</v>
      </c>
      <c r="G37" s="41"/>
      <c r="H37" s="41">
        <v>14.81</v>
      </c>
      <c r="I37" s="41"/>
      <c r="J37" s="41">
        <v>15.6</v>
      </c>
      <c r="K37" s="41"/>
      <c r="L37" s="41">
        <v>16</v>
      </c>
      <c r="M37" s="41"/>
      <c r="N37" s="41">
        <v>16.36</v>
      </c>
      <c r="O37" s="41"/>
      <c r="P37" s="41">
        <v>17.43</v>
      </c>
      <c r="Q37" s="41">
        <v>18.760000000000002</v>
      </c>
      <c r="S37" s="42">
        <f t="shared" si="0"/>
        <v>14.029</v>
      </c>
      <c r="T37" s="43">
        <v>13.029</v>
      </c>
      <c r="U37" s="42">
        <f t="shared" si="19"/>
        <v>15.81</v>
      </c>
      <c r="V37" s="43">
        <v>14.81</v>
      </c>
      <c r="W37" s="42">
        <f t="shared" si="20"/>
        <v>16.600000000000001</v>
      </c>
      <c r="X37" s="43">
        <v>15.6</v>
      </c>
      <c r="Y37" s="42">
        <f t="shared" si="21"/>
        <v>17</v>
      </c>
      <c r="Z37" s="43">
        <v>16</v>
      </c>
      <c r="AA37" s="42">
        <f t="shared" si="22"/>
        <v>17.36</v>
      </c>
      <c r="AB37" s="43">
        <v>16.36</v>
      </c>
      <c r="AC37" s="42">
        <f t="shared" si="23"/>
        <v>18.43</v>
      </c>
      <c r="AD37" s="43">
        <v>17.43</v>
      </c>
      <c r="AE37" s="42">
        <f t="shared" si="24"/>
        <v>19.760000000000002</v>
      </c>
      <c r="AF37" s="44">
        <v>18.760000000000002</v>
      </c>
    </row>
    <row r="38" spans="1:32" ht="12.75" customHeight="1" x14ac:dyDescent="0.2">
      <c r="A38" s="31" t="s">
        <v>129</v>
      </c>
      <c r="B38" s="31" t="s">
        <v>62</v>
      </c>
      <c r="C38" s="32">
        <v>8316</v>
      </c>
      <c r="D38" s="32" t="s">
        <v>63</v>
      </c>
      <c r="E38" s="31"/>
      <c r="F38" s="41">
        <v>11.3423</v>
      </c>
      <c r="G38" s="41"/>
      <c r="H38" s="41">
        <v>13.85</v>
      </c>
      <c r="I38" s="41"/>
      <c r="J38" s="41">
        <v>14.19</v>
      </c>
      <c r="K38" s="41"/>
      <c r="L38" s="41">
        <v>14.56</v>
      </c>
      <c r="M38" s="41"/>
      <c r="N38" s="41">
        <v>14.91</v>
      </c>
      <c r="O38" s="41"/>
      <c r="P38" s="41">
        <v>15.31</v>
      </c>
      <c r="Q38" s="41">
        <v>15.53</v>
      </c>
      <c r="S38" s="42">
        <f t="shared" si="0"/>
        <v>12.3423</v>
      </c>
      <c r="T38" s="43">
        <v>11.3423</v>
      </c>
      <c r="U38" s="42">
        <f t="shared" si="19"/>
        <v>14.85</v>
      </c>
      <c r="V38" s="43">
        <v>13.85</v>
      </c>
      <c r="W38" s="42">
        <f t="shared" si="20"/>
        <v>15.19</v>
      </c>
      <c r="X38" s="43">
        <v>14.19</v>
      </c>
      <c r="Y38" s="42">
        <f t="shared" si="21"/>
        <v>15.56</v>
      </c>
      <c r="Z38" s="43">
        <v>14.56</v>
      </c>
      <c r="AA38" s="42">
        <f t="shared" si="22"/>
        <v>15.91</v>
      </c>
      <c r="AB38" s="43">
        <v>14.91</v>
      </c>
      <c r="AC38" s="42">
        <f t="shared" si="23"/>
        <v>16.310000000000002</v>
      </c>
      <c r="AD38" s="43">
        <v>15.31</v>
      </c>
      <c r="AE38" s="42">
        <f t="shared" si="24"/>
        <v>16.53</v>
      </c>
      <c r="AF38" s="44">
        <v>15.53</v>
      </c>
    </row>
    <row r="39" spans="1:32" ht="12.75" customHeight="1" x14ac:dyDescent="0.2">
      <c r="A39" s="31" t="s">
        <v>122</v>
      </c>
      <c r="B39" s="31" t="s">
        <v>65</v>
      </c>
      <c r="C39" s="32">
        <v>8523</v>
      </c>
      <c r="D39" s="32" t="s">
        <v>66</v>
      </c>
      <c r="E39" s="31">
        <v>27.05</v>
      </c>
      <c r="F39" s="41">
        <v>20.806000000000001</v>
      </c>
      <c r="G39" s="41"/>
      <c r="H39" s="41">
        <v>21.52</v>
      </c>
      <c r="I39" s="41"/>
      <c r="J39" s="41">
        <v>22.02</v>
      </c>
      <c r="K39" s="41"/>
      <c r="L39" s="41">
        <v>22.52</v>
      </c>
      <c r="M39" s="41"/>
      <c r="N39" s="41">
        <v>23.02</v>
      </c>
      <c r="O39" s="41"/>
      <c r="P39" s="41">
        <v>23.52</v>
      </c>
      <c r="Q39" s="41">
        <v>24.02</v>
      </c>
      <c r="S39" s="42">
        <f t="shared" si="0"/>
        <v>21.806000000000001</v>
      </c>
      <c r="T39" s="43">
        <v>20.806000000000001</v>
      </c>
      <c r="U39" s="42">
        <f t="shared" si="19"/>
        <v>22.52</v>
      </c>
      <c r="V39" s="43">
        <v>21.52</v>
      </c>
      <c r="W39" s="42">
        <f t="shared" si="20"/>
        <v>23.02</v>
      </c>
      <c r="X39" s="43">
        <v>22.02</v>
      </c>
      <c r="Y39" s="42">
        <f t="shared" si="21"/>
        <v>23.52</v>
      </c>
      <c r="Z39" s="43">
        <v>22.52</v>
      </c>
      <c r="AA39" s="42">
        <f t="shared" si="22"/>
        <v>24.02</v>
      </c>
      <c r="AB39" s="43">
        <v>23.02</v>
      </c>
      <c r="AC39" s="42">
        <f t="shared" si="23"/>
        <v>24.52</v>
      </c>
      <c r="AD39" s="43">
        <v>23.52</v>
      </c>
      <c r="AE39" s="42">
        <f t="shared" si="24"/>
        <v>25.02</v>
      </c>
      <c r="AF39" s="44">
        <v>24.02</v>
      </c>
    </row>
    <row r="40" spans="1:32" ht="12.75" customHeight="1" x14ac:dyDescent="0.2">
      <c r="A40" s="31" t="s">
        <v>137</v>
      </c>
      <c r="B40" s="31" t="s">
        <v>67</v>
      </c>
      <c r="C40" s="32">
        <v>7314</v>
      </c>
      <c r="D40" s="32" t="s">
        <v>68</v>
      </c>
      <c r="E40" s="31"/>
      <c r="F40" s="41">
        <v>22.0685</v>
      </c>
      <c r="G40" s="41"/>
      <c r="H40" s="41">
        <v>22.79</v>
      </c>
      <c r="I40" s="41"/>
      <c r="J40" s="41">
        <v>23.29</v>
      </c>
      <c r="K40" s="41"/>
      <c r="L40" s="41">
        <v>23.79</v>
      </c>
      <c r="M40" s="41"/>
      <c r="N40" s="41">
        <v>24.29</v>
      </c>
      <c r="O40" s="41"/>
      <c r="P40" s="41">
        <v>24.79</v>
      </c>
      <c r="Q40" s="41">
        <v>25.29</v>
      </c>
      <c r="S40" s="42">
        <f t="shared" si="0"/>
        <v>23.0685</v>
      </c>
      <c r="T40" s="43">
        <v>22.0685</v>
      </c>
      <c r="U40" s="42">
        <f t="shared" si="19"/>
        <v>23.79</v>
      </c>
      <c r="V40" s="43">
        <v>22.79</v>
      </c>
      <c r="W40" s="42">
        <f t="shared" si="20"/>
        <v>24.29</v>
      </c>
      <c r="X40" s="43">
        <v>23.29</v>
      </c>
      <c r="Y40" s="42">
        <f t="shared" si="21"/>
        <v>24.79</v>
      </c>
      <c r="Z40" s="43">
        <v>23.79</v>
      </c>
      <c r="AA40" s="42">
        <f t="shared" si="22"/>
        <v>25.29</v>
      </c>
      <c r="AB40" s="43">
        <v>24.29</v>
      </c>
      <c r="AC40" s="42">
        <f t="shared" si="23"/>
        <v>25.79</v>
      </c>
      <c r="AD40" s="43">
        <v>24.79</v>
      </c>
      <c r="AE40" s="42">
        <f t="shared" si="24"/>
        <v>26.29</v>
      </c>
      <c r="AF40" s="44">
        <v>25.29</v>
      </c>
    </row>
    <row r="41" spans="1:32" ht="12.75" customHeight="1" x14ac:dyDescent="0.2">
      <c r="A41" s="31"/>
      <c r="B41" s="31"/>
      <c r="C41" s="32"/>
      <c r="D41" s="32"/>
      <c r="E41" s="31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41"/>
      <c r="S41" s="42"/>
      <c r="T41" s="43"/>
      <c r="U41" s="42"/>
      <c r="V41" s="43"/>
      <c r="W41" s="42"/>
      <c r="X41" s="43"/>
      <c r="Y41" s="42"/>
      <c r="Z41" s="43"/>
      <c r="AA41" s="42"/>
      <c r="AB41" s="43"/>
      <c r="AC41" s="42"/>
      <c r="AD41" s="43"/>
      <c r="AE41" s="42"/>
      <c r="AF41" s="44"/>
    </row>
    <row r="42" spans="1:32" ht="12.75" customHeight="1" x14ac:dyDescent="0.2">
      <c r="A42" s="39" t="s">
        <v>69</v>
      </c>
      <c r="B42" s="39"/>
      <c r="C42" s="31"/>
      <c r="D42" s="32"/>
      <c r="E42" s="3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S42" s="42"/>
      <c r="T42" s="43"/>
      <c r="U42" s="42"/>
      <c r="V42" s="43"/>
      <c r="W42" s="42"/>
      <c r="X42" s="43"/>
      <c r="Y42" s="42"/>
      <c r="Z42" s="43"/>
      <c r="AA42" s="42"/>
      <c r="AB42" s="43"/>
      <c r="AC42" s="42"/>
      <c r="AD42" s="43"/>
      <c r="AE42" s="42"/>
      <c r="AF42" s="44"/>
    </row>
    <row r="43" spans="1:32" ht="12.75" customHeight="1" x14ac:dyDescent="0.2">
      <c r="A43" s="31" t="s">
        <v>104</v>
      </c>
      <c r="B43" s="39"/>
      <c r="C43" s="32">
        <v>8902</v>
      </c>
      <c r="D43" s="32" t="s">
        <v>105</v>
      </c>
      <c r="E43" s="31"/>
      <c r="F43" s="41"/>
      <c r="G43" s="41"/>
      <c r="H43" s="41">
        <v>28.11</v>
      </c>
      <c r="I43" s="41"/>
      <c r="J43" s="41">
        <v>29.08</v>
      </c>
      <c r="K43" s="41"/>
      <c r="L43" s="41">
        <v>29.89</v>
      </c>
      <c r="M43" s="41"/>
      <c r="N43" s="41">
        <v>30.7</v>
      </c>
      <c r="O43" s="41"/>
      <c r="P43" s="41">
        <v>31.51</v>
      </c>
      <c r="Q43" s="41">
        <v>32.409999999999997</v>
      </c>
      <c r="R43" s="24" t="s">
        <v>111</v>
      </c>
      <c r="S43" s="42"/>
      <c r="T43" s="43"/>
      <c r="U43" s="42">
        <v>29.11</v>
      </c>
      <c r="V43" s="43">
        <v>28.11</v>
      </c>
      <c r="W43" s="42">
        <f t="shared" ref="W43:W50" si="25">X43+1</f>
        <v>30.08</v>
      </c>
      <c r="X43" s="43">
        <v>29.08</v>
      </c>
      <c r="Y43" s="42">
        <f t="shared" ref="Y43:Y50" si="26">Z43+1</f>
        <v>30.89</v>
      </c>
      <c r="Z43" s="43">
        <v>29.89</v>
      </c>
      <c r="AA43" s="42">
        <f t="shared" ref="AA43:AA50" si="27">AB43+1</f>
        <v>31.7</v>
      </c>
      <c r="AB43" s="43">
        <v>30.7</v>
      </c>
      <c r="AC43" s="42">
        <f t="shared" ref="AC43:AC50" si="28">AD43+1</f>
        <v>32.510000000000005</v>
      </c>
      <c r="AD43" s="43">
        <v>31.51</v>
      </c>
      <c r="AE43" s="42">
        <f t="shared" ref="AE43:AE50" si="29">AF43+1</f>
        <v>33.409999999999997</v>
      </c>
      <c r="AF43" s="44">
        <v>32.409999999999997</v>
      </c>
    </row>
    <row r="44" spans="1:32" ht="12.75" customHeight="1" x14ac:dyDescent="0.2">
      <c r="A44" s="31" t="s">
        <v>140</v>
      </c>
      <c r="B44" s="31" t="s">
        <v>71</v>
      </c>
      <c r="C44" s="32">
        <v>8912</v>
      </c>
      <c r="D44" s="32" t="s">
        <v>72</v>
      </c>
      <c r="E44" s="31">
        <v>14.181218100000001</v>
      </c>
      <c r="F44" s="41">
        <v>17.8568</v>
      </c>
      <c r="G44" s="41"/>
      <c r="H44" s="41">
        <v>19.420000000000002</v>
      </c>
      <c r="I44" s="41"/>
      <c r="J44" s="41">
        <v>19.8</v>
      </c>
      <c r="K44" s="41"/>
      <c r="L44" s="41">
        <v>20.18</v>
      </c>
      <c r="M44" s="41"/>
      <c r="N44" s="41">
        <v>20.85</v>
      </c>
      <c r="O44" s="41"/>
      <c r="P44" s="41">
        <v>20.9</v>
      </c>
      <c r="Q44" s="41">
        <v>21.21</v>
      </c>
      <c r="S44" s="42">
        <f t="shared" si="0"/>
        <v>18.8568</v>
      </c>
      <c r="T44" s="43">
        <v>17.8568</v>
      </c>
      <c r="U44" s="42">
        <f t="shared" ref="U44:U50" si="30">V44+1</f>
        <v>20.420000000000002</v>
      </c>
      <c r="V44" s="43">
        <v>19.420000000000002</v>
      </c>
      <c r="W44" s="42">
        <f t="shared" si="25"/>
        <v>20.8</v>
      </c>
      <c r="X44" s="43">
        <v>19.8</v>
      </c>
      <c r="Y44" s="42">
        <f t="shared" si="26"/>
        <v>21.18</v>
      </c>
      <c r="Z44" s="43">
        <v>20.18</v>
      </c>
      <c r="AA44" s="42">
        <f t="shared" si="27"/>
        <v>21.85</v>
      </c>
      <c r="AB44" s="43">
        <v>20.85</v>
      </c>
      <c r="AC44" s="42">
        <f t="shared" si="28"/>
        <v>21.9</v>
      </c>
      <c r="AD44" s="43">
        <v>20.9</v>
      </c>
      <c r="AE44" s="42">
        <f t="shared" si="29"/>
        <v>22.21</v>
      </c>
      <c r="AF44" s="44">
        <v>21.21</v>
      </c>
    </row>
    <row r="45" spans="1:32" ht="12.75" customHeight="1" x14ac:dyDescent="0.2">
      <c r="A45" s="31" t="s">
        <v>141</v>
      </c>
      <c r="B45" s="31" t="s">
        <v>74</v>
      </c>
      <c r="C45" s="32">
        <v>8915</v>
      </c>
      <c r="D45" s="32" t="s">
        <v>75</v>
      </c>
      <c r="E45" s="31">
        <v>14.1379497</v>
      </c>
      <c r="F45" s="41">
        <v>14.9985</v>
      </c>
      <c r="G45" s="41"/>
      <c r="H45" s="41">
        <v>16.8</v>
      </c>
      <c r="I45" s="41"/>
      <c r="J45" s="41">
        <v>17.14</v>
      </c>
      <c r="K45" s="41"/>
      <c r="L45" s="41">
        <v>17.5</v>
      </c>
      <c r="M45" s="41"/>
      <c r="N45" s="41">
        <v>17.84</v>
      </c>
      <c r="O45" s="41"/>
      <c r="P45" s="41">
        <v>18.190000000000001</v>
      </c>
      <c r="Q45" s="41">
        <v>18.54</v>
      </c>
      <c r="S45" s="42">
        <f t="shared" si="0"/>
        <v>15.9985</v>
      </c>
      <c r="T45" s="43">
        <v>14.9985</v>
      </c>
      <c r="U45" s="42">
        <f t="shared" si="30"/>
        <v>17.8</v>
      </c>
      <c r="V45" s="43">
        <v>16.8</v>
      </c>
      <c r="W45" s="42">
        <f t="shared" si="25"/>
        <v>18.14</v>
      </c>
      <c r="X45" s="43">
        <v>17.14</v>
      </c>
      <c r="Y45" s="42">
        <f t="shared" si="26"/>
        <v>18.5</v>
      </c>
      <c r="Z45" s="43">
        <v>17.5</v>
      </c>
      <c r="AA45" s="42">
        <f t="shared" si="27"/>
        <v>18.84</v>
      </c>
      <c r="AB45" s="43">
        <v>17.84</v>
      </c>
      <c r="AC45" s="42">
        <f t="shared" si="28"/>
        <v>19.190000000000001</v>
      </c>
      <c r="AD45" s="43">
        <v>18.190000000000001</v>
      </c>
      <c r="AE45" s="42">
        <f t="shared" si="29"/>
        <v>19.54</v>
      </c>
      <c r="AF45" s="44">
        <v>18.54</v>
      </c>
    </row>
    <row r="46" spans="1:32" ht="12.75" customHeight="1" x14ac:dyDescent="0.2">
      <c r="A46" s="31" t="s">
        <v>144</v>
      </c>
      <c r="B46" s="31" t="s">
        <v>76</v>
      </c>
      <c r="C46" s="32">
        <v>8941</v>
      </c>
      <c r="D46" s="32" t="s">
        <v>77</v>
      </c>
      <c r="E46" s="31">
        <v>14.1379497</v>
      </c>
      <c r="F46" s="41">
        <v>14.9985</v>
      </c>
      <c r="G46" s="41"/>
      <c r="H46" s="41">
        <v>16.8</v>
      </c>
      <c r="I46" s="41"/>
      <c r="J46" s="41">
        <v>16.84</v>
      </c>
      <c r="K46" s="41"/>
      <c r="L46" s="41">
        <v>16.899999999999999</v>
      </c>
      <c r="M46" s="41"/>
      <c r="N46" s="41">
        <v>16.97</v>
      </c>
      <c r="O46" s="41"/>
      <c r="P46" s="41">
        <v>17.05</v>
      </c>
      <c r="Q46" s="41">
        <v>17.29</v>
      </c>
      <c r="S46" s="42">
        <f t="shared" si="0"/>
        <v>15.9985</v>
      </c>
      <c r="T46" s="43">
        <v>14.9985</v>
      </c>
      <c r="U46" s="42">
        <f t="shared" si="30"/>
        <v>17.8</v>
      </c>
      <c r="V46" s="43">
        <v>16.8</v>
      </c>
      <c r="W46" s="42">
        <f t="shared" si="25"/>
        <v>17.84</v>
      </c>
      <c r="X46" s="43">
        <v>16.84</v>
      </c>
      <c r="Y46" s="42">
        <f t="shared" si="26"/>
        <v>17.899999999999999</v>
      </c>
      <c r="Z46" s="43">
        <v>16.899999999999999</v>
      </c>
      <c r="AA46" s="42">
        <f t="shared" si="27"/>
        <v>17.97</v>
      </c>
      <c r="AB46" s="43">
        <v>16.97</v>
      </c>
      <c r="AC46" s="42">
        <f t="shared" si="28"/>
        <v>18.05</v>
      </c>
      <c r="AD46" s="43">
        <v>17.05</v>
      </c>
      <c r="AE46" s="42">
        <f t="shared" si="29"/>
        <v>18.29</v>
      </c>
      <c r="AF46" s="44">
        <v>17.29</v>
      </c>
    </row>
    <row r="47" spans="1:32" ht="12.75" customHeight="1" x14ac:dyDescent="0.2">
      <c r="A47" s="31" t="s">
        <v>145</v>
      </c>
      <c r="B47" s="31" t="s">
        <v>78</v>
      </c>
      <c r="C47" s="32">
        <v>8943</v>
      </c>
      <c r="D47" s="32" t="s">
        <v>79</v>
      </c>
      <c r="E47" s="31"/>
      <c r="F47" s="41">
        <v>10.199999999999999</v>
      </c>
      <c r="G47" s="41"/>
      <c r="H47" s="41">
        <v>10.7</v>
      </c>
      <c r="I47" s="41"/>
      <c r="J47" s="41">
        <v>10.7</v>
      </c>
      <c r="K47" s="41">
        <v>10.7</v>
      </c>
      <c r="L47" s="41">
        <v>10.7</v>
      </c>
      <c r="M47" s="41">
        <v>10.7</v>
      </c>
      <c r="N47" s="41">
        <v>10.7</v>
      </c>
      <c r="O47" s="41">
        <v>10.7</v>
      </c>
      <c r="P47" s="41">
        <v>10.7</v>
      </c>
      <c r="Q47" s="41">
        <v>10.7</v>
      </c>
      <c r="S47" s="42">
        <f t="shared" si="0"/>
        <v>11.2</v>
      </c>
      <c r="T47" s="43">
        <v>10.199999999999999</v>
      </c>
      <c r="U47" s="42">
        <f t="shared" si="30"/>
        <v>11.7</v>
      </c>
      <c r="V47" s="43">
        <v>10.7</v>
      </c>
      <c r="W47" s="42">
        <f t="shared" si="25"/>
        <v>11.7</v>
      </c>
      <c r="X47" s="43">
        <v>10.7</v>
      </c>
      <c r="Y47" s="42">
        <f t="shared" si="26"/>
        <v>11.7</v>
      </c>
      <c r="Z47" s="43">
        <v>10.7</v>
      </c>
      <c r="AA47" s="42">
        <f t="shared" si="27"/>
        <v>11.7</v>
      </c>
      <c r="AB47" s="43">
        <v>10.7</v>
      </c>
      <c r="AC47" s="42">
        <f t="shared" si="28"/>
        <v>11.7</v>
      </c>
      <c r="AD47" s="43">
        <v>10.7</v>
      </c>
      <c r="AE47" s="42">
        <f t="shared" si="29"/>
        <v>11.7</v>
      </c>
      <c r="AF47" s="44">
        <v>10.7</v>
      </c>
    </row>
    <row r="48" spans="1:32" ht="12.75" customHeight="1" x14ac:dyDescent="0.2">
      <c r="A48" s="31" t="s">
        <v>143</v>
      </c>
      <c r="B48" s="31" t="s">
        <v>80</v>
      </c>
      <c r="C48" s="32">
        <v>8942</v>
      </c>
      <c r="D48" s="32" t="s">
        <v>81</v>
      </c>
      <c r="E48" s="31">
        <v>7.58</v>
      </c>
      <c r="F48" s="41">
        <v>8.059800000000001</v>
      </c>
      <c r="G48" s="41"/>
      <c r="H48" s="41">
        <v>9.32</v>
      </c>
      <c r="I48" s="41"/>
      <c r="J48" s="41">
        <v>9.73</v>
      </c>
      <c r="K48" s="41"/>
      <c r="L48" s="41">
        <v>10.07</v>
      </c>
      <c r="M48" s="41"/>
      <c r="N48" s="41">
        <v>10.44</v>
      </c>
      <c r="O48" s="41"/>
      <c r="P48" s="41">
        <v>11.13</v>
      </c>
      <c r="Q48" s="41">
        <v>11.3</v>
      </c>
      <c r="S48" s="42">
        <f t="shared" si="0"/>
        <v>9.059800000000001</v>
      </c>
      <c r="T48" s="43">
        <v>8.059800000000001</v>
      </c>
      <c r="U48" s="42">
        <f t="shared" si="30"/>
        <v>10.32</v>
      </c>
      <c r="V48" s="43">
        <v>9.32</v>
      </c>
      <c r="W48" s="42">
        <f t="shared" si="25"/>
        <v>10.73</v>
      </c>
      <c r="X48" s="43">
        <v>9.73</v>
      </c>
      <c r="Y48" s="42">
        <f t="shared" si="26"/>
        <v>11.07</v>
      </c>
      <c r="Z48" s="43">
        <v>10.07</v>
      </c>
      <c r="AA48" s="42">
        <f t="shared" si="27"/>
        <v>11.44</v>
      </c>
      <c r="AB48" s="43">
        <v>10.44</v>
      </c>
      <c r="AC48" s="42">
        <f t="shared" si="28"/>
        <v>12.13</v>
      </c>
      <c r="AD48" s="43">
        <v>11.13</v>
      </c>
      <c r="AE48" s="42">
        <f t="shared" si="29"/>
        <v>12.3</v>
      </c>
      <c r="AF48" s="44">
        <v>11.3</v>
      </c>
    </row>
    <row r="49" spans="1:32" ht="12.75" customHeight="1" x14ac:dyDescent="0.2">
      <c r="A49" s="31" t="s">
        <v>138</v>
      </c>
      <c r="B49" s="31"/>
      <c r="C49" s="32">
        <v>8943</v>
      </c>
      <c r="D49" s="32" t="s">
        <v>81</v>
      </c>
      <c r="E49" s="31">
        <v>7.58</v>
      </c>
      <c r="F49" s="41">
        <v>8.059800000000001</v>
      </c>
      <c r="G49" s="41"/>
      <c r="H49" s="41">
        <v>9.32</v>
      </c>
      <c r="I49" s="41"/>
      <c r="J49" s="41">
        <v>9.73</v>
      </c>
      <c r="K49" s="41"/>
      <c r="L49" s="41">
        <v>10.07</v>
      </c>
      <c r="M49" s="41"/>
      <c r="N49" s="41">
        <v>10.44</v>
      </c>
      <c r="O49" s="41"/>
      <c r="P49" s="41">
        <v>11.13</v>
      </c>
      <c r="Q49" s="41">
        <v>11.3</v>
      </c>
      <c r="S49" s="42">
        <f t="shared" si="0"/>
        <v>9.059800000000001</v>
      </c>
      <c r="T49" s="43">
        <v>8.059800000000001</v>
      </c>
      <c r="U49" s="42">
        <f t="shared" si="30"/>
        <v>10.32</v>
      </c>
      <c r="V49" s="43">
        <v>9.32</v>
      </c>
      <c r="W49" s="42">
        <f t="shared" si="25"/>
        <v>10.73</v>
      </c>
      <c r="X49" s="43">
        <v>9.73</v>
      </c>
      <c r="Y49" s="42">
        <f t="shared" si="26"/>
        <v>11.07</v>
      </c>
      <c r="Z49" s="43">
        <v>10.07</v>
      </c>
      <c r="AA49" s="42">
        <f t="shared" si="27"/>
        <v>11.44</v>
      </c>
      <c r="AB49" s="43">
        <v>10.44</v>
      </c>
      <c r="AC49" s="42">
        <f t="shared" si="28"/>
        <v>12.13</v>
      </c>
      <c r="AD49" s="43">
        <v>11.13</v>
      </c>
      <c r="AE49" s="42">
        <f t="shared" si="29"/>
        <v>12.3</v>
      </c>
      <c r="AF49" s="44">
        <v>11.3</v>
      </c>
    </row>
    <row r="50" spans="1:32" ht="12.75" customHeight="1" x14ac:dyDescent="0.2">
      <c r="A50" s="31" t="s">
        <v>82</v>
      </c>
      <c r="B50" s="31" t="s">
        <v>30</v>
      </c>
      <c r="C50" s="32">
        <v>7933</v>
      </c>
      <c r="D50" s="32" t="s">
        <v>83</v>
      </c>
      <c r="E50" s="31">
        <v>14.1379497</v>
      </c>
      <c r="F50" s="41">
        <v>14.9985</v>
      </c>
      <c r="G50" s="41"/>
      <c r="H50" s="41">
        <v>16.8</v>
      </c>
      <c r="I50" s="41"/>
      <c r="J50" s="41">
        <v>16.84</v>
      </c>
      <c r="K50" s="41"/>
      <c r="L50" s="41">
        <v>16.899999999999999</v>
      </c>
      <c r="M50" s="41"/>
      <c r="N50" s="41">
        <v>16.97</v>
      </c>
      <c r="O50" s="41"/>
      <c r="P50" s="41">
        <v>17.05</v>
      </c>
      <c r="Q50" s="41">
        <v>17.29</v>
      </c>
      <c r="S50" s="42">
        <f t="shared" si="0"/>
        <v>15.9985</v>
      </c>
      <c r="T50" s="43">
        <v>14.9985</v>
      </c>
      <c r="U50" s="42">
        <f t="shared" si="30"/>
        <v>17.8</v>
      </c>
      <c r="V50" s="43">
        <v>16.8</v>
      </c>
      <c r="W50" s="42">
        <f t="shared" si="25"/>
        <v>17.84</v>
      </c>
      <c r="X50" s="43">
        <v>16.84</v>
      </c>
      <c r="Y50" s="42">
        <f t="shared" si="26"/>
        <v>17.899999999999999</v>
      </c>
      <c r="Z50" s="43">
        <v>16.899999999999999</v>
      </c>
      <c r="AA50" s="42">
        <f t="shared" si="27"/>
        <v>17.97</v>
      </c>
      <c r="AB50" s="43">
        <v>16.97</v>
      </c>
      <c r="AC50" s="42">
        <f t="shared" si="28"/>
        <v>18.05</v>
      </c>
      <c r="AD50" s="43">
        <v>17.05</v>
      </c>
      <c r="AE50" s="42">
        <f t="shared" si="29"/>
        <v>18.29</v>
      </c>
      <c r="AF50" s="44">
        <v>17.29</v>
      </c>
    </row>
    <row r="51" spans="1:32" ht="12.75" customHeight="1" x14ac:dyDescent="0.2">
      <c r="A51" s="31"/>
      <c r="B51" s="31"/>
      <c r="C51" s="32"/>
      <c r="D51" s="32"/>
      <c r="E51" s="3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S51" s="42"/>
      <c r="T51" s="43"/>
      <c r="U51" s="42"/>
      <c r="V51" s="43"/>
      <c r="W51" s="42"/>
      <c r="X51" s="43"/>
      <c r="Y51" s="42"/>
      <c r="Z51" s="43"/>
      <c r="AA51" s="42"/>
      <c r="AB51" s="43"/>
      <c r="AC51" s="42"/>
      <c r="AD51" s="43"/>
      <c r="AE51" s="42"/>
      <c r="AF51" s="44"/>
    </row>
    <row r="52" spans="1:32" ht="12.75" customHeight="1" x14ac:dyDescent="0.2">
      <c r="A52" s="39" t="s">
        <v>84</v>
      </c>
      <c r="B52" s="39"/>
      <c r="C52" s="32"/>
      <c r="D52" s="32"/>
      <c r="E52" s="3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S52" s="42"/>
      <c r="T52" s="43"/>
      <c r="U52" s="42"/>
      <c r="V52" s="43"/>
      <c r="W52" s="42"/>
      <c r="X52" s="43"/>
      <c r="Y52" s="42"/>
      <c r="Z52" s="43"/>
      <c r="AA52" s="42"/>
      <c r="AB52" s="43"/>
      <c r="AC52" s="42"/>
      <c r="AD52" s="43"/>
      <c r="AE52" s="42"/>
      <c r="AF52" s="44"/>
    </row>
    <row r="53" spans="1:32" ht="12.75" customHeight="1" x14ac:dyDescent="0.2">
      <c r="A53" s="31" t="s">
        <v>128</v>
      </c>
      <c r="B53" s="31" t="s">
        <v>86</v>
      </c>
      <c r="C53" s="32">
        <v>8435</v>
      </c>
      <c r="D53" s="32" t="s">
        <v>87</v>
      </c>
      <c r="E53" s="31">
        <v>14.76</v>
      </c>
      <c r="F53" s="41">
        <v>20</v>
      </c>
      <c r="G53" s="41"/>
      <c r="H53" s="41">
        <v>24.49</v>
      </c>
      <c r="I53" s="41"/>
      <c r="J53" s="41">
        <v>24.99</v>
      </c>
      <c r="K53" s="41"/>
      <c r="L53" s="41">
        <v>25.5</v>
      </c>
      <c r="M53" s="41"/>
      <c r="N53" s="41">
        <v>26</v>
      </c>
      <c r="O53" s="41"/>
      <c r="P53" s="41">
        <v>26.51</v>
      </c>
      <c r="Q53" s="41">
        <v>27.01</v>
      </c>
      <c r="S53" s="42">
        <f t="shared" si="0"/>
        <v>21</v>
      </c>
      <c r="T53" s="43">
        <v>20</v>
      </c>
      <c r="U53" s="42">
        <f t="shared" ref="U53:U57" si="31">V53+1</f>
        <v>25.49</v>
      </c>
      <c r="V53" s="43">
        <v>24.49</v>
      </c>
      <c r="W53" s="42">
        <f t="shared" ref="W53:W57" si="32">X53+1</f>
        <v>25.99</v>
      </c>
      <c r="X53" s="43">
        <v>24.99</v>
      </c>
      <c r="Y53" s="42">
        <f t="shared" ref="Y53:Y57" si="33">Z53+1</f>
        <v>26.5</v>
      </c>
      <c r="Z53" s="43">
        <v>25.5</v>
      </c>
      <c r="AA53" s="42">
        <f t="shared" ref="AA53:AA57" si="34">AB53+1</f>
        <v>27</v>
      </c>
      <c r="AB53" s="43">
        <v>26</v>
      </c>
      <c r="AC53" s="42">
        <f t="shared" ref="AC53:AC57" si="35">AD53+1</f>
        <v>27.51</v>
      </c>
      <c r="AD53" s="43">
        <v>26.51</v>
      </c>
      <c r="AE53" s="42">
        <f t="shared" ref="AE53:AE57" si="36">AF53+1</f>
        <v>28.01</v>
      </c>
      <c r="AF53" s="44">
        <v>27.01</v>
      </c>
    </row>
    <row r="54" spans="1:32" ht="12.75" customHeight="1" x14ac:dyDescent="0.2">
      <c r="A54" s="31" t="s">
        <v>88</v>
      </c>
      <c r="B54" s="31" t="s">
        <v>89</v>
      </c>
      <c r="C54" s="32">
        <v>8446</v>
      </c>
      <c r="D54" s="32" t="s">
        <v>90</v>
      </c>
      <c r="E54" s="31"/>
      <c r="F54" s="41">
        <v>18.63</v>
      </c>
      <c r="G54" s="41"/>
      <c r="H54" s="41">
        <v>21.44</v>
      </c>
      <c r="I54" s="41"/>
      <c r="J54" s="41">
        <v>21.8</v>
      </c>
      <c r="K54" s="41"/>
      <c r="L54" s="41">
        <v>22.15</v>
      </c>
      <c r="M54" s="41"/>
      <c r="N54" s="41">
        <v>22.53</v>
      </c>
      <c r="O54" s="41"/>
      <c r="P54" s="41">
        <v>22.89</v>
      </c>
      <c r="Q54" s="41">
        <v>23.18</v>
      </c>
      <c r="S54" s="42">
        <f t="shared" si="0"/>
        <v>19.63</v>
      </c>
      <c r="T54" s="43">
        <v>18.63</v>
      </c>
      <c r="U54" s="42">
        <f t="shared" si="31"/>
        <v>22.44</v>
      </c>
      <c r="V54" s="43">
        <v>21.44</v>
      </c>
      <c r="W54" s="42">
        <f t="shared" si="32"/>
        <v>22.8</v>
      </c>
      <c r="X54" s="43">
        <v>21.8</v>
      </c>
      <c r="Y54" s="42">
        <f t="shared" si="33"/>
        <v>23.15</v>
      </c>
      <c r="Z54" s="43">
        <v>22.15</v>
      </c>
      <c r="AA54" s="42">
        <f t="shared" si="34"/>
        <v>23.53</v>
      </c>
      <c r="AB54" s="43">
        <v>22.53</v>
      </c>
      <c r="AC54" s="42">
        <f t="shared" si="35"/>
        <v>23.89</v>
      </c>
      <c r="AD54" s="43">
        <v>22.89</v>
      </c>
      <c r="AE54" s="42">
        <f t="shared" si="36"/>
        <v>24.18</v>
      </c>
      <c r="AF54" s="44">
        <v>23.18</v>
      </c>
    </row>
    <row r="55" spans="1:32" ht="12.75" customHeight="1" x14ac:dyDescent="0.2">
      <c r="A55" s="31" t="s">
        <v>150</v>
      </c>
      <c r="B55" s="31"/>
      <c r="C55" s="32">
        <v>8446</v>
      </c>
      <c r="D55" s="32" t="s">
        <v>90</v>
      </c>
      <c r="E55" s="31"/>
      <c r="F55" s="41">
        <v>18.63</v>
      </c>
      <c r="G55" s="41"/>
      <c r="H55" s="41">
        <v>21.44</v>
      </c>
      <c r="I55" s="41"/>
      <c r="J55" s="41">
        <v>21.8</v>
      </c>
      <c r="K55" s="41"/>
      <c r="L55" s="41">
        <v>22.15</v>
      </c>
      <c r="M55" s="41"/>
      <c r="N55" s="41">
        <v>22.53</v>
      </c>
      <c r="O55" s="41"/>
      <c r="P55" s="41">
        <v>22.89</v>
      </c>
      <c r="Q55" s="41">
        <v>23.18</v>
      </c>
      <c r="S55" s="42">
        <f t="shared" ref="S55" si="37">T55+1</f>
        <v>19.63</v>
      </c>
      <c r="T55" s="42">
        <v>18.63</v>
      </c>
      <c r="U55" s="42">
        <f t="shared" ref="U55" si="38">V55+1</f>
        <v>22.44</v>
      </c>
      <c r="V55" s="42">
        <v>21.44</v>
      </c>
      <c r="W55" s="42">
        <f t="shared" ref="W55" si="39">X55+1</f>
        <v>22.8</v>
      </c>
      <c r="X55" s="42">
        <v>21.8</v>
      </c>
      <c r="Y55" s="42">
        <f t="shared" ref="Y55" si="40">Z55+1</f>
        <v>23.15</v>
      </c>
      <c r="Z55" s="42">
        <v>22.15</v>
      </c>
      <c r="AA55" s="42">
        <f t="shared" ref="AA55" si="41">AB55+1</f>
        <v>23.53</v>
      </c>
      <c r="AB55" s="42">
        <v>22.53</v>
      </c>
      <c r="AC55" s="42">
        <f t="shared" ref="AC55" si="42">AD55+1</f>
        <v>23.89</v>
      </c>
      <c r="AD55" s="42">
        <v>22.89</v>
      </c>
      <c r="AE55" s="42">
        <v>24.18</v>
      </c>
      <c r="AF55" s="44"/>
    </row>
    <row r="56" spans="1:32" ht="12.75" customHeight="1" x14ac:dyDescent="0.2">
      <c r="A56" s="31" t="s">
        <v>91</v>
      </c>
      <c r="B56" s="31" t="s">
        <v>92</v>
      </c>
      <c r="C56" s="32">
        <v>8447</v>
      </c>
      <c r="D56" s="32" t="s">
        <v>93</v>
      </c>
      <c r="E56" s="31">
        <v>11.352400000000001</v>
      </c>
      <c r="F56" s="41">
        <v>12.039199999999999</v>
      </c>
      <c r="G56" s="41"/>
      <c r="H56" s="41">
        <v>15.78</v>
      </c>
      <c r="I56" s="41"/>
      <c r="J56" s="41">
        <v>16.16</v>
      </c>
      <c r="K56" s="41"/>
      <c r="L56" s="41">
        <v>16.5</v>
      </c>
      <c r="M56" s="41"/>
      <c r="N56" s="41">
        <v>16.89</v>
      </c>
      <c r="O56" s="41"/>
      <c r="P56" s="41">
        <v>17.29</v>
      </c>
      <c r="Q56" s="41">
        <v>17.62</v>
      </c>
      <c r="S56" s="42">
        <f t="shared" si="0"/>
        <v>13.039199999999999</v>
      </c>
      <c r="T56" s="43">
        <v>12.039199999999999</v>
      </c>
      <c r="U56" s="42">
        <f t="shared" si="31"/>
        <v>16.78</v>
      </c>
      <c r="V56" s="43">
        <v>15.78</v>
      </c>
      <c r="W56" s="42">
        <f t="shared" si="32"/>
        <v>17.16</v>
      </c>
      <c r="X56" s="43">
        <v>16.16</v>
      </c>
      <c r="Y56" s="42">
        <f t="shared" si="33"/>
        <v>17.5</v>
      </c>
      <c r="Z56" s="43">
        <v>16.5</v>
      </c>
      <c r="AA56" s="42">
        <f t="shared" si="34"/>
        <v>17.89</v>
      </c>
      <c r="AB56" s="43">
        <v>16.89</v>
      </c>
      <c r="AC56" s="42">
        <f t="shared" si="35"/>
        <v>18.29</v>
      </c>
      <c r="AD56" s="43">
        <v>17.29</v>
      </c>
      <c r="AE56" s="42">
        <f t="shared" si="36"/>
        <v>18.62</v>
      </c>
      <c r="AF56" s="44">
        <v>17.62</v>
      </c>
    </row>
    <row r="57" spans="1:32" ht="12.75" customHeight="1" x14ac:dyDescent="0.2">
      <c r="A57" s="31" t="s">
        <v>147</v>
      </c>
      <c r="B57" s="31" t="s">
        <v>95</v>
      </c>
      <c r="C57" s="32">
        <v>8449</v>
      </c>
      <c r="D57" s="32" t="s">
        <v>96</v>
      </c>
      <c r="E57" s="31">
        <v>6.55</v>
      </c>
      <c r="F57" s="41">
        <v>7.3224999999999998</v>
      </c>
      <c r="G57" s="41"/>
      <c r="H57" s="41">
        <v>7.82</v>
      </c>
      <c r="I57" s="41"/>
      <c r="J57" s="41">
        <v>7.82</v>
      </c>
      <c r="K57" s="41">
        <v>7.82</v>
      </c>
      <c r="L57" s="41">
        <v>7.82</v>
      </c>
      <c r="M57" s="41">
        <v>7.82</v>
      </c>
      <c r="N57" s="41">
        <v>7.82</v>
      </c>
      <c r="O57" s="41">
        <v>7.82</v>
      </c>
      <c r="P57" s="41">
        <v>7.82</v>
      </c>
      <c r="Q57" s="41">
        <v>7.82</v>
      </c>
      <c r="S57" s="42">
        <f t="shared" si="0"/>
        <v>8.3224999999999998</v>
      </c>
      <c r="T57" s="43">
        <v>7.3224999999999998</v>
      </c>
      <c r="U57" s="42">
        <f t="shared" si="31"/>
        <v>8.82</v>
      </c>
      <c r="V57" s="43">
        <v>7.82</v>
      </c>
      <c r="W57" s="42">
        <f t="shared" si="32"/>
        <v>8.82</v>
      </c>
      <c r="X57" s="43">
        <v>7.82</v>
      </c>
      <c r="Y57" s="42">
        <f t="shared" si="33"/>
        <v>8.82</v>
      </c>
      <c r="Z57" s="43">
        <v>7.82</v>
      </c>
      <c r="AA57" s="42">
        <f t="shared" si="34"/>
        <v>8.82</v>
      </c>
      <c r="AB57" s="43">
        <v>7.82</v>
      </c>
      <c r="AC57" s="42">
        <f t="shared" si="35"/>
        <v>8.82</v>
      </c>
      <c r="AD57" s="43">
        <v>7.82</v>
      </c>
      <c r="AE57" s="42">
        <f t="shared" si="36"/>
        <v>8.82</v>
      </c>
      <c r="AF57" s="44">
        <v>7.82</v>
      </c>
    </row>
    <row r="58" spans="1:32" ht="12.75" customHeight="1" x14ac:dyDescent="0.2">
      <c r="A58" s="31"/>
      <c r="B58" s="31"/>
      <c r="C58" s="31"/>
      <c r="D58" s="32"/>
      <c r="E58" s="31"/>
      <c r="F58" s="41"/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S58" s="42"/>
      <c r="T58" s="43"/>
      <c r="U58" s="42"/>
      <c r="V58" s="43"/>
      <c r="W58" s="42"/>
      <c r="X58" s="43"/>
      <c r="Y58" s="42"/>
      <c r="Z58" s="43"/>
      <c r="AA58" s="42"/>
      <c r="AB58" s="43"/>
      <c r="AC58" s="42"/>
      <c r="AD58" s="43"/>
      <c r="AE58" s="42"/>
      <c r="AF58" s="44"/>
    </row>
    <row r="59" spans="1:32" ht="12.75" customHeight="1" x14ac:dyDescent="0.2">
      <c r="A59" s="39" t="s">
        <v>97</v>
      </c>
      <c r="B59" s="39"/>
      <c r="C59" s="31"/>
      <c r="D59" s="32"/>
      <c r="E59" s="31"/>
      <c r="F59" s="41"/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S59" s="42"/>
      <c r="T59" s="43"/>
      <c r="U59" s="42"/>
      <c r="V59" s="43"/>
      <c r="W59" s="42"/>
      <c r="X59" s="43"/>
      <c r="Y59" s="42"/>
      <c r="Z59" s="43"/>
      <c r="AA59" s="42"/>
      <c r="AB59" s="43"/>
      <c r="AC59" s="42"/>
      <c r="AD59" s="43"/>
      <c r="AE59" s="42"/>
      <c r="AF59" s="44"/>
    </row>
    <row r="60" spans="1:32" ht="12.75" customHeight="1" x14ac:dyDescent="0.2">
      <c r="A60" s="31" t="s">
        <v>148</v>
      </c>
      <c r="B60" s="45" t="s">
        <v>99</v>
      </c>
      <c r="C60" s="32">
        <v>8212</v>
      </c>
      <c r="D60" s="32" t="s">
        <v>100</v>
      </c>
      <c r="E60" s="31">
        <v>9.8868294000000017</v>
      </c>
      <c r="F60" s="41">
        <f>10.4939*1.02</f>
        <v>10.703778</v>
      </c>
      <c r="G60" s="41"/>
      <c r="H60" s="41">
        <v>13.16</v>
      </c>
      <c r="I60" s="41"/>
      <c r="J60" s="41">
        <v>13.53</v>
      </c>
      <c r="K60" s="41"/>
      <c r="L60" s="41">
        <v>13.88</v>
      </c>
      <c r="M60" s="41"/>
      <c r="N60" s="41">
        <v>14.28</v>
      </c>
      <c r="O60" s="41"/>
      <c r="P60" s="41">
        <v>14.67</v>
      </c>
      <c r="Q60" s="41">
        <v>14.92</v>
      </c>
      <c r="S60" s="42">
        <f t="shared" si="0"/>
        <v>11.703778</v>
      </c>
      <c r="T60" s="43">
        <f>10.4939*1.02</f>
        <v>10.703778</v>
      </c>
      <c r="U60" s="42">
        <f t="shared" ref="U60:U61" si="43">V60+1</f>
        <v>14.16</v>
      </c>
      <c r="V60" s="43">
        <v>13.16</v>
      </c>
      <c r="W60" s="42">
        <f t="shared" ref="W60:W61" si="44">X60+1</f>
        <v>14.53</v>
      </c>
      <c r="X60" s="43">
        <v>13.53</v>
      </c>
      <c r="Y60" s="42">
        <f t="shared" ref="Y60:Y61" si="45">Z60+1</f>
        <v>14.88</v>
      </c>
      <c r="Z60" s="43">
        <v>13.88</v>
      </c>
      <c r="AA60" s="42">
        <f t="shared" ref="AA60:AA61" si="46">AB60+1</f>
        <v>15.28</v>
      </c>
      <c r="AB60" s="43">
        <v>14.28</v>
      </c>
      <c r="AC60" s="42">
        <f t="shared" ref="AC60:AC61" si="47">AD60+1</f>
        <v>15.67</v>
      </c>
      <c r="AD60" s="43">
        <v>14.67</v>
      </c>
      <c r="AE60" s="42">
        <f t="shared" ref="AE60:AE61" si="48">AF60+1</f>
        <v>15.92</v>
      </c>
      <c r="AF60" s="44">
        <v>14.92</v>
      </c>
    </row>
    <row r="61" spans="1:32" x14ac:dyDescent="0.2">
      <c r="A61" s="31" t="s">
        <v>149</v>
      </c>
      <c r="B61" s="31" t="s">
        <v>102</v>
      </c>
      <c r="C61" s="32">
        <v>8241</v>
      </c>
      <c r="D61" s="32" t="s">
        <v>103</v>
      </c>
      <c r="E61" s="31">
        <v>8.4589721999999998</v>
      </c>
      <c r="F61" s="41">
        <f>8.9789*1.02</f>
        <v>9.1584779999999988</v>
      </c>
      <c r="G61" s="41"/>
      <c r="H61" s="41">
        <v>11.34</v>
      </c>
      <c r="I61" s="41"/>
      <c r="J61" s="41">
        <v>11.72</v>
      </c>
      <c r="K61" s="41"/>
      <c r="L61" s="41">
        <v>12.11</v>
      </c>
      <c r="M61" s="41"/>
      <c r="N61" s="41">
        <v>12.47</v>
      </c>
      <c r="O61" s="41"/>
      <c r="P61" s="41">
        <v>12.83</v>
      </c>
      <c r="Q61" s="41">
        <v>13.22</v>
      </c>
      <c r="S61" s="42">
        <f t="shared" si="0"/>
        <v>10.158477999999999</v>
      </c>
      <c r="T61" s="43">
        <f>8.9789*1.02</f>
        <v>9.1584779999999988</v>
      </c>
      <c r="U61" s="42">
        <f t="shared" si="43"/>
        <v>12.34</v>
      </c>
      <c r="V61" s="43">
        <v>11.34</v>
      </c>
      <c r="W61" s="42">
        <f t="shared" si="44"/>
        <v>12.72</v>
      </c>
      <c r="X61" s="43">
        <v>11.72</v>
      </c>
      <c r="Y61" s="42">
        <f t="shared" si="45"/>
        <v>13.11</v>
      </c>
      <c r="Z61" s="43">
        <v>12.11</v>
      </c>
      <c r="AA61" s="42">
        <f t="shared" si="46"/>
        <v>13.47</v>
      </c>
      <c r="AB61" s="43">
        <v>12.47</v>
      </c>
      <c r="AC61" s="42">
        <f t="shared" si="47"/>
        <v>13.83</v>
      </c>
      <c r="AD61" s="43">
        <v>12.83</v>
      </c>
      <c r="AE61" s="42">
        <f t="shared" si="48"/>
        <v>14.22</v>
      </c>
      <c r="AF61" s="44">
        <v>13.22</v>
      </c>
    </row>
    <row r="62" spans="1:32" x14ac:dyDescent="0.2">
      <c r="T62" s="47"/>
      <c r="U62" s="48"/>
      <c r="V62" s="47"/>
      <c r="W62" s="48"/>
      <c r="X62" s="47"/>
      <c r="Y62" s="48"/>
      <c r="Z62" s="47"/>
    </row>
    <row r="63" spans="1:32" x14ac:dyDescent="0.2">
      <c r="F63" s="49"/>
      <c r="G63" s="50"/>
      <c r="H63" s="50"/>
      <c r="L63" s="49"/>
      <c r="M63" s="50"/>
      <c r="N63" s="50"/>
    </row>
    <row r="64" spans="1:32" x14ac:dyDescent="0.2">
      <c r="C64" s="25"/>
      <c r="F64" s="51"/>
      <c r="L64" s="51"/>
    </row>
    <row r="65" spans="4:32" x14ac:dyDescent="0.2">
      <c r="F65" s="51"/>
      <c r="L65" s="51"/>
    </row>
    <row r="66" spans="4:32" s="46" customFormat="1" x14ac:dyDescent="0.2">
      <c r="D66" s="25"/>
      <c r="E66" s="24"/>
      <c r="F66" s="51"/>
      <c r="L66" s="51"/>
      <c r="Q66" s="24"/>
      <c r="R66" s="24"/>
      <c r="S66" s="25"/>
      <c r="T66" s="26"/>
      <c r="U66" s="25"/>
      <c r="V66" s="26"/>
      <c r="W66" s="25"/>
      <c r="X66" s="26"/>
      <c r="Y66" s="25"/>
      <c r="Z66" s="26"/>
      <c r="AA66" s="25"/>
      <c r="AB66" s="26"/>
      <c r="AC66" s="25"/>
      <c r="AD66" s="26"/>
      <c r="AE66" s="25"/>
      <c r="AF66" s="27"/>
    </row>
    <row r="67" spans="4:32" s="46" customFormat="1" x14ac:dyDescent="0.2">
      <c r="D67" s="25"/>
      <c r="E67" s="24"/>
      <c r="F67" s="51"/>
      <c r="L67" s="51"/>
      <c r="Q67" s="24"/>
      <c r="R67" s="24"/>
      <c r="S67" s="25"/>
      <c r="T67" s="26"/>
      <c r="U67" s="25"/>
      <c r="V67" s="26"/>
      <c r="W67" s="25"/>
      <c r="X67" s="26"/>
      <c r="Y67" s="25"/>
      <c r="Z67" s="26"/>
      <c r="AA67" s="25"/>
      <c r="AB67" s="26"/>
      <c r="AC67" s="25"/>
      <c r="AD67" s="26"/>
      <c r="AE67" s="25"/>
      <c r="AF67" s="27"/>
    </row>
    <row r="68" spans="4:32" s="46" customFormat="1" x14ac:dyDescent="0.2">
      <c r="D68" s="25"/>
      <c r="E68" s="24"/>
      <c r="F68" s="51"/>
      <c r="L68" s="51"/>
      <c r="Q68" s="24"/>
      <c r="R68" s="24"/>
      <c r="S68" s="25"/>
      <c r="T68" s="26"/>
      <c r="U68" s="25"/>
      <c r="V68" s="26"/>
      <c r="W68" s="25"/>
      <c r="X68" s="26"/>
      <c r="Y68" s="25"/>
      <c r="Z68" s="26"/>
      <c r="AA68" s="25"/>
      <c r="AB68" s="26"/>
      <c r="AC68" s="25"/>
      <c r="AD68" s="26"/>
      <c r="AE68" s="25"/>
      <c r="AF68" s="27"/>
    </row>
    <row r="69" spans="4:32" s="46" customFormat="1" x14ac:dyDescent="0.2">
      <c r="D69" s="25"/>
      <c r="E69" s="24"/>
      <c r="F69" s="51"/>
      <c r="L69" s="51"/>
      <c r="Q69" s="24"/>
      <c r="R69" s="24"/>
      <c r="S69" s="25"/>
      <c r="T69" s="26"/>
      <c r="U69" s="25"/>
      <c r="V69" s="26"/>
      <c r="W69" s="25"/>
      <c r="X69" s="26"/>
      <c r="Y69" s="25"/>
      <c r="Z69" s="26"/>
      <c r="AA69" s="25"/>
      <c r="AB69" s="26"/>
      <c r="AC69" s="25"/>
      <c r="AD69" s="26"/>
      <c r="AE69" s="25"/>
      <c r="AF69" s="27"/>
    </row>
    <row r="70" spans="4:32" s="46" customFormat="1" x14ac:dyDescent="0.2">
      <c r="D70" s="25"/>
      <c r="E70" s="24"/>
      <c r="F70" s="51"/>
      <c r="L70" s="51"/>
      <c r="Q70" s="24"/>
      <c r="R70" s="24"/>
      <c r="S70" s="25"/>
      <c r="T70" s="26"/>
      <c r="U70" s="25"/>
      <c r="V70" s="26"/>
      <c r="W70" s="25"/>
      <c r="X70" s="26"/>
      <c r="Y70" s="25"/>
      <c r="Z70" s="26"/>
      <c r="AA70" s="25"/>
      <c r="AB70" s="26"/>
      <c r="AC70" s="25"/>
      <c r="AD70" s="26"/>
      <c r="AE70" s="25"/>
      <c r="AF70" s="27"/>
    </row>
    <row r="71" spans="4:32" s="46" customFormat="1" x14ac:dyDescent="0.2">
      <c r="D71" s="25"/>
      <c r="E71" s="24"/>
      <c r="F71" s="51"/>
      <c r="L71" s="51"/>
      <c r="Q71" s="24"/>
      <c r="R71" s="24"/>
      <c r="S71" s="25"/>
      <c r="T71" s="26"/>
      <c r="U71" s="25"/>
      <c r="V71" s="26"/>
      <c r="W71" s="25"/>
      <c r="X71" s="26"/>
      <c r="Y71" s="25"/>
      <c r="Z71" s="26"/>
      <c r="AA71" s="25"/>
      <c r="AB71" s="26"/>
      <c r="AC71" s="25"/>
      <c r="AD71" s="26"/>
      <c r="AE71" s="25"/>
      <c r="AF71" s="27"/>
    </row>
    <row r="72" spans="4:32" s="46" customFormat="1" x14ac:dyDescent="0.2">
      <c r="D72" s="25"/>
      <c r="E72" s="24"/>
      <c r="F72" s="51"/>
      <c r="L72" s="51"/>
      <c r="Q72" s="24"/>
      <c r="R72" s="24"/>
      <c r="S72" s="25"/>
      <c r="T72" s="26"/>
      <c r="U72" s="25"/>
      <c r="V72" s="26"/>
      <c r="W72" s="25"/>
      <c r="X72" s="26"/>
      <c r="Y72" s="25"/>
      <c r="Z72" s="26"/>
      <c r="AA72" s="25"/>
      <c r="AB72" s="26"/>
      <c r="AC72" s="25"/>
      <c r="AD72" s="26"/>
      <c r="AE72" s="25"/>
      <c r="AF72" s="27"/>
    </row>
    <row r="73" spans="4:32" s="46" customFormat="1" x14ac:dyDescent="0.2">
      <c r="D73" s="25"/>
      <c r="E73" s="24"/>
      <c r="F73" s="51"/>
      <c r="L73" s="51"/>
      <c r="Q73" s="24"/>
      <c r="R73" s="24"/>
      <c r="S73" s="25"/>
      <c r="T73" s="26"/>
      <c r="U73" s="25"/>
      <c r="V73" s="26"/>
      <c r="W73" s="25"/>
      <c r="X73" s="26"/>
      <c r="Y73" s="25"/>
      <c r="Z73" s="26"/>
      <c r="AA73" s="25"/>
      <c r="AB73" s="26"/>
      <c r="AC73" s="25"/>
      <c r="AD73" s="26"/>
      <c r="AE73" s="25"/>
      <c r="AF73" s="27"/>
    </row>
    <row r="74" spans="4:32" s="46" customFormat="1" x14ac:dyDescent="0.2">
      <c r="D74" s="25"/>
      <c r="E74" s="24"/>
      <c r="F74" s="51"/>
      <c r="L74" s="51"/>
      <c r="Q74" s="24"/>
      <c r="R74" s="24"/>
      <c r="S74" s="25"/>
      <c r="T74" s="26"/>
      <c r="U74" s="25"/>
      <c r="V74" s="26"/>
      <c r="W74" s="25"/>
      <c r="X74" s="26"/>
      <c r="Y74" s="25"/>
      <c r="Z74" s="26"/>
      <c r="AA74" s="25"/>
      <c r="AB74" s="26"/>
      <c r="AC74" s="25"/>
      <c r="AD74" s="26"/>
      <c r="AE74" s="25"/>
      <c r="AF74" s="27"/>
    </row>
    <row r="75" spans="4:32" s="46" customFormat="1" x14ac:dyDescent="0.2">
      <c r="D75" s="25"/>
      <c r="E75" s="24"/>
      <c r="F75" s="51"/>
      <c r="L75" s="51"/>
      <c r="Q75" s="24"/>
      <c r="R75" s="24"/>
      <c r="S75" s="25"/>
      <c r="T75" s="26"/>
      <c r="U75" s="25"/>
      <c r="V75" s="26"/>
      <c r="W75" s="25"/>
      <c r="X75" s="26"/>
      <c r="Y75" s="25"/>
      <c r="Z75" s="26"/>
      <c r="AA75" s="25"/>
      <c r="AB75" s="26"/>
      <c r="AC75" s="25"/>
      <c r="AD75" s="26"/>
      <c r="AE75" s="25"/>
      <c r="AF75" s="27"/>
    </row>
    <row r="76" spans="4:32" s="46" customFormat="1" x14ac:dyDescent="0.2">
      <c r="D76" s="25"/>
      <c r="E76" s="24"/>
      <c r="F76" s="51"/>
      <c r="L76" s="51"/>
      <c r="Q76" s="24"/>
      <c r="R76" s="24"/>
      <c r="S76" s="25"/>
      <c r="T76" s="26"/>
      <c r="U76" s="25"/>
      <c r="V76" s="26"/>
      <c r="W76" s="25"/>
      <c r="X76" s="26"/>
      <c r="Y76" s="25"/>
      <c r="Z76" s="26"/>
      <c r="AA76" s="25"/>
      <c r="AB76" s="26"/>
      <c r="AC76" s="25"/>
      <c r="AD76" s="26"/>
      <c r="AE76" s="25"/>
      <c r="AF76" s="27"/>
    </row>
    <row r="77" spans="4:32" s="46" customFormat="1" x14ac:dyDescent="0.2">
      <c r="D77" s="25"/>
      <c r="E77" s="24"/>
      <c r="F77" s="51"/>
      <c r="L77" s="51"/>
      <c r="Q77" s="24"/>
      <c r="R77" s="24"/>
      <c r="S77" s="25"/>
      <c r="T77" s="26"/>
      <c r="U77" s="25"/>
      <c r="V77" s="26"/>
      <c r="W77" s="25"/>
      <c r="X77" s="26"/>
      <c r="Y77" s="25"/>
      <c r="Z77" s="26"/>
      <c r="AA77" s="25"/>
      <c r="AB77" s="26"/>
      <c r="AC77" s="25"/>
      <c r="AD77" s="26"/>
      <c r="AE77" s="25"/>
      <c r="AF77" s="27"/>
    </row>
    <row r="78" spans="4:32" s="46" customFormat="1" x14ac:dyDescent="0.2">
      <c r="D78" s="25"/>
      <c r="E78" s="24"/>
      <c r="F78" s="51"/>
      <c r="L78" s="51"/>
      <c r="Q78" s="24"/>
      <c r="R78" s="24"/>
      <c r="S78" s="25"/>
      <c r="T78" s="26"/>
      <c r="U78" s="25"/>
      <c r="V78" s="26"/>
      <c r="W78" s="25"/>
      <c r="X78" s="26"/>
      <c r="Y78" s="25"/>
      <c r="Z78" s="26"/>
      <c r="AA78" s="25"/>
      <c r="AB78" s="26"/>
      <c r="AC78" s="25"/>
      <c r="AD78" s="26"/>
      <c r="AE78" s="25"/>
      <c r="AF78" s="27"/>
    </row>
    <row r="79" spans="4:32" s="46" customFormat="1" x14ac:dyDescent="0.2">
      <c r="D79" s="25"/>
      <c r="E79" s="24"/>
      <c r="F79" s="51"/>
      <c r="Q79" s="24"/>
      <c r="R79" s="24"/>
      <c r="S79" s="25"/>
      <c r="T79" s="26"/>
      <c r="U79" s="25"/>
      <c r="V79" s="26"/>
      <c r="W79" s="25"/>
      <c r="X79" s="26"/>
      <c r="Y79" s="25"/>
      <c r="Z79" s="26"/>
      <c r="AA79" s="25"/>
      <c r="AB79" s="26"/>
      <c r="AC79" s="25"/>
      <c r="AD79" s="26"/>
      <c r="AE79" s="25"/>
      <c r="AF79" s="27"/>
    </row>
    <row r="80" spans="4:32" s="46" customFormat="1" x14ac:dyDescent="0.2">
      <c r="D80" s="25"/>
      <c r="E80" s="24"/>
      <c r="F80" s="51"/>
      <c r="Q80" s="24"/>
      <c r="R80" s="24"/>
      <c r="S80" s="25"/>
      <c r="T80" s="26"/>
      <c r="U80" s="25"/>
      <c r="V80" s="26"/>
      <c r="W80" s="25"/>
      <c r="X80" s="26"/>
      <c r="Y80" s="25"/>
      <c r="Z80" s="26"/>
      <c r="AA80" s="25"/>
      <c r="AB80" s="26"/>
      <c r="AC80" s="25"/>
      <c r="AD80" s="26"/>
      <c r="AE80" s="25"/>
      <c r="AF80" s="27"/>
    </row>
    <row r="81" spans="4:32" s="46" customFormat="1" x14ac:dyDescent="0.2">
      <c r="D81" s="25"/>
      <c r="E81" s="24"/>
      <c r="F81" s="51"/>
      <c r="Q81" s="24"/>
      <c r="R81" s="24"/>
      <c r="S81" s="25"/>
      <c r="T81" s="26"/>
      <c r="U81" s="25"/>
      <c r="V81" s="26"/>
      <c r="W81" s="25"/>
      <c r="X81" s="26"/>
      <c r="Y81" s="25"/>
      <c r="Z81" s="26"/>
      <c r="AA81" s="25"/>
      <c r="AB81" s="26"/>
      <c r="AC81" s="25"/>
      <c r="AD81" s="26"/>
      <c r="AE81" s="25"/>
      <c r="AF81" s="27"/>
    </row>
    <row r="82" spans="4:32" s="46" customFormat="1" x14ac:dyDescent="0.2">
      <c r="D82" s="25"/>
      <c r="E82" s="24"/>
      <c r="F82" s="51"/>
      <c r="Q82" s="24"/>
      <c r="R82" s="24"/>
      <c r="S82" s="25"/>
      <c r="T82" s="26"/>
      <c r="U82" s="25"/>
      <c r="V82" s="26"/>
      <c r="W82" s="25"/>
      <c r="X82" s="26"/>
      <c r="Y82" s="25"/>
      <c r="Z82" s="26"/>
      <c r="AA82" s="25"/>
      <c r="AB82" s="26"/>
      <c r="AC82" s="25"/>
      <c r="AD82" s="26"/>
      <c r="AE82" s="25"/>
      <c r="AF82" s="27"/>
    </row>
    <row r="83" spans="4:32" s="46" customFormat="1" x14ac:dyDescent="0.2">
      <c r="D83" s="25"/>
      <c r="E83" s="24"/>
      <c r="F83" s="51"/>
      <c r="Q83" s="24"/>
      <c r="R83" s="24"/>
      <c r="S83" s="25"/>
      <c r="T83" s="26"/>
      <c r="U83" s="25"/>
      <c r="V83" s="26"/>
      <c r="W83" s="25"/>
      <c r="X83" s="26"/>
      <c r="Y83" s="25"/>
      <c r="Z83" s="26"/>
      <c r="AA83" s="25"/>
      <c r="AB83" s="26"/>
      <c r="AC83" s="25"/>
      <c r="AD83" s="26"/>
      <c r="AE83" s="25"/>
      <c r="AF83" s="27"/>
    </row>
    <row r="84" spans="4:32" s="46" customFormat="1" x14ac:dyDescent="0.2">
      <c r="D84" s="25"/>
      <c r="E84" s="24"/>
      <c r="F84" s="51"/>
      <c r="Q84" s="24"/>
      <c r="R84" s="24"/>
      <c r="S84" s="25"/>
      <c r="T84" s="26"/>
      <c r="U84" s="25"/>
      <c r="V84" s="26"/>
      <c r="W84" s="25"/>
      <c r="X84" s="26"/>
      <c r="Y84" s="25"/>
      <c r="Z84" s="26"/>
      <c r="AA84" s="25"/>
      <c r="AB84" s="26"/>
      <c r="AC84" s="25"/>
      <c r="AD84" s="26"/>
      <c r="AE84" s="25"/>
      <c r="AF84" s="27"/>
    </row>
    <row r="85" spans="4:32" s="46" customFormat="1" x14ac:dyDescent="0.2">
      <c r="D85" s="25"/>
      <c r="E85" s="24"/>
      <c r="F85" s="51"/>
      <c r="Q85" s="24"/>
      <c r="R85" s="24"/>
      <c r="S85" s="25"/>
      <c r="T85" s="26"/>
      <c r="U85" s="25"/>
      <c r="V85" s="26"/>
      <c r="W85" s="25"/>
      <c r="X85" s="26"/>
      <c r="Y85" s="25"/>
      <c r="Z85" s="26"/>
      <c r="AA85" s="25"/>
      <c r="AB85" s="26"/>
      <c r="AC85" s="25"/>
      <c r="AD85" s="26"/>
      <c r="AE85" s="25"/>
      <c r="AF85" s="27"/>
    </row>
    <row r="86" spans="4:32" s="46" customFormat="1" x14ac:dyDescent="0.2">
      <c r="D86" s="25"/>
      <c r="E86" s="24"/>
      <c r="F86" s="51"/>
      <c r="Q86" s="24"/>
      <c r="R86" s="24"/>
      <c r="S86" s="25"/>
      <c r="T86" s="26"/>
      <c r="U86" s="25"/>
      <c r="V86" s="26"/>
      <c r="W86" s="25"/>
      <c r="X86" s="26"/>
      <c r="Y86" s="25"/>
      <c r="Z86" s="26"/>
      <c r="AA86" s="25"/>
      <c r="AB86" s="26"/>
      <c r="AC86" s="25"/>
      <c r="AD86" s="26"/>
      <c r="AE86" s="25"/>
      <c r="AF86" s="27"/>
    </row>
    <row r="87" spans="4:32" s="46" customFormat="1" x14ac:dyDescent="0.2">
      <c r="D87" s="25"/>
      <c r="E87" s="24"/>
      <c r="F87" s="51"/>
      <c r="Q87" s="24"/>
      <c r="R87" s="24"/>
      <c r="S87" s="25"/>
      <c r="T87" s="26"/>
      <c r="U87" s="25"/>
      <c r="V87" s="26"/>
      <c r="W87" s="25"/>
      <c r="X87" s="26"/>
      <c r="Y87" s="25"/>
      <c r="Z87" s="26"/>
      <c r="AA87" s="25"/>
      <c r="AB87" s="26"/>
      <c r="AC87" s="25"/>
      <c r="AD87" s="26"/>
      <c r="AE87" s="25"/>
      <c r="AF87" s="27"/>
    </row>
    <row r="88" spans="4:32" s="46" customFormat="1" x14ac:dyDescent="0.2">
      <c r="D88" s="25"/>
      <c r="E88" s="24"/>
      <c r="F88" s="51"/>
      <c r="Q88" s="24"/>
      <c r="R88" s="24"/>
      <c r="S88" s="25"/>
      <c r="T88" s="26"/>
      <c r="U88" s="25"/>
      <c r="V88" s="26"/>
      <c r="W88" s="25"/>
      <c r="X88" s="26"/>
      <c r="Y88" s="25"/>
      <c r="Z88" s="26"/>
      <c r="AA88" s="25"/>
      <c r="AB88" s="26"/>
      <c r="AC88" s="25"/>
      <c r="AD88" s="26"/>
      <c r="AE88" s="25"/>
      <c r="AF88" s="27"/>
    </row>
    <row r="89" spans="4:32" s="46" customFormat="1" x14ac:dyDescent="0.2">
      <c r="D89" s="25"/>
      <c r="E89" s="24"/>
      <c r="F89" s="51"/>
      <c r="Q89" s="24"/>
      <c r="R89" s="24"/>
      <c r="S89" s="25"/>
      <c r="T89" s="26"/>
      <c r="U89" s="25"/>
      <c r="V89" s="26"/>
      <c r="W89" s="25"/>
      <c r="X89" s="26"/>
      <c r="Y89" s="25"/>
      <c r="Z89" s="26"/>
      <c r="AA89" s="25"/>
      <c r="AB89" s="26"/>
      <c r="AC89" s="25"/>
      <c r="AD89" s="26"/>
      <c r="AE89" s="25"/>
      <c r="AF89" s="27"/>
    </row>
    <row r="90" spans="4:32" s="46" customFormat="1" x14ac:dyDescent="0.2">
      <c r="D90" s="25"/>
      <c r="E90" s="24"/>
      <c r="F90" s="51"/>
      <c r="Q90" s="24"/>
      <c r="R90" s="24"/>
      <c r="S90" s="25"/>
      <c r="T90" s="26"/>
      <c r="U90" s="25"/>
      <c r="V90" s="26"/>
      <c r="W90" s="25"/>
      <c r="X90" s="26"/>
      <c r="Y90" s="25"/>
      <c r="Z90" s="26"/>
      <c r="AA90" s="25"/>
      <c r="AB90" s="26"/>
      <c r="AC90" s="25"/>
      <c r="AD90" s="26"/>
      <c r="AE90" s="25"/>
      <c r="AF90" s="27"/>
    </row>
    <row r="91" spans="4:32" s="46" customFormat="1" x14ac:dyDescent="0.2">
      <c r="D91" s="25"/>
      <c r="E91" s="24"/>
      <c r="F91" s="51"/>
      <c r="Q91" s="24"/>
      <c r="R91" s="24"/>
      <c r="S91" s="25"/>
      <c r="T91" s="26"/>
      <c r="U91" s="25"/>
      <c r="V91" s="26"/>
      <c r="W91" s="25"/>
      <c r="X91" s="26"/>
      <c r="Y91" s="25"/>
      <c r="Z91" s="26"/>
      <c r="AA91" s="25"/>
      <c r="AB91" s="26"/>
      <c r="AC91" s="25"/>
      <c r="AD91" s="26"/>
      <c r="AE91" s="25"/>
      <c r="AF91" s="27"/>
    </row>
    <row r="92" spans="4:32" s="46" customFormat="1" x14ac:dyDescent="0.2">
      <c r="D92" s="25"/>
      <c r="E92" s="24"/>
      <c r="F92" s="51"/>
      <c r="Q92" s="24"/>
      <c r="R92" s="24"/>
      <c r="S92" s="25"/>
      <c r="T92" s="26"/>
      <c r="U92" s="25"/>
      <c r="V92" s="26"/>
      <c r="W92" s="25"/>
      <c r="X92" s="26"/>
      <c r="Y92" s="25"/>
      <c r="Z92" s="26"/>
      <c r="AA92" s="25"/>
      <c r="AB92" s="26"/>
      <c r="AC92" s="25"/>
      <c r="AD92" s="26"/>
      <c r="AE92" s="25"/>
      <c r="AF92" s="27"/>
    </row>
    <row r="93" spans="4:32" s="46" customFormat="1" x14ac:dyDescent="0.2">
      <c r="D93" s="25"/>
      <c r="E93" s="24"/>
      <c r="F93" s="51"/>
      <c r="Q93" s="24"/>
      <c r="R93" s="24"/>
      <c r="S93" s="25"/>
      <c r="T93" s="26"/>
      <c r="U93" s="25"/>
      <c r="V93" s="26"/>
      <c r="W93" s="25"/>
      <c r="X93" s="26"/>
      <c r="Y93" s="25"/>
      <c r="Z93" s="26"/>
      <c r="AA93" s="25"/>
      <c r="AB93" s="26"/>
      <c r="AC93" s="25"/>
      <c r="AD93" s="26"/>
      <c r="AE93" s="25"/>
      <c r="AF93" s="27"/>
    </row>
    <row r="94" spans="4:32" s="46" customFormat="1" x14ac:dyDescent="0.2">
      <c r="D94" s="25"/>
      <c r="E94" s="24"/>
      <c r="F94" s="51"/>
      <c r="Q94" s="24"/>
      <c r="R94" s="24"/>
      <c r="S94" s="25"/>
      <c r="T94" s="26"/>
      <c r="U94" s="25"/>
      <c r="V94" s="26"/>
      <c r="W94" s="25"/>
      <c r="X94" s="26"/>
      <c r="Y94" s="25"/>
      <c r="Z94" s="26"/>
      <c r="AA94" s="25"/>
      <c r="AB94" s="26"/>
      <c r="AC94" s="25"/>
      <c r="AD94" s="26"/>
      <c r="AE94" s="25"/>
      <c r="AF94" s="27"/>
    </row>
    <row r="95" spans="4:32" s="46" customFormat="1" x14ac:dyDescent="0.2">
      <c r="D95" s="25"/>
      <c r="E95" s="24"/>
      <c r="F95" s="52"/>
      <c r="Q95" s="24"/>
      <c r="R95" s="24"/>
      <c r="S95" s="25"/>
      <c r="T95" s="26"/>
      <c r="U95" s="25"/>
      <c r="V95" s="26"/>
      <c r="W95" s="25"/>
      <c r="X95" s="26"/>
      <c r="Y95" s="25"/>
      <c r="Z95" s="26"/>
      <c r="AA95" s="25"/>
      <c r="AB95" s="26"/>
      <c r="AC95" s="25"/>
      <c r="AD95" s="26"/>
      <c r="AE95" s="25"/>
      <c r="AF95" s="27"/>
    </row>
    <row r="96" spans="4:32" s="46" customFormat="1" x14ac:dyDescent="0.2">
      <c r="D96" s="25"/>
      <c r="E96" s="24"/>
      <c r="F96" s="52"/>
      <c r="Q96" s="24"/>
      <c r="R96" s="24"/>
      <c r="S96" s="25"/>
      <c r="T96" s="26"/>
      <c r="U96" s="25"/>
      <c r="V96" s="26"/>
      <c r="W96" s="25"/>
      <c r="X96" s="26"/>
      <c r="Y96" s="25"/>
      <c r="Z96" s="26"/>
      <c r="AA96" s="25"/>
      <c r="AB96" s="26"/>
      <c r="AC96" s="25"/>
      <c r="AD96" s="26"/>
      <c r="AE96" s="25"/>
      <c r="AF96" s="27"/>
    </row>
    <row r="97" spans="4:32" s="46" customFormat="1" x14ac:dyDescent="0.2">
      <c r="D97" s="25"/>
      <c r="E97" s="24"/>
      <c r="F97" s="52"/>
      <c r="Q97" s="24"/>
      <c r="R97" s="24"/>
      <c r="S97" s="25"/>
      <c r="T97" s="26"/>
      <c r="U97" s="25"/>
      <c r="V97" s="26"/>
      <c r="W97" s="25"/>
      <c r="X97" s="26"/>
      <c r="Y97" s="25"/>
      <c r="Z97" s="26"/>
      <c r="AA97" s="25"/>
      <c r="AB97" s="26"/>
      <c r="AC97" s="25"/>
      <c r="AD97" s="26"/>
      <c r="AE97" s="25"/>
      <c r="AF97" s="27"/>
    </row>
    <row r="98" spans="4:32" s="46" customFormat="1" x14ac:dyDescent="0.2">
      <c r="D98" s="25"/>
      <c r="E98" s="24"/>
      <c r="F98" s="52"/>
      <c r="Q98" s="24"/>
      <c r="R98" s="24"/>
      <c r="S98" s="25"/>
      <c r="T98" s="26"/>
      <c r="U98" s="25"/>
      <c r="V98" s="26"/>
      <c r="W98" s="25"/>
      <c r="X98" s="26"/>
      <c r="Y98" s="25"/>
      <c r="Z98" s="26"/>
      <c r="AA98" s="25"/>
      <c r="AB98" s="26"/>
      <c r="AC98" s="25"/>
      <c r="AD98" s="26"/>
      <c r="AE98" s="25"/>
      <c r="AF98" s="27"/>
    </row>
    <row r="99" spans="4:32" s="46" customFormat="1" x14ac:dyDescent="0.2">
      <c r="D99" s="25"/>
      <c r="E99" s="24"/>
      <c r="F99" s="52"/>
      <c r="Q99" s="24"/>
      <c r="R99" s="24"/>
      <c r="S99" s="25"/>
      <c r="T99" s="26"/>
      <c r="U99" s="25"/>
      <c r="V99" s="26"/>
      <c r="W99" s="25"/>
      <c r="X99" s="26"/>
      <c r="Y99" s="25"/>
      <c r="Z99" s="26"/>
      <c r="AA99" s="25"/>
      <c r="AB99" s="26"/>
      <c r="AC99" s="25"/>
      <c r="AD99" s="26"/>
      <c r="AE99" s="25"/>
      <c r="AF99" s="27"/>
    </row>
    <row r="100" spans="4:32" s="46" customFormat="1" x14ac:dyDescent="0.2">
      <c r="D100" s="25"/>
      <c r="E100" s="24"/>
      <c r="F100" s="52"/>
      <c r="Q100" s="24"/>
      <c r="R100" s="24"/>
      <c r="S100" s="25"/>
      <c r="T100" s="26"/>
      <c r="U100" s="25"/>
      <c r="V100" s="26"/>
      <c r="W100" s="25"/>
      <c r="X100" s="26"/>
      <c r="Y100" s="25"/>
      <c r="Z100" s="26"/>
      <c r="AA100" s="25"/>
      <c r="AB100" s="26"/>
      <c r="AC100" s="25"/>
      <c r="AD100" s="26"/>
      <c r="AE100" s="25"/>
      <c r="AF100" s="27"/>
    </row>
    <row r="101" spans="4:32" s="46" customFormat="1" x14ac:dyDescent="0.2">
      <c r="D101" s="25"/>
      <c r="E101" s="24"/>
      <c r="F101" s="52"/>
      <c r="Q101" s="24"/>
      <c r="R101" s="24"/>
      <c r="S101" s="25"/>
      <c r="T101" s="26"/>
      <c r="U101" s="25"/>
      <c r="V101" s="26"/>
      <c r="W101" s="25"/>
      <c r="X101" s="26"/>
      <c r="Y101" s="25"/>
      <c r="Z101" s="26"/>
      <c r="AA101" s="25"/>
      <c r="AB101" s="26"/>
      <c r="AC101" s="25"/>
      <c r="AD101" s="26"/>
      <c r="AE101" s="25"/>
      <c r="AF101" s="27"/>
    </row>
    <row r="102" spans="4:32" s="46" customFormat="1" x14ac:dyDescent="0.2">
      <c r="D102" s="25"/>
      <c r="E102" s="24"/>
      <c r="F102" s="52"/>
      <c r="Q102" s="24"/>
      <c r="R102" s="24"/>
      <c r="S102" s="25"/>
      <c r="T102" s="26"/>
      <c r="U102" s="25"/>
      <c r="V102" s="26"/>
      <c r="W102" s="25"/>
      <c r="X102" s="26"/>
      <c r="Y102" s="25"/>
      <c r="Z102" s="26"/>
      <c r="AA102" s="25"/>
      <c r="AB102" s="26"/>
      <c r="AC102" s="25"/>
      <c r="AD102" s="26"/>
      <c r="AE102" s="25"/>
      <c r="AF102" s="27"/>
    </row>
    <row r="103" spans="4:32" s="46" customFormat="1" x14ac:dyDescent="0.2">
      <c r="D103" s="25"/>
      <c r="E103" s="24"/>
      <c r="F103" s="52"/>
      <c r="Q103" s="24"/>
      <c r="R103" s="24"/>
      <c r="S103" s="25"/>
      <c r="T103" s="26"/>
      <c r="U103" s="25"/>
      <c r="V103" s="26"/>
      <c r="W103" s="25"/>
      <c r="X103" s="26"/>
      <c r="Y103" s="25"/>
      <c r="Z103" s="26"/>
      <c r="AA103" s="25"/>
      <c r="AB103" s="26"/>
      <c r="AC103" s="25"/>
      <c r="AD103" s="26"/>
      <c r="AE103" s="25"/>
      <c r="AF103" s="27"/>
    </row>
    <row r="104" spans="4:32" s="46" customFormat="1" x14ac:dyDescent="0.2">
      <c r="D104" s="25"/>
      <c r="E104" s="24"/>
      <c r="F104" s="52"/>
      <c r="Q104" s="24"/>
      <c r="R104" s="24"/>
      <c r="S104" s="25"/>
      <c r="T104" s="26"/>
      <c r="U104" s="25"/>
      <c r="V104" s="26"/>
      <c r="W104" s="25"/>
      <c r="X104" s="26"/>
      <c r="Y104" s="25"/>
      <c r="Z104" s="26"/>
      <c r="AA104" s="25"/>
      <c r="AB104" s="26"/>
      <c r="AC104" s="25"/>
      <c r="AD104" s="26"/>
      <c r="AE104" s="25"/>
      <c r="AF104" s="27"/>
    </row>
    <row r="105" spans="4:32" s="46" customFormat="1" x14ac:dyDescent="0.2">
      <c r="D105" s="25"/>
      <c r="E105" s="24"/>
      <c r="F105" s="52"/>
      <c r="Q105" s="24"/>
      <c r="R105" s="24"/>
      <c r="S105" s="25"/>
      <c r="T105" s="26"/>
      <c r="U105" s="25"/>
      <c r="V105" s="26"/>
      <c r="W105" s="25"/>
      <c r="X105" s="26"/>
      <c r="Y105" s="25"/>
      <c r="Z105" s="26"/>
      <c r="AA105" s="25"/>
      <c r="AB105" s="26"/>
      <c r="AC105" s="25"/>
      <c r="AD105" s="26"/>
      <c r="AE105" s="25"/>
      <c r="AF105" s="27"/>
    </row>
    <row r="106" spans="4:32" s="46" customFormat="1" x14ac:dyDescent="0.2">
      <c r="D106" s="25"/>
      <c r="E106" s="24"/>
      <c r="F106" s="52"/>
      <c r="Q106" s="24"/>
      <c r="R106" s="24"/>
      <c r="S106" s="25"/>
      <c r="T106" s="26"/>
      <c r="U106" s="25"/>
      <c r="V106" s="26"/>
      <c r="W106" s="25"/>
      <c r="X106" s="26"/>
      <c r="Y106" s="25"/>
      <c r="Z106" s="26"/>
      <c r="AA106" s="25"/>
      <c r="AB106" s="26"/>
      <c r="AC106" s="25"/>
      <c r="AD106" s="26"/>
      <c r="AE106" s="25"/>
      <c r="AF106" s="27"/>
    </row>
    <row r="107" spans="4:32" s="46" customFormat="1" x14ac:dyDescent="0.2">
      <c r="D107" s="25"/>
      <c r="E107" s="24"/>
      <c r="F107" s="52"/>
      <c r="Q107" s="24"/>
      <c r="R107" s="24"/>
      <c r="S107" s="25"/>
      <c r="T107" s="26"/>
      <c r="U107" s="25"/>
      <c r="V107" s="26"/>
      <c r="W107" s="25"/>
      <c r="X107" s="26"/>
      <c r="Y107" s="25"/>
      <c r="Z107" s="26"/>
      <c r="AA107" s="25"/>
      <c r="AB107" s="26"/>
      <c r="AC107" s="25"/>
      <c r="AD107" s="26"/>
      <c r="AE107" s="25"/>
      <c r="AF107" s="27"/>
    </row>
    <row r="108" spans="4:32" s="46" customFormat="1" x14ac:dyDescent="0.2">
      <c r="D108" s="25"/>
      <c r="E108" s="24"/>
      <c r="F108" s="52"/>
      <c r="Q108" s="24"/>
      <c r="R108" s="24"/>
      <c r="S108" s="25"/>
      <c r="T108" s="26"/>
      <c r="U108" s="25"/>
      <c r="V108" s="26"/>
      <c r="W108" s="25"/>
      <c r="X108" s="26"/>
      <c r="Y108" s="25"/>
      <c r="Z108" s="26"/>
      <c r="AA108" s="25"/>
      <c r="AB108" s="26"/>
      <c r="AC108" s="25"/>
      <c r="AD108" s="26"/>
      <c r="AE108" s="25"/>
      <c r="AF108" s="27"/>
    </row>
    <row r="109" spans="4:32" s="46" customFormat="1" x14ac:dyDescent="0.2">
      <c r="D109" s="25"/>
      <c r="E109" s="24"/>
      <c r="F109" s="52"/>
      <c r="Q109" s="24"/>
      <c r="R109" s="24"/>
      <c r="S109" s="25"/>
      <c r="T109" s="26"/>
      <c r="U109" s="25"/>
      <c r="V109" s="26"/>
      <c r="W109" s="25"/>
      <c r="X109" s="26"/>
      <c r="Y109" s="25"/>
      <c r="Z109" s="26"/>
      <c r="AA109" s="25"/>
      <c r="AB109" s="26"/>
      <c r="AC109" s="25"/>
      <c r="AD109" s="26"/>
      <c r="AE109" s="25"/>
      <c r="AF109" s="27"/>
    </row>
    <row r="110" spans="4:32" s="46" customFormat="1" x14ac:dyDescent="0.2">
      <c r="D110" s="25"/>
      <c r="E110" s="24"/>
      <c r="F110" s="52"/>
      <c r="Q110" s="24"/>
      <c r="R110" s="24"/>
      <c r="S110" s="25"/>
      <c r="T110" s="26"/>
      <c r="U110" s="25"/>
      <c r="V110" s="26"/>
      <c r="W110" s="25"/>
      <c r="X110" s="26"/>
      <c r="Y110" s="25"/>
      <c r="Z110" s="26"/>
      <c r="AA110" s="25"/>
      <c r="AB110" s="26"/>
      <c r="AC110" s="25"/>
      <c r="AD110" s="26"/>
      <c r="AE110" s="25"/>
      <c r="AF110" s="27"/>
    </row>
    <row r="111" spans="4:32" s="46" customFormat="1" x14ac:dyDescent="0.2">
      <c r="D111" s="25"/>
      <c r="E111" s="24"/>
      <c r="F111" s="52"/>
      <c r="Q111" s="24"/>
      <c r="R111" s="24"/>
      <c r="S111" s="25"/>
      <c r="T111" s="26"/>
      <c r="U111" s="25"/>
      <c r="V111" s="26"/>
      <c r="W111" s="25"/>
      <c r="X111" s="26"/>
      <c r="Y111" s="25"/>
      <c r="Z111" s="26"/>
      <c r="AA111" s="25"/>
      <c r="AB111" s="26"/>
      <c r="AC111" s="25"/>
      <c r="AD111" s="26"/>
      <c r="AE111" s="25"/>
      <c r="AF111" s="27"/>
    </row>
    <row r="112" spans="4:32" s="46" customFormat="1" x14ac:dyDescent="0.2">
      <c r="D112" s="25"/>
      <c r="E112" s="24"/>
      <c r="F112" s="52"/>
      <c r="Q112" s="24"/>
      <c r="R112" s="24"/>
      <c r="S112" s="25"/>
      <c r="T112" s="26"/>
      <c r="U112" s="25"/>
      <c r="V112" s="26"/>
      <c r="W112" s="25"/>
      <c r="X112" s="26"/>
      <c r="Y112" s="25"/>
      <c r="Z112" s="26"/>
      <c r="AA112" s="25"/>
      <c r="AB112" s="26"/>
      <c r="AC112" s="25"/>
      <c r="AD112" s="26"/>
      <c r="AE112" s="25"/>
      <c r="AF112" s="27"/>
    </row>
    <row r="113" spans="4:32" s="46" customFormat="1" x14ac:dyDescent="0.2">
      <c r="D113" s="25"/>
      <c r="E113" s="24"/>
      <c r="F113" s="52"/>
      <c r="Q113" s="24"/>
      <c r="R113" s="24"/>
      <c r="S113" s="25"/>
      <c r="T113" s="26"/>
      <c r="U113" s="25"/>
      <c r="V113" s="26"/>
      <c r="W113" s="25"/>
      <c r="X113" s="26"/>
      <c r="Y113" s="25"/>
      <c r="Z113" s="26"/>
      <c r="AA113" s="25"/>
      <c r="AB113" s="26"/>
      <c r="AC113" s="25"/>
      <c r="AD113" s="26"/>
      <c r="AE113" s="25"/>
      <c r="AF113" s="27"/>
    </row>
    <row r="114" spans="4:32" s="46" customFormat="1" x14ac:dyDescent="0.2">
      <c r="D114" s="25"/>
      <c r="E114" s="24"/>
      <c r="F114" s="52"/>
      <c r="Q114" s="24"/>
      <c r="R114" s="24"/>
      <c r="S114" s="25"/>
      <c r="T114" s="26"/>
      <c r="U114" s="25"/>
      <c r="V114" s="26"/>
      <c r="W114" s="25"/>
      <c r="X114" s="26"/>
      <c r="Y114" s="25"/>
      <c r="Z114" s="26"/>
      <c r="AA114" s="25"/>
      <c r="AB114" s="26"/>
      <c r="AC114" s="25"/>
      <c r="AD114" s="26"/>
      <c r="AE114" s="25"/>
      <c r="AF114" s="27"/>
    </row>
    <row r="115" spans="4:32" s="46" customFormat="1" x14ac:dyDescent="0.2">
      <c r="D115" s="25"/>
      <c r="E115" s="24"/>
      <c r="F115" s="52"/>
      <c r="Q115" s="24"/>
      <c r="R115" s="24"/>
      <c r="S115" s="25"/>
      <c r="T115" s="26"/>
      <c r="U115" s="25"/>
      <c r="V115" s="26"/>
      <c r="W115" s="25"/>
      <c r="X115" s="26"/>
      <c r="Y115" s="25"/>
      <c r="Z115" s="26"/>
      <c r="AA115" s="25"/>
      <c r="AB115" s="26"/>
      <c r="AC115" s="25"/>
      <c r="AD115" s="26"/>
      <c r="AE115" s="25"/>
      <c r="AF115" s="27"/>
    </row>
    <row r="116" spans="4:32" s="46" customFormat="1" x14ac:dyDescent="0.2">
      <c r="D116" s="25"/>
      <c r="E116" s="24"/>
      <c r="F116" s="52"/>
      <c r="Q116" s="24"/>
      <c r="R116" s="24"/>
      <c r="S116" s="25"/>
      <c r="T116" s="26"/>
      <c r="U116" s="25"/>
      <c r="V116" s="26"/>
      <c r="W116" s="25"/>
      <c r="X116" s="26"/>
      <c r="Y116" s="25"/>
      <c r="Z116" s="26"/>
      <c r="AA116" s="25"/>
      <c r="AB116" s="26"/>
      <c r="AC116" s="25"/>
      <c r="AD116" s="26"/>
      <c r="AE116" s="25"/>
      <c r="AF116" s="27"/>
    </row>
    <row r="117" spans="4:32" s="46" customFormat="1" x14ac:dyDescent="0.2">
      <c r="D117" s="25"/>
      <c r="E117" s="24"/>
      <c r="F117" s="52"/>
      <c r="Q117" s="24"/>
      <c r="R117" s="24"/>
      <c r="S117" s="25"/>
      <c r="T117" s="26"/>
      <c r="U117" s="25"/>
      <c r="V117" s="26"/>
      <c r="W117" s="25"/>
      <c r="X117" s="26"/>
      <c r="Y117" s="25"/>
      <c r="Z117" s="26"/>
      <c r="AA117" s="25"/>
      <c r="AB117" s="26"/>
      <c r="AC117" s="25"/>
      <c r="AD117" s="26"/>
      <c r="AE117" s="25"/>
      <c r="AF117" s="27"/>
    </row>
    <row r="118" spans="4:32" s="46" customFormat="1" x14ac:dyDescent="0.2">
      <c r="D118" s="25"/>
      <c r="E118" s="24"/>
      <c r="F118" s="52"/>
      <c r="Q118" s="24"/>
      <c r="R118" s="24"/>
      <c r="S118" s="25"/>
      <c r="T118" s="26"/>
      <c r="U118" s="25"/>
      <c r="V118" s="26"/>
      <c r="W118" s="25"/>
      <c r="X118" s="26"/>
      <c r="Y118" s="25"/>
      <c r="Z118" s="26"/>
      <c r="AA118" s="25"/>
      <c r="AB118" s="26"/>
      <c r="AC118" s="25"/>
      <c r="AD118" s="26"/>
      <c r="AE118" s="25"/>
      <c r="AF118" s="27"/>
    </row>
  </sheetData>
  <mergeCells count="6">
    <mergeCell ref="A1:P1"/>
    <mergeCell ref="A2:P2"/>
    <mergeCell ref="N3:Q3"/>
    <mergeCell ref="N4:Q4"/>
    <mergeCell ref="AA2:AD2"/>
    <mergeCell ref="AA3:AD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FY 2022</vt:lpstr>
      <vt:lpstr>FY 2022+.50</vt:lpstr>
      <vt:lpstr>FY 2023 ($1)</vt:lpstr>
    </vt:vector>
  </TitlesOfParts>
  <Company>Garrard County Schools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Miniard, Denise</dc:creator>
  <cp:lastModifiedBy>Coffey, Stacy</cp:lastModifiedBy>
  <dcterms:created xsi:type="dcterms:W3CDTF">2021-05-03T12:58:09Z</dcterms:created>
  <dcterms:modified xsi:type="dcterms:W3CDTF">2022-04-11T13:31:46Z</dcterms:modified>
</cp:coreProperties>
</file>