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231000N7\SuptOff\MSOFFICE\BDMTGS\2022\Feb 2022\"/>
    </mc:Choice>
  </mc:AlternateContent>
  <bookViews>
    <workbookView xWindow="0" yWindow="0" windowWidth="28800" windowHeight="11700"/>
  </bookViews>
  <sheets>
    <sheet name="Summary" sheetId="1" r:id="rId1"/>
    <sheet name="Factors" sheetId="2" r:id="rId2"/>
    <sheet name="Class" sheetId="3" r:id="rId3"/>
    <sheet name="Cert" sheetId="4" r:id="rId4"/>
    <sheet name="Enrollment" sheetId="5" r:id="rId5"/>
    <sheet name="Admin" sheetId="6" r:id="rId6"/>
  </sheets>
  <calcPr calcId="162913"/>
  <extLst>
    <ext uri="GoogleSheetsCustomDataVersion1">
      <go:sheetsCustomData xmlns:go="http://customooxmlschemas.google.com/" r:id="rId10" roundtripDataSignature="AMtx7mhHOTu8CowaOLt7Md9y670+fDwR+g=="/>
    </ext>
  </extLst>
</workbook>
</file>

<file path=xl/calcChain.xml><?xml version="1.0" encoding="utf-8"?>
<calcChain xmlns="http://schemas.openxmlformats.org/spreadsheetml/2006/main">
  <c r="J25" i="6" l="1"/>
  <c r="D25" i="6"/>
  <c r="J24" i="6"/>
  <c r="J23" i="6"/>
  <c r="D23" i="6"/>
  <c r="J22" i="6"/>
  <c r="D22" i="6"/>
  <c r="J21" i="6"/>
  <c r="D21" i="6"/>
  <c r="J20" i="6"/>
  <c r="D20" i="6"/>
  <c r="J19" i="6"/>
  <c r="D19" i="6"/>
  <c r="J18" i="6"/>
  <c r="D18" i="6"/>
  <c r="J17" i="6"/>
  <c r="D17" i="6"/>
  <c r="J16" i="6"/>
  <c r="D16" i="6"/>
  <c r="J15" i="6"/>
  <c r="D15" i="6"/>
  <c r="J14" i="6"/>
  <c r="D14" i="6"/>
  <c r="J13" i="6"/>
  <c r="D13" i="6"/>
  <c r="J12" i="6"/>
  <c r="D12" i="6"/>
  <c r="J11" i="6"/>
  <c r="D11" i="6"/>
  <c r="J10" i="6"/>
  <c r="D10" i="6"/>
  <c r="J9" i="6"/>
  <c r="D9" i="6"/>
  <c r="J8" i="6"/>
  <c r="D8" i="6"/>
  <c r="J7" i="6"/>
  <c r="D7" i="6"/>
  <c r="J6" i="6"/>
  <c r="D6" i="6"/>
  <c r="J5" i="6"/>
  <c r="D5" i="6"/>
  <c r="J4" i="6"/>
  <c r="D4" i="6"/>
  <c r="J3" i="6"/>
  <c r="D3" i="6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Q26" i="5"/>
  <c r="P26" i="5"/>
  <c r="Q25" i="5"/>
  <c r="P25" i="5"/>
  <c r="Q24" i="5"/>
  <c r="P24" i="5"/>
  <c r="Q23" i="5"/>
  <c r="P23" i="5"/>
  <c r="Q22" i="5"/>
  <c r="P22" i="5"/>
  <c r="Q21" i="5"/>
  <c r="P21" i="5"/>
  <c r="Q20" i="5"/>
  <c r="P20" i="5"/>
  <c r="Q19" i="5"/>
  <c r="P19" i="5"/>
  <c r="Q18" i="5"/>
  <c r="P18" i="5"/>
  <c r="Q17" i="5"/>
  <c r="P17" i="5"/>
  <c r="Q16" i="5"/>
  <c r="P16" i="5"/>
  <c r="Q15" i="5"/>
  <c r="P15" i="5"/>
  <c r="Q14" i="5"/>
  <c r="P14" i="5"/>
  <c r="Q13" i="5"/>
  <c r="P13" i="5"/>
  <c r="Q12" i="5"/>
  <c r="P12" i="5"/>
  <c r="Q11" i="5"/>
  <c r="P11" i="5"/>
  <c r="Q10" i="5"/>
  <c r="P10" i="5"/>
  <c r="Q9" i="5"/>
  <c r="P9" i="5"/>
  <c r="Q8" i="5"/>
  <c r="P8" i="5"/>
  <c r="Q7" i="5"/>
  <c r="P7" i="5"/>
  <c r="Q6" i="5"/>
  <c r="Q31" i="5" s="1"/>
  <c r="P6" i="5"/>
  <c r="P31" i="5" s="1"/>
  <c r="E21" i="4"/>
  <c r="E18" i="4"/>
  <c r="H12" i="4"/>
  <c r="H6" i="4"/>
  <c r="X28" i="3"/>
  <c r="V28" i="3"/>
  <c r="O28" i="3"/>
  <c r="N28" i="3"/>
  <c r="I28" i="3"/>
  <c r="H28" i="3"/>
  <c r="G28" i="3"/>
  <c r="F28" i="3"/>
  <c r="E28" i="3"/>
  <c r="D28" i="3"/>
  <c r="C28" i="3"/>
  <c r="U23" i="3"/>
  <c r="K23" i="3"/>
  <c r="L23" i="3" s="1"/>
  <c r="J23" i="3"/>
  <c r="U22" i="3"/>
  <c r="K22" i="3"/>
  <c r="L22" i="3" s="1"/>
  <c r="J22" i="3"/>
  <c r="U21" i="3"/>
  <c r="K21" i="3"/>
  <c r="L21" i="3" s="1"/>
  <c r="J21" i="3"/>
  <c r="U20" i="3"/>
  <c r="K20" i="3"/>
  <c r="J20" i="3"/>
  <c r="U19" i="3"/>
  <c r="K19" i="3"/>
  <c r="L19" i="3" s="1"/>
  <c r="J19" i="3"/>
  <c r="U18" i="3"/>
  <c r="K18" i="3"/>
  <c r="L18" i="3" s="1"/>
  <c r="J18" i="3"/>
  <c r="U17" i="3"/>
  <c r="K17" i="3"/>
  <c r="L17" i="3" s="1"/>
  <c r="J17" i="3"/>
  <c r="U16" i="3"/>
  <c r="K16" i="3"/>
  <c r="L16" i="3" s="1"/>
  <c r="J16" i="3"/>
  <c r="U15" i="3"/>
  <c r="K15" i="3"/>
  <c r="L15" i="3" s="1"/>
  <c r="J15" i="3"/>
  <c r="U14" i="3"/>
  <c r="K14" i="3"/>
  <c r="L14" i="3" s="1"/>
  <c r="J14" i="3"/>
  <c r="U13" i="3"/>
  <c r="K13" i="3"/>
  <c r="L13" i="3" s="1"/>
  <c r="J13" i="3"/>
  <c r="U12" i="3"/>
  <c r="K12" i="3"/>
  <c r="L12" i="3" s="1"/>
  <c r="J12" i="3"/>
  <c r="U11" i="3"/>
  <c r="K11" i="3"/>
  <c r="K28" i="3" s="1"/>
  <c r="J11" i="3"/>
  <c r="J28" i="3" s="1"/>
  <c r="U10" i="3"/>
  <c r="U9" i="3"/>
  <c r="U8" i="3"/>
  <c r="U7" i="3"/>
  <c r="Z6" i="3"/>
  <c r="U5" i="3"/>
  <c r="U4" i="3"/>
  <c r="Z3" i="3"/>
  <c r="Z28" i="3" s="1"/>
  <c r="U3" i="3"/>
  <c r="U28" i="3" s="1"/>
  <c r="P39" i="2"/>
  <c r="O39" i="2"/>
  <c r="N39" i="2"/>
  <c r="M39" i="2"/>
  <c r="L39" i="2"/>
  <c r="K39" i="2"/>
  <c r="I39" i="2"/>
  <c r="H39" i="2"/>
  <c r="G39" i="2"/>
  <c r="F39" i="2"/>
  <c r="J35" i="2"/>
  <c r="D35" i="2"/>
  <c r="C35" i="2"/>
  <c r="B26" i="1" s="1"/>
  <c r="G26" i="1" s="1"/>
  <c r="B35" i="2"/>
  <c r="J34" i="2"/>
  <c r="D34" i="2"/>
  <c r="C34" i="2"/>
  <c r="B34" i="2"/>
  <c r="J33" i="2"/>
  <c r="D24" i="1" s="1"/>
  <c r="G24" i="1" s="1"/>
  <c r="D33" i="2"/>
  <c r="C33" i="2"/>
  <c r="B33" i="2"/>
  <c r="J32" i="2"/>
  <c r="D23" i="1" s="1"/>
  <c r="D32" i="2"/>
  <c r="C32" i="2"/>
  <c r="B32" i="2"/>
  <c r="J31" i="2"/>
  <c r="D31" i="2"/>
  <c r="C31" i="2"/>
  <c r="B22" i="1" s="1"/>
  <c r="G22" i="1" s="1"/>
  <c r="B31" i="2"/>
  <c r="J30" i="2"/>
  <c r="D30" i="2"/>
  <c r="C30" i="2"/>
  <c r="B30" i="2"/>
  <c r="J29" i="2"/>
  <c r="D20" i="1" s="1"/>
  <c r="G20" i="1" s="1"/>
  <c r="D29" i="2"/>
  <c r="C29" i="2"/>
  <c r="B29" i="2"/>
  <c r="J28" i="2"/>
  <c r="D19" i="1" s="1"/>
  <c r="D28" i="2"/>
  <c r="C28" i="2"/>
  <c r="B28" i="2"/>
  <c r="J27" i="2"/>
  <c r="D27" i="2"/>
  <c r="C27" i="2"/>
  <c r="B18" i="1" s="1"/>
  <c r="G18" i="1" s="1"/>
  <c r="B27" i="2"/>
  <c r="J26" i="2"/>
  <c r="D26" i="2"/>
  <c r="C26" i="2"/>
  <c r="B26" i="2"/>
  <c r="J25" i="2"/>
  <c r="D16" i="1" s="1"/>
  <c r="G16" i="1" s="1"/>
  <c r="D25" i="2"/>
  <c r="C25" i="2"/>
  <c r="B25" i="2"/>
  <c r="J24" i="2"/>
  <c r="D15" i="1" s="1"/>
  <c r="D24" i="2"/>
  <c r="C24" i="2"/>
  <c r="B24" i="2"/>
  <c r="J23" i="2"/>
  <c r="D23" i="2"/>
  <c r="C23" i="2"/>
  <c r="B14" i="1" s="1"/>
  <c r="G14" i="1" s="1"/>
  <c r="B23" i="2"/>
  <c r="J22" i="2"/>
  <c r="D13" i="1" s="1"/>
  <c r="D22" i="2"/>
  <c r="C22" i="2"/>
  <c r="B22" i="2"/>
  <c r="J21" i="2"/>
  <c r="D21" i="2"/>
  <c r="C21" i="2"/>
  <c r="B12" i="1" s="1"/>
  <c r="G12" i="1" s="1"/>
  <c r="B21" i="2"/>
  <c r="D20" i="2"/>
  <c r="C11" i="1" s="1"/>
  <c r="C20" i="2"/>
  <c r="B20" i="2"/>
  <c r="J19" i="2"/>
  <c r="D19" i="2"/>
  <c r="C19" i="2"/>
  <c r="B19" i="2"/>
  <c r="B10" i="1" s="1"/>
  <c r="G10" i="1" s="1"/>
  <c r="J18" i="2"/>
  <c r="D18" i="2"/>
  <c r="C9" i="1" s="1"/>
  <c r="C18" i="2"/>
  <c r="B18" i="2"/>
  <c r="J17" i="2"/>
  <c r="D17" i="2"/>
  <c r="C8" i="1" s="1"/>
  <c r="C17" i="2"/>
  <c r="B17" i="2"/>
  <c r="J16" i="2"/>
  <c r="D16" i="2"/>
  <c r="C16" i="2"/>
  <c r="B16" i="2"/>
  <c r="B7" i="1" s="1"/>
  <c r="G7" i="1" s="1"/>
  <c r="J15" i="2"/>
  <c r="J39" i="2" s="1"/>
  <c r="D15" i="2"/>
  <c r="D39" i="2" s="1"/>
  <c r="C15" i="2"/>
  <c r="C39" i="2" s="1"/>
  <c r="B15" i="2"/>
  <c r="B39" i="2" s="1"/>
  <c r="B10" i="2"/>
  <c r="B11" i="2" s="1"/>
  <c r="C6" i="2"/>
  <c r="B6" i="2"/>
  <c r="J30" i="1"/>
  <c r="H28" i="1"/>
  <c r="G28" i="1"/>
  <c r="F28" i="1"/>
  <c r="C28" i="1"/>
  <c r="B28" i="1"/>
  <c r="H27" i="1"/>
  <c r="F27" i="1"/>
  <c r="C27" i="1"/>
  <c r="B27" i="1"/>
  <c r="G27" i="1" s="1"/>
  <c r="H26" i="1"/>
  <c r="D26" i="1"/>
  <c r="C26" i="1"/>
  <c r="H25" i="1"/>
  <c r="D25" i="1"/>
  <c r="G25" i="1" s="1"/>
  <c r="C25" i="1"/>
  <c r="B25" i="1"/>
  <c r="H24" i="1"/>
  <c r="C24" i="1"/>
  <c r="B24" i="1"/>
  <c r="H23" i="1"/>
  <c r="C23" i="1"/>
  <c r="B23" i="1"/>
  <c r="G23" i="1" s="1"/>
  <c r="H22" i="1"/>
  <c r="D22" i="1"/>
  <c r="C22" i="1"/>
  <c r="H21" i="1"/>
  <c r="D21" i="1"/>
  <c r="G21" i="1" s="1"/>
  <c r="C21" i="1"/>
  <c r="B21" i="1"/>
  <c r="H20" i="1"/>
  <c r="C20" i="1"/>
  <c r="B20" i="1"/>
  <c r="H19" i="1"/>
  <c r="C19" i="1"/>
  <c r="B19" i="1"/>
  <c r="H18" i="1"/>
  <c r="D18" i="1"/>
  <c r="C18" i="1"/>
  <c r="H17" i="1"/>
  <c r="D17" i="1"/>
  <c r="G17" i="1" s="1"/>
  <c r="C17" i="1"/>
  <c r="B17" i="1"/>
  <c r="H16" i="1"/>
  <c r="C16" i="1"/>
  <c r="B16" i="1"/>
  <c r="H15" i="1"/>
  <c r="C15" i="1"/>
  <c r="B15" i="1"/>
  <c r="G15" i="1" s="1"/>
  <c r="H14" i="1"/>
  <c r="D14" i="1"/>
  <c r="C14" i="1"/>
  <c r="H13" i="1"/>
  <c r="E13" i="1"/>
  <c r="C13" i="1"/>
  <c r="B13" i="1"/>
  <c r="H12" i="1"/>
  <c r="E12" i="1"/>
  <c r="D12" i="1"/>
  <c r="C12" i="1"/>
  <c r="H11" i="1"/>
  <c r="E11" i="1"/>
  <c r="D11" i="1"/>
  <c r="B11" i="1"/>
  <c r="H10" i="1"/>
  <c r="E10" i="1"/>
  <c r="D10" i="1"/>
  <c r="C10" i="1"/>
  <c r="H9" i="1"/>
  <c r="E9" i="1"/>
  <c r="D9" i="1"/>
  <c r="B9" i="1"/>
  <c r="H8" i="1"/>
  <c r="F8" i="1"/>
  <c r="E8" i="1"/>
  <c r="E30" i="1" s="1"/>
  <c r="F31" i="1" s="1"/>
  <c r="D8" i="1"/>
  <c r="B8" i="1"/>
  <c r="G8" i="1" s="1"/>
  <c r="H7" i="1"/>
  <c r="F7" i="1"/>
  <c r="E7" i="1"/>
  <c r="D7" i="1"/>
  <c r="D30" i="1" s="1"/>
  <c r="C7" i="1"/>
  <c r="H6" i="1"/>
  <c r="H30" i="1" s="1"/>
  <c r="F6" i="1"/>
  <c r="E6" i="1"/>
  <c r="D6" i="1"/>
  <c r="C6" i="1"/>
  <c r="C30" i="1" s="1"/>
  <c r="B6" i="1"/>
  <c r="B30" i="1" l="1"/>
  <c r="G9" i="1"/>
  <c r="G11" i="1"/>
  <c r="G13" i="1"/>
  <c r="G19" i="1"/>
  <c r="L11" i="3"/>
  <c r="L28" i="3" s="1"/>
  <c r="G6" i="1"/>
  <c r="G30" i="1" l="1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color rgb="FF000000"/>
            <rFont val="Arial"/>
          </rPr>
          <t>======
ID#AAAALGcOIfQ
William S. Day    (2021-01-15 20:56:51)
Salary totals are for comparison only. Positions will be funded at actual salary of employee in the position.</t>
        </r>
      </text>
    </comment>
    <comment ref="C4" authorId="0" shapeId="0">
      <text>
        <r>
          <rPr>
            <sz val="10"/>
            <color rgb="FF000000"/>
            <rFont val="Arial"/>
          </rPr>
          <t>======
ID#AAAALGcOIfM
William S. Day    (2021-01-15 20:56:51)
Salary totals are for comparison only. Positions will be funded at actual salary of employee in the position.</t>
        </r>
      </text>
    </comment>
    <comment ref="E4" authorId="0" shapeId="0">
      <text>
        <r>
          <rPr>
            <sz val="10"/>
            <color rgb="FF000000"/>
            <rFont val="Arial"/>
          </rPr>
          <t>======
ID#AAAALGcOIfI
Bill Day    (2021-01-15 20:56:51)
Items from school needs lists including in Tentative Budget for Board approval.</t>
        </r>
      </text>
    </comment>
    <comment ref="B5" authorId="0" shapeId="0">
      <text>
        <r>
          <rPr>
            <sz val="10"/>
            <color rgb="FF000000"/>
            <rFont val="Arial"/>
          </rPr>
          <t>======
ID#AAAALGcOIfA
William S. Day    (2021-01-15 20:56:51)
Certified based on staffing allocation at average teacher salary of $39,632</t>
        </r>
      </text>
    </comment>
    <comment ref="C5" authorId="0" shapeId="0">
      <text>
        <r>
          <rPr>
            <sz val="10"/>
            <color rgb="FF000000"/>
            <rFont val="Arial"/>
          </rPr>
          <t>======
ID#AAAALGcOIe8
William S. Day    (2021-01-15 20:56:51)
Classified based on staffing allocation for Office Manager, Bookkeeper, Clerks, and Assistants at average Assistant salary.</t>
        </r>
      </text>
    </comment>
    <comment ref="D5" authorId="0" shapeId="0">
      <text>
        <r>
          <rPr>
            <sz val="10"/>
            <color rgb="FF000000"/>
            <rFont val="Arial"/>
          </rPr>
          <t>======
ID#AAAALGcOIfE
William S. Day    (2021-01-15 20:56:51)
Per Pupil amount is $123 times the school enrollment projection.</t>
        </r>
      </text>
    </comment>
    <comment ref="E5" authorId="0" shapeId="0">
      <text>
        <r>
          <rPr>
            <sz val="10"/>
            <color rgb="FF000000"/>
            <rFont val="Arial"/>
          </rPr>
          <t>======
ID#AAAALGcOIe0
William S. Day    (2021-01-15 20:56:51)
Furniture - $4/Stu.,   Band &amp; Fees - $25/HS Stu.,   Nurse supplies - $500/HS,   AP classes - $200/class,   Textbooks - $65/HS Stu.</t>
        </r>
      </text>
    </comment>
    <comment ref="F5" authorId="0" shapeId="0">
      <text>
        <r>
          <rPr>
            <sz val="10"/>
            <color rgb="FF000000"/>
            <rFont val="Arial"/>
          </rPr>
          <t>======
ID#AAAALGcOIe4
William S. Day    (2021-01-15 20:56:51)
School requests approved from needs lists. Includes approved staff requests as well as other requests.</t>
        </r>
      </text>
    </comment>
    <comment ref="H5" authorId="0" shapeId="0">
      <text>
        <r>
          <rPr>
            <sz val="10"/>
            <color rgb="FF000000"/>
            <rFont val="Arial"/>
          </rPr>
          <t>======
ID#AAAALGcOIfU
William S. Day    (2021-01-15 20:56:51)
65% of PD Grant is allocated to schools based on ADA.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Icst90X1cDxychhqgiLQuJy4W8g=="/>
    </ext>
  </extLst>
</comments>
</file>

<file path=xl/sharedStrings.xml><?xml version="1.0" encoding="utf-8"?>
<sst xmlns="http://schemas.openxmlformats.org/spreadsheetml/2006/main" count="322" uniqueCount="168">
  <si>
    <t>Hardin County Schools</t>
  </si>
  <si>
    <t>SBDM Allocations 2022-2023</t>
  </si>
  <si>
    <t>Section 4</t>
  </si>
  <si>
    <t>Section 5</t>
  </si>
  <si>
    <t>Section 6</t>
  </si>
  <si>
    <t>Section 7</t>
  </si>
  <si>
    <t>Section 8</t>
  </si>
  <si>
    <t>School</t>
  </si>
  <si>
    <t>Certified</t>
  </si>
  <si>
    <t>Classified</t>
  </si>
  <si>
    <t>Per Pupil</t>
  </si>
  <si>
    <t xml:space="preserve"> Band, etc.</t>
  </si>
  <si>
    <t>Replacement Fee</t>
  </si>
  <si>
    <t xml:space="preserve">Total Fund 1 </t>
  </si>
  <si>
    <t>PD</t>
  </si>
  <si>
    <t>Field Trips</t>
  </si>
  <si>
    <t>CENTRAL HARDIN</t>
  </si>
  <si>
    <t>JHHS</t>
  </si>
  <si>
    <t>NORTH</t>
  </si>
  <si>
    <t>ALTON</t>
  </si>
  <si>
    <t>BLUEGRASS</t>
  </si>
  <si>
    <t>EAST</t>
  </si>
  <si>
    <t>NORTH MIDDLE</t>
  </si>
  <si>
    <t>WEST</t>
  </si>
  <si>
    <t>BURKHEAD</t>
  </si>
  <si>
    <t>CECILIA VALLEY</t>
  </si>
  <si>
    <t>CREEKSIDE</t>
  </si>
  <si>
    <t>HEARTLAND</t>
  </si>
  <si>
    <t>LAKEWOOD</t>
  </si>
  <si>
    <t>LINCOLN TRAIL</t>
  </si>
  <si>
    <t>MEADOW VIEW</t>
  </si>
  <si>
    <t>NEW HIGHLAND</t>
  </si>
  <si>
    <t>NORTH PARK</t>
  </si>
  <si>
    <t>RADCLIFF ELE</t>
  </si>
  <si>
    <t>RINEYVILLE</t>
  </si>
  <si>
    <t>VINE GROVE</t>
  </si>
  <si>
    <t>WOODLAND</t>
  </si>
  <si>
    <t>Lincoln Village</t>
  </si>
  <si>
    <t>Day Treatment</t>
  </si>
  <si>
    <t>Totals</t>
  </si>
  <si>
    <t xml:space="preserve"> </t>
  </si>
  <si>
    <t>Notes:</t>
  </si>
  <si>
    <t>Certified based on staffing allocation at average teacher salary of $55,779</t>
  </si>
  <si>
    <t xml:space="preserve">Classified based on staffing allocation for Office Manager, Bookkeeper, Clerks, Custodian and Inst Aides, Kindergarten, Primary 1 to 3. </t>
  </si>
  <si>
    <t>Alternative Programs do not fall under SBDM management and therefore are not included on this SBDM Allocation Page.</t>
  </si>
  <si>
    <t>Salary totals are for comparison only. Positions will be funded at actual salary of employee in the position.</t>
  </si>
  <si>
    <t>Vacant positions will be funded at 95% of average salary for the position.  The above dollar amounts do not include Preschool, Title I and Special Ed. Staff</t>
  </si>
  <si>
    <t>High Schools receive $400 for AP Workshop plus $200 for each AP class offered.  A fee/replacement of $ 12.50 per enrollment is allocated to high schools.</t>
  </si>
  <si>
    <t xml:space="preserve"> Per Pupil based on $115 per projected enrollment.</t>
  </si>
  <si>
    <t xml:space="preserve">SBDM Allocations </t>
  </si>
  <si>
    <t>Teachers</t>
  </si>
  <si>
    <t>HCS Average Salary</t>
  </si>
  <si>
    <t>95% Average Salary</t>
  </si>
  <si>
    <t>PPA</t>
  </si>
  <si>
    <t>Professional Development</t>
  </si>
  <si>
    <t>65% Prof. Dev.</t>
  </si>
  <si>
    <t>is allocated to the schools based on ADA.</t>
  </si>
  <si>
    <t>Per Pupil Amount</t>
  </si>
  <si>
    <t>Position Allocations</t>
  </si>
  <si>
    <t>Admin</t>
  </si>
  <si>
    <t>Band</t>
  </si>
  <si>
    <t>Nurse</t>
  </si>
  <si>
    <t>Enrollment</t>
  </si>
  <si>
    <t>Funiture</t>
  </si>
  <si>
    <t>Staff #</t>
  </si>
  <si>
    <t>Staff Amt</t>
  </si>
  <si>
    <t>Other</t>
  </si>
  <si>
    <t>Competitive</t>
  </si>
  <si>
    <t xml:space="preserve">*Classified Allocations include Offfice Mgr, Bookkeeper, Clerks, Inst Aides, Kindergarten, Custodians, and Primary 1 to 3.  </t>
  </si>
  <si>
    <t>These numbers do not include Preschool, Title I and Special Ed.</t>
  </si>
  <si>
    <t>High Schools receive an initial $400 plus $200 for each AP class.</t>
  </si>
  <si>
    <t>Total</t>
  </si>
  <si>
    <t>PS</t>
  </si>
  <si>
    <t>KIND</t>
  </si>
  <si>
    <t>PRIM</t>
  </si>
  <si>
    <t>Proj</t>
  </si>
  <si>
    <t>Office</t>
  </si>
  <si>
    <t>Book</t>
  </si>
  <si>
    <t>Clerk</t>
  </si>
  <si>
    <t>Cust.</t>
  </si>
  <si>
    <t>Inst</t>
  </si>
  <si>
    <t>Kinder</t>
  </si>
  <si>
    <t>Primary</t>
  </si>
  <si>
    <t>Total Gen</t>
  </si>
  <si>
    <t>Pre</t>
  </si>
  <si>
    <t>*SP</t>
  </si>
  <si>
    <t>Inc/</t>
  </si>
  <si>
    <t>K-5</t>
  </si>
  <si>
    <t>Mgr</t>
  </si>
  <si>
    <t>keeper</t>
  </si>
  <si>
    <t>Asst</t>
  </si>
  <si>
    <t>garten</t>
  </si>
  <si>
    <t>1 to 3</t>
  </si>
  <si>
    <t>Class</t>
  </si>
  <si>
    <t>school</t>
  </si>
  <si>
    <t>ED</t>
  </si>
  <si>
    <t>Dec</t>
  </si>
  <si>
    <t>Central Hardin</t>
  </si>
  <si>
    <t>John Hardin</t>
  </si>
  <si>
    <t>North Hardin</t>
  </si>
  <si>
    <t>Alton</t>
  </si>
  <si>
    <t>Bluegrass</t>
  </si>
  <si>
    <t>East</t>
  </si>
  <si>
    <t>North Middle</t>
  </si>
  <si>
    <t>West</t>
  </si>
  <si>
    <t>Burkhead</t>
  </si>
  <si>
    <t>Cecilia Valley</t>
  </si>
  <si>
    <t>Creekside</t>
  </si>
  <si>
    <t>Heartland</t>
  </si>
  <si>
    <t>Lakewood</t>
  </si>
  <si>
    <t>Lincoln Trail</t>
  </si>
  <si>
    <t>Meadow View</t>
  </si>
  <si>
    <t>New Highland</t>
  </si>
  <si>
    <t>North Park</t>
  </si>
  <si>
    <t xml:space="preserve">Radcliff </t>
  </si>
  <si>
    <t>Rineyville</t>
  </si>
  <si>
    <t>Vine Grove</t>
  </si>
  <si>
    <t>Woodland</t>
  </si>
  <si>
    <t>ECCC</t>
  </si>
  <si>
    <t>College View</t>
  </si>
  <si>
    <t>Dow Corning</t>
  </si>
  <si>
    <t>SCHOOL</t>
  </si>
  <si>
    <t>ENR</t>
  </si>
  <si>
    <t>Regular</t>
  </si>
  <si>
    <t>FA/PE</t>
  </si>
  <si>
    <t>TOTAL</t>
  </si>
  <si>
    <t>Chg frm</t>
  </si>
  <si>
    <t>Spec Ed</t>
  </si>
  <si>
    <t>PS ENR</t>
  </si>
  <si>
    <t>PS Tchrs</t>
  </si>
  <si>
    <t>Chg from</t>
  </si>
  <si>
    <t>24-1</t>
  </si>
  <si>
    <t>25-1</t>
  </si>
  <si>
    <t>Ttl</t>
  </si>
  <si>
    <t>150-1</t>
  </si>
  <si>
    <t>Current</t>
  </si>
  <si>
    <t>current</t>
  </si>
  <si>
    <t>K-3</t>
  </si>
  <si>
    <t>4 &amp; 5</t>
  </si>
  <si>
    <t>James T Alton</t>
  </si>
  <si>
    <t>East Hardin</t>
  </si>
  <si>
    <t>West Hardin</t>
  </si>
  <si>
    <t>Radcliff</t>
  </si>
  <si>
    <t>Reg Tchrs</t>
  </si>
  <si>
    <t>EC3</t>
  </si>
  <si>
    <t>Dow Chemical</t>
  </si>
  <si>
    <t>With</t>
  </si>
  <si>
    <t>W/O Pre</t>
  </si>
  <si>
    <t>21-22</t>
  </si>
  <si>
    <t>KG</t>
  </si>
  <si>
    <t>Preschool</t>
  </si>
  <si>
    <t>COLLEGE VIEW</t>
  </si>
  <si>
    <t>TOTALS</t>
  </si>
  <si>
    <t>Rev. 1/30/18</t>
  </si>
  <si>
    <t xml:space="preserve">Projected* </t>
  </si>
  <si>
    <t>Spec. Ed.</t>
  </si>
  <si>
    <t xml:space="preserve">Total </t>
  </si>
  <si>
    <t>Principal</t>
  </si>
  <si>
    <t>Asst.</t>
  </si>
  <si>
    <t>Counselor</t>
  </si>
  <si>
    <t>Dis</t>
  </si>
  <si>
    <t>Librarian</t>
  </si>
  <si>
    <t>Add-on</t>
  </si>
  <si>
    <t>Allocation</t>
  </si>
  <si>
    <t>cretionary</t>
  </si>
  <si>
    <t>Adm</t>
  </si>
  <si>
    <t>Inc/Dec</t>
  </si>
  <si>
    <t>* Includes Preschool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</si>
</sst>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_);\(#,##0.0\)"/>
    <numFmt numFmtId="167" formatCode="0.0"/>
  </numFmts>
  <fonts count="27" x14ac:knownFonts="1">
    <font>
      <sz val="10"/>
      <color rgb="FF000000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FFFFFF"/>
      <name val="Arial"/>
    </font>
    <font>
      <b/>
      <sz val="11"/>
      <color theme="1"/>
      <name val="Calibri"/>
    </font>
    <font>
      <sz val="10"/>
      <color rgb="FFFFFFFF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1"/>
      <color rgb="FFFF0000"/>
      <name val="Calibri"/>
    </font>
    <font>
      <sz val="10"/>
      <color theme="1"/>
      <name val="Times New Roman"/>
    </font>
    <font>
      <b/>
      <sz val="8"/>
      <color theme="1"/>
      <name val="Arial"/>
    </font>
    <font>
      <sz val="8"/>
      <color theme="1"/>
      <name val="Arial"/>
    </font>
    <font>
      <sz val="10"/>
      <color rgb="FFFF0000"/>
      <name val="Arial"/>
    </font>
    <font>
      <sz val="9"/>
      <color theme="1"/>
      <name val="Arial"/>
    </font>
    <font>
      <b/>
      <i/>
      <sz val="10"/>
      <color theme="1"/>
      <name val="Arial"/>
    </font>
    <font>
      <i/>
      <sz val="10"/>
      <color theme="1"/>
      <name val="Arial"/>
    </font>
    <font>
      <sz val="11"/>
      <color rgb="FF000000"/>
      <name val="Calibri"/>
    </font>
    <font>
      <sz val="11"/>
      <color theme="1"/>
      <name val="Calibri"/>
    </font>
    <font>
      <sz val="10"/>
      <color theme="1"/>
      <name val="Calibri"/>
    </font>
    <font>
      <sz val="10"/>
      <color rgb="FF3366FF"/>
      <name val="Arial"/>
    </font>
    <font>
      <sz val="11"/>
      <color rgb="FF800080"/>
      <name val="Calibri"/>
    </font>
    <font>
      <sz val="11"/>
      <color rgb="FF333399"/>
      <name val="Calibri"/>
    </font>
    <font>
      <b/>
      <sz val="11"/>
      <color rgb="FFFF0000"/>
      <name val="Calibri"/>
    </font>
    <font>
      <sz val="10"/>
      <color theme="1"/>
      <name val="Calibri"/>
    </font>
    <font>
      <sz val="12"/>
      <color theme="1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00FF00"/>
        <bgColor rgb="FF00FF00"/>
      </patternFill>
    </fill>
    <fill>
      <patternFill patternType="solid">
        <fgColor rgb="FFFFF2CC"/>
        <bgColor rgb="FFFFF2CC"/>
      </patternFill>
    </fill>
    <fill>
      <patternFill patternType="solid">
        <fgColor rgb="FFEA9999"/>
        <bgColor rgb="FFEA9999"/>
      </patternFill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 applyFont="1" applyAlignment="1"/>
    <xf numFmtId="14" fontId="3" fillId="0" borderId="0" xfId="0" applyNumberFormat="1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/>
    <xf numFmtId="164" fontId="4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3" fontId="0" fillId="2" borderId="1" xfId="0" applyNumberFormat="1" applyFont="1" applyFill="1" applyBorder="1" applyAlignment="1"/>
    <xf numFmtId="164" fontId="0" fillId="0" borderId="0" xfId="0" applyNumberFormat="1" applyFont="1" applyAlignment="1"/>
    <xf numFmtId="0" fontId="6" fillId="3" borderId="1" xfId="0" applyFont="1" applyFill="1" applyBorder="1" applyAlignment="1"/>
    <xf numFmtId="164" fontId="4" fillId="3" borderId="1" xfId="0" applyNumberFormat="1" applyFont="1" applyFill="1" applyBorder="1" applyAlignment="1"/>
    <xf numFmtId="164" fontId="0" fillId="3" borderId="1" xfId="0" applyNumberFormat="1" applyFont="1" applyFill="1" applyBorder="1" applyAlignment="1"/>
    <xf numFmtId="3" fontId="4" fillId="3" borderId="1" xfId="0" applyNumberFormat="1" applyFont="1" applyFill="1" applyBorder="1" applyAlignment="1"/>
    <xf numFmtId="164" fontId="4" fillId="0" borderId="0" xfId="0" applyNumberFormat="1" applyFont="1" applyAlignment="1"/>
    <xf numFmtId="3" fontId="4" fillId="2" borderId="1" xfId="0" applyNumberFormat="1" applyFont="1" applyFill="1" applyBorder="1" applyAlignment="1"/>
    <xf numFmtId="0" fontId="6" fillId="4" borderId="1" xfId="0" applyFont="1" applyFill="1" applyBorder="1" applyAlignment="1"/>
    <xf numFmtId="164" fontId="4" fillId="4" borderId="1" xfId="0" applyNumberFormat="1" applyFont="1" applyFill="1" applyBorder="1" applyAlignment="1"/>
    <xf numFmtId="164" fontId="0" fillId="4" borderId="1" xfId="0" applyNumberFormat="1" applyFont="1" applyFill="1" applyBorder="1" applyAlignment="1"/>
    <xf numFmtId="3" fontId="4" fillId="4" borderId="1" xfId="0" applyNumberFormat="1" applyFont="1" applyFill="1" applyBorder="1" applyAlignment="1"/>
    <xf numFmtId="0" fontId="6" fillId="5" borderId="1" xfId="0" applyFont="1" applyFill="1" applyBorder="1" applyAlignment="1"/>
    <xf numFmtId="164" fontId="4" fillId="5" borderId="1" xfId="0" applyNumberFormat="1" applyFont="1" applyFill="1" applyBorder="1" applyAlignment="1"/>
    <xf numFmtId="164" fontId="0" fillId="5" borderId="1" xfId="0" applyNumberFormat="1" applyFont="1" applyFill="1" applyBorder="1" applyAlignment="1"/>
    <xf numFmtId="3" fontId="4" fillId="5" borderId="1" xfId="0" applyNumberFormat="1" applyFont="1" applyFill="1" applyBorder="1" applyAlignment="1"/>
    <xf numFmtId="0" fontId="3" fillId="6" borderId="1" xfId="0" applyFont="1" applyFill="1" applyBorder="1" applyAlignment="1"/>
    <xf numFmtId="164" fontId="4" fillId="6" borderId="1" xfId="0" applyNumberFormat="1" applyFont="1" applyFill="1" applyBorder="1" applyAlignment="1"/>
    <xf numFmtId="164" fontId="0" fillId="6" borderId="1" xfId="0" applyNumberFormat="1" applyFont="1" applyFill="1" applyBorder="1" applyAlignment="1"/>
    <xf numFmtId="0" fontId="3" fillId="0" borderId="0" xfId="0" applyFont="1" applyAlignment="1"/>
    <xf numFmtId="0" fontId="7" fillId="0" borderId="0" xfId="0" applyFont="1" applyAlignment="1"/>
    <xf numFmtId="5" fontId="3" fillId="0" borderId="0" xfId="0" applyNumberFormat="1" applyFont="1" applyAlignment="1"/>
    <xf numFmtId="164" fontId="5" fillId="0" borderId="0" xfId="0" applyNumberFormat="1" applyFont="1" applyAlignment="1"/>
    <xf numFmtId="164" fontId="7" fillId="0" borderId="0" xfId="0" applyNumberFormat="1" applyFont="1" applyAlignment="1"/>
    <xf numFmtId="0" fontId="3" fillId="0" borderId="0" xfId="0" applyFont="1" applyAlignment="1"/>
    <xf numFmtId="164" fontId="8" fillId="0" borderId="0" xfId="0" applyNumberFormat="1" applyFont="1" applyAlignment="1"/>
    <xf numFmtId="165" fontId="0" fillId="0" borderId="0" xfId="0" applyNumberFormat="1" applyFont="1" applyAlignment="1"/>
    <xf numFmtId="0" fontId="8" fillId="0" borderId="0" xfId="0" applyFont="1" applyAlignment="1">
      <alignment horizontal="left"/>
    </xf>
    <xf numFmtId="43" fontId="0" fillId="0" borderId="0" xfId="0" applyNumberFormat="1" applyFont="1" applyAlignme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166" fontId="0" fillId="0" borderId="0" xfId="0" applyNumberFormat="1" applyFont="1" applyAlignment="1"/>
    <xf numFmtId="43" fontId="7" fillId="0" borderId="0" xfId="0" applyNumberFormat="1" applyFont="1" applyAlignment="1"/>
    <xf numFmtId="0" fontId="8" fillId="0" borderId="0" xfId="0" applyFont="1" applyAlignment="1"/>
    <xf numFmtId="16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/>
    </xf>
    <xf numFmtId="165" fontId="7" fillId="0" borderId="0" xfId="0" applyNumberFormat="1" applyFont="1" applyAlignment="1"/>
    <xf numFmtId="0" fontId="6" fillId="0" borderId="0" xfId="0" applyFont="1" applyAlignment="1"/>
    <xf numFmtId="165" fontId="0" fillId="7" borderId="1" xfId="0" applyNumberFormat="1" applyFont="1" applyFill="1" applyBorder="1" applyAlignment="1"/>
    <xf numFmtId="0" fontId="10" fillId="0" borderId="0" xfId="0" applyFont="1" applyAlignment="1"/>
    <xf numFmtId="165" fontId="0" fillId="3" borderId="1" xfId="0" applyNumberFormat="1" applyFont="1" applyFill="1" applyBorder="1" applyAlignment="1"/>
    <xf numFmtId="0" fontId="0" fillId="0" borderId="0" xfId="0" applyFont="1" applyAlignment="1"/>
    <xf numFmtId="165" fontId="0" fillId="4" borderId="1" xfId="0" applyNumberFormat="1" applyFont="1" applyFill="1" applyBorder="1" applyAlignment="1"/>
    <xf numFmtId="0" fontId="10" fillId="0" borderId="0" xfId="0" applyFont="1" applyAlignment="1"/>
    <xf numFmtId="165" fontId="0" fillId="5" borderId="1" xfId="0" applyNumberFormat="1" applyFont="1" applyFill="1" applyBorder="1" applyAlignment="1"/>
    <xf numFmtId="165" fontId="0" fillId="6" borderId="1" xfId="0" applyNumberFormat="1" applyFont="1" applyFill="1" applyBorder="1" applyAlignment="1"/>
    <xf numFmtId="165" fontId="8" fillId="0" borderId="0" xfId="0" applyNumberFormat="1" applyFont="1" applyAlignment="1"/>
    <xf numFmtId="165" fontId="5" fillId="0" borderId="0" xfId="0" applyNumberFormat="1" applyFont="1" applyAlignment="1"/>
    <xf numFmtId="0" fontId="11" fillId="0" borderId="0" xfId="0" applyFont="1" applyAlignment="1"/>
    <xf numFmtId="0" fontId="3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7" fontId="3" fillId="5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/>
    <xf numFmtId="0" fontId="13" fillId="0" borderId="2" xfId="0" applyFont="1" applyBorder="1" applyAlignment="1"/>
    <xf numFmtId="0" fontId="13" fillId="0" borderId="2" xfId="0" applyFont="1" applyBorder="1" applyAlignment="1"/>
    <xf numFmtId="0" fontId="4" fillId="0" borderId="2" xfId="0" applyFont="1" applyBorder="1" applyAlignment="1"/>
    <xf numFmtId="1" fontId="4" fillId="8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7" fontId="4" fillId="0" borderId="2" xfId="0" applyNumberFormat="1" applyFont="1" applyBorder="1" applyAlignment="1"/>
    <xf numFmtId="0" fontId="4" fillId="9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0" fontId="4" fillId="8" borderId="2" xfId="0" applyFont="1" applyFill="1" applyBorder="1" applyAlignment="1">
      <alignment horizontal="center"/>
    </xf>
    <xf numFmtId="167" fontId="4" fillId="0" borderId="0" xfId="0" applyNumberFormat="1" applyFont="1" applyAlignment="1"/>
    <xf numFmtId="164" fontId="4" fillId="0" borderId="2" xfId="0" applyNumberFormat="1" applyFont="1" applyBorder="1" applyAlignment="1"/>
    <xf numFmtId="0" fontId="4" fillId="9" borderId="2" xfId="0" applyFont="1" applyFill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5" fontId="4" fillId="11" borderId="2" xfId="0" applyNumberFormat="1" applyFont="1" applyFill="1" applyBorder="1" applyAlignment="1">
      <alignment horizontal="center"/>
    </xf>
    <xf numFmtId="167" fontId="4" fillId="11" borderId="2" xfId="0" applyNumberFormat="1" applyFont="1" applyFill="1" applyBorder="1" applyAlignment="1"/>
    <xf numFmtId="165" fontId="4" fillId="0" borderId="2" xfId="0" applyNumberFormat="1" applyFont="1" applyBorder="1" applyAlignment="1">
      <alignment horizontal="center"/>
    </xf>
    <xf numFmtId="165" fontId="4" fillId="11" borderId="2" xfId="0" applyNumberFormat="1" applyFont="1" applyFill="1" applyBorder="1" applyAlignment="1"/>
    <xf numFmtId="165" fontId="4" fillId="0" borderId="2" xfId="0" applyNumberFormat="1" applyFont="1" applyBorder="1" applyAlignment="1"/>
    <xf numFmtId="1" fontId="4" fillId="0" borderId="2" xfId="0" applyNumberFormat="1" applyFont="1" applyBorder="1" applyAlignment="1"/>
    <xf numFmtId="0" fontId="4" fillId="9" borderId="2" xfId="0" applyFont="1" applyFill="1" applyBorder="1" applyAlignment="1"/>
    <xf numFmtId="0" fontId="4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65" fontId="4" fillId="10" borderId="2" xfId="0" applyNumberFormat="1" applyFont="1" applyFill="1" applyBorder="1" applyAlignment="1">
      <alignment horizontal="left"/>
    </xf>
    <xf numFmtId="0" fontId="13" fillId="0" borderId="0" xfId="0" applyFont="1" applyAlignment="1"/>
    <xf numFmtId="1" fontId="4" fillId="0" borderId="0" xfId="0" applyNumberFormat="1" applyFont="1" applyAlignment="1"/>
    <xf numFmtId="165" fontId="4" fillId="0" borderId="0" xfId="0" applyNumberFormat="1" applyFont="1" applyAlignment="1"/>
    <xf numFmtId="2" fontId="4" fillId="0" borderId="0" xfId="0" applyNumberFormat="1" applyFont="1" applyAlignment="1"/>
    <xf numFmtId="14" fontId="15" fillId="0" borderId="0" xfId="0" applyNumberFormat="1" applyFont="1" applyAlignment="1"/>
    <xf numFmtId="0" fontId="3" fillId="11" borderId="2" xfId="0" applyFont="1" applyFill="1" applyBorder="1" applyAlignment="1"/>
    <xf numFmtId="0" fontId="3" fillId="11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11" borderId="2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4" fillId="11" borderId="2" xfId="0" applyFont="1" applyFill="1" applyBorder="1" applyAlignment="1"/>
    <xf numFmtId="20" fontId="3" fillId="11" borderId="2" xfId="0" applyNumberFormat="1" applyFont="1" applyFill="1" applyBorder="1" applyAlignment="1">
      <alignment horizontal="center"/>
    </xf>
    <xf numFmtId="46" fontId="3" fillId="11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11" borderId="2" xfId="0" applyNumberFormat="1" applyFont="1" applyFill="1" applyBorder="1" applyAlignment="1">
      <alignment horizontal="center"/>
    </xf>
    <xf numFmtId="16" fontId="16" fillId="11" borderId="2" xfId="0" applyNumberFormat="1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11" borderId="3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20" fillId="0" borderId="0" xfId="0" applyFont="1"/>
    <xf numFmtId="0" fontId="4" fillId="11" borderId="1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19" fillId="12" borderId="2" xfId="0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/>
    </xf>
    <xf numFmtId="0" fontId="19" fillId="13" borderId="2" xfId="0" applyFont="1" applyFill="1" applyBorder="1" applyAlignment="1">
      <alignment horizontal="center"/>
    </xf>
    <xf numFmtId="0" fontId="19" fillId="13" borderId="2" xfId="0" applyFont="1" applyFill="1" applyBorder="1" applyAlignment="1">
      <alignment horizontal="center"/>
    </xf>
    <xf numFmtId="0" fontId="18" fillId="12" borderId="2" xfId="0" applyFont="1" applyFill="1" applyBorder="1" applyAlignment="1">
      <alignment horizontal="center"/>
    </xf>
    <xf numFmtId="0" fontId="18" fillId="12" borderId="3" xfId="0" applyFont="1" applyFill="1" applyBorder="1" applyAlignment="1">
      <alignment horizontal="center"/>
    </xf>
    <xf numFmtId="0" fontId="19" fillId="14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18" fillId="13" borderId="3" xfId="0" applyFont="1" applyFill="1" applyBorder="1" applyAlignment="1">
      <alignment horizontal="center"/>
    </xf>
    <xf numFmtId="0" fontId="22" fillId="11" borderId="2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18" fillId="11" borderId="5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17" fillId="11" borderId="2" xfId="0" applyFont="1" applyFill="1" applyBorder="1" applyAlignment="1"/>
    <xf numFmtId="0" fontId="23" fillId="0" borderId="7" xfId="0" applyFont="1" applyBorder="1" applyAlignment="1"/>
    <xf numFmtId="0" fontId="4" fillId="11" borderId="5" xfId="0" applyFont="1" applyFill="1" applyBorder="1" applyAlignment="1">
      <alignment horizontal="center"/>
    </xf>
    <xf numFmtId="0" fontId="24" fillId="0" borderId="0" xfId="0" applyFont="1" applyAlignment="1"/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/>
    <xf numFmtId="0" fontId="25" fillId="0" borderId="0" xfId="0" applyFont="1" applyAlignment="1"/>
    <xf numFmtId="0" fontId="20" fillId="0" borderId="0" xfId="0" applyFont="1"/>
    <xf numFmtId="0" fontId="25" fillId="0" borderId="0" xfId="0" applyFont="1" applyAlignment="1"/>
    <xf numFmtId="0" fontId="26" fillId="0" borderId="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" xfId="0" applyFont="1" applyBorder="1" applyAlignment="1"/>
    <xf numFmtId="0" fontId="4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26" fillId="0" borderId="12" xfId="0" applyFont="1" applyBorder="1" applyAlignment="1"/>
    <xf numFmtId="0" fontId="26" fillId="0" borderId="13" xfId="0" applyFont="1" applyBorder="1" applyAlignment="1"/>
    <xf numFmtId="0" fontId="4" fillId="16" borderId="2" xfId="0" applyFont="1" applyFill="1" applyBorder="1" applyAlignment="1">
      <alignment horizontal="center"/>
    </xf>
    <xf numFmtId="0" fontId="26" fillId="0" borderId="14" xfId="0" applyFont="1" applyBorder="1" applyAlignment="1"/>
    <xf numFmtId="0" fontId="2" fillId="0" borderId="15" xfId="0" applyFont="1" applyBorder="1" applyAlignment="1"/>
    <xf numFmtId="0" fontId="26" fillId="0" borderId="15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 x14ac:dyDescent="0.2"/>
  <cols>
    <col min="1" max="1" width="25.140625" customWidth="1"/>
    <col min="5" max="5" width="10.28515625" customWidth="1"/>
    <col min="6" max="6" width="11" customWidth="1"/>
    <col min="9" max="9" width="8" customWidth="1"/>
    <col min="10" max="10" width="10.28515625" customWidth="1"/>
    <col min="11" max="26" width="8" customWidth="1"/>
  </cols>
  <sheetData>
    <row r="1" spans="1:26" ht="18" customHeight="1" x14ac:dyDescent="0.25">
      <c r="A1" s="173" t="s">
        <v>0</v>
      </c>
      <c r="B1" s="174"/>
      <c r="C1" s="174"/>
      <c r="D1" s="174"/>
      <c r="E1" s="174"/>
      <c r="F1" s="174"/>
      <c r="G1" s="174"/>
      <c r="H1" s="174"/>
    </row>
    <row r="2" spans="1:26" ht="15.75" customHeight="1" x14ac:dyDescent="0.25">
      <c r="A2" s="175" t="s">
        <v>1</v>
      </c>
      <c r="B2" s="174"/>
      <c r="C2" s="174"/>
      <c r="D2" s="174"/>
      <c r="E2" s="174"/>
      <c r="F2" s="174"/>
      <c r="G2" s="174"/>
      <c r="H2" s="174"/>
    </row>
    <row r="3" spans="1:26" ht="8.25" customHeight="1" x14ac:dyDescent="0.25">
      <c r="A3" s="175"/>
      <c r="B3" s="174"/>
      <c r="C3" s="174"/>
      <c r="D3" s="174"/>
      <c r="E3" s="174"/>
      <c r="F3" s="174"/>
      <c r="G3" s="174"/>
      <c r="H3" s="174"/>
    </row>
    <row r="4" spans="1:26" ht="12.75" customHeight="1" x14ac:dyDescent="0.2">
      <c r="A4" s="1">
        <v>43514</v>
      </c>
      <c r="B4" s="2" t="s">
        <v>2</v>
      </c>
      <c r="C4" s="2" t="s">
        <v>3</v>
      </c>
      <c r="D4" s="2" t="s">
        <v>4</v>
      </c>
      <c r="E4" s="176" t="s">
        <v>5</v>
      </c>
      <c r="F4" s="174"/>
      <c r="G4" s="2"/>
      <c r="H4" s="2" t="s">
        <v>6</v>
      </c>
    </row>
    <row r="5" spans="1:26" ht="25.5" customHeight="1" x14ac:dyDescent="0.2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/>
      <c r="J5" s="5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5">
      <c r="A6" s="6" t="s">
        <v>16</v>
      </c>
      <c r="B6" s="7">
        <f>Factors!$B$5*(Factors!B15+Factors!C15)</f>
        <v>4657546.5</v>
      </c>
      <c r="C6" s="7">
        <f>Factors!$C$5*Factors!D15</f>
        <v>309744</v>
      </c>
      <c r="D6" s="7">
        <f>(Factors!B7)*Factors!J15</f>
        <v>223100</v>
      </c>
      <c r="E6" s="8">
        <f>Factors!$G$15</f>
        <v>0</v>
      </c>
      <c r="F6" s="8">
        <f>(Factors!D5)*Factors!J15</f>
        <v>24250</v>
      </c>
      <c r="G6" s="7">
        <f t="shared" ref="G6:G28" si="0">SUM(B6:F6)</f>
        <v>5214640.5</v>
      </c>
      <c r="H6" s="9">
        <f>Factors!F15</f>
        <v>0</v>
      </c>
      <c r="J6" s="10"/>
    </row>
    <row r="7" spans="1:26" ht="15" customHeight="1" x14ac:dyDescent="0.25">
      <c r="A7" s="11" t="s">
        <v>17</v>
      </c>
      <c r="B7" s="12">
        <f>Factors!$B$5*(Factors!B16+Factors!C16)</f>
        <v>2370607.5</v>
      </c>
      <c r="C7" s="12">
        <f>Factors!$C$5*Factors!D16</f>
        <v>275328</v>
      </c>
      <c r="D7" s="12">
        <f>(Factors!B7)*Factors!J16</f>
        <v>109250</v>
      </c>
      <c r="E7" s="13">
        <f>Factors!$G$16</f>
        <v>0</v>
      </c>
      <c r="F7" s="13">
        <f>(Factors!D5)*Factors!J16</f>
        <v>11875</v>
      </c>
      <c r="G7" s="12">
        <f t="shared" si="0"/>
        <v>2767060.5</v>
      </c>
      <c r="H7" s="14">
        <f>Factors!F16</f>
        <v>0</v>
      </c>
      <c r="J7" s="15"/>
    </row>
    <row r="8" spans="1:26" ht="15" customHeight="1" x14ac:dyDescent="0.25">
      <c r="A8" s="6" t="s">
        <v>18</v>
      </c>
      <c r="B8" s="7">
        <f>Factors!$B$6*(Factors!B17+Factors!C17)</f>
        <v>3947758.7249999996</v>
      </c>
      <c r="C8" s="7">
        <f>Factors!$C$5*Factors!D17</f>
        <v>309744</v>
      </c>
      <c r="D8" s="7">
        <f>(Factors!B7)*Factors!J17</f>
        <v>199870</v>
      </c>
      <c r="E8" s="8">
        <f>Factors!$G$17</f>
        <v>0</v>
      </c>
      <c r="F8" s="8">
        <f>(Factors!D5)*Factors!J17</f>
        <v>21725</v>
      </c>
      <c r="G8" s="7">
        <f t="shared" si="0"/>
        <v>4479097.7249999996</v>
      </c>
      <c r="H8" s="16">
        <f>Factors!F17</f>
        <v>0</v>
      </c>
      <c r="J8" s="15"/>
    </row>
    <row r="9" spans="1:26" ht="15" customHeight="1" x14ac:dyDescent="0.25">
      <c r="A9" s="17" t="s">
        <v>19</v>
      </c>
      <c r="B9" s="18">
        <f>Factors!$B$5*(Factors!B18+Factors!C18)</f>
        <v>1812817.5</v>
      </c>
      <c r="C9" s="18">
        <f>Factors!$C$5*Factors!D18</f>
        <v>150570</v>
      </c>
      <c r="D9" s="18">
        <f>(Factors!B7)*Factors!J18</f>
        <v>81075</v>
      </c>
      <c r="E9" s="19">
        <f>Factors!$G$18</f>
        <v>0</v>
      </c>
      <c r="F9" s="19">
        <v>0</v>
      </c>
      <c r="G9" s="18">
        <f t="shared" si="0"/>
        <v>2044462.5</v>
      </c>
      <c r="H9" s="20">
        <f>Factors!F18</f>
        <v>0</v>
      </c>
      <c r="J9" s="15"/>
    </row>
    <row r="10" spans="1:26" ht="15" customHeight="1" x14ac:dyDescent="0.25">
      <c r="A10" s="11" t="s">
        <v>20</v>
      </c>
      <c r="B10" s="12">
        <f>Factors!$B$5*(Factors!B19+Factors!C19)</f>
        <v>1617591</v>
      </c>
      <c r="C10" s="12">
        <f>Factors!$C$5*Factors!D19</f>
        <v>137664</v>
      </c>
      <c r="D10" s="12">
        <f>(Factors!B7)*Factors!J19</f>
        <v>70955</v>
      </c>
      <c r="E10" s="13">
        <f>Factors!$G$19</f>
        <v>0</v>
      </c>
      <c r="F10" s="13">
        <v>0</v>
      </c>
      <c r="G10" s="12">
        <f t="shared" si="0"/>
        <v>1826210</v>
      </c>
      <c r="H10" s="14">
        <f>Factors!F19</f>
        <v>0</v>
      </c>
      <c r="J10" s="15"/>
    </row>
    <row r="11" spans="1:26" ht="15" customHeight="1" x14ac:dyDescent="0.25">
      <c r="A11" s="17" t="s">
        <v>21</v>
      </c>
      <c r="B11" s="18">
        <f>Factors!$B$5*(Factors!B20+Factors!C20)</f>
        <v>1924375.5</v>
      </c>
      <c r="C11" s="18">
        <f>Factors!$C$5*Factors!D20</f>
        <v>172080</v>
      </c>
      <c r="D11" s="18">
        <f>(Factors!B7)*Factors!J20</f>
        <v>86595</v>
      </c>
      <c r="E11" s="19">
        <f>Factors!$G$20</f>
        <v>0</v>
      </c>
      <c r="F11" s="19">
        <v>0</v>
      </c>
      <c r="G11" s="18">
        <f t="shared" si="0"/>
        <v>2183050.5</v>
      </c>
      <c r="H11" s="20">
        <f>Factors!F20</f>
        <v>0</v>
      </c>
      <c r="J11" s="15"/>
    </row>
    <row r="12" spans="1:26" ht="15" customHeight="1" x14ac:dyDescent="0.25">
      <c r="A12" s="11" t="s">
        <v>22</v>
      </c>
      <c r="B12" s="12">
        <f>Factors!$B$5*(Factors!B21+Factors!C21)</f>
        <v>1617591</v>
      </c>
      <c r="C12" s="12">
        <f>Factors!$C$5*Factors!D21</f>
        <v>163476</v>
      </c>
      <c r="D12" s="12">
        <f>(Factors!B7)*Factors!J21</f>
        <v>70495</v>
      </c>
      <c r="E12" s="13">
        <f>Factors!$G$21</f>
        <v>0</v>
      </c>
      <c r="F12" s="13">
        <v>0</v>
      </c>
      <c r="G12" s="12">
        <f t="shared" si="0"/>
        <v>1851562</v>
      </c>
      <c r="H12" s="14">
        <f>Factors!F21</f>
        <v>0</v>
      </c>
      <c r="J12" s="15"/>
    </row>
    <row r="13" spans="1:26" ht="15" customHeight="1" x14ac:dyDescent="0.25">
      <c r="A13" s="17" t="s">
        <v>23</v>
      </c>
      <c r="B13" s="18">
        <f>Factors!$B$5*(Factors!B22+Factors!C22)</f>
        <v>1450254</v>
      </c>
      <c r="C13" s="18">
        <f>Factors!$C$5*Factors!D22</f>
        <v>146268</v>
      </c>
      <c r="D13" s="18">
        <f>(Factors!B7)*Factors!J22</f>
        <v>61295</v>
      </c>
      <c r="E13" s="19">
        <f>Factors!$G$22</f>
        <v>0</v>
      </c>
      <c r="F13" s="19">
        <v>0</v>
      </c>
      <c r="G13" s="18">
        <f t="shared" si="0"/>
        <v>1657817</v>
      </c>
      <c r="H13" s="20">
        <f>Factors!F22</f>
        <v>0</v>
      </c>
      <c r="J13" s="15"/>
    </row>
    <row r="14" spans="1:26" ht="15" customHeight="1" x14ac:dyDescent="0.25">
      <c r="A14" s="21" t="s">
        <v>24</v>
      </c>
      <c r="B14" s="22">
        <f>Factors!$B$5*(Factors!B23+Factors!C23)</f>
        <v>2259049.5</v>
      </c>
      <c r="C14" s="22">
        <f>Factors!$C$5*Factors!D23</f>
        <v>352764</v>
      </c>
      <c r="D14" s="22">
        <f>(Factors!B7)*Factors!J23</f>
        <v>87055</v>
      </c>
      <c r="E14" s="23">
        <v>0</v>
      </c>
      <c r="F14" s="23">
        <v>0</v>
      </c>
      <c r="G14" s="22">
        <f t="shared" si="0"/>
        <v>2698868.5</v>
      </c>
      <c r="H14" s="24">
        <f>Factors!F23</f>
        <v>0</v>
      </c>
      <c r="J14" s="15"/>
    </row>
    <row r="15" spans="1:26" ht="15" customHeight="1" x14ac:dyDescent="0.25">
      <c r="A15" s="11" t="s">
        <v>25</v>
      </c>
      <c r="B15" s="12">
        <f>Factors!$B$5*(Factors!B24+Factors!C24)</f>
        <v>1031911.5</v>
      </c>
      <c r="C15" s="12">
        <f>Factors!$C$5*Factors!D24</f>
        <v>180684</v>
      </c>
      <c r="D15" s="12">
        <f>(Factors!B7)*Factors!J24</f>
        <v>37145</v>
      </c>
      <c r="E15" s="13">
        <v>0</v>
      </c>
      <c r="F15" s="13">
        <v>0</v>
      </c>
      <c r="G15" s="12">
        <f t="shared" si="0"/>
        <v>1249740.5</v>
      </c>
      <c r="H15" s="14">
        <f>Factors!F24</f>
        <v>0</v>
      </c>
      <c r="J15" s="2"/>
    </row>
    <row r="16" spans="1:26" ht="15" customHeight="1" x14ac:dyDescent="0.25">
      <c r="A16" s="21" t="s">
        <v>26</v>
      </c>
      <c r="B16" s="22">
        <f>Factors!$B$5*(Factors!B25+Factors!C25)</f>
        <v>1171359</v>
      </c>
      <c r="C16" s="22">
        <f>Factors!$C$5*Factors!D25</f>
        <v>206496</v>
      </c>
      <c r="D16" s="22">
        <f>(Factors!B7)*Factors!J25</f>
        <v>41630</v>
      </c>
      <c r="E16" s="23">
        <v>0</v>
      </c>
      <c r="F16" s="23">
        <v>0</v>
      </c>
      <c r="G16" s="22">
        <f t="shared" si="0"/>
        <v>1419485</v>
      </c>
      <c r="H16" s="24">
        <f>Factors!F25</f>
        <v>0</v>
      </c>
      <c r="J16" s="15"/>
    </row>
    <row r="17" spans="1:26" ht="15" customHeight="1" x14ac:dyDescent="0.25">
      <c r="A17" s="11" t="s">
        <v>27</v>
      </c>
      <c r="B17" s="12">
        <f>Factors!$B$5*(Factors!B26+Factors!C26)</f>
        <v>1673370</v>
      </c>
      <c r="C17" s="12">
        <f>Factors!$C$5*Factors!D26</f>
        <v>292536</v>
      </c>
      <c r="D17" s="12">
        <f>(Factors!B7)*Factors!J26</f>
        <v>63250</v>
      </c>
      <c r="E17" s="13">
        <v>0</v>
      </c>
      <c r="F17" s="13">
        <v>0</v>
      </c>
      <c r="G17" s="12">
        <f t="shared" si="0"/>
        <v>2029156</v>
      </c>
      <c r="H17" s="14">
        <f>Factors!F26</f>
        <v>0</v>
      </c>
      <c r="J17" s="15"/>
    </row>
    <row r="18" spans="1:26" ht="15" customHeight="1" x14ac:dyDescent="0.25">
      <c r="A18" s="21" t="s">
        <v>28</v>
      </c>
      <c r="B18" s="22">
        <f>Factors!$B$5*(Factors!B27+Factors!C27)</f>
        <v>1282917</v>
      </c>
      <c r="C18" s="22">
        <f>Factors!$C$5*Factors!D27</f>
        <v>223704</v>
      </c>
      <c r="D18" s="22">
        <f>(Factors!B7)*Factors!J27</f>
        <v>46230</v>
      </c>
      <c r="E18" s="23">
        <v>0</v>
      </c>
      <c r="F18" s="23">
        <v>0</v>
      </c>
      <c r="G18" s="22">
        <f t="shared" si="0"/>
        <v>1552851</v>
      </c>
      <c r="H18" s="24">
        <f>Factors!F27</f>
        <v>0</v>
      </c>
      <c r="J18" s="15"/>
    </row>
    <row r="19" spans="1:26" ht="15" customHeight="1" x14ac:dyDescent="0.25">
      <c r="A19" s="11" t="s">
        <v>29</v>
      </c>
      <c r="B19" s="12">
        <f>Factors!$B$5*(Factors!B28+Factors!C28)</f>
        <v>1561812</v>
      </c>
      <c r="C19" s="12">
        <f>Factors!$C$5*Factors!D28</f>
        <v>266724</v>
      </c>
      <c r="D19" s="12">
        <f>(Factors!B7)*Factors!J28</f>
        <v>58190</v>
      </c>
      <c r="E19" s="13">
        <v>0</v>
      </c>
      <c r="F19" s="13">
        <v>0</v>
      </c>
      <c r="G19" s="12">
        <f t="shared" si="0"/>
        <v>1886726</v>
      </c>
      <c r="H19" s="14">
        <f>Factors!F28</f>
        <v>0</v>
      </c>
      <c r="J19" s="15"/>
    </row>
    <row r="20" spans="1:26" ht="15" customHeight="1" x14ac:dyDescent="0.25">
      <c r="A20" s="21" t="s">
        <v>30</v>
      </c>
      <c r="B20" s="22">
        <f>Factors!$B$5*(Factors!B29+Factors!C29)</f>
        <v>1506033</v>
      </c>
      <c r="C20" s="22">
        <f>Factors!$C$5*Factors!D29</f>
        <v>197892</v>
      </c>
      <c r="D20" s="22">
        <f>(Factors!B7)*Factors!J29</f>
        <v>56695</v>
      </c>
      <c r="E20" s="23">
        <v>0</v>
      </c>
      <c r="F20" s="23">
        <v>0</v>
      </c>
      <c r="G20" s="22">
        <f t="shared" si="0"/>
        <v>1760620</v>
      </c>
      <c r="H20" s="24">
        <f>Factors!F29</f>
        <v>0</v>
      </c>
      <c r="J20" s="15"/>
    </row>
    <row r="21" spans="1:26" ht="15" customHeight="1" x14ac:dyDescent="0.25">
      <c r="A21" s="11" t="s">
        <v>31</v>
      </c>
      <c r="B21" s="12">
        <f>Factors!$B$5*(Factors!B30+Factors!C30)</f>
        <v>1366585.5</v>
      </c>
      <c r="C21" s="12">
        <f>Factors!$C$5*Factors!D30</f>
        <v>223704</v>
      </c>
      <c r="D21" s="12">
        <f>(Factors!B7)*Factors!J30</f>
        <v>50945</v>
      </c>
      <c r="E21" s="13">
        <v>0</v>
      </c>
      <c r="F21" s="13">
        <v>0</v>
      </c>
      <c r="G21" s="12">
        <f t="shared" si="0"/>
        <v>1641234.5</v>
      </c>
      <c r="H21" s="14">
        <f>Factors!F30</f>
        <v>0</v>
      </c>
      <c r="J21" s="15"/>
    </row>
    <row r="22" spans="1:26" ht="15" customHeight="1" x14ac:dyDescent="0.25">
      <c r="A22" s="21" t="s">
        <v>32</v>
      </c>
      <c r="B22" s="22">
        <f>Factors!$B$5*(Factors!B31+Factors!C31)</f>
        <v>1282917</v>
      </c>
      <c r="C22" s="22">
        <f>Factors!$C$5*Factors!D31</f>
        <v>430200</v>
      </c>
      <c r="D22" s="22">
        <f>(Factors!B7)*Factors!J31</f>
        <v>46115</v>
      </c>
      <c r="E22" s="23">
        <v>0</v>
      </c>
      <c r="F22" s="23">
        <v>0</v>
      </c>
      <c r="G22" s="22">
        <f t="shared" si="0"/>
        <v>1759232</v>
      </c>
      <c r="H22" s="24">
        <f>Factors!F31</f>
        <v>0</v>
      </c>
      <c r="J22" s="15"/>
    </row>
    <row r="23" spans="1:26" ht="15" customHeight="1" x14ac:dyDescent="0.25">
      <c r="A23" s="11" t="s">
        <v>33</v>
      </c>
      <c r="B23" s="12">
        <f>Factors!$B$5*(Factors!B32+Factors!C32)</f>
        <v>1338696</v>
      </c>
      <c r="C23" s="12">
        <f>Factors!$C$5*Factors!D32</f>
        <v>197892</v>
      </c>
      <c r="D23" s="12">
        <f>(Factors!B7)*Factors!J32</f>
        <v>47610</v>
      </c>
      <c r="E23" s="13">
        <v>0</v>
      </c>
      <c r="F23" s="13">
        <v>0</v>
      </c>
      <c r="G23" s="12">
        <f t="shared" si="0"/>
        <v>1584198</v>
      </c>
      <c r="H23" s="14">
        <f>Factors!F32</f>
        <v>0</v>
      </c>
      <c r="I23" s="2"/>
      <c r="J23" s="1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21" t="s">
        <v>34</v>
      </c>
      <c r="B24" s="22">
        <f>Factors!$B$5*(Factors!B33+Factors!C33)</f>
        <v>1617591</v>
      </c>
      <c r="C24" s="22">
        <f>Factors!$C$5*Factors!D33</f>
        <v>266724</v>
      </c>
      <c r="D24" s="22">
        <f>(Factors!B7)*Factors!J33</f>
        <v>60260</v>
      </c>
      <c r="E24" s="23">
        <v>0</v>
      </c>
      <c r="F24" s="23">
        <v>0</v>
      </c>
      <c r="G24" s="22">
        <f t="shared" si="0"/>
        <v>1944575</v>
      </c>
      <c r="H24" s="24">
        <f>Factors!F33</f>
        <v>0</v>
      </c>
      <c r="I24" s="2"/>
      <c r="J24" s="1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11" t="s">
        <v>35</v>
      </c>
      <c r="B25" s="12">
        <f>Factors!$B$5*(Factors!B34+Factors!C34)</f>
        <v>1561812</v>
      </c>
      <c r="C25" s="12">
        <f>Factors!$C$5*Factors!D34</f>
        <v>197892</v>
      </c>
      <c r="D25" s="12">
        <f>(Factors!B7)*Factors!J34</f>
        <v>57845</v>
      </c>
      <c r="E25" s="13">
        <v>0</v>
      </c>
      <c r="F25" s="13">
        <v>0</v>
      </c>
      <c r="G25" s="12">
        <f t="shared" si="0"/>
        <v>1817549</v>
      </c>
      <c r="H25" s="14">
        <f>Factors!F34</f>
        <v>0</v>
      </c>
      <c r="I25" s="2"/>
      <c r="J25" s="1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25">
      <c r="A26" s="21" t="s">
        <v>36</v>
      </c>
      <c r="B26" s="22">
        <f>Factors!$B$5*(Factors!B35+Factors!C35)</f>
        <v>1673370</v>
      </c>
      <c r="C26" s="22">
        <f>Factors!$C$5*Factors!D35</f>
        <v>215100</v>
      </c>
      <c r="D26" s="22">
        <f>(Factors!B7)*Factors!J35</f>
        <v>64515</v>
      </c>
      <c r="E26" s="23">
        <v>0</v>
      </c>
      <c r="F26" s="23">
        <v>0</v>
      </c>
      <c r="G26" s="22">
        <f t="shared" si="0"/>
        <v>1952985</v>
      </c>
      <c r="H26" s="24">
        <f>Factors!F35</f>
        <v>0</v>
      </c>
      <c r="I26" s="2"/>
      <c r="J26" s="1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 customHeight="1" x14ac:dyDescent="0.2">
      <c r="A27" s="25" t="s">
        <v>37</v>
      </c>
      <c r="B27" s="26">
        <f>Factors!$B$5*(Factors!B36+Factors!C36)</f>
        <v>223116</v>
      </c>
      <c r="C27" s="26">
        <f>Factors!$C$5*Factors!D36</f>
        <v>17208</v>
      </c>
      <c r="D27" s="26">
        <v>0</v>
      </c>
      <c r="E27" s="27">
        <v>0</v>
      </c>
      <c r="F27" s="27">
        <f>Factors!M36+Factors!N36</f>
        <v>0</v>
      </c>
      <c r="G27" s="26">
        <f t="shared" si="0"/>
        <v>240324</v>
      </c>
      <c r="H27" s="26">
        <f>Factors!F36</f>
        <v>0</v>
      </c>
      <c r="I27" s="2"/>
      <c r="J27" s="1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hidden="1" customHeight="1" x14ac:dyDescent="0.2">
      <c r="A28" s="25" t="s">
        <v>38</v>
      </c>
      <c r="B28" s="26">
        <f>Factors!$B$5*(Factors!B37+Factors!C37)</f>
        <v>334674</v>
      </c>
      <c r="C28" s="26">
        <f>Factors!$C$5*Factors!D37</f>
        <v>17208</v>
      </c>
      <c r="D28" s="26">
        <v>0</v>
      </c>
      <c r="E28" s="27">
        <v>0</v>
      </c>
      <c r="F28" s="27">
        <f>Factors!M37+Factors!N37</f>
        <v>0</v>
      </c>
      <c r="G28" s="26">
        <f t="shared" si="0"/>
        <v>351882</v>
      </c>
      <c r="H28" s="26">
        <f>Factors!F37</f>
        <v>0</v>
      </c>
      <c r="J28" s="15"/>
    </row>
    <row r="29" spans="1:26" ht="14.25" customHeight="1" x14ac:dyDescent="0.2">
      <c r="A29" s="28"/>
      <c r="B29" s="15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J29" s="29"/>
    </row>
    <row r="30" spans="1:26" ht="12" customHeight="1" x14ac:dyDescent="0.2">
      <c r="A30" s="28" t="s">
        <v>39</v>
      </c>
      <c r="B30" s="30">
        <f t="shared" ref="B30:E30" si="1">SUM(B6:B29)</f>
        <v>39283755.225000001</v>
      </c>
      <c r="C30" s="30">
        <f t="shared" si="1"/>
        <v>4951602</v>
      </c>
      <c r="D30" s="30">
        <f t="shared" si="1"/>
        <v>1620120</v>
      </c>
      <c r="E30" s="30">
        <f t="shared" si="1"/>
        <v>0</v>
      </c>
      <c r="F30" s="30" t="s">
        <v>40</v>
      </c>
      <c r="G30" s="30">
        <f t="shared" ref="G30:H30" si="2">SUM(G6:G29)</f>
        <v>45913327.225000001</v>
      </c>
      <c r="H30" s="30">
        <f t="shared" si="2"/>
        <v>0</v>
      </c>
      <c r="I30" s="28"/>
      <c r="J30" s="31">
        <f>SUM(J6:J29)</f>
        <v>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 x14ac:dyDescent="0.2">
      <c r="A31" s="28"/>
      <c r="B31" s="15"/>
      <c r="E31" s="15"/>
      <c r="F31" s="32" t="e">
        <f>F30+E30+J30</f>
        <v>#VALUE!</v>
      </c>
    </row>
    <row r="32" spans="1:26" ht="12.75" customHeight="1" x14ac:dyDescent="0.2">
      <c r="A32" s="28" t="s">
        <v>41</v>
      </c>
      <c r="D32" s="15"/>
    </row>
    <row r="33" spans="1:8" ht="14.25" customHeight="1" x14ac:dyDescent="0.2">
      <c r="A33" s="33" t="s">
        <v>42</v>
      </c>
    </row>
    <row r="34" spans="1:8" ht="14.25" customHeight="1" x14ac:dyDescent="0.2">
      <c r="A34" s="28" t="s">
        <v>43</v>
      </c>
    </row>
    <row r="35" spans="1:8" ht="14.25" customHeight="1" x14ac:dyDescent="0.2">
      <c r="A35" s="28" t="s">
        <v>44</v>
      </c>
    </row>
    <row r="36" spans="1:8" ht="14.25" customHeight="1" x14ac:dyDescent="0.2">
      <c r="A36" s="28" t="s">
        <v>45</v>
      </c>
    </row>
    <row r="37" spans="1:8" ht="14.25" customHeight="1" x14ac:dyDescent="0.2">
      <c r="A37" s="28" t="s">
        <v>46</v>
      </c>
    </row>
    <row r="38" spans="1:8" ht="14.25" customHeight="1" x14ac:dyDescent="0.2">
      <c r="A38" s="34" t="s">
        <v>47</v>
      </c>
      <c r="B38" s="34"/>
      <c r="C38" s="34"/>
      <c r="D38" s="34"/>
      <c r="E38" s="34"/>
      <c r="F38" s="34"/>
      <c r="G38" s="10"/>
      <c r="H38" s="10"/>
    </row>
    <row r="39" spans="1:8" ht="14.25" customHeight="1" x14ac:dyDescent="0.2">
      <c r="A39" s="33" t="s">
        <v>48</v>
      </c>
      <c r="B39" s="34"/>
      <c r="C39" s="34"/>
      <c r="D39" s="34"/>
      <c r="E39" s="28"/>
      <c r="F39" s="28"/>
    </row>
    <row r="40" spans="1:8" ht="14.25" customHeight="1" x14ac:dyDescent="0.2">
      <c r="A40" s="28"/>
      <c r="B40" s="28"/>
      <c r="C40" s="28"/>
      <c r="D40" s="28"/>
      <c r="E40" s="28"/>
      <c r="F40" s="28"/>
    </row>
    <row r="41" spans="1:8" ht="12.75" customHeight="1" x14ac:dyDescent="0.2">
      <c r="A41" s="28"/>
    </row>
    <row r="42" spans="1:8" ht="12.75" customHeight="1" x14ac:dyDescent="0.2">
      <c r="A42" s="28"/>
    </row>
    <row r="43" spans="1:8" ht="12.75" customHeight="1" x14ac:dyDescent="0.2">
      <c r="A43" s="28"/>
    </row>
    <row r="44" spans="1:8" ht="12.75" customHeight="1" x14ac:dyDescent="0.2">
      <c r="A44" s="28"/>
    </row>
    <row r="45" spans="1:8" ht="12.75" customHeight="1" x14ac:dyDescent="0.2">
      <c r="A45" s="28"/>
    </row>
    <row r="46" spans="1:8" ht="12.75" customHeight="1" x14ac:dyDescent="0.2">
      <c r="A46" s="28"/>
    </row>
    <row r="47" spans="1:8" ht="12.75" customHeight="1" x14ac:dyDescent="0.2">
      <c r="A47" s="28"/>
    </row>
    <row r="48" spans="1:8" ht="12.75" customHeight="1" x14ac:dyDescent="0.2">
      <c r="A48" s="28"/>
    </row>
    <row r="49" spans="1:1" ht="12.75" customHeight="1" x14ac:dyDescent="0.2">
      <c r="A49" s="28"/>
    </row>
    <row r="50" spans="1:1" ht="12.75" customHeight="1" x14ac:dyDescent="0.2">
      <c r="A50" s="28"/>
    </row>
    <row r="51" spans="1:1" ht="12.75" customHeight="1" x14ac:dyDescent="0.2">
      <c r="A51" s="28"/>
    </row>
    <row r="52" spans="1:1" ht="12.75" customHeight="1" x14ac:dyDescent="0.2">
      <c r="A52" s="28"/>
    </row>
    <row r="53" spans="1:1" ht="12.75" customHeight="1" x14ac:dyDescent="0.2">
      <c r="A53" s="28"/>
    </row>
    <row r="54" spans="1:1" ht="12.75" customHeight="1" x14ac:dyDescent="0.2">
      <c r="A54" s="28"/>
    </row>
    <row r="55" spans="1:1" ht="12.75" customHeight="1" x14ac:dyDescent="0.2">
      <c r="A55" s="28"/>
    </row>
    <row r="56" spans="1:1" ht="12.75" customHeight="1" x14ac:dyDescent="0.2">
      <c r="A56" s="28"/>
    </row>
    <row r="57" spans="1:1" ht="12.75" customHeight="1" x14ac:dyDescent="0.2">
      <c r="A57" s="28"/>
    </row>
    <row r="58" spans="1:1" ht="12.75" customHeight="1" x14ac:dyDescent="0.2">
      <c r="A58" s="28"/>
    </row>
    <row r="59" spans="1:1" ht="12.75" customHeight="1" x14ac:dyDescent="0.2">
      <c r="A59" s="28"/>
    </row>
    <row r="60" spans="1:1" ht="12.75" customHeight="1" x14ac:dyDescent="0.2">
      <c r="A60" s="28"/>
    </row>
    <row r="61" spans="1:1" ht="12.75" customHeight="1" x14ac:dyDescent="0.2">
      <c r="A61" s="28"/>
    </row>
    <row r="62" spans="1:1" ht="12.75" customHeight="1" x14ac:dyDescent="0.2">
      <c r="A62" s="28"/>
    </row>
    <row r="63" spans="1:1" ht="12.75" customHeight="1" x14ac:dyDescent="0.2">
      <c r="A63" s="28"/>
    </row>
    <row r="64" spans="1:1" ht="12.75" customHeight="1" x14ac:dyDescent="0.2">
      <c r="A64" s="28"/>
    </row>
    <row r="65" spans="1:1" ht="12.75" customHeight="1" x14ac:dyDescent="0.2">
      <c r="A65" s="28"/>
    </row>
    <row r="66" spans="1:1" ht="12.75" customHeight="1" x14ac:dyDescent="0.2">
      <c r="A66" s="28"/>
    </row>
    <row r="67" spans="1:1" ht="12.75" customHeight="1" x14ac:dyDescent="0.2">
      <c r="A67" s="28"/>
    </row>
    <row r="68" spans="1:1" ht="12.75" customHeight="1" x14ac:dyDescent="0.2">
      <c r="A68" s="28"/>
    </row>
    <row r="69" spans="1:1" ht="12.75" customHeight="1" x14ac:dyDescent="0.2">
      <c r="A69" s="28"/>
    </row>
    <row r="70" spans="1:1" ht="12.75" customHeight="1" x14ac:dyDescent="0.2">
      <c r="A70" s="28"/>
    </row>
    <row r="71" spans="1:1" ht="12.75" customHeight="1" x14ac:dyDescent="0.2">
      <c r="A71" s="28"/>
    </row>
    <row r="72" spans="1:1" ht="12.75" customHeight="1" x14ac:dyDescent="0.2">
      <c r="A72" s="28"/>
    </row>
    <row r="73" spans="1:1" ht="12.75" customHeight="1" x14ac:dyDescent="0.2">
      <c r="A73" s="28"/>
    </row>
    <row r="74" spans="1:1" ht="12.75" customHeight="1" x14ac:dyDescent="0.2">
      <c r="A74" s="28"/>
    </row>
    <row r="75" spans="1:1" ht="12.75" customHeight="1" x14ac:dyDescent="0.2">
      <c r="A75" s="28"/>
    </row>
    <row r="76" spans="1:1" ht="12.75" customHeight="1" x14ac:dyDescent="0.2">
      <c r="A76" s="28"/>
    </row>
    <row r="77" spans="1:1" ht="12.75" customHeight="1" x14ac:dyDescent="0.2">
      <c r="A77" s="28"/>
    </row>
    <row r="78" spans="1:1" ht="12.75" customHeight="1" x14ac:dyDescent="0.2">
      <c r="A78" s="28"/>
    </row>
    <row r="79" spans="1:1" ht="12.75" customHeight="1" x14ac:dyDescent="0.2">
      <c r="A79" s="28"/>
    </row>
    <row r="80" spans="1:1" ht="12.75" customHeight="1" x14ac:dyDescent="0.2">
      <c r="A80" s="28"/>
    </row>
    <row r="81" spans="1:1" ht="12.75" customHeight="1" x14ac:dyDescent="0.2">
      <c r="A81" s="28"/>
    </row>
    <row r="82" spans="1:1" ht="12.75" customHeight="1" x14ac:dyDescent="0.2">
      <c r="A82" s="28"/>
    </row>
    <row r="83" spans="1:1" ht="12.75" customHeight="1" x14ac:dyDescent="0.2">
      <c r="A83" s="28"/>
    </row>
    <row r="84" spans="1:1" ht="12.75" customHeight="1" x14ac:dyDescent="0.2">
      <c r="A84" s="28"/>
    </row>
    <row r="85" spans="1:1" ht="12.75" customHeight="1" x14ac:dyDescent="0.2">
      <c r="A85" s="28"/>
    </row>
    <row r="86" spans="1:1" ht="12.75" customHeight="1" x14ac:dyDescent="0.2">
      <c r="A86" s="28"/>
    </row>
    <row r="87" spans="1:1" ht="12.75" customHeight="1" x14ac:dyDescent="0.2">
      <c r="A87" s="28"/>
    </row>
    <row r="88" spans="1:1" ht="12.75" customHeight="1" x14ac:dyDescent="0.2">
      <c r="A88" s="28"/>
    </row>
    <row r="89" spans="1:1" ht="12.75" customHeight="1" x14ac:dyDescent="0.2">
      <c r="A89" s="28"/>
    </row>
    <row r="90" spans="1:1" ht="12.75" customHeight="1" x14ac:dyDescent="0.2">
      <c r="A90" s="28"/>
    </row>
    <row r="91" spans="1:1" ht="12.75" customHeight="1" x14ac:dyDescent="0.2">
      <c r="A91" s="28"/>
    </row>
    <row r="92" spans="1:1" ht="12.75" customHeight="1" x14ac:dyDescent="0.2">
      <c r="A92" s="28"/>
    </row>
    <row r="93" spans="1:1" ht="12.75" customHeight="1" x14ac:dyDescent="0.2">
      <c r="A93" s="28"/>
    </row>
    <row r="94" spans="1:1" ht="12.75" customHeight="1" x14ac:dyDescent="0.2">
      <c r="A94" s="28"/>
    </row>
    <row r="95" spans="1:1" ht="12.75" customHeight="1" x14ac:dyDescent="0.2">
      <c r="A95" s="28"/>
    </row>
    <row r="96" spans="1:1" ht="12.75" customHeight="1" x14ac:dyDescent="0.2">
      <c r="A96" s="28"/>
    </row>
    <row r="97" spans="1:1" ht="12.75" customHeight="1" x14ac:dyDescent="0.2">
      <c r="A97" s="28"/>
    </row>
    <row r="98" spans="1:1" ht="12.75" customHeight="1" x14ac:dyDescent="0.2">
      <c r="A98" s="28"/>
    </row>
    <row r="99" spans="1:1" ht="12.75" customHeight="1" x14ac:dyDescent="0.2">
      <c r="A99" s="28"/>
    </row>
    <row r="100" spans="1:1" ht="12.75" customHeight="1" x14ac:dyDescent="0.2">
      <c r="A100" s="28"/>
    </row>
    <row r="101" spans="1:1" ht="12.75" customHeight="1" x14ac:dyDescent="0.2">
      <c r="A101" s="28"/>
    </row>
    <row r="102" spans="1:1" ht="12.75" customHeight="1" x14ac:dyDescent="0.2">
      <c r="A102" s="28"/>
    </row>
    <row r="103" spans="1:1" ht="12.75" customHeight="1" x14ac:dyDescent="0.2">
      <c r="A103" s="28"/>
    </row>
    <row r="104" spans="1:1" ht="12.75" customHeight="1" x14ac:dyDescent="0.2">
      <c r="A104" s="28"/>
    </row>
    <row r="105" spans="1:1" ht="12.75" customHeight="1" x14ac:dyDescent="0.2">
      <c r="A105" s="28"/>
    </row>
    <row r="106" spans="1:1" ht="12.75" customHeight="1" x14ac:dyDescent="0.2">
      <c r="A106" s="28"/>
    </row>
    <row r="107" spans="1:1" ht="12.75" customHeight="1" x14ac:dyDescent="0.2">
      <c r="A107" s="28"/>
    </row>
    <row r="108" spans="1:1" ht="12.75" customHeight="1" x14ac:dyDescent="0.2">
      <c r="A108" s="28"/>
    </row>
    <row r="109" spans="1:1" ht="12.75" customHeight="1" x14ac:dyDescent="0.2">
      <c r="A109" s="28"/>
    </row>
    <row r="110" spans="1:1" ht="12.75" customHeight="1" x14ac:dyDescent="0.2">
      <c r="A110" s="28"/>
    </row>
    <row r="111" spans="1:1" ht="12.75" customHeight="1" x14ac:dyDescent="0.2">
      <c r="A111" s="28"/>
    </row>
    <row r="112" spans="1:1" ht="12.75" customHeight="1" x14ac:dyDescent="0.2">
      <c r="A112" s="28"/>
    </row>
    <row r="113" spans="1:1" ht="12.75" customHeight="1" x14ac:dyDescent="0.2">
      <c r="A113" s="28"/>
    </row>
    <row r="114" spans="1:1" ht="12.75" customHeight="1" x14ac:dyDescent="0.2">
      <c r="A114" s="28"/>
    </row>
    <row r="115" spans="1:1" ht="12.75" customHeight="1" x14ac:dyDescent="0.2">
      <c r="A115" s="28"/>
    </row>
    <row r="116" spans="1:1" ht="12.75" customHeight="1" x14ac:dyDescent="0.2">
      <c r="A116" s="28"/>
    </row>
    <row r="117" spans="1:1" ht="12.75" customHeight="1" x14ac:dyDescent="0.2">
      <c r="A117" s="28"/>
    </row>
    <row r="118" spans="1:1" ht="12.75" customHeight="1" x14ac:dyDescent="0.2">
      <c r="A118" s="28"/>
    </row>
    <row r="119" spans="1:1" ht="12.75" customHeight="1" x14ac:dyDescent="0.2">
      <c r="A119" s="28"/>
    </row>
    <row r="120" spans="1:1" ht="12.75" customHeight="1" x14ac:dyDescent="0.2">
      <c r="A120" s="28"/>
    </row>
    <row r="121" spans="1:1" ht="12.75" customHeight="1" x14ac:dyDescent="0.2">
      <c r="A121" s="28"/>
    </row>
    <row r="122" spans="1:1" ht="12.75" customHeight="1" x14ac:dyDescent="0.2">
      <c r="A122" s="28"/>
    </row>
    <row r="123" spans="1:1" ht="12.75" customHeight="1" x14ac:dyDescent="0.2">
      <c r="A123" s="28"/>
    </row>
    <row r="124" spans="1:1" ht="12.75" customHeight="1" x14ac:dyDescent="0.2">
      <c r="A124" s="28"/>
    </row>
    <row r="125" spans="1:1" ht="12.75" customHeight="1" x14ac:dyDescent="0.2">
      <c r="A125" s="28"/>
    </row>
    <row r="126" spans="1:1" ht="12.75" customHeight="1" x14ac:dyDescent="0.2">
      <c r="A126" s="28"/>
    </row>
    <row r="127" spans="1:1" ht="12.75" customHeight="1" x14ac:dyDescent="0.2">
      <c r="A127" s="28"/>
    </row>
    <row r="128" spans="1:1" ht="12.75" customHeight="1" x14ac:dyDescent="0.2">
      <c r="A128" s="28"/>
    </row>
    <row r="129" spans="1:1" ht="12.75" customHeight="1" x14ac:dyDescent="0.2">
      <c r="A129" s="28"/>
    </row>
    <row r="130" spans="1:1" ht="12.75" customHeight="1" x14ac:dyDescent="0.2">
      <c r="A130" s="28"/>
    </row>
    <row r="131" spans="1:1" ht="12.75" customHeight="1" x14ac:dyDescent="0.2">
      <c r="A131" s="28"/>
    </row>
    <row r="132" spans="1:1" ht="12.75" customHeight="1" x14ac:dyDescent="0.2">
      <c r="A132" s="28"/>
    </row>
    <row r="133" spans="1:1" ht="12.75" customHeight="1" x14ac:dyDescent="0.2">
      <c r="A133" s="28"/>
    </row>
    <row r="134" spans="1:1" ht="12.75" customHeight="1" x14ac:dyDescent="0.2">
      <c r="A134" s="28"/>
    </row>
    <row r="135" spans="1:1" ht="12.75" customHeight="1" x14ac:dyDescent="0.2">
      <c r="A135" s="28"/>
    </row>
    <row r="136" spans="1:1" ht="12.75" customHeight="1" x14ac:dyDescent="0.2">
      <c r="A136" s="28"/>
    </row>
    <row r="137" spans="1:1" ht="12.75" customHeight="1" x14ac:dyDescent="0.2">
      <c r="A137" s="28"/>
    </row>
    <row r="138" spans="1:1" ht="12.75" customHeight="1" x14ac:dyDescent="0.2">
      <c r="A138" s="28"/>
    </row>
    <row r="139" spans="1:1" ht="12.75" customHeight="1" x14ac:dyDescent="0.2">
      <c r="A139" s="28"/>
    </row>
    <row r="140" spans="1:1" ht="12.75" customHeight="1" x14ac:dyDescent="0.2">
      <c r="A140" s="28"/>
    </row>
    <row r="141" spans="1:1" ht="12.75" customHeight="1" x14ac:dyDescent="0.2">
      <c r="A141" s="28"/>
    </row>
    <row r="142" spans="1:1" ht="12.75" customHeight="1" x14ac:dyDescent="0.2">
      <c r="A142" s="28"/>
    </row>
    <row r="143" spans="1:1" ht="12.75" customHeight="1" x14ac:dyDescent="0.2">
      <c r="A143" s="28"/>
    </row>
    <row r="144" spans="1:1" ht="12.75" customHeight="1" x14ac:dyDescent="0.2">
      <c r="A144" s="28"/>
    </row>
    <row r="145" spans="1:1" ht="12.75" customHeight="1" x14ac:dyDescent="0.2">
      <c r="A145" s="28"/>
    </row>
    <row r="146" spans="1:1" ht="12.75" customHeight="1" x14ac:dyDescent="0.2">
      <c r="A146" s="28"/>
    </row>
    <row r="147" spans="1:1" ht="12.75" customHeight="1" x14ac:dyDescent="0.2">
      <c r="A147" s="28"/>
    </row>
    <row r="148" spans="1:1" ht="12.75" customHeight="1" x14ac:dyDescent="0.2">
      <c r="A148" s="28"/>
    </row>
    <row r="149" spans="1:1" ht="12.75" customHeight="1" x14ac:dyDescent="0.2">
      <c r="A149" s="28"/>
    </row>
    <row r="150" spans="1:1" ht="12.75" customHeight="1" x14ac:dyDescent="0.2">
      <c r="A150" s="28"/>
    </row>
    <row r="151" spans="1:1" ht="12.75" customHeight="1" x14ac:dyDescent="0.2">
      <c r="A151" s="28"/>
    </row>
    <row r="152" spans="1:1" ht="12.75" customHeight="1" x14ac:dyDescent="0.2">
      <c r="A152" s="28"/>
    </row>
    <row r="153" spans="1:1" ht="12.75" customHeight="1" x14ac:dyDescent="0.2">
      <c r="A153" s="28"/>
    </row>
    <row r="154" spans="1:1" ht="12.75" customHeight="1" x14ac:dyDescent="0.2">
      <c r="A154" s="28"/>
    </row>
    <row r="155" spans="1:1" ht="12.75" customHeight="1" x14ac:dyDescent="0.2">
      <c r="A155" s="28"/>
    </row>
    <row r="156" spans="1:1" ht="12.75" customHeight="1" x14ac:dyDescent="0.2">
      <c r="A156" s="28"/>
    </row>
    <row r="157" spans="1:1" ht="12.75" customHeight="1" x14ac:dyDescent="0.2">
      <c r="A157" s="28"/>
    </row>
    <row r="158" spans="1:1" ht="12.75" customHeight="1" x14ac:dyDescent="0.2">
      <c r="A158" s="28"/>
    </row>
    <row r="159" spans="1:1" ht="12.75" customHeight="1" x14ac:dyDescent="0.2">
      <c r="A159" s="28"/>
    </row>
    <row r="160" spans="1:1" ht="12.75" customHeight="1" x14ac:dyDescent="0.2">
      <c r="A160" s="28"/>
    </row>
    <row r="161" spans="1:1" ht="12.75" customHeight="1" x14ac:dyDescent="0.2">
      <c r="A161" s="28"/>
    </row>
    <row r="162" spans="1:1" ht="12.75" customHeight="1" x14ac:dyDescent="0.2">
      <c r="A162" s="28"/>
    </row>
    <row r="163" spans="1:1" ht="12.75" customHeight="1" x14ac:dyDescent="0.2">
      <c r="A163" s="28"/>
    </row>
    <row r="164" spans="1:1" ht="12.75" customHeight="1" x14ac:dyDescent="0.2">
      <c r="A164" s="28"/>
    </row>
    <row r="165" spans="1:1" ht="12.75" customHeight="1" x14ac:dyDescent="0.2">
      <c r="A165" s="28"/>
    </row>
    <row r="166" spans="1:1" ht="12.75" customHeight="1" x14ac:dyDescent="0.2">
      <c r="A166" s="28"/>
    </row>
    <row r="167" spans="1:1" ht="12.75" customHeight="1" x14ac:dyDescent="0.2">
      <c r="A167" s="28"/>
    </row>
    <row r="168" spans="1:1" ht="12.75" customHeight="1" x14ac:dyDescent="0.2">
      <c r="A168" s="28"/>
    </row>
    <row r="169" spans="1:1" ht="12.75" customHeight="1" x14ac:dyDescent="0.2">
      <c r="A169" s="28"/>
    </row>
    <row r="170" spans="1:1" ht="12.75" customHeight="1" x14ac:dyDescent="0.2">
      <c r="A170" s="28"/>
    </row>
    <row r="171" spans="1:1" ht="12.75" customHeight="1" x14ac:dyDescent="0.2">
      <c r="A171" s="28"/>
    </row>
    <row r="172" spans="1:1" ht="12.75" customHeight="1" x14ac:dyDescent="0.2">
      <c r="A172" s="28"/>
    </row>
    <row r="173" spans="1:1" ht="12.75" customHeight="1" x14ac:dyDescent="0.2">
      <c r="A173" s="28"/>
    </row>
    <row r="174" spans="1:1" ht="12.75" customHeight="1" x14ac:dyDescent="0.2">
      <c r="A174" s="28"/>
    </row>
    <row r="175" spans="1:1" ht="12.75" customHeight="1" x14ac:dyDescent="0.2">
      <c r="A175" s="28"/>
    </row>
    <row r="176" spans="1:1" ht="12.75" customHeight="1" x14ac:dyDescent="0.2">
      <c r="A176" s="28"/>
    </row>
    <row r="177" spans="1:1" ht="12.75" customHeight="1" x14ac:dyDescent="0.2">
      <c r="A177" s="28"/>
    </row>
    <row r="178" spans="1:1" ht="12.75" customHeight="1" x14ac:dyDescent="0.2">
      <c r="A178" s="28"/>
    </row>
    <row r="179" spans="1:1" ht="12.75" customHeight="1" x14ac:dyDescent="0.2">
      <c r="A179" s="28"/>
    </row>
    <row r="180" spans="1:1" ht="12.75" customHeight="1" x14ac:dyDescent="0.2">
      <c r="A180" s="28"/>
    </row>
    <row r="181" spans="1:1" ht="12.75" customHeight="1" x14ac:dyDescent="0.2">
      <c r="A181" s="28"/>
    </row>
    <row r="182" spans="1:1" ht="12.75" customHeight="1" x14ac:dyDescent="0.2">
      <c r="A182" s="28"/>
    </row>
    <row r="183" spans="1:1" ht="12.75" customHeight="1" x14ac:dyDescent="0.2">
      <c r="A183" s="28"/>
    </row>
    <row r="184" spans="1:1" ht="12.75" customHeight="1" x14ac:dyDescent="0.2">
      <c r="A184" s="28"/>
    </row>
    <row r="185" spans="1:1" ht="12.75" customHeight="1" x14ac:dyDescent="0.2">
      <c r="A185" s="28"/>
    </row>
    <row r="186" spans="1:1" ht="12.75" customHeight="1" x14ac:dyDescent="0.2">
      <c r="A186" s="28"/>
    </row>
    <row r="187" spans="1:1" ht="12.75" customHeight="1" x14ac:dyDescent="0.2">
      <c r="A187" s="28"/>
    </row>
    <row r="188" spans="1:1" ht="12.75" customHeight="1" x14ac:dyDescent="0.2">
      <c r="A188" s="28"/>
    </row>
    <row r="189" spans="1:1" ht="12.75" customHeight="1" x14ac:dyDescent="0.2">
      <c r="A189" s="28"/>
    </row>
    <row r="190" spans="1:1" ht="12.75" customHeight="1" x14ac:dyDescent="0.2">
      <c r="A190" s="28"/>
    </row>
    <row r="191" spans="1:1" ht="12.75" customHeight="1" x14ac:dyDescent="0.2">
      <c r="A191" s="28"/>
    </row>
    <row r="192" spans="1:1" ht="12.75" customHeight="1" x14ac:dyDescent="0.2">
      <c r="A192" s="28"/>
    </row>
    <row r="193" spans="1:1" ht="12.75" customHeight="1" x14ac:dyDescent="0.2">
      <c r="A193" s="28"/>
    </row>
    <row r="194" spans="1:1" ht="12.75" customHeight="1" x14ac:dyDescent="0.2">
      <c r="A194" s="28"/>
    </row>
    <row r="195" spans="1:1" ht="12.75" customHeight="1" x14ac:dyDescent="0.2">
      <c r="A195" s="28"/>
    </row>
    <row r="196" spans="1:1" ht="12.75" customHeight="1" x14ac:dyDescent="0.2">
      <c r="A196" s="28"/>
    </row>
    <row r="197" spans="1:1" ht="12.75" customHeight="1" x14ac:dyDescent="0.2">
      <c r="A197" s="28"/>
    </row>
    <row r="198" spans="1:1" ht="12.75" customHeight="1" x14ac:dyDescent="0.2">
      <c r="A198" s="28"/>
    </row>
    <row r="199" spans="1:1" ht="12.75" customHeight="1" x14ac:dyDescent="0.2">
      <c r="A199" s="28"/>
    </row>
    <row r="200" spans="1:1" ht="12.75" customHeight="1" x14ac:dyDescent="0.2">
      <c r="A200" s="28"/>
    </row>
    <row r="201" spans="1:1" ht="12.75" customHeight="1" x14ac:dyDescent="0.2">
      <c r="A201" s="28"/>
    </row>
    <row r="202" spans="1:1" ht="12.75" customHeight="1" x14ac:dyDescent="0.2">
      <c r="A202" s="28"/>
    </row>
    <row r="203" spans="1:1" ht="12.75" customHeight="1" x14ac:dyDescent="0.2">
      <c r="A203" s="28"/>
    </row>
    <row r="204" spans="1:1" ht="12.75" customHeight="1" x14ac:dyDescent="0.2">
      <c r="A204" s="28"/>
    </row>
    <row r="205" spans="1:1" ht="12.75" customHeight="1" x14ac:dyDescent="0.2">
      <c r="A205" s="28"/>
    </row>
    <row r="206" spans="1:1" ht="12.75" customHeight="1" x14ac:dyDescent="0.2">
      <c r="A206" s="28"/>
    </row>
    <row r="207" spans="1:1" ht="12.75" customHeight="1" x14ac:dyDescent="0.2">
      <c r="A207" s="28"/>
    </row>
    <row r="208" spans="1:1" ht="12.75" customHeight="1" x14ac:dyDescent="0.2">
      <c r="A208" s="28"/>
    </row>
    <row r="209" spans="1:1" ht="12.75" customHeight="1" x14ac:dyDescent="0.2">
      <c r="A209" s="28"/>
    </row>
    <row r="210" spans="1:1" ht="12.75" customHeight="1" x14ac:dyDescent="0.2">
      <c r="A210" s="28"/>
    </row>
    <row r="211" spans="1:1" ht="12.75" customHeight="1" x14ac:dyDescent="0.2">
      <c r="A211" s="28"/>
    </row>
    <row r="212" spans="1:1" ht="12.75" customHeight="1" x14ac:dyDescent="0.2">
      <c r="A212" s="28"/>
    </row>
    <row r="213" spans="1:1" ht="12.75" customHeight="1" x14ac:dyDescent="0.2">
      <c r="A213" s="28"/>
    </row>
    <row r="214" spans="1:1" ht="12.75" customHeight="1" x14ac:dyDescent="0.2">
      <c r="A214" s="28"/>
    </row>
    <row r="215" spans="1:1" ht="12.75" customHeight="1" x14ac:dyDescent="0.2">
      <c r="A215" s="28"/>
    </row>
    <row r="216" spans="1:1" ht="12.75" customHeight="1" x14ac:dyDescent="0.2">
      <c r="A216" s="28"/>
    </row>
    <row r="217" spans="1:1" ht="12.75" customHeight="1" x14ac:dyDescent="0.2">
      <c r="A217" s="28"/>
    </row>
    <row r="218" spans="1:1" ht="12.75" customHeight="1" x14ac:dyDescent="0.2">
      <c r="A218" s="28"/>
    </row>
    <row r="219" spans="1:1" ht="12.75" customHeight="1" x14ac:dyDescent="0.2">
      <c r="A219" s="28"/>
    </row>
    <row r="220" spans="1:1" ht="12.75" customHeight="1" x14ac:dyDescent="0.2">
      <c r="A220" s="28"/>
    </row>
    <row r="221" spans="1:1" ht="12.75" customHeight="1" x14ac:dyDescent="0.2">
      <c r="A221" s="28"/>
    </row>
    <row r="222" spans="1:1" ht="12.75" customHeight="1" x14ac:dyDescent="0.2">
      <c r="A222" s="28"/>
    </row>
    <row r="223" spans="1:1" ht="12.75" customHeight="1" x14ac:dyDescent="0.2">
      <c r="A223" s="28"/>
    </row>
    <row r="224" spans="1:1" ht="12.75" customHeight="1" x14ac:dyDescent="0.2">
      <c r="A224" s="28"/>
    </row>
    <row r="225" spans="1:1" ht="12.75" customHeight="1" x14ac:dyDescent="0.2">
      <c r="A225" s="28"/>
    </row>
    <row r="226" spans="1:1" ht="12.75" customHeight="1" x14ac:dyDescent="0.2">
      <c r="A226" s="28"/>
    </row>
    <row r="227" spans="1:1" ht="12.75" customHeight="1" x14ac:dyDescent="0.2">
      <c r="A227" s="28"/>
    </row>
    <row r="228" spans="1:1" ht="12.75" customHeight="1" x14ac:dyDescent="0.2">
      <c r="A228" s="28"/>
    </row>
    <row r="229" spans="1:1" ht="12.75" customHeight="1" x14ac:dyDescent="0.2">
      <c r="A229" s="28"/>
    </row>
    <row r="230" spans="1:1" ht="12.75" customHeight="1" x14ac:dyDescent="0.2">
      <c r="A230" s="28"/>
    </row>
    <row r="231" spans="1:1" ht="12.75" customHeight="1" x14ac:dyDescent="0.2">
      <c r="A231" s="28"/>
    </row>
    <row r="232" spans="1:1" ht="12.75" customHeight="1" x14ac:dyDescent="0.2">
      <c r="A232" s="28"/>
    </row>
    <row r="233" spans="1:1" ht="12.75" customHeight="1" x14ac:dyDescent="0.2">
      <c r="A233" s="28"/>
    </row>
    <row r="234" spans="1:1" ht="12.75" customHeight="1" x14ac:dyDescent="0.2">
      <c r="A234" s="28"/>
    </row>
    <row r="235" spans="1:1" ht="12.75" customHeight="1" x14ac:dyDescent="0.2">
      <c r="A235" s="28"/>
    </row>
    <row r="236" spans="1:1" ht="12.75" customHeight="1" x14ac:dyDescent="0.2">
      <c r="A236" s="28"/>
    </row>
    <row r="237" spans="1:1" ht="12.75" customHeight="1" x14ac:dyDescent="0.2">
      <c r="A237" s="28"/>
    </row>
    <row r="238" spans="1:1" ht="12.75" customHeight="1" x14ac:dyDescent="0.2">
      <c r="A238" s="28"/>
    </row>
    <row r="239" spans="1:1" ht="12.75" customHeight="1" x14ac:dyDescent="0.2">
      <c r="A239" s="28"/>
    </row>
    <row r="240" spans="1:1" ht="12.75" customHeight="1" x14ac:dyDescent="0.2">
      <c r="A240" s="28"/>
    </row>
    <row r="241" spans="1:1" ht="12.75" customHeight="1" x14ac:dyDescent="0.2">
      <c r="A241" s="28"/>
    </row>
    <row r="242" spans="1:1" ht="12.75" customHeight="1" x14ac:dyDescent="0.2">
      <c r="A242" s="28"/>
    </row>
    <row r="243" spans="1:1" ht="12.75" customHeight="1" x14ac:dyDescent="0.2">
      <c r="A243" s="28"/>
    </row>
    <row r="244" spans="1:1" ht="12.75" customHeight="1" x14ac:dyDescent="0.2">
      <c r="A244" s="28"/>
    </row>
    <row r="245" spans="1:1" ht="12.75" customHeight="1" x14ac:dyDescent="0.2">
      <c r="A245" s="28"/>
    </row>
    <row r="246" spans="1:1" ht="12.75" customHeight="1" x14ac:dyDescent="0.2">
      <c r="A246" s="28"/>
    </row>
    <row r="247" spans="1:1" ht="12.75" customHeight="1" x14ac:dyDescent="0.2">
      <c r="A247" s="28"/>
    </row>
    <row r="248" spans="1:1" ht="12.75" customHeight="1" x14ac:dyDescent="0.2">
      <c r="A248" s="28"/>
    </row>
    <row r="249" spans="1:1" ht="12.75" customHeight="1" x14ac:dyDescent="0.2">
      <c r="A249" s="28"/>
    </row>
    <row r="250" spans="1:1" ht="12.75" customHeight="1" x14ac:dyDescent="0.2">
      <c r="A250" s="28"/>
    </row>
    <row r="251" spans="1:1" ht="12.75" customHeight="1" x14ac:dyDescent="0.2">
      <c r="A251" s="28"/>
    </row>
    <row r="252" spans="1:1" ht="12.75" customHeight="1" x14ac:dyDescent="0.2">
      <c r="A252" s="28"/>
    </row>
    <row r="253" spans="1:1" ht="12.75" customHeight="1" x14ac:dyDescent="0.2">
      <c r="A253" s="28"/>
    </row>
    <row r="254" spans="1:1" ht="12.75" customHeight="1" x14ac:dyDescent="0.2">
      <c r="A254" s="28"/>
    </row>
    <row r="255" spans="1:1" ht="12.75" customHeight="1" x14ac:dyDescent="0.2">
      <c r="A255" s="28"/>
    </row>
    <row r="256" spans="1:1" ht="12.75" customHeight="1" x14ac:dyDescent="0.2">
      <c r="A256" s="28"/>
    </row>
    <row r="257" spans="1:1" ht="12.75" customHeight="1" x14ac:dyDescent="0.2">
      <c r="A257" s="28"/>
    </row>
    <row r="258" spans="1:1" ht="12.75" customHeight="1" x14ac:dyDescent="0.2">
      <c r="A258" s="28"/>
    </row>
    <row r="259" spans="1:1" ht="12.75" customHeight="1" x14ac:dyDescent="0.2">
      <c r="A259" s="28"/>
    </row>
    <row r="260" spans="1:1" ht="12.75" customHeight="1" x14ac:dyDescent="0.2">
      <c r="A260" s="28"/>
    </row>
    <row r="261" spans="1:1" ht="12.75" customHeight="1" x14ac:dyDescent="0.2">
      <c r="A261" s="28"/>
    </row>
    <row r="262" spans="1:1" ht="12.75" customHeight="1" x14ac:dyDescent="0.2">
      <c r="A262" s="28"/>
    </row>
    <row r="263" spans="1:1" ht="12.75" customHeight="1" x14ac:dyDescent="0.2">
      <c r="A263" s="28"/>
    </row>
    <row r="264" spans="1:1" ht="12.75" customHeight="1" x14ac:dyDescent="0.2">
      <c r="A264" s="28"/>
    </row>
    <row r="265" spans="1:1" ht="12.75" customHeight="1" x14ac:dyDescent="0.2">
      <c r="A265" s="28"/>
    </row>
    <row r="266" spans="1:1" ht="12.75" customHeight="1" x14ac:dyDescent="0.2">
      <c r="A266" s="28"/>
    </row>
    <row r="267" spans="1:1" ht="12.75" customHeight="1" x14ac:dyDescent="0.2">
      <c r="A267" s="28"/>
    </row>
    <row r="268" spans="1:1" ht="12.75" customHeight="1" x14ac:dyDescent="0.2">
      <c r="A268" s="28"/>
    </row>
    <row r="269" spans="1:1" ht="12.75" customHeight="1" x14ac:dyDescent="0.2">
      <c r="A269" s="28"/>
    </row>
    <row r="270" spans="1:1" ht="12.75" customHeight="1" x14ac:dyDescent="0.2">
      <c r="A270" s="28"/>
    </row>
    <row r="271" spans="1:1" ht="12.75" customHeight="1" x14ac:dyDescent="0.2">
      <c r="A271" s="28"/>
    </row>
    <row r="272" spans="1:1" ht="12.75" customHeight="1" x14ac:dyDescent="0.2">
      <c r="A272" s="28"/>
    </row>
    <row r="273" spans="1:1" ht="12.75" customHeight="1" x14ac:dyDescent="0.2">
      <c r="A273" s="28"/>
    </row>
    <row r="274" spans="1:1" ht="12.75" customHeight="1" x14ac:dyDescent="0.2">
      <c r="A274" s="28"/>
    </row>
    <row r="275" spans="1:1" ht="12.75" customHeight="1" x14ac:dyDescent="0.2">
      <c r="A275" s="28"/>
    </row>
    <row r="276" spans="1:1" ht="12.75" customHeight="1" x14ac:dyDescent="0.2">
      <c r="A276" s="28"/>
    </row>
    <row r="277" spans="1:1" ht="12.75" customHeight="1" x14ac:dyDescent="0.2">
      <c r="A277" s="28"/>
    </row>
    <row r="278" spans="1:1" ht="12.75" customHeight="1" x14ac:dyDescent="0.2">
      <c r="A278" s="28"/>
    </row>
    <row r="279" spans="1:1" ht="12.75" customHeight="1" x14ac:dyDescent="0.2">
      <c r="A279" s="28"/>
    </row>
    <row r="280" spans="1:1" ht="12.75" customHeight="1" x14ac:dyDescent="0.2">
      <c r="A280" s="28"/>
    </row>
    <row r="281" spans="1:1" ht="12.75" customHeight="1" x14ac:dyDescent="0.2">
      <c r="A281" s="28"/>
    </row>
    <row r="282" spans="1:1" ht="12.75" customHeight="1" x14ac:dyDescent="0.2">
      <c r="A282" s="28"/>
    </row>
    <row r="283" spans="1:1" ht="12.75" customHeight="1" x14ac:dyDescent="0.2">
      <c r="A283" s="28"/>
    </row>
    <row r="284" spans="1:1" ht="12.75" customHeight="1" x14ac:dyDescent="0.2">
      <c r="A284" s="28"/>
    </row>
    <row r="285" spans="1:1" ht="12.75" customHeight="1" x14ac:dyDescent="0.2">
      <c r="A285" s="28"/>
    </row>
    <row r="286" spans="1:1" ht="12.75" customHeight="1" x14ac:dyDescent="0.2">
      <c r="A286" s="28"/>
    </row>
    <row r="287" spans="1:1" ht="12.75" customHeight="1" x14ac:dyDescent="0.2">
      <c r="A287" s="28"/>
    </row>
    <row r="288" spans="1:1" ht="12.75" customHeight="1" x14ac:dyDescent="0.2">
      <c r="A288" s="28"/>
    </row>
    <row r="289" spans="1:1" ht="12.75" customHeight="1" x14ac:dyDescent="0.2">
      <c r="A289" s="28"/>
    </row>
    <row r="290" spans="1:1" ht="12.75" customHeight="1" x14ac:dyDescent="0.2">
      <c r="A290" s="28"/>
    </row>
    <row r="291" spans="1:1" ht="12.75" customHeight="1" x14ac:dyDescent="0.2">
      <c r="A291" s="28"/>
    </row>
    <row r="292" spans="1:1" ht="12.75" customHeight="1" x14ac:dyDescent="0.2">
      <c r="A292" s="28"/>
    </row>
    <row r="293" spans="1:1" ht="12.75" customHeight="1" x14ac:dyDescent="0.2">
      <c r="A293" s="28"/>
    </row>
    <row r="294" spans="1:1" ht="12.75" customHeight="1" x14ac:dyDescent="0.2">
      <c r="A294" s="28"/>
    </row>
    <row r="295" spans="1:1" ht="12.75" customHeight="1" x14ac:dyDescent="0.2">
      <c r="A295" s="28"/>
    </row>
    <row r="296" spans="1:1" ht="12.75" customHeight="1" x14ac:dyDescent="0.2">
      <c r="A296" s="28"/>
    </row>
    <row r="297" spans="1:1" ht="12.75" customHeight="1" x14ac:dyDescent="0.2">
      <c r="A297" s="28"/>
    </row>
    <row r="298" spans="1:1" ht="12.75" customHeight="1" x14ac:dyDescent="0.2">
      <c r="A298" s="28"/>
    </row>
    <row r="299" spans="1:1" ht="12.75" customHeight="1" x14ac:dyDescent="0.2">
      <c r="A299" s="28"/>
    </row>
    <row r="300" spans="1:1" ht="12.75" customHeight="1" x14ac:dyDescent="0.2">
      <c r="A300" s="28"/>
    </row>
    <row r="301" spans="1:1" ht="12.75" customHeight="1" x14ac:dyDescent="0.2">
      <c r="A301" s="28"/>
    </row>
    <row r="302" spans="1:1" ht="12.75" customHeight="1" x14ac:dyDescent="0.2">
      <c r="A302" s="28"/>
    </row>
    <row r="303" spans="1:1" ht="12.75" customHeight="1" x14ac:dyDescent="0.2">
      <c r="A303" s="28"/>
    </row>
    <row r="304" spans="1:1" ht="12.75" customHeight="1" x14ac:dyDescent="0.2">
      <c r="A304" s="28"/>
    </row>
    <row r="305" spans="1:1" ht="12.75" customHeight="1" x14ac:dyDescent="0.2">
      <c r="A305" s="28"/>
    </row>
    <row r="306" spans="1:1" ht="12.75" customHeight="1" x14ac:dyDescent="0.2">
      <c r="A306" s="28"/>
    </row>
    <row r="307" spans="1:1" ht="12.75" customHeight="1" x14ac:dyDescent="0.2">
      <c r="A307" s="28"/>
    </row>
    <row r="308" spans="1:1" ht="12.75" customHeight="1" x14ac:dyDescent="0.2">
      <c r="A308" s="28"/>
    </row>
    <row r="309" spans="1:1" ht="12.75" customHeight="1" x14ac:dyDescent="0.2">
      <c r="A309" s="28"/>
    </row>
    <row r="310" spans="1:1" ht="12.75" customHeight="1" x14ac:dyDescent="0.2">
      <c r="A310" s="28"/>
    </row>
    <row r="311" spans="1:1" ht="12.75" customHeight="1" x14ac:dyDescent="0.2">
      <c r="A311" s="28"/>
    </row>
    <row r="312" spans="1:1" ht="12.75" customHeight="1" x14ac:dyDescent="0.2">
      <c r="A312" s="28"/>
    </row>
    <row r="313" spans="1:1" ht="12.75" customHeight="1" x14ac:dyDescent="0.2">
      <c r="A313" s="28"/>
    </row>
    <row r="314" spans="1:1" ht="12.75" customHeight="1" x14ac:dyDescent="0.2">
      <c r="A314" s="28"/>
    </row>
    <row r="315" spans="1:1" ht="12.75" customHeight="1" x14ac:dyDescent="0.2">
      <c r="A315" s="28"/>
    </row>
    <row r="316" spans="1:1" ht="12.75" customHeight="1" x14ac:dyDescent="0.2">
      <c r="A316" s="28"/>
    </row>
    <row r="317" spans="1:1" ht="12.75" customHeight="1" x14ac:dyDescent="0.2">
      <c r="A317" s="28"/>
    </row>
    <row r="318" spans="1:1" ht="12.75" customHeight="1" x14ac:dyDescent="0.2">
      <c r="A318" s="28"/>
    </row>
    <row r="319" spans="1:1" ht="12.75" customHeight="1" x14ac:dyDescent="0.2">
      <c r="A319" s="28"/>
    </row>
    <row r="320" spans="1:1" ht="12.75" customHeight="1" x14ac:dyDescent="0.2">
      <c r="A320" s="28"/>
    </row>
    <row r="321" spans="1:1" ht="12.75" customHeight="1" x14ac:dyDescent="0.2">
      <c r="A321" s="28"/>
    </row>
    <row r="322" spans="1:1" ht="12.75" customHeight="1" x14ac:dyDescent="0.2">
      <c r="A322" s="28"/>
    </row>
    <row r="323" spans="1:1" ht="12.75" customHeight="1" x14ac:dyDescent="0.2">
      <c r="A323" s="28"/>
    </row>
    <row r="324" spans="1:1" ht="12.75" customHeight="1" x14ac:dyDescent="0.2">
      <c r="A324" s="28"/>
    </row>
    <row r="325" spans="1:1" ht="12.75" customHeight="1" x14ac:dyDescent="0.2">
      <c r="A325" s="28"/>
    </row>
    <row r="326" spans="1:1" ht="12.75" customHeight="1" x14ac:dyDescent="0.2">
      <c r="A326" s="28"/>
    </row>
    <row r="327" spans="1:1" ht="12.75" customHeight="1" x14ac:dyDescent="0.2">
      <c r="A327" s="28"/>
    </row>
    <row r="328" spans="1:1" ht="12.75" customHeight="1" x14ac:dyDescent="0.2">
      <c r="A328" s="28"/>
    </row>
    <row r="329" spans="1:1" ht="12.75" customHeight="1" x14ac:dyDescent="0.2">
      <c r="A329" s="28"/>
    </row>
    <row r="330" spans="1:1" ht="12.75" customHeight="1" x14ac:dyDescent="0.2">
      <c r="A330" s="28"/>
    </row>
    <row r="331" spans="1:1" ht="12.75" customHeight="1" x14ac:dyDescent="0.2">
      <c r="A331" s="28"/>
    </row>
    <row r="332" spans="1:1" ht="12.75" customHeight="1" x14ac:dyDescent="0.2">
      <c r="A332" s="28"/>
    </row>
    <row r="333" spans="1:1" ht="12.75" customHeight="1" x14ac:dyDescent="0.2">
      <c r="A333" s="28"/>
    </row>
    <row r="334" spans="1:1" ht="12.75" customHeight="1" x14ac:dyDescent="0.2">
      <c r="A334" s="28"/>
    </row>
    <row r="335" spans="1:1" ht="12.75" customHeight="1" x14ac:dyDescent="0.2">
      <c r="A335" s="28"/>
    </row>
    <row r="336" spans="1:1" ht="12.75" customHeight="1" x14ac:dyDescent="0.2">
      <c r="A336" s="28"/>
    </row>
    <row r="337" spans="1:1" ht="12.75" customHeight="1" x14ac:dyDescent="0.2">
      <c r="A337" s="28"/>
    </row>
    <row r="338" spans="1:1" ht="12.75" customHeight="1" x14ac:dyDescent="0.2">
      <c r="A338" s="28"/>
    </row>
    <row r="339" spans="1:1" ht="12.75" customHeight="1" x14ac:dyDescent="0.2">
      <c r="A339" s="28"/>
    </row>
    <row r="340" spans="1:1" ht="12.75" customHeight="1" x14ac:dyDescent="0.2">
      <c r="A340" s="28"/>
    </row>
    <row r="341" spans="1:1" ht="12.75" customHeight="1" x14ac:dyDescent="0.2">
      <c r="A341" s="28"/>
    </row>
    <row r="342" spans="1:1" ht="12.75" customHeight="1" x14ac:dyDescent="0.2">
      <c r="A342" s="28"/>
    </row>
    <row r="343" spans="1:1" ht="12.75" customHeight="1" x14ac:dyDescent="0.2">
      <c r="A343" s="28"/>
    </row>
    <row r="344" spans="1:1" ht="12.75" customHeight="1" x14ac:dyDescent="0.2">
      <c r="A344" s="28"/>
    </row>
    <row r="345" spans="1:1" ht="12.75" customHeight="1" x14ac:dyDescent="0.2">
      <c r="A345" s="28"/>
    </row>
    <row r="346" spans="1:1" ht="12.75" customHeight="1" x14ac:dyDescent="0.2">
      <c r="A346" s="28"/>
    </row>
    <row r="347" spans="1:1" ht="12.75" customHeight="1" x14ac:dyDescent="0.2">
      <c r="A347" s="28"/>
    </row>
    <row r="348" spans="1:1" ht="12.75" customHeight="1" x14ac:dyDescent="0.2">
      <c r="A348" s="28"/>
    </row>
    <row r="349" spans="1:1" ht="12.75" customHeight="1" x14ac:dyDescent="0.2">
      <c r="A349" s="28"/>
    </row>
    <row r="350" spans="1:1" ht="12.75" customHeight="1" x14ac:dyDescent="0.2">
      <c r="A350" s="28"/>
    </row>
    <row r="351" spans="1:1" ht="12.75" customHeight="1" x14ac:dyDescent="0.2">
      <c r="A351" s="28"/>
    </row>
    <row r="352" spans="1:1" ht="12.75" customHeight="1" x14ac:dyDescent="0.2">
      <c r="A352" s="28"/>
    </row>
    <row r="353" spans="1:1" ht="12.75" customHeight="1" x14ac:dyDescent="0.2">
      <c r="A353" s="28"/>
    </row>
    <row r="354" spans="1:1" ht="12.75" customHeight="1" x14ac:dyDescent="0.2">
      <c r="A354" s="28"/>
    </row>
    <row r="355" spans="1:1" ht="12.75" customHeight="1" x14ac:dyDescent="0.2">
      <c r="A355" s="28"/>
    </row>
    <row r="356" spans="1:1" ht="12.75" customHeight="1" x14ac:dyDescent="0.2">
      <c r="A356" s="28"/>
    </row>
    <row r="357" spans="1:1" ht="12.75" customHeight="1" x14ac:dyDescent="0.2">
      <c r="A357" s="28"/>
    </row>
    <row r="358" spans="1:1" ht="12.75" customHeight="1" x14ac:dyDescent="0.2">
      <c r="A358" s="28"/>
    </row>
    <row r="359" spans="1:1" ht="12.75" customHeight="1" x14ac:dyDescent="0.2">
      <c r="A359" s="28"/>
    </row>
    <row r="360" spans="1:1" ht="12.75" customHeight="1" x14ac:dyDescent="0.2">
      <c r="A360" s="28"/>
    </row>
    <row r="361" spans="1:1" ht="12.75" customHeight="1" x14ac:dyDescent="0.2">
      <c r="A361" s="28"/>
    </row>
    <row r="362" spans="1:1" ht="12.75" customHeight="1" x14ac:dyDescent="0.2">
      <c r="A362" s="28"/>
    </row>
    <row r="363" spans="1:1" ht="12.75" customHeight="1" x14ac:dyDescent="0.2">
      <c r="A363" s="28"/>
    </row>
    <row r="364" spans="1:1" ht="12.75" customHeight="1" x14ac:dyDescent="0.2">
      <c r="A364" s="28"/>
    </row>
    <row r="365" spans="1:1" ht="12.75" customHeight="1" x14ac:dyDescent="0.2">
      <c r="A365" s="28"/>
    </row>
    <row r="366" spans="1:1" ht="12.75" customHeight="1" x14ac:dyDescent="0.2">
      <c r="A366" s="28"/>
    </row>
    <row r="367" spans="1:1" ht="12.75" customHeight="1" x14ac:dyDescent="0.2">
      <c r="A367" s="28"/>
    </row>
    <row r="368" spans="1:1" ht="12.75" customHeight="1" x14ac:dyDescent="0.2">
      <c r="A368" s="28"/>
    </row>
    <row r="369" spans="1:1" ht="12.75" customHeight="1" x14ac:dyDescent="0.2">
      <c r="A369" s="28"/>
    </row>
    <row r="370" spans="1:1" ht="12.75" customHeight="1" x14ac:dyDescent="0.2">
      <c r="A370" s="28"/>
    </row>
    <row r="371" spans="1:1" ht="12.75" customHeight="1" x14ac:dyDescent="0.2">
      <c r="A371" s="28"/>
    </row>
    <row r="372" spans="1:1" ht="12.75" customHeight="1" x14ac:dyDescent="0.2">
      <c r="A372" s="28"/>
    </row>
    <row r="373" spans="1:1" ht="12.75" customHeight="1" x14ac:dyDescent="0.2">
      <c r="A373" s="28"/>
    </row>
    <row r="374" spans="1:1" ht="12.75" customHeight="1" x14ac:dyDescent="0.2">
      <c r="A374" s="28"/>
    </row>
    <row r="375" spans="1:1" ht="12.75" customHeight="1" x14ac:dyDescent="0.2">
      <c r="A375" s="28"/>
    </row>
    <row r="376" spans="1:1" ht="12.75" customHeight="1" x14ac:dyDescent="0.2">
      <c r="A376" s="28"/>
    </row>
    <row r="377" spans="1:1" ht="12.75" customHeight="1" x14ac:dyDescent="0.2">
      <c r="A377" s="28"/>
    </row>
    <row r="378" spans="1:1" ht="12.75" customHeight="1" x14ac:dyDescent="0.2">
      <c r="A378" s="28"/>
    </row>
    <row r="379" spans="1:1" ht="12.75" customHeight="1" x14ac:dyDescent="0.2">
      <c r="A379" s="28"/>
    </row>
    <row r="380" spans="1:1" ht="12.75" customHeight="1" x14ac:dyDescent="0.2">
      <c r="A380" s="28"/>
    </row>
    <row r="381" spans="1:1" ht="12.75" customHeight="1" x14ac:dyDescent="0.2">
      <c r="A381" s="28"/>
    </row>
    <row r="382" spans="1:1" ht="12.75" customHeight="1" x14ac:dyDescent="0.2">
      <c r="A382" s="28"/>
    </row>
    <row r="383" spans="1:1" ht="12.75" customHeight="1" x14ac:dyDescent="0.2">
      <c r="A383" s="28"/>
    </row>
    <row r="384" spans="1:1" ht="12.75" customHeight="1" x14ac:dyDescent="0.2">
      <c r="A384" s="28"/>
    </row>
    <row r="385" spans="1:1" ht="12.75" customHeight="1" x14ac:dyDescent="0.2">
      <c r="A385" s="28"/>
    </row>
    <row r="386" spans="1:1" ht="12.75" customHeight="1" x14ac:dyDescent="0.2">
      <c r="A386" s="28"/>
    </row>
    <row r="387" spans="1:1" ht="12.75" customHeight="1" x14ac:dyDescent="0.2">
      <c r="A387" s="28"/>
    </row>
    <row r="388" spans="1:1" ht="12.75" customHeight="1" x14ac:dyDescent="0.2">
      <c r="A388" s="28"/>
    </row>
    <row r="389" spans="1:1" ht="12.75" customHeight="1" x14ac:dyDescent="0.2">
      <c r="A389" s="28"/>
    </row>
    <row r="390" spans="1:1" ht="12.75" customHeight="1" x14ac:dyDescent="0.2">
      <c r="A390" s="28"/>
    </row>
    <row r="391" spans="1:1" ht="12.75" customHeight="1" x14ac:dyDescent="0.2">
      <c r="A391" s="28"/>
    </row>
    <row r="392" spans="1:1" ht="12.75" customHeight="1" x14ac:dyDescent="0.2">
      <c r="A392" s="28"/>
    </row>
    <row r="393" spans="1:1" ht="12.75" customHeight="1" x14ac:dyDescent="0.2">
      <c r="A393" s="28"/>
    </row>
    <row r="394" spans="1:1" ht="12.75" customHeight="1" x14ac:dyDescent="0.2">
      <c r="A394" s="28"/>
    </row>
    <row r="395" spans="1:1" ht="12.75" customHeight="1" x14ac:dyDescent="0.2">
      <c r="A395" s="28"/>
    </row>
    <row r="396" spans="1:1" ht="12.75" customHeight="1" x14ac:dyDescent="0.2">
      <c r="A396" s="28"/>
    </row>
    <row r="397" spans="1:1" ht="12.75" customHeight="1" x14ac:dyDescent="0.2">
      <c r="A397" s="28"/>
    </row>
    <row r="398" spans="1:1" ht="12.75" customHeight="1" x14ac:dyDescent="0.2">
      <c r="A398" s="28"/>
    </row>
    <row r="399" spans="1:1" ht="12.75" customHeight="1" x14ac:dyDescent="0.2">
      <c r="A399" s="28"/>
    </row>
    <row r="400" spans="1:1" ht="12.75" customHeight="1" x14ac:dyDescent="0.2">
      <c r="A400" s="28"/>
    </row>
    <row r="401" spans="1:1" ht="12.75" customHeight="1" x14ac:dyDescent="0.2">
      <c r="A401" s="28"/>
    </row>
    <row r="402" spans="1:1" ht="12.75" customHeight="1" x14ac:dyDescent="0.2">
      <c r="A402" s="28"/>
    </row>
    <row r="403" spans="1:1" ht="12.75" customHeight="1" x14ac:dyDescent="0.2">
      <c r="A403" s="28"/>
    </row>
    <row r="404" spans="1:1" ht="12.75" customHeight="1" x14ac:dyDescent="0.2">
      <c r="A404" s="28"/>
    </row>
    <row r="405" spans="1:1" ht="12.75" customHeight="1" x14ac:dyDescent="0.2">
      <c r="A405" s="28"/>
    </row>
    <row r="406" spans="1:1" ht="12.75" customHeight="1" x14ac:dyDescent="0.2">
      <c r="A406" s="28"/>
    </row>
    <row r="407" spans="1:1" ht="12.75" customHeight="1" x14ac:dyDescent="0.2">
      <c r="A407" s="28"/>
    </row>
    <row r="408" spans="1:1" ht="12.75" customHeight="1" x14ac:dyDescent="0.2">
      <c r="A408" s="28"/>
    </row>
    <row r="409" spans="1:1" ht="12.75" customHeight="1" x14ac:dyDescent="0.2">
      <c r="A409" s="28"/>
    </row>
    <row r="410" spans="1:1" ht="12.75" customHeight="1" x14ac:dyDescent="0.2">
      <c r="A410" s="28"/>
    </row>
    <row r="411" spans="1:1" ht="12.75" customHeight="1" x14ac:dyDescent="0.2">
      <c r="A411" s="28"/>
    </row>
    <row r="412" spans="1:1" ht="12.75" customHeight="1" x14ac:dyDescent="0.2">
      <c r="A412" s="28"/>
    </row>
    <row r="413" spans="1:1" ht="12.75" customHeight="1" x14ac:dyDescent="0.2">
      <c r="A413" s="28"/>
    </row>
    <row r="414" spans="1:1" ht="12.75" customHeight="1" x14ac:dyDescent="0.2">
      <c r="A414" s="28"/>
    </row>
    <row r="415" spans="1:1" ht="12.75" customHeight="1" x14ac:dyDescent="0.2">
      <c r="A415" s="28"/>
    </row>
    <row r="416" spans="1:1" ht="12.75" customHeight="1" x14ac:dyDescent="0.2">
      <c r="A416" s="28"/>
    </row>
    <row r="417" spans="1:1" ht="12.75" customHeight="1" x14ac:dyDescent="0.2">
      <c r="A417" s="28"/>
    </row>
    <row r="418" spans="1:1" ht="12.75" customHeight="1" x14ac:dyDescent="0.2">
      <c r="A418" s="28"/>
    </row>
    <row r="419" spans="1:1" ht="12.75" customHeight="1" x14ac:dyDescent="0.2">
      <c r="A419" s="28"/>
    </row>
    <row r="420" spans="1:1" ht="12.75" customHeight="1" x14ac:dyDescent="0.2">
      <c r="A420" s="28"/>
    </row>
    <row r="421" spans="1:1" ht="12.75" customHeight="1" x14ac:dyDescent="0.2">
      <c r="A421" s="28"/>
    </row>
    <row r="422" spans="1:1" ht="12.75" customHeight="1" x14ac:dyDescent="0.2">
      <c r="A422" s="28"/>
    </row>
    <row r="423" spans="1:1" ht="12.75" customHeight="1" x14ac:dyDescent="0.2">
      <c r="A423" s="28"/>
    </row>
    <row r="424" spans="1:1" ht="12.75" customHeight="1" x14ac:dyDescent="0.2">
      <c r="A424" s="28"/>
    </row>
    <row r="425" spans="1:1" ht="12.75" customHeight="1" x14ac:dyDescent="0.2">
      <c r="A425" s="28"/>
    </row>
    <row r="426" spans="1:1" ht="12.75" customHeight="1" x14ac:dyDescent="0.2">
      <c r="A426" s="28"/>
    </row>
    <row r="427" spans="1:1" ht="12.75" customHeight="1" x14ac:dyDescent="0.2">
      <c r="A427" s="28"/>
    </row>
    <row r="428" spans="1:1" ht="12.75" customHeight="1" x14ac:dyDescent="0.2">
      <c r="A428" s="28"/>
    </row>
    <row r="429" spans="1:1" ht="12.75" customHeight="1" x14ac:dyDescent="0.2">
      <c r="A429" s="28"/>
    </row>
    <row r="430" spans="1:1" ht="12.75" customHeight="1" x14ac:dyDescent="0.2">
      <c r="A430" s="28"/>
    </row>
    <row r="431" spans="1:1" ht="12.75" customHeight="1" x14ac:dyDescent="0.2">
      <c r="A431" s="28"/>
    </row>
    <row r="432" spans="1:1" ht="12.75" customHeight="1" x14ac:dyDescent="0.2">
      <c r="A432" s="28"/>
    </row>
    <row r="433" spans="1:1" ht="12.75" customHeight="1" x14ac:dyDescent="0.2">
      <c r="A433" s="28"/>
    </row>
    <row r="434" spans="1:1" ht="12.75" customHeight="1" x14ac:dyDescent="0.2">
      <c r="A434" s="28"/>
    </row>
    <row r="435" spans="1:1" ht="12.75" customHeight="1" x14ac:dyDescent="0.2">
      <c r="A435" s="28"/>
    </row>
    <row r="436" spans="1:1" ht="12.75" customHeight="1" x14ac:dyDescent="0.2">
      <c r="A436" s="28"/>
    </row>
    <row r="437" spans="1:1" ht="12.75" customHeight="1" x14ac:dyDescent="0.2">
      <c r="A437" s="28"/>
    </row>
    <row r="438" spans="1:1" ht="12.75" customHeight="1" x14ac:dyDescent="0.2">
      <c r="A438" s="28"/>
    </row>
    <row r="439" spans="1:1" ht="12.75" customHeight="1" x14ac:dyDescent="0.2">
      <c r="A439" s="28"/>
    </row>
    <row r="440" spans="1:1" ht="12.75" customHeight="1" x14ac:dyDescent="0.2">
      <c r="A440" s="28"/>
    </row>
    <row r="441" spans="1:1" ht="12.75" customHeight="1" x14ac:dyDescent="0.2">
      <c r="A441" s="28"/>
    </row>
    <row r="442" spans="1:1" ht="12.75" customHeight="1" x14ac:dyDescent="0.2">
      <c r="A442" s="28"/>
    </row>
    <row r="443" spans="1:1" ht="12.75" customHeight="1" x14ac:dyDescent="0.2">
      <c r="A443" s="28"/>
    </row>
    <row r="444" spans="1:1" ht="12.75" customHeight="1" x14ac:dyDescent="0.2">
      <c r="A444" s="28"/>
    </row>
    <row r="445" spans="1:1" ht="12.75" customHeight="1" x14ac:dyDescent="0.2">
      <c r="A445" s="28"/>
    </row>
    <row r="446" spans="1:1" ht="12.75" customHeight="1" x14ac:dyDescent="0.2">
      <c r="A446" s="28"/>
    </row>
    <row r="447" spans="1:1" ht="12.75" customHeight="1" x14ac:dyDescent="0.2">
      <c r="A447" s="28"/>
    </row>
    <row r="448" spans="1:1" ht="12.75" customHeight="1" x14ac:dyDescent="0.2">
      <c r="A448" s="28"/>
    </row>
    <row r="449" spans="1:1" ht="12.75" customHeight="1" x14ac:dyDescent="0.2">
      <c r="A449" s="28"/>
    </row>
    <row r="450" spans="1:1" ht="12.75" customHeight="1" x14ac:dyDescent="0.2">
      <c r="A450" s="28"/>
    </row>
    <row r="451" spans="1:1" ht="12.75" customHeight="1" x14ac:dyDescent="0.2">
      <c r="A451" s="28"/>
    </row>
    <row r="452" spans="1:1" ht="12.75" customHeight="1" x14ac:dyDescent="0.2">
      <c r="A452" s="28"/>
    </row>
    <row r="453" spans="1:1" ht="12.75" customHeight="1" x14ac:dyDescent="0.2">
      <c r="A453" s="28"/>
    </row>
    <row r="454" spans="1:1" ht="12.75" customHeight="1" x14ac:dyDescent="0.2">
      <c r="A454" s="28"/>
    </row>
    <row r="455" spans="1:1" ht="12.75" customHeight="1" x14ac:dyDescent="0.2">
      <c r="A455" s="28"/>
    </row>
    <row r="456" spans="1:1" ht="12.75" customHeight="1" x14ac:dyDescent="0.2">
      <c r="A456" s="28"/>
    </row>
    <row r="457" spans="1:1" ht="12.75" customHeight="1" x14ac:dyDescent="0.2">
      <c r="A457" s="28"/>
    </row>
    <row r="458" spans="1:1" ht="12.75" customHeight="1" x14ac:dyDescent="0.2">
      <c r="A458" s="28"/>
    </row>
    <row r="459" spans="1:1" ht="12.75" customHeight="1" x14ac:dyDescent="0.2">
      <c r="A459" s="28"/>
    </row>
    <row r="460" spans="1:1" ht="12.75" customHeight="1" x14ac:dyDescent="0.2">
      <c r="A460" s="28"/>
    </row>
    <row r="461" spans="1:1" ht="12.75" customHeight="1" x14ac:dyDescent="0.2">
      <c r="A461" s="28"/>
    </row>
    <row r="462" spans="1:1" ht="12.75" customHeight="1" x14ac:dyDescent="0.2">
      <c r="A462" s="28"/>
    </row>
    <row r="463" spans="1:1" ht="12.75" customHeight="1" x14ac:dyDescent="0.2">
      <c r="A463" s="28"/>
    </row>
    <row r="464" spans="1:1" ht="12.75" customHeight="1" x14ac:dyDescent="0.2">
      <c r="A464" s="28"/>
    </row>
    <row r="465" spans="1:1" ht="12.75" customHeight="1" x14ac:dyDescent="0.2">
      <c r="A465" s="28"/>
    </row>
    <row r="466" spans="1:1" ht="12.75" customHeight="1" x14ac:dyDescent="0.2">
      <c r="A466" s="28"/>
    </row>
    <row r="467" spans="1:1" ht="12.75" customHeight="1" x14ac:dyDescent="0.2">
      <c r="A467" s="28"/>
    </row>
    <row r="468" spans="1:1" ht="12.75" customHeight="1" x14ac:dyDescent="0.2">
      <c r="A468" s="28"/>
    </row>
    <row r="469" spans="1:1" ht="12.75" customHeight="1" x14ac:dyDescent="0.2">
      <c r="A469" s="28"/>
    </row>
    <row r="470" spans="1:1" ht="12.75" customHeight="1" x14ac:dyDescent="0.2">
      <c r="A470" s="28"/>
    </row>
    <row r="471" spans="1:1" ht="12.75" customHeight="1" x14ac:dyDescent="0.2">
      <c r="A471" s="28"/>
    </row>
    <row r="472" spans="1:1" ht="12.75" customHeight="1" x14ac:dyDescent="0.2">
      <c r="A472" s="28"/>
    </row>
    <row r="473" spans="1:1" ht="12.75" customHeight="1" x14ac:dyDescent="0.2">
      <c r="A473" s="28"/>
    </row>
    <row r="474" spans="1:1" ht="12.75" customHeight="1" x14ac:dyDescent="0.2">
      <c r="A474" s="28"/>
    </row>
    <row r="475" spans="1:1" ht="12.75" customHeight="1" x14ac:dyDescent="0.2">
      <c r="A475" s="28"/>
    </row>
    <row r="476" spans="1:1" ht="12.75" customHeight="1" x14ac:dyDescent="0.2">
      <c r="A476" s="28"/>
    </row>
    <row r="477" spans="1:1" ht="12.75" customHeight="1" x14ac:dyDescent="0.2">
      <c r="A477" s="28"/>
    </row>
    <row r="478" spans="1:1" ht="12.75" customHeight="1" x14ac:dyDescent="0.2">
      <c r="A478" s="28"/>
    </row>
    <row r="479" spans="1:1" ht="12.75" customHeight="1" x14ac:dyDescent="0.2">
      <c r="A479" s="28"/>
    </row>
    <row r="480" spans="1:1" ht="12.75" customHeight="1" x14ac:dyDescent="0.2">
      <c r="A480" s="28"/>
    </row>
    <row r="481" spans="1:1" ht="12.75" customHeight="1" x14ac:dyDescent="0.2">
      <c r="A481" s="28"/>
    </row>
    <row r="482" spans="1:1" ht="12.75" customHeight="1" x14ac:dyDescent="0.2">
      <c r="A482" s="28"/>
    </row>
    <row r="483" spans="1:1" ht="12.75" customHeight="1" x14ac:dyDescent="0.2">
      <c r="A483" s="28"/>
    </row>
    <row r="484" spans="1:1" ht="12.75" customHeight="1" x14ac:dyDescent="0.2">
      <c r="A484" s="28"/>
    </row>
    <row r="485" spans="1:1" ht="12.75" customHeight="1" x14ac:dyDescent="0.2">
      <c r="A485" s="28"/>
    </row>
    <row r="486" spans="1:1" ht="12.75" customHeight="1" x14ac:dyDescent="0.2">
      <c r="A486" s="28"/>
    </row>
    <row r="487" spans="1:1" ht="12.75" customHeight="1" x14ac:dyDescent="0.2">
      <c r="A487" s="28"/>
    </row>
    <row r="488" spans="1:1" ht="12.75" customHeight="1" x14ac:dyDescent="0.2">
      <c r="A488" s="28"/>
    </row>
    <row r="489" spans="1:1" ht="12.75" customHeight="1" x14ac:dyDescent="0.2">
      <c r="A489" s="28"/>
    </row>
    <row r="490" spans="1:1" ht="12.75" customHeight="1" x14ac:dyDescent="0.2">
      <c r="A490" s="28"/>
    </row>
    <row r="491" spans="1:1" ht="12.75" customHeight="1" x14ac:dyDescent="0.2">
      <c r="A491" s="28"/>
    </row>
    <row r="492" spans="1:1" ht="12.75" customHeight="1" x14ac:dyDescent="0.2">
      <c r="A492" s="28"/>
    </row>
    <row r="493" spans="1:1" ht="12.75" customHeight="1" x14ac:dyDescent="0.2">
      <c r="A493" s="28"/>
    </row>
    <row r="494" spans="1:1" ht="12.75" customHeight="1" x14ac:dyDescent="0.2">
      <c r="A494" s="28"/>
    </row>
    <row r="495" spans="1:1" ht="12.75" customHeight="1" x14ac:dyDescent="0.2">
      <c r="A495" s="28"/>
    </row>
    <row r="496" spans="1:1" ht="12.75" customHeight="1" x14ac:dyDescent="0.2">
      <c r="A496" s="28"/>
    </row>
    <row r="497" spans="1:1" ht="12.75" customHeight="1" x14ac:dyDescent="0.2">
      <c r="A497" s="28"/>
    </row>
    <row r="498" spans="1:1" ht="12.75" customHeight="1" x14ac:dyDescent="0.2">
      <c r="A498" s="28"/>
    </row>
    <row r="499" spans="1:1" ht="12.75" customHeight="1" x14ac:dyDescent="0.2">
      <c r="A499" s="28"/>
    </row>
    <row r="500" spans="1:1" ht="12.75" customHeight="1" x14ac:dyDescent="0.2">
      <c r="A500" s="28"/>
    </row>
    <row r="501" spans="1:1" ht="12.75" customHeight="1" x14ac:dyDescent="0.2">
      <c r="A501" s="28"/>
    </row>
    <row r="502" spans="1:1" ht="12.75" customHeight="1" x14ac:dyDescent="0.2">
      <c r="A502" s="28"/>
    </row>
    <row r="503" spans="1:1" ht="12.75" customHeight="1" x14ac:dyDescent="0.2">
      <c r="A503" s="28"/>
    </row>
    <row r="504" spans="1:1" ht="12.75" customHeight="1" x14ac:dyDescent="0.2">
      <c r="A504" s="28"/>
    </row>
    <row r="505" spans="1:1" ht="12.75" customHeight="1" x14ac:dyDescent="0.2">
      <c r="A505" s="28"/>
    </row>
    <row r="506" spans="1:1" ht="12.75" customHeight="1" x14ac:dyDescent="0.2">
      <c r="A506" s="28"/>
    </row>
    <row r="507" spans="1:1" ht="12.75" customHeight="1" x14ac:dyDescent="0.2">
      <c r="A507" s="28"/>
    </row>
    <row r="508" spans="1:1" ht="12.75" customHeight="1" x14ac:dyDescent="0.2">
      <c r="A508" s="28"/>
    </row>
    <row r="509" spans="1:1" ht="12.75" customHeight="1" x14ac:dyDescent="0.2">
      <c r="A509" s="28"/>
    </row>
    <row r="510" spans="1:1" ht="12.75" customHeight="1" x14ac:dyDescent="0.2">
      <c r="A510" s="28"/>
    </row>
    <row r="511" spans="1:1" ht="12.75" customHeight="1" x14ac:dyDescent="0.2">
      <c r="A511" s="28"/>
    </row>
    <row r="512" spans="1:1" ht="12.75" customHeight="1" x14ac:dyDescent="0.2">
      <c r="A512" s="28"/>
    </row>
    <row r="513" spans="1:1" ht="12.75" customHeight="1" x14ac:dyDescent="0.2">
      <c r="A513" s="28"/>
    </row>
    <row r="514" spans="1:1" ht="12.75" customHeight="1" x14ac:dyDescent="0.2">
      <c r="A514" s="28"/>
    </row>
    <row r="515" spans="1:1" ht="12.75" customHeight="1" x14ac:dyDescent="0.2">
      <c r="A515" s="28"/>
    </row>
    <row r="516" spans="1:1" ht="12.75" customHeight="1" x14ac:dyDescent="0.2">
      <c r="A516" s="28"/>
    </row>
    <row r="517" spans="1:1" ht="12.75" customHeight="1" x14ac:dyDescent="0.2">
      <c r="A517" s="28"/>
    </row>
    <row r="518" spans="1:1" ht="12.75" customHeight="1" x14ac:dyDescent="0.2">
      <c r="A518" s="28"/>
    </row>
    <row r="519" spans="1:1" ht="12.75" customHeight="1" x14ac:dyDescent="0.2">
      <c r="A519" s="28"/>
    </row>
    <row r="520" spans="1:1" ht="12.75" customHeight="1" x14ac:dyDescent="0.2">
      <c r="A520" s="28"/>
    </row>
    <row r="521" spans="1:1" ht="12.75" customHeight="1" x14ac:dyDescent="0.2">
      <c r="A521" s="28"/>
    </row>
    <row r="522" spans="1:1" ht="12.75" customHeight="1" x14ac:dyDescent="0.2">
      <c r="A522" s="28"/>
    </row>
    <row r="523" spans="1:1" ht="12.75" customHeight="1" x14ac:dyDescent="0.2">
      <c r="A523" s="28"/>
    </row>
    <row r="524" spans="1:1" ht="12.75" customHeight="1" x14ac:dyDescent="0.2">
      <c r="A524" s="28"/>
    </row>
    <row r="525" spans="1:1" ht="12.75" customHeight="1" x14ac:dyDescent="0.2">
      <c r="A525" s="28"/>
    </row>
    <row r="526" spans="1:1" ht="12.75" customHeight="1" x14ac:dyDescent="0.2">
      <c r="A526" s="28"/>
    </row>
    <row r="527" spans="1:1" ht="12.75" customHeight="1" x14ac:dyDescent="0.2">
      <c r="A527" s="28"/>
    </row>
    <row r="528" spans="1:1" ht="12.75" customHeight="1" x14ac:dyDescent="0.2">
      <c r="A528" s="28"/>
    </row>
    <row r="529" spans="1:1" ht="12.75" customHeight="1" x14ac:dyDescent="0.2">
      <c r="A529" s="28"/>
    </row>
    <row r="530" spans="1:1" ht="12.75" customHeight="1" x14ac:dyDescent="0.2">
      <c r="A530" s="28"/>
    </row>
    <row r="531" spans="1:1" ht="12.75" customHeight="1" x14ac:dyDescent="0.2">
      <c r="A531" s="28"/>
    </row>
    <row r="532" spans="1:1" ht="12.75" customHeight="1" x14ac:dyDescent="0.2">
      <c r="A532" s="28"/>
    </row>
    <row r="533" spans="1:1" ht="12.75" customHeight="1" x14ac:dyDescent="0.2">
      <c r="A533" s="28"/>
    </row>
    <row r="534" spans="1:1" ht="12.75" customHeight="1" x14ac:dyDescent="0.2">
      <c r="A534" s="28"/>
    </row>
    <row r="535" spans="1:1" ht="12.75" customHeight="1" x14ac:dyDescent="0.2">
      <c r="A535" s="28"/>
    </row>
    <row r="536" spans="1:1" ht="12.75" customHeight="1" x14ac:dyDescent="0.2">
      <c r="A536" s="28"/>
    </row>
    <row r="537" spans="1:1" ht="12.75" customHeight="1" x14ac:dyDescent="0.2">
      <c r="A537" s="28"/>
    </row>
    <row r="538" spans="1:1" ht="12.75" customHeight="1" x14ac:dyDescent="0.2">
      <c r="A538" s="28"/>
    </row>
    <row r="539" spans="1:1" ht="12.75" customHeight="1" x14ac:dyDescent="0.2">
      <c r="A539" s="28"/>
    </row>
    <row r="540" spans="1:1" ht="12.75" customHeight="1" x14ac:dyDescent="0.2">
      <c r="A540" s="28"/>
    </row>
    <row r="541" spans="1:1" ht="12.75" customHeight="1" x14ac:dyDescent="0.2">
      <c r="A541" s="28"/>
    </row>
    <row r="542" spans="1:1" ht="12.75" customHeight="1" x14ac:dyDescent="0.2">
      <c r="A542" s="28"/>
    </row>
    <row r="543" spans="1:1" ht="12.75" customHeight="1" x14ac:dyDescent="0.2">
      <c r="A543" s="28"/>
    </row>
    <row r="544" spans="1:1" ht="12.75" customHeight="1" x14ac:dyDescent="0.2">
      <c r="A544" s="28"/>
    </row>
    <row r="545" spans="1:1" ht="12.75" customHeight="1" x14ac:dyDescent="0.2">
      <c r="A545" s="28"/>
    </row>
    <row r="546" spans="1:1" ht="12.75" customHeight="1" x14ac:dyDescent="0.2">
      <c r="A546" s="28"/>
    </row>
    <row r="547" spans="1:1" ht="12.75" customHeight="1" x14ac:dyDescent="0.2">
      <c r="A547" s="28"/>
    </row>
    <row r="548" spans="1:1" ht="12.75" customHeight="1" x14ac:dyDescent="0.2">
      <c r="A548" s="28"/>
    </row>
    <row r="549" spans="1:1" ht="12.75" customHeight="1" x14ac:dyDescent="0.2">
      <c r="A549" s="28"/>
    </row>
    <row r="550" spans="1:1" ht="12.75" customHeight="1" x14ac:dyDescent="0.2">
      <c r="A550" s="28"/>
    </row>
    <row r="551" spans="1:1" ht="12.75" customHeight="1" x14ac:dyDescent="0.2">
      <c r="A551" s="28"/>
    </row>
    <row r="552" spans="1:1" ht="12.75" customHeight="1" x14ac:dyDescent="0.2">
      <c r="A552" s="28"/>
    </row>
    <row r="553" spans="1:1" ht="12.75" customHeight="1" x14ac:dyDescent="0.2">
      <c r="A553" s="28"/>
    </row>
    <row r="554" spans="1:1" ht="12.75" customHeight="1" x14ac:dyDescent="0.2">
      <c r="A554" s="28"/>
    </row>
    <row r="555" spans="1:1" ht="12.75" customHeight="1" x14ac:dyDescent="0.2">
      <c r="A555" s="28"/>
    </row>
    <row r="556" spans="1:1" ht="12.75" customHeight="1" x14ac:dyDescent="0.2">
      <c r="A556" s="28"/>
    </row>
    <row r="557" spans="1:1" ht="12.75" customHeight="1" x14ac:dyDescent="0.2">
      <c r="A557" s="28"/>
    </row>
    <row r="558" spans="1:1" ht="12.75" customHeight="1" x14ac:dyDescent="0.2">
      <c r="A558" s="28"/>
    </row>
    <row r="559" spans="1:1" ht="12.75" customHeight="1" x14ac:dyDescent="0.2">
      <c r="A559" s="28"/>
    </row>
    <row r="560" spans="1:1" ht="12.75" customHeight="1" x14ac:dyDescent="0.2">
      <c r="A560" s="28"/>
    </row>
    <row r="561" spans="1:1" ht="12.75" customHeight="1" x14ac:dyDescent="0.2">
      <c r="A561" s="28"/>
    </row>
    <row r="562" spans="1:1" ht="12.75" customHeight="1" x14ac:dyDescent="0.2">
      <c r="A562" s="28"/>
    </row>
    <row r="563" spans="1:1" ht="12.75" customHeight="1" x14ac:dyDescent="0.2">
      <c r="A563" s="28"/>
    </row>
    <row r="564" spans="1:1" ht="12.75" customHeight="1" x14ac:dyDescent="0.2">
      <c r="A564" s="28"/>
    </row>
    <row r="565" spans="1:1" ht="12.75" customHeight="1" x14ac:dyDescent="0.2">
      <c r="A565" s="28"/>
    </row>
    <row r="566" spans="1:1" ht="12.75" customHeight="1" x14ac:dyDescent="0.2">
      <c r="A566" s="28"/>
    </row>
    <row r="567" spans="1:1" ht="12.75" customHeight="1" x14ac:dyDescent="0.2">
      <c r="A567" s="28"/>
    </row>
    <row r="568" spans="1:1" ht="12.75" customHeight="1" x14ac:dyDescent="0.2">
      <c r="A568" s="28"/>
    </row>
    <row r="569" spans="1:1" ht="12.75" customHeight="1" x14ac:dyDescent="0.2">
      <c r="A569" s="28"/>
    </row>
    <row r="570" spans="1:1" ht="12.75" customHeight="1" x14ac:dyDescent="0.2">
      <c r="A570" s="28"/>
    </row>
    <row r="571" spans="1:1" ht="12.75" customHeight="1" x14ac:dyDescent="0.2">
      <c r="A571" s="28"/>
    </row>
    <row r="572" spans="1:1" ht="12.75" customHeight="1" x14ac:dyDescent="0.2">
      <c r="A572" s="28"/>
    </row>
    <row r="573" spans="1:1" ht="12.75" customHeight="1" x14ac:dyDescent="0.2">
      <c r="A573" s="28"/>
    </row>
    <row r="574" spans="1:1" ht="12.75" customHeight="1" x14ac:dyDescent="0.2">
      <c r="A574" s="28"/>
    </row>
    <row r="575" spans="1:1" ht="12.75" customHeight="1" x14ac:dyDescent="0.2">
      <c r="A575" s="28"/>
    </row>
    <row r="576" spans="1:1" ht="12.75" customHeight="1" x14ac:dyDescent="0.2">
      <c r="A576" s="28"/>
    </row>
    <row r="577" spans="1:1" ht="12.75" customHeight="1" x14ac:dyDescent="0.2">
      <c r="A577" s="28"/>
    </row>
    <row r="578" spans="1:1" ht="12.75" customHeight="1" x14ac:dyDescent="0.2">
      <c r="A578" s="28"/>
    </row>
    <row r="579" spans="1:1" ht="12.75" customHeight="1" x14ac:dyDescent="0.2">
      <c r="A579" s="28"/>
    </row>
    <row r="580" spans="1:1" ht="12.75" customHeight="1" x14ac:dyDescent="0.2">
      <c r="A580" s="28"/>
    </row>
    <row r="581" spans="1:1" ht="12.75" customHeight="1" x14ac:dyDescent="0.2">
      <c r="A581" s="28"/>
    </row>
    <row r="582" spans="1:1" ht="12.75" customHeight="1" x14ac:dyDescent="0.2">
      <c r="A582" s="28"/>
    </row>
    <row r="583" spans="1:1" ht="12.75" customHeight="1" x14ac:dyDescent="0.2">
      <c r="A583" s="28"/>
    </row>
    <row r="584" spans="1:1" ht="12.75" customHeight="1" x14ac:dyDescent="0.2">
      <c r="A584" s="28"/>
    </row>
    <row r="585" spans="1:1" ht="12.75" customHeight="1" x14ac:dyDescent="0.2">
      <c r="A585" s="28"/>
    </row>
    <row r="586" spans="1:1" ht="12.75" customHeight="1" x14ac:dyDescent="0.2">
      <c r="A586" s="28"/>
    </row>
    <row r="587" spans="1:1" ht="12.75" customHeight="1" x14ac:dyDescent="0.2">
      <c r="A587" s="28"/>
    </row>
    <row r="588" spans="1:1" ht="12.75" customHeight="1" x14ac:dyDescent="0.2">
      <c r="A588" s="28"/>
    </row>
    <row r="589" spans="1:1" ht="12.75" customHeight="1" x14ac:dyDescent="0.2">
      <c r="A589" s="28"/>
    </row>
    <row r="590" spans="1:1" ht="12.75" customHeight="1" x14ac:dyDescent="0.2">
      <c r="A590" s="28"/>
    </row>
    <row r="591" spans="1:1" ht="12.75" customHeight="1" x14ac:dyDescent="0.2">
      <c r="A591" s="28"/>
    </row>
    <row r="592" spans="1:1" ht="12.75" customHeight="1" x14ac:dyDescent="0.2">
      <c r="A592" s="28"/>
    </row>
    <row r="593" spans="1:1" ht="12.75" customHeight="1" x14ac:dyDescent="0.2">
      <c r="A593" s="28"/>
    </row>
    <row r="594" spans="1:1" ht="12.75" customHeight="1" x14ac:dyDescent="0.2">
      <c r="A594" s="28"/>
    </row>
    <row r="595" spans="1:1" ht="12.75" customHeight="1" x14ac:dyDescent="0.2">
      <c r="A595" s="28"/>
    </row>
    <row r="596" spans="1:1" ht="12.75" customHeight="1" x14ac:dyDescent="0.2">
      <c r="A596" s="28"/>
    </row>
    <row r="597" spans="1:1" ht="12.75" customHeight="1" x14ac:dyDescent="0.2">
      <c r="A597" s="28"/>
    </row>
    <row r="598" spans="1:1" ht="12.75" customHeight="1" x14ac:dyDescent="0.2">
      <c r="A598" s="28"/>
    </row>
    <row r="599" spans="1:1" ht="12.75" customHeight="1" x14ac:dyDescent="0.2">
      <c r="A599" s="28"/>
    </row>
    <row r="600" spans="1:1" ht="12.75" customHeight="1" x14ac:dyDescent="0.2">
      <c r="A600" s="28"/>
    </row>
    <row r="601" spans="1:1" ht="12.75" customHeight="1" x14ac:dyDescent="0.2">
      <c r="A601" s="28"/>
    </row>
    <row r="602" spans="1:1" ht="12.75" customHeight="1" x14ac:dyDescent="0.2">
      <c r="A602" s="28"/>
    </row>
    <row r="603" spans="1:1" ht="12.75" customHeight="1" x14ac:dyDescent="0.2">
      <c r="A603" s="28"/>
    </row>
    <row r="604" spans="1:1" ht="12.75" customHeight="1" x14ac:dyDescent="0.2">
      <c r="A604" s="28"/>
    </row>
    <row r="605" spans="1:1" ht="12.75" customHeight="1" x14ac:dyDescent="0.2">
      <c r="A605" s="28"/>
    </row>
    <row r="606" spans="1:1" ht="12.75" customHeight="1" x14ac:dyDescent="0.2">
      <c r="A606" s="28"/>
    </row>
    <row r="607" spans="1:1" ht="12.75" customHeight="1" x14ac:dyDescent="0.2">
      <c r="A607" s="28"/>
    </row>
    <row r="608" spans="1:1" ht="12.75" customHeight="1" x14ac:dyDescent="0.2">
      <c r="A608" s="28"/>
    </row>
    <row r="609" spans="1:1" ht="12.75" customHeight="1" x14ac:dyDescent="0.2">
      <c r="A609" s="28"/>
    </row>
    <row r="610" spans="1:1" ht="12.75" customHeight="1" x14ac:dyDescent="0.2">
      <c r="A610" s="28"/>
    </row>
    <row r="611" spans="1:1" ht="12.75" customHeight="1" x14ac:dyDescent="0.2">
      <c r="A611" s="28"/>
    </row>
    <row r="612" spans="1:1" ht="12.75" customHeight="1" x14ac:dyDescent="0.2">
      <c r="A612" s="28"/>
    </row>
    <row r="613" spans="1:1" ht="12.75" customHeight="1" x14ac:dyDescent="0.2">
      <c r="A613" s="28"/>
    </row>
    <row r="614" spans="1:1" ht="12.75" customHeight="1" x14ac:dyDescent="0.2">
      <c r="A614" s="28"/>
    </row>
    <row r="615" spans="1:1" ht="12.75" customHeight="1" x14ac:dyDescent="0.2">
      <c r="A615" s="28"/>
    </row>
    <row r="616" spans="1:1" ht="12.75" customHeight="1" x14ac:dyDescent="0.2">
      <c r="A616" s="28"/>
    </row>
    <row r="617" spans="1:1" ht="12.75" customHeight="1" x14ac:dyDescent="0.2">
      <c r="A617" s="28"/>
    </row>
    <row r="618" spans="1:1" ht="12.75" customHeight="1" x14ac:dyDescent="0.2">
      <c r="A618" s="28"/>
    </row>
    <row r="619" spans="1:1" ht="12.75" customHeight="1" x14ac:dyDescent="0.2">
      <c r="A619" s="28"/>
    </row>
    <row r="620" spans="1:1" ht="12.75" customHeight="1" x14ac:dyDescent="0.2">
      <c r="A620" s="28"/>
    </row>
    <row r="621" spans="1:1" ht="12.75" customHeight="1" x14ac:dyDescent="0.2">
      <c r="A621" s="28"/>
    </row>
    <row r="622" spans="1:1" ht="12.75" customHeight="1" x14ac:dyDescent="0.2">
      <c r="A622" s="28"/>
    </row>
    <row r="623" spans="1:1" ht="12.75" customHeight="1" x14ac:dyDescent="0.2">
      <c r="A623" s="28"/>
    </row>
    <row r="624" spans="1:1" ht="12.75" customHeight="1" x14ac:dyDescent="0.2">
      <c r="A624" s="28"/>
    </row>
    <row r="625" spans="1:1" ht="12.75" customHeight="1" x14ac:dyDescent="0.2">
      <c r="A625" s="28"/>
    </row>
    <row r="626" spans="1:1" ht="12.75" customHeight="1" x14ac:dyDescent="0.2">
      <c r="A626" s="28"/>
    </row>
    <row r="627" spans="1:1" ht="12.75" customHeight="1" x14ac:dyDescent="0.2">
      <c r="A627" s="28"/>
    </row>
    <row r="628" spans="1:1" ht="12.75" customHeight="1" x14ac:dyDescent="0.2">
      <c r="A628" s="28"/>
    </row>
    <row r="629" spans="1:1" ht="12.75" customHeight="1" x14ac:dyDescent="0.2">
      <c r="A629" s="28"/>
    </row>
    <row r="630" spans="1:1" ht="12.75" customHeight="1" x14ac:dyDescent="0.2">
      <c r="A630" s="28"/>
    </row>
    <row r="631" spans="1:1" ht="12.75" customHeight="1" x14ac:dyDescent="0.2">
      <c r="A631" s="28"/>
    </row>
    <row r="632" spans="1:1" ht="12.75" customHeight="1" x14ac:dyDescent="0.2">
      <c r="A632" s="28"/>
    </row>
    <row r="633" spans="1:1" ht="12.75" customHeight="1" x14ac:dyDescent="0.2">
      <c r="A633" s="28"/>
    </row>
    <row r="634" spans="1:1" ht="12.75" customHeight="1" x14ac:dyDescent="0.2">
      <c r="A634" s="28"/>
    </row>
    <row r="635" spans="1:1" ht="12.75" customHeight="1" x14ac:dyDescent="0.2">
      <c r="A635" s="28"/>
    </row>
    <row r="636" spans="1:1" ht="12.75" customHeight="1" x14ac:dyDescent="0.2">
      <c r="A636" s="28"/>
    </row>
    <row r="637" spans="1:1" ht="12.75" customHeight="1" x14ac:dyDescent="0.2">
      <c r="A637" s="28"/>
    </row>
    <row r="638" spans="1:1" ht="12.75" customHeight="1" x14ac:dyDescent="0.2">
      <c r="A638" s="28"/>
    </row>
    <row r="639" spans="1:1" ht="12.75" customHeight="1" x14ac:dyDescent="0.2">
      <c r="A639" s="28"/>
    </row>
    <row r="640" spans="1:1" ht="12.75" customHeight="1" x14ac:dyDescent="0.2">
      <c r="A640" s="28"/>
    </row>
    <row r="641" spans="1:1" ht="12.75" customHeight="1" x14ac:dyDescent="0.2">
      <c r="A641" s="28"/>
    </row>
    <row r="642" spans="1:1" ht="12.75" customHeight="1" x14ac:dyDescent="0.2">
      <c r="A642" s="28"/>
    </row>
    <row r="643" spans="1:1" ht="12.75" customHeight="1" x14ac:dyDescent="0.2">
      <c r="A643" s="28"/>
    </row>
    <row r="644" spans="1:1" ht="12.75" customHeight="1" x14ac:dyDescent="0.2">
      <c r="A644" s="28"/>
    </row>
    <row r="645" spans="1:1" ht="12.75" customHeight="1" x14ac:dyDescent="0.2">
      <c r="A645" s="28"/>
    </row>
    <row r="646" spans="1:1" ht="12.75" customHeight="1" x14ac:dyDescent="0.2">
      <c r="A646" s="28"/>
    </row>
    <row r="647" spans="1:1" ht="12.75" customHeight="1" x14ac:dyDescent="0.2">
      <c r="A647" s="28"/>
    </row>
    <row r="648" spans="1:1" ht="12.75" customHeight="1" x14ac:dyDescent="0.2">
      <c r="A648" s="28"/>
    </row>
    <row r="649" spans="1:1" ht="12.75" customHeight="1" x14ac:dyDescent="0.2">
      <c r="A649" s="28"/>
    </row>
    <row r="650" spans="1:1" ht="12.75" customHeight="1" x14ac:dyDescent="0.2">
      <c r="A650" s="28"/>
    </row>
    <row r="651" spans="1:1" ht="12.75" customHeight="1" x14ac:dyDescent="0.2">
      <c r="A651" s="28"/>
    </row>
    <row r="652" spans="1:1" ht="12.75" customHeight="1" x14ac:dyDescent="0.2">
      <c r="A652" s="28"/>
    </row>
    <row r="653" spans="1:1" ht="12.75" customHeight="1" x14ac:dyDescent="0.2">
      <c r="A653" s="28"/>
    </row>
    <row r="654" spans="1:1" ht="12.75" customHeight="1" x14ac:dyDescent="0.2">
      <c r="A654" s="28"/>
    </row>
    <row r="655" spans="1:1" ht="12.75" customHeight="1" x14ac:dyDescent="0.2">
      <c r="A655" s="28"/>
    </row>
    <row r="656" spans="1:1" ht="12.75" customHeight="1" x14ac:dyDescent="0.2">
      <c r="A656" s="28"/>
    </row>
    <row r="657" spans="1:1" ht="12.75" customHeight="1" x14ac:dyDescent="0.2">
      <c r="A657" s="28"/>
    </row>
    <row r="658" spans="1:1" ht="12.75" customHeight="1" x14ac:dyDescent="0.2">
      <c r="A658" s="28"/>
    </row>
    <row r="659" spans="1:1" ht="12.75" customHeight="1" x14ac:dyDescent="0.2">
      <c r="A659" s="28"/>
    </row>
    <row r="660" spans="1:1" ht="12.75" customHeight="1" x14ac:dyDescent="0.2">
      <c r="A660" s="28"/>
    </row>
    <row r="661" spans="1:1" ht="12.75" customHeight="1" x14ac:dyDescent="0.2">
      <c r="A661" s="28"/>
    </row>
    <row r="662" spans="1:1" ht="12.75" customHeight="1" x14ac:dyDescent="0.2">
      <c r="A662" s="28"/>
    </row>
    <row r="663" spans="1:1" ht="12.75" customHeight="1" x14ac:dyDescent="0.2">
      <c r="A663" s="28"/>
    </row>
    <row r="664" spans="1:1" ht="12.75" customHeight="1" x14ac:dyDescent="0.2">
      <c r="A664" s="28"/>
    </row>
    <row r="665" spans="1:1" ht="12.75" customHeight="1" x14ac:dyDescent="0.2">
      <c r="A665" s="28"/>
    </row>
    <row r="666" spans="1:1" ht="12.75" customHeight="1" x14ac:dyDescent="0.2">
      <c r="A666" s="28"/>
    </row>
    <row r="667" spans="1:1" ht="12.75" customHeight="1" x14ac:dyDescent="0.2">
      <c r="A667" s="28"/>
    </row>
    <row r="668" spans="1:1" ht="12.75" customHeight="1" x14ac:dyDescent="0.2">
      <c r="A668" s="28"/>
    </row>
    <row r="669" spans="1:1" ht="12.75" customHeight="1" x14ac:dyDescent="0.2">
      <c r="A669" s="28"/>
    </row>
    <row r="670" spans="1:1" ht="12.75" customHeight="1" x14ac:dyDescent="0.2">
      <c r="A670" s="28"/>
    </row>
    <row r="671" spans="1:1" ht="12.75" customHeight="1" x14ac:dyDescent="0.2">
      <c r="A671" s="28"/>
    </row>
    <row r="672" spans="1:1" ht="12.75" customHeight="1" x14ac:dyDescent="0.2">
      <c r="A672" s="28"/>
    </row>
    <row r="673" spans="1:1" ht="12.75" customHeight="1" x14ac:dyDescent="0.2">
      <c r="A673" s="28"/>
    </row>
    <row r="674" spans="1:1" ht="12.75" customHeight="1" x14ac:dyDescent="0.2">
      <c r="A674" s="28"/>
    </row>
    <row r="675" spans="1:1" ht="12.75" customHeight="1" x14ac:dyDescent="0.2">
      <c r="A675" s="28"/>
    </row>
    <row r="676" spans="1:1" ht="12.75" customHeight="1" x14ac:dyDescent="0.2">
      <c r="A676" s="28"/>
    </row>
    <row r="677" spans="1:1" ht="12.75" customHeight="1" x14ac:dyDescent="0.2">
      <c r="A677" s="28"/>
    </row>
    <row r="678" spans="1:1" ht="12.75" customHeight="1" x14ac:dyDescent="0.2">
      <c r="A678" s="28"/>
    </row>
    <row r="679" spans="1:1" ht="12.75" customHeight="1" x14ac:dyDescent="0.2">
      <c r="A679" s="28"/>
    </row>
    <row r="680" spans="1:1" ht="12.75" customHeight="1" x14ac:dyDescent="0.2">
      <c r="A680" s="28"/>
    </row>
    <row r="681" spans="1:1" ht="12.75" customHeight="1" x14ac:dyDescent="0.2">
      <c r="A681" s="28"/>
    </row>
    <row r="682" spans="1:1" ht="12.75" customHeight="1" x14ac:dyDescent="0.2">
      <c r="A682" s="28"/>
    </row>
    <row r="683" spans="1:1" ht="12.75" customHeight="1" x14ac:dyDescent="0.2">
      <c r="A683" s="28"/>
    </row>
    <row r="684" spans="1:1" ht="12.75" customHeight="1" x14ac:dyDescent="0.2">
      <c r="A684" s="28"/>
    </row>
    <row r="685" spans="1:1" ht="12.75" customHeight="1" x14ac:dyDescent="0.2">
      <c r="A685" s="28"/>
    </row>
    <row r="686" spans="1:1" ht="12.75" customHeight="1" x14ac:dyDescent="0.2">
      <c r="A686" s="28"/>
    </row>
    <row r="687" spans="1:1" ht="12.75" customHeight="1" x14ac:dyDescent="0.2">
      <c r="A687" s="28"/>
    </row>
    <row r="688" spans="1:1" ht="12.75" customHeight="1" x14ac:dyDescent="0.2">
      <c r="A688" s="28"/>
    </row>
    <row r="689" spans="1:1" ht="12.75" customHeight="1" x14ac:dyDescent="0.2">
      <c r="A689" s="28"/>
    </row>
    <row r="690" spans="1:1" ht="12.75" customHeight="1" x14ac:dyDescent="0.2">
      <c r="A690" s="28"/>
    </row>
    <row r="691" spans="1:1" ht="12.75" customHeight="1" x14ac:dyDescent="0.2">
      <c r="A691" s="28"/>
    </row>
    <row r="692" spans="1:1" ht="12.75" customHeight="1" x14ac:dyDescent="0.2">
      <c r="A692" s="28"/>
    </row>
    <row r="693" spans="1:1" ht="12.75" customHeight="1" x14ac:dyDescent="0.2">
      <c r="A693" s="28"/>
    </row>
    <row r="694" spans="1:1" ht="12.75" customHeight="1" x14ac:dyDescent="0.2">
      <c r="A694" s="28"/>
    </row>
    <row r="695" spans="1:1" ht="12.75" customHeight="1" x14ac:dyDescent="0.2">
      <c r="A695" s="28"/>
    </row>
    <row r="696" spans="1:1" ht="12.75" customHeight="1" x14ac:dyDescent="0.2">
      <c r="A696" s="28"/>
    </row>
    <row r="697" spans="1:1" ht="12.75" customHeight="1" x14ac:dyDescent="0.2">
      <c r="A697" s="28"/>
    </row>
    <row r="698" spans="1:1" ht="12.75" customHeight="1" x14ac:dyDescent="0.2">
      <c r="A698" s="28"/>
    </row>
    <row r="699" spans="1:1" ht="12.75" customHeight="1" x14ac:dyDescent="0.2">
      <c r="A699" s="28"/>
    </row>
    <row r="700" spans="1:1" ht="12.75" customHeight="1" x14ac:dyDescent="0.2">
      <c r="A700" s="28"/>
    </row>
    <row r="701" spans="1:1" ht="12.75" customHeight="1" x14ac:dyDescent="0.2">
      <c r="A701" s="28"/>
    </row>
    <row r="702" spans="1:1" ht="12.75" customHeight="1" x14ac:dyDescent="0.2">
      <c r="A702" s="28"/>
    </row>
    <row r="703" spans="1:1" ht="12.75" customHeight="1" x14ac:dyDescent="0.2">
      <c r="A703" s="28"/>
    </row>
    <row r="704" spans="1:1" ht="12.75" customHeight="1" x14ac:dyDescent="0.2">
      <c r="A704" s="28"/>
    </row>
    <row r="705" spans="1:1" ht="12.75" customHeight="1" x14ac:dyDescent="0.2">
      <c r="A705" s="28"/>
    </row>
    <row r="706" spans="1:1" ht="12.75" customHeight="1" x14ac:dyDescent="0.2">
      <c r="A706" s="28"/>
    </row>
    <row r="707" spans="1:1" ht="12.75" customHeight="1" x14ac:dyDescent="0.2">
      <c r="A707" s="28"/>
    </row>
    <row r="708" spans="1:1" ht="12.75" customHeight="1" x14ac:dyDescent="0.2">
      <c r="A708" s="28"/>
    </row>
    <row r="709" spans="1:1" ht="12.75" customHeight="1" x14ac:dyDescent="0.2">
      <c r="A709" s="28"/>
    </row>
    <row r="710" spans="1:1" ht="12.75" customHeight="1" x14ac:dyDescent="0.2">
      <c r="A710" s="28"/>
    </row>
    <row r="711" spans="1:1" ht="12.75" customHeight="1" x14ac:dyDescent="0.2">
      <c r="A711" s="28"/>
    </row>
    <row r="712" spans="1:1" ht="12.75" customHeight="1" x14ac:dyDescent="0.2">
      <c r="A712" s="28"/>
    </row>
    <row r="713" spans="1:1" ht="12.75" customHeight="1" x14ac:dyDescent="0.2">
      <c r="A713" s="28"/>
    </row>
    <row r="714" spans="1:1" ht="12.75" customHeight="1" x14ac:dyDescent="0.2">
      <c r="A714" s="28"/>
    </row>
    <row r="715" spans="1:1" ht="12.75" customHeight="1" x14ac:dyDescent="0.2">
      <c r="A715" s="28"/>
    </row>
    <row r="716" spans="1:1" ht="12.75" customHeight="1" x14ac:dyDescent="0.2">
      <c r="A716" s="28"/>
    </row>
    <row r="717" spans="1:1" ht="12.75" customHeight="1" x14ac:dyDescent="0.2">
      <c r="A717" s="28"/>
    </row>
    <row r="718" spans="1:1" ht="12.75" customHeight="1" x14ac:dyDescent="0.2">
      <c r="A718" s="28"/>
    </row>
    <row r="719" spans="1:1" ht="12.75" customHeight="1" x14ac:dyDescent="0.2">
      <c r="A719" s="28"/>
    </row>
    <row r="720" spans="1:1" ht="12.75" customHeight="1" x14ac:dyDescent="0.2">
      <c r="A720" s="28"/>
    </row>
    <row r="721" spans="1:1" ht="12.75" customHeight="1" x14ac:dyDescent="0.2">
      <c r="A721" s="28"/>
    </row>
    <row r="722" spans="1:1" ht="12.75" customHeight="1" x14ac:dyDescent="0.2">
      <c r="A722" s="28"/>
    </row>
    <row r="723" spans="1:1" ht="12.75" customHeight="1" x14ac:dyDescent="0.2">
      <c r="A723" s="28"/>
    </row>
    <row r="724" spans="1:1" ht="12.75" customHeight="1" x14ac:dyDescent="0.2">
      <c r="A724" s="28"/>
    </row>
    <row r="725" spans="1:1" ht="12.75" customHeight="1" x14ac:dyDescent="0.2">
      <c r="A725" s="28"/>
    </row>
    <row r="726" spans="1:1" ht="12.75" customHeight="1" x14ac:dyDescent="0.2">
      <c r="A726" s="28"/>
    </row>
    <row r="727" spans="1:1" ht="12.75" customHeight="1" x14ac:dyDescent="0.2">
      <c r="A727" s="28"/>
    </row>
    <row r="728" spans="1:1" ht="12.75" customHeight="1" x14ac:dyDescent="0.2">
      <c r="A728" s="28"/>
    </row>
    <row r="729" spans="1:1" ht="12.75" customHeight="1" x14ac:dyDescent="0.2">
      <c r="A729" s="28"/>
    </row>
    <row r="730" spans="1:1" ht="12.75" customHeight="1" x14ac:dyDescent="0.2">
      <c r="A730" s="28"/>
    </row>
    <row r="731" spans="1:1" ht="12.75" customHeight="1" x14ac:dyDescent="0.2">
      <c r="A731" s="28"/>
    </row>
    <row r="732" spans="1:1" ht="12.75" customHeight="1" x14ac:dyDescent="0.2">
      <c r="A732" s="28"/>
    </row>
    <row r="733" spans="1:1" ht="12.75" customHeight="1" x14ac:dyDescent="0.2">
      <c r="A733" s="28"/>
    </row>
    <row r="734" spans="1:1" ht="12.75" customHeight="1" x14ac:dyDescent="0.2">
      <c r="A734" s="28"/>
    </row>
    <row r="735" spans="1:1" ht="12.75" customHeight="1" x14ac:dyDescent="0.2">
      <c r="A735" s="28"/>
    </row>
    <row r="736" spans="1:1" ht="12.75" customHeight="1" x14ac:dyDescent="0.2">
      <c r="A736" s="28"/>
    </row>
    <row r="737" spans="1:1" ht="12.75" customHeight="1" x14ac:dyDescent="0.2">
      <c r="A737" s="28"/>
    </row>
    <row r="738" spans="1:1" ht="12.75" customHeight="1" x14ac:dyDescent="0.2">
      <c r="A738" s="28"/>
    </row>
    <row r="739" spans="1:1" ht="12.75" customHeight="1" x14ac:dyDescent="0.2">
      <c r="A739" s="28"/>
    </row>
    <row r="740" spans="1:1" ht="12.75" customHeight="1" x14ac:dyDescent="0.2">
      <c r="A740" s="28"/>
    </row>
    <row r="741" spans="1:1" ht="12.75" customHeight="1" x14ac:dyDescent="0.2">
      <c r="A741" s="28"/>
    </row>
    <row r="742" spans="1:1" ht="12.75" customHeight="1" x14ac:dyDescent="0.2">
      <c r="A742" s="28"/>
    </row>
    <row r="743" spans="1:1" ht="12.75" customHeight="1" x14ac:dyDescent="0.2">
      <c r="A743" s="28"/>
    </row>
    <row r="744" spans="1:1" ht="12.75" customHeight="1" x14ac:dyDescent="0.2">
      <c r="A744" s="28"/>
    </row>
    <row r="745" spans="1:1" ht="12.75" customHeight="1" x14ac:dyDescent="0.2">
      <c r="A745" s="28"/>
    </row>
    <row r="746" spans="1:1" ht="12.75" customHeight="1" x14ac:dyDescent="0.2">
      <c r="A746" s="28"/>
    </row>
    <row r="747" spans="1:1" ht="12.75" customHeight="1" x14ac:dyDescent="0.2">
      <c r="A747" s="28"/>
    </row>
    <row r="748" spans="1:1" ht="12.75" customHeight="1" x14ac:dyDescent="0.2">
      <c r="A748" s="28"/>
    </row>
    <row r="749" spans="1:1" ht="12.75" customHeight="1" x14ac:dyDescent="0.2">
      <c r="A749" s="28"/>
    </row>
    <row r="750" spans="1:1" ht="12.75" customHeight="1" x14ac:dyDescent="0.2">
      <c r="A750" s="28"/>
    </row>
    <row r="751" spans="1:1" ht="12.75" customHeight="1" x14ac:dyDescent="0.2">
      <c r="A751" s="28"/>
    </row>
    <row r="752" spans="1:1" ht="12.75" customHeight="1" x14ac:dyDescent="0.2">
      <c r="A752" s="28"/>
    </row>
    <row r="753" spans="1:1" ht="12.75" customHeight="1" x14ac:dyDescent="0.2">
      <c r="A753" s="28"/>
    </row>
    <row r="754" spans="1:1" ht="12.75" customHeight="1" x14ac:dyDescent="0.2">
      <c r="A754" s="28"/>
    </row>
    <row r="755" spans="1:1" ht="12.75" customHeight="1" x14ac:dyDescent="0.2">
      <c r="A755" s="28"/>
    </row>
    <row r="756" spans="1:1" ht="12.75" customHeight="1" x14ac:dyDescent="0.2">
      <c r="A756" s="28"/>
    </row>
    <row r="757" spans="1:1" ht="12.75" customHeight="1" x14ac:dyDescent="0.2">
      <c r="A757" s="28"/>
    </row>
    <row r="758" spans="1:1" ht="12.75" customHeight="1" x14ac:dyDescent="0.2">
      <c r="A758" s="28"/>
    </row>
    <row r="759" spans="1:1" ht="12.75" customHeight="1" x14ac:dyDescent="0.2">
      <c r="A759" s="28"/>
    </row>
    <row r="760" spans="1:1" ht="12.75" customHeight="1" x14ac:dyDescent="0.2">
      <c r="A760" s="28"/>
    </row>
    <row r="761" spans="1:1" ht="12.75" customHeight="1" x14ac:dyDescent="0.2">
      <c r="A761" s="28"/>
    </row>
    <row r="762" spans="1:1" ht="12.75" customHeight="1" x14ac:dyDescent="0.2">
      <c r="A762" s="28"/>
    </row>
    <row r="763" spans="1:1" ht="12.75" customHeight="1" x14ac:dyDescent="0.2">
      <c r="A763" s="28"/>
    </row>
    <row r="764" spans="1:1" ht="12.75" customHeight="1" x14ac:dyDescent="0.2">
      <c r="A764" s="28"/>
    </row>
    <row r="765" spans="1:1" ht="12.75" customHeight="1" x14ac:dyDescent="0.2">
      <c r="A765" s="28"/>
    </row>
    <row r="766" spans="1:1" ht="12.75" customHeight="1" x14ac:dyDescent="0.2">
      <c r="A766" s="28"/>
    </row>
    <row r="767" spans="1:1" ht="12.75" customHeight="1" x14ac:dyDescent="0.2">
      <c r="A767" s="28"/>
    </row>
    <row r="768" spans="1:1" ht="12.75" customHeight="1" x14ac:dyDescent="0.2">
      <c r="A768" s="28"/>
    </row>
    <row r="769" spans="1:1" ht="12.75" customHeight="1" x14ac:dyDescent="0.2">
      <c r="A769" s="28"/>
    </row>
    <row r="770" spans="1:1" ht="12.75" customHeight="1" x14ac:dyDescent="0.2">
      <c r="A770" s="28"/>
    </row>
    <row r="771" spans="1:1" ht="12.75" customHeight="1" x14ac:dyDescent="0.2">
      <c r="A771" s="28"/>
    </row>
    <row r="772" spans="1:1" ht="12.75" customHeight="1" x14ac:dyDescent="0.2">
      <c r="A772" s="28"/>
    </row>
    <row r="773" spans="1:1" ht="12.75" customHeight="1" x14ac:dyDescent="0.2">
      <c r="A773" s="28"/>
    </row>
    <row r="774" spans="1:1" ht="12.75" customHeight="1" x14ac:dyDescent="0.2">
      <c r="A774" s="28"/>
    </row>
    <row r="775" spans="1:1" ht="12.75" customHeight="1" x14ac:dyDescent="0.2">
      <c r="A775" s="28"/>
    </row>
    <row r="776" spans="1:1" ht="12.75" customHeight="1" x14ac:dyDescent="0.2">
      <c r="A776" s="28"/>
    </row>
    <row r="777" spans="1:1" ht="12.75" customHeight="1" x14ac:dyDescent="0.2">
      <c r="A777" s="28"/>
    </row>
    <row r="778" spans="1:1" ht="12.75" customHeight="1" x14ac:dyDescent="0.2">
      <c r="A778" s="28"/>
    </row>
    <row r="779" spans="1:1" ht="12.75" customHeight="1" x14ac:dyDescent="0.2">
      <c r="A779" s="28"/>
    </row>
    <row r="780" spans="1:1" ht="12.75" customHeight="1" x14ac:dyDescent="0.2">
      <c r="A780" s="28"/>
    </row>
    <row r="781" spans="1:1" ht="12.75" customHeight="1" x14ac:dyDescent="0.2">
      <c r="A781" s="28"/>
    </row>
    <row r="782" spans="1:1" ht="12.75" customHeight="1" x14ac:dyDescent="0.2">
      <c r="A782" s="28"/>
    </row>
    <row r="783" spans="1:1" ht="12.75" customHeight="1" x14ac:dyDescent="0.2">
      <c r="A783" s="28"/>
    </row>
    <row r="784" spans="1:1" ht="12.75" customHeight="1" x14ac:dyDescent="0.2">
      <c r="A784" s="28"/>
    </row>
    <row r="785" spans="1:1" ht="12.75" customHeight="1" x14ac:dyDescent="0.2">
      <c r="A785" s="28"/>
    </row>
    <row r="786" spans="1:1" ht="12.75" customHeight="1" x14ac:dyDescent="0.2">
      <c r="A786" s="28"/>
    </row>
    <row r="787" spans="1:1" ht="12.75" customHeight="1" x14ac:dyDescent="0.2">
      <c r="A787" s="28"/>
    </row>
    <row r="788" spans="1:1" ht="12.75" customHeight="1" x14ac:dyDescent="0.2">
      <c r="A788" s="28"/>
    </row>
    <row r="789" spans="1:1" ht="12.75" customHeight="1" x14ac:dyDescent="0.2">
      <c r="A789" s="28"/>
    </row>
    <row r="790" spans="1:1" ht="12.75" customHeight="1" x14ac:dyDescent="0.2">
      <c r="A790" s="28"/>
    </row>
    <row r="791" spans="1:1" ht="12.75" customHeight="1" x14ac:dyDescent="0.2">
      <c r="A791" s="28"/>
    </row>
    <row r="792" spans="1:1" ht="12.75" customHeight="1" x14ac:dyDescent="0.2">
      <c r="A792" s="28"/>
    </row>
    <row r="793" spans="1:1" ht="12.75" customHeight="1" x14ac:dyDescent="0.2">
      <c r="A793" s="28"/>
    </row>
    <row r="794" spans="1:1" ht="12.75" customHeight="1" x14ac:dyDescent="0.2">
      <c r="A794" s="28"/>
    </row>
    <row r="795" spans="1:1" ht="12.75" customHeight="1" x14ac:dyDescent="0.2">
      <c r="A795" s="28"/>
    </row>
    <row r="796" spans="1:1" ht="12.75" customHeight="1" x14ac:dyDescent="0.2">
      <c r="A796" s="28"/>
    </row>
    <row r="797" spans="1:1" ht="12.75" customHeight="1" x14ac:dyDescent="0.2">
      <c r="A797" s="28"/>
    </row>
    <row r="798" spans="1:1" ht="12.75" customHeight="1" x14ac:dyDescent="0.2">
      <c r="A798" s="28"/>
    </row>
    <row r="799" spans="1:1" ht="12.75" customHeight="1" x14ac:dyDescent="0.2">
      <c r="A799" s="28"/>
    </row>
    <row r="800" spans="1:1" ht="12.75" customHeight="1" x14ac:dyDescent="0.2">
      <c r="A800" s="28"/>
    </row>
    <row r="801" spans="1:1" ht="12.75" customHeight="1" x14ac:dyDescent="0.2">
      <c r="A801" s="28"/>
    </row>
    <row r="802" spans="1:1" ht="12.75" customHeight="1" x14ac:dyDescent="0.2">
      <c r="A802" s="28"/>
    </row>
    <row r="803" spans="1:1" ht="12.75" customHeight="1" x14ac:dyDescent="0.2">
      <c r="A803" s="28"/>
    </row>
    <row r="804" spans="1:1" ht="12.75" customHeight="1" x14ac:dyDescent="0.2">
      <c r="A804" s="28"/>
    </row>
    <row r="805" spans="1:1" ht="12.75" customHeight="1" x14ac:dyDescent="0.2">
      <c r="A805" s="28"/>
    </row>
    <row r="806" spans="1:1" ht="12.75" customHeight="1" x14ac:dyDescent="0.2">
      <c r="A806" s="28"/>
    </row>
    <row r="807" spans="1:1" ht="12.75" customHeight="1" x14ac:dyDescent="0.2">
      <c r="A807" s="28"/>
    </row>
    <row r="808" spans="1:1" ht="12.75" customHeight="1" x14ac:dyDescent="0.2">
      <c r="A808" s="28"/>
    </row>
    <row r="809" spans="1:1" ht="12.75" customHeight="1" x14ac:dyDescent="0.2">
      <c r="A809" s="28"/>
    </row>
    <row r="810" spans="1:1" ht="12.75" customHeight="1" x14ac:dyDescent="0.2">
      <c r="A810" s="28"/>
    </row>
    <row r="811" spans="1:1" ht="12.75" customHeight="1" x14ac:dyDescent="0.2">
      <c r="A811" s="28"/>
    </row>
    <row r="812" spans="1:1" ht="12.75" customHeight="1" x14ac:dyDescent="0.2">
      <c r="A812" s="28"/>
    </row>
    <row r="813" spans="1:1" ht="12.75" customHeight="1" x14ac:dyDescent="0.2">
      <c r="A813" s="28"/>
    </row>
    <row r="814" spans="1:1" ht="12.75" customHeight="1" x14ac:dyDescent="0.2">
      <c r="A814" s="28"/>
    </row>
    <row r="815" spans="1:1" ht="12.75" customHeight="1" x14ac:dyDescent="0.2">
      <c r="A815" s="28"/>
    </row>
    <row r="816" spans="1:1" ht="12.75" customHeight="1" x14ac:dyDescent="0.2">
      <c r="A816" s="28"/>
    </row>
    <row r="817" spans="1:1" ht="12.75" customHeight="1" x14ac:dyDescent="0.2">
      <c r="A817" s="28"/>
    </row>
    <row r="818" spans="1:1" ht="12.75" customHeight="1" x14ac:dyDescent="0.2">
      <c r="A818" s="28"/>
    </row>
    <row r="819" spans="1:1" ht="12.75" customHeight="1" x14ac:dyDescent="0.2">
      <c r="A819" s="28"/>
    </row>
    <row r="820" spans="1:1" ht="12.75" customHeight="1" x14ac:dyDescent="0.2">
      <c r="A820" s="28"/>
    </row>
    <row r="821" spans="1:1" ht="12.75" customHeight="1" x14ac:dyDescent="0.2">
      <c r="A821" s="28"/>
    </row>
    <row r="822" spans="1:1" ht="12.75" customHeight="1" x14ac:dyDescent="0.2">
      <c r="A822" s="28"/>
    </row>
    <row r="823" spans="1:1" ht="12.75" customHeight="1" x14ac:dyDescent="0.2">
      <c r="A823" s="28"/>
    </row>
    <row r="824" spans="1:1" ht="12.75" customHeight="1" x14ac:dyDescent="0.2">
      <c r="A824" s="28"/>
    </row>
    <row r="825" spans="1:1" ht="12.75" customHeight="1" x14ac:dyDescent="0.2">
      <c r="A825" s="28"/>
    </row>
    <row r="826" spans="1:1" ht="12.75" customHeight="1" x14ac:dyDescent="0.2">
      <c r="A826" s="28"/>
    </row>
    <row r="827" spans="1:1" ht="12.75" customHeight="1" x14ac:dyDescent="0.2">
      <c r="A827" s="28"/>
    </row>
    <row r="828" spans="1:1" ht="12.75" customHeight="1" x14ac:dyDescent="0.2">
      <c r="A828" s="28"/>
    </row>
    <row r="829" spans="1:1" ht="12.75" customHeight="1" x14ac:dyDescent="0.2">
      <c r="A829" s="28"/>
    </row>
    <row r="830" spans="1:1" ht="12.75" customHeight="1" x14ac:dyDescent="0.2">
      <c r="A830" s="28"/>
    </row>
    <row r="831" spans="1:1" ht="12.75" customHeight="1" x14ac:dyDescent="0.2">
      <c r="A831" s="28"/>
    </row>
    <row r="832" spans="1:1" ht="12.75" customHeight="1" x14ac:dyDescent="0.2">
      <c r="A832" s="28"/>
    </row>
    <row r="833" spans="1:1" ht="12.75" customHeight="1" x14ac:dyDescent="0.2">
      <c r="A833" s="28"/>
    </row>
    <row r="834" spans="1:1" ht="12.75" customHeight="1" x14ac:dyDescent="0.2">
      <c r="A834" s="28"/>
    </row>
    <row r="835" spans="1:1" ht="12.75" customHeight="1" x14ac:dyDescent="0.2">
      <c r="A835" s="28"/>
    </row>
    <row r="836" spans="1:1" ht="12.75" customHeight="1" x14ac:dyDescent="0.2">
      <c r="A836" s="28"/>
    </row>
    <row r="837" spans="1:1" ht="12.75" customHeight="1" x14ac:dyDescent="0.2">
      <c r="A837" s="28"/>
    </row>
    <row r="838" spans="1:1" ht="12.75" customHeight="1" x14ac:dyDescent="0.2">
      <c r="A838" s="28"/>
    </row>
    <row r="839" spans="1:1" ht="12.75" customHeight="1" x14ac:dyDescent="0.2">
      <c r="A839" s="28"/>
    </row>
    <row r="840" spans="1:1" ht="12.75" customHeight="1" x14ac:dyDescent="0.2">
      <c r="A840" s="28"/>
    </row>
    <row r="841" spans="1:1" ht="12.75" customHeight="1" x14ac:dyDescent="0.2">
      <c r="A841" s="28"/>
    </row>
    <row r="842" spans="1:1" ht="12.75" customHeight="1" x14ac:dyDescent="0.2">
      <c r="A842" s="28"/>
    </row>
    <row r="843" spans="1:1" ht="12.75" customHeight="1" x14ac:dyDescent="0.2">
      <c r="A843" s="28"/>
    </row>
    <row r="844" spans="1:1" ht="12.75" customHeight="1" x14ac:dyDescent="0.2">
      <c r="A844" s="28"/>
    </row>
    <row r="845" spans="1:1" ht="12.75" customHeight="1" x14ac:dyDescent="0.2">
      <c r="A845" s="28"/>
    </row>
    <row r="846" spans="1:1" ht="12.75" customHeight="1" x14ac:dyDescent="0.2">
      <c r="A846" s="28"/>
    </row>
    <row r="847" spans="1:1" ht="12.75" customHeight="1" x14ac:dyDescent="0.2">
      <c r="A847" s="28"/>
    </row>
    <row r="848" spans="1:1" ht="12.75" customHeight="1" x14ac:dyDescent="0.2">
      <c r="A848" s="28"/>
    </row>
    <row r="849" spans="1:1" ht="12.75" customHeight="1" x14ac:dyDescent="0.2">
      <c r="A849" s="28"/>
    </row>
    <row r="850" spans="1:1" ht="12.75" customHeight="1" x14ac:dyDescent="0.2">
      <c r="A850" s="28"/>
    </row>
    <row r="851" spans="1:1" ht="12.75" customHeight="1" x14ac:dyDescent="0.2">
      <c r="A851" s="28"/>
    </row>
    <row r="852" spans="1:1" ht="12.75" customHeight="1" x14ac:dyDescent="0.2">
      <c r="A852" s="28"/>
    </row>
    <row r="853" spans="1:1" ht="12.75" customHeight="1" x14ac:dyDescent="0.2">
      <c r="A853" s="28"/>
    </row>
    <row r="854" spans="1:1" ht="12.75" customHeight="1" x14ac:dyDescent="0.2">
      <c r="A854" s="28"/>
    </row>
    <row r="855" spans="1:1" ht="12.75" customHeight="1" x14ac:dyDescent="0.2">
      <c r="A855" s="28"/>
    </row>
    <row r="856" spans="1:1" ht="12.75" customHeight="1" x14ac:dyDescent="0.2">
      <c r="A856" s="28"/>
    </row>
    <row r="857" spans="1:1" ht="12.75" customHeight="1" x14ac:dyDescent="0.2">
      <c r="A857" s="28"/>
    </row>
    <row r="858" spans="1:1" ht="12.75" customHeight="1" x14ac:dyDescent="0.2">
      <c r="A858" s="28"/>
    </row>
    <row r="859" spans="1:1" ht="12.75" customHeight="1" x14ac:dyDescent="0.2">
      <c r="A859" s="28"/>
    </row>
    <row r="860" spans="1:1" ht="12.75" customHeight="1" x14ac:dyDescent="0.2">
      <c r="A860" s="28"/>
    </row>
    <row r="861" spans="1:1" ht="12.75" customHeight="1" x14ac:dyDescent="0.2">
      <c r="A861" s="28"/>
    </row>
    <row r="862" spans="1:1" ht="12.75" customHeight="1" x14ac:dyDescent="0.2">
      <c r="A862" s="28"/>
    </row>
    <row r="863" spans="1:1" ht="12.75" customHeight="1" x14ac:dyDescent="0.2">
      <c r="A863" s="28"/>
    </row>
    <row r="864" spans="1:1" ht="12.75" customHeight="1" x14ac:dyDescent="0.2">
      <c r="A864" s="28"/>
    </row>
    <row r="865" spans="1:1" ht="12.75" customHeight="1" x14ac:dyDescent="0.2">
      <c r="A865" s="28"/>
    </row>
    <row r="866" spans="1:1" ht="12.75" customHeight="1" x14ac:dyDescent="0.2">
      <c r="A866" s="28"/>
    </row>
    <row r="867" spans="1:1" ht="12.75" customHeight="1" x14ac:dyDescent="0.2">
      <c r="A867" s="28"/>
    </row>
    <row r="868" spans="1:1" ht="12.75" customHeight="1" x14ac:dyDescent="0.2">
      <c r="A868" s="28"/>
    </row>
    <row r="869" spans="1:1" ht="12.75" customHeight="1" x14ac:dyDescent="0.2">
      <c r="A869" s="28"/>
    </row>
    <row r="870" spans="1:1" ht="12.75" customHeight="1" x14ac:dyDescent="0.2">
      <c r="A870" s="28"/>
    </row>
    <row r="871" spans="1:1" ht="12.75" customHeight="1" x14ac:dyDescent="0.2">
      <c r="A871" s="28"/>
    </row>
    <row r="872" spans="1:1" ht="12.75" customHeight="1" x14ac:dyDescent="0.2">
      <c r="A872" s="28"/>
    </row>
    <row r="873" spans="1:1" ht="12.75" customHeight="1" x14ac:dyDescent="0.2">
      <c r="A873" s="28"/>
    </row>
    <row r="874" spans="1:1" ht="12.75" customHeight="1" x14ac:dyDescent="0.2">
      <c r="A874" s="28"/>
    </row>
    <row r="875" spans="1:1" ht="12.75" customHeight="1" x14ac:dyDescent="0.2">
      <c r="A875" s="28"/>
    </row>
    <row r="876" spans="1:1" ht="12.75" customHeight="1" x14ac:dyDescent="0.2">
      <c r="A876" s="28"/>
    </row>
    <row r="877" spans="1:1" ht="12.75" customHeight="1" x14ac:dyDescent="0.2">
      <c r="A877" s="28"/>
    </row>
    <row r="878" spans="1:1" ht="12.75" customHeight="1" x14ac:dyDescent="0.2">
      <c r="A878" s="28"/>
    </row>
    <row r="879" spans="1:1" ht="12.75" customHeight="1" x14ac:dyDescent="0.2">
      <c r="A879" s="28"/>
    </row>
    <row r="880" spans="1:1" ht="12.75" customHeight="1" x14ac:dyDescent="0.2">
      <c r="A880" s="28"/>
    </row>
    <row r="881" spans="1:1" ht="12.75" customHeight="1" x14ac:dyDescent="0.2">
      <c r="A881" s="28"/>
    </row>
    <row r="882" spans="1:1" ht="12.75" customHeight="1" x14ac:dyDescent="0.2">
      <c r="A882" s="28"/>
    </row>
    <row r="883" spans="1:1" ht="12.75" customHeight="1" x14ac:dyDescent="0.2">
      <c r="A883" s="28"/>
    </row>
    <row r="884" spans="1:1" ht="12.75" customHeight="1" x14ac:dyDescent="0.2">
      <c r="A884" s="28"/>
    </row>
    <row r="885" spans="1:1" ht="12.75" customHeight="1" x14ac:dyDescent="0.2">
      <c r="A885" s="28"/>
    </row>
    <row r="886" spans="1:1" ht="12.75" customHeight="1" x14ac:dyDescent="0.2">
      <c r="A886" s="28"/>
    </row>
    <row r="887" spans="1:1" ht="12.75" customHeight="1" x14ac:dyDescent="0.2">
      <c r="A887" s="28"/>
    </row>
    <row r="888" spans="1:1" ht="12.75" customHeight="1" x14ac:dyDescent="0.2">
      <c r="A888" s="28"/>
    </row>
    <row r="889" spans="1:1" ht="12.75" customHeight="1" x14ac:dyDescent="0.2">
      <c r="A889" s="28"/>
    </row>
    <row r="890" spans="1:1" ht="12.75" customHeight="1" x14ac:dyDescent="0.2">
      <c r="A890" s="28"/>
    </row>
    <row r="891" spans="1:1" ht="12.75" customHeight="1" x14ac:dyDescent="0.2">
      <c r="A891" s="28"/>
    </row>
    <row r="892" spans="1:1" ht="12.75" customHeight="1" x14ac:dyDescent="0.2">
      <c r="A892" s="28"/>
    </row>
    <row r="893" spans="1:1" ht="12.75" customHeight="1" x14ac:dyDescent="0.2">
      <c r="A893" s="28"/>
    </row>
    <row r="894" spans="1:1" ht="12.75" customHeight="1" x14ac:dyDescent="0.2">
      <c r="A894" s="28"/>
    </row>
    <row r="895" spans="1:1" ht="12.75" customHeight="1" x14ac:dyDescent="0.2">
      <c r="A895" s="28"/>
    </row>
    <row r="896" spans="1:1" ht="12.75" customHeight="1" x14ac:dyDescent="0.2">
      <c r="A896" s="28"/>
    </row>
    <row r="897" spans="1:1" ht="12.75" customHeight="1" x14ac:dyDescent="0.2">
      <c r="A897" s="28"/>
    </row>
    <row r="898" spans="1:1" ht="12.75" customHeight="1" x14ac:dyDescent="0.2">
      <c r="A898" s="28"/>
    </row>
    <row r="899" spans="1:1" ht="12.75" customHeight="1" x14ac:dyDescent="0.2">
      <c r="A899" s="28"/>
    </row>
    <row r="900" spans="1:1" ht="12.75" customHeight="1" x14ac:dyDescent="0.2">
      <c r="A900" s="28"/>
    </row>
    <row r="901" spans="1:1" ht="12.75" customHeight="1" x14ac:dyDescent="0.2">
      <c r="A901" s="28"/>
    </row>
    <row r="902" spans="1:1" ht="12.75" customHeight="1" x14ac:dyDescent="0.2">
      <c r="A902" s="28"/>
    </row>
    <row r="903" spans="1:1" ht="12.75" customHeight="1" x14ac:dyDescent="0.2">
      <c r="A903" s="28"/>
    </row>
    <row r="904" spans="1:1" ht="12.75" customHeight="1" x14ac:dyDescent="0.2">
      <c r="A904" s="28"/>
    </row>
    <row r="905" spans="1:1" ht="12.75" customHeight="1" x14ac:dyDescent="0.2">
      <c r="A905" s="28"/>
    </row>
    <row r="906" spans="1:1" ht="12.75" customHeight="1" x14ac:dyDescent="0.2">
      <c r="A906" s="28"/>
    </row>
    <row r="907" spans="1:1" ht="12.75" customHeight="1" x14ac:dyDescent="0.2">
      <c r="A907" s="28"/>
    </row>
    <row r="908" spans="1:1" ht="12.75" customHeight="1" x14ac:dyDescent="0.2">
      <c r="A908" s="28"/>
    </row>
    <row r="909" spans="1:1" ht="12.75" customHeight="1" x14ac:dyDescent="0.2">
      <c r="A909" s="28"/>
    </row>
    <row r="910" spans="1:1" ht="12.75" customHeight="1" x14ac:dyDescent="0.2">
      <c r="A910" s="28"/>
    </row>
    <row r="911" spans="1:1" ht="12.75" customHeight="1" x14ac:dyDescent="0.2">
      <c r="A911" s="28"/>
    </row>
    <row r="912" spans="1:1" ht="12.75" customHeight="1" x14ac:dyDescent="0.2">
      <c r="A912" s="28"/>
    </row>
    <row r="913" spans="1:1" ht="12.75" customHeight="1" x14ac:dyDescent="0.2">
      <c r="A913" s="28"/>
    </row>
    <row r="914" spans="1:1" ht="12.75" customHeight="1" x14ac:dyDescent="0.2">
      <c r="A914" s="28"/>
    </row>
    <row r="915" spans="1:1" ht="12.75" customHeight="1" x14ac:dyDescent="0.2">
      <c r="A915" s="28"/>
    </row>
    <row r="916" spans="1:1" ht="12.75" customHeight="1" x14ac:dyDescent="0.2">
      <c r="A916" s="28"/>
    </row>
    <row r="917" spans="1:1" ht="12.75" customHeight="1" x14ac:dyDescent="0.2">
      <c r="A917" s="28"/>
    </row>
    <row r="918" spans="1:1" ht="12.75" customHeight="1" x14ac:dyDescent="0.2">
      <c r="A918" s="28"/>
    </row>
    <row r="919" spans="1:1" ht="12.75" customHeight="1" x14ac:dyDescent="0.2">
      <c r="A919" s="28"/>
    </row>
    <row r="920" spans="1:1" ht="12.75" customHeight="1" x14ac:dyDescent="0.2">
      <c r="A920" s="28"/>
    </row>
    <row r="921" spans="1:1" ht="12.75" customHeight="1" x14ac:dyDescent="0.2">
      <c r="A921" s="28"/>
    </row>
    <row r="922" spans="1:1" ht="12.75" customHeight="1" x14ac:dyDescent="0.2">
      <c r="A922" s="28"/>
    </row>
    <row r="923" spans="1:1" ht="12.75" customHeight="1" x14ac:dyDescent="0.2">
      <c r="A923" s="28"/>
    </row>
    <row r="924" spans="1:1" ht="12.75" customHeight="1" x14ac:dyDescent="0.2">
      <c r="A924" s="28"/>
    </row>
    <row r="925" spans="1:1" ht="12.75" customHeight="1" x14ac:dyDescent="0.2">
      <c r="A925" s="28"/>
    </row>
    <row r="926" spans="1:1" ht="12.75" customHeight="1" x14ac:dyDescent="0.2">
      <c r="A926" s="28"/>
    </row>
    <row r="927" spans="1:1" ht="12.75" customHeight="1" x14ac:dyDescent="0.2">
      <c r="A927" s="28"/>
    </row>
    <row r="928" spans="1:1" ht="12.75" customHeight="1" x14ac:dyDescent="0.2">
      <c r="A928" s="28"/>
    </row>
    <row r="929" spans="1:1" ht="12.75" customHeight="1" x14ac:dyDescent="0.2">
      <c r="A929" s="28"/>
    </row>
    <row r="930" spans="1:1" ht="12.75" customHeight="1" x14ac:dyDescent="0.2">
      <c r="A930" s="28"/>
    </row>
    <row r="931" spans="1:1" ht="12.75" customHeight="1" x14ac:dyDescent="0.2">
      <c r="A931" s="28"/>
    </row>
    <row r="932" spans="1:1" ht="12.75" customHeight="1" x14ac:dyDescent="0.2">
      <c r="A932" s="28"/>
    </row>
    <row r="933" spans="1:1" ht="12.75" customHeight="1" x14ac:dyDescent="0.2">
      <c r="A933" s="28"/>
    </row>
    <row r="934" spans="1:1" ht="12.75" customHeight="1" x14ac:dyDescent="0.2">
      <c r="A934" s="28"/>
    </row>
    <row r="935" spans="1:1" ht="12.75" customHeight="1" x14ac:dyDescent="0.2">
      <c r="A935" s="28"/>
    </row>
    <row r="936" spans="1:1" ht="12.75" customHeight="1" x14ac:dyDescent="0.2">
      <c r="A936" s="28"/>
    </row>
    <row r="937" spans="1:1" ht="12.75" customHeight="1" x14ac:dyDescent="0.2">
      <c r="A937" s="28"/>
    </row>
    <row r="938" spans="1:1" ht="12.75" customHeight="1" x14ac:dyDescent="0.2">
      <c r="A938" s="28"/>
    </row>
    <row r="939" spans="1:1" ht="12.75" customHeight="1" x14ac:dyDescent="0.2">
      <c r="A939" s="28"/>
    </row>
    <row r="940" spans="1:1" ht="12.75" customHeight="1" x14ac:dyDescent="0.2">
      <c r="A940" s="28"/>
    </row>
    <row r="941" spans="1:1" ht="12.75" customHeight="1" x14ac:dyDescent="0.2">
      <c r="A941" s="28"/>
    </row>
    <row r="942" spans="1:1" ht="12.75" customHeight="1" x14ac:dyDescent="0.2">
      <c r="A942" s="28"/>
    </row>
    <row r="943" spans="1:1" ht="12.75" customHeight="1" x14ac:dyDescent="0.2">
      <c r="A943" s="28"/>
    </row>
    <row r="944" spans="1:1" ht="12.75" customHeight="1" x14ac:dyDescent="0.2">
      <c r="A944" s="28"/>
    </row>
    <row r="945" spans="1:1" ht="12.75" customHeight="1" x14ac:dyDescent="0.2">
      <c r="A945" s="28"/>
    </row>
    <row r="946" spans="1:1" ht="12.75" customHeight="1" x14ac:dyDescent="0.2">
      <c r="A946" s="28"/>
    </row>
    <row r="947" spans="1:1" ht="12.75" customHeight="1" x14ac:dyDescent="0.2">
      <c r="A947" s="28"/>
    </row>
    <row r="948" spans="1:1" ht="12.75" customHeight="1" x14ac:dyDescent="0.2">
      <c r="A948" s="28"/>
    </row>
    <row r="949" spans="1:1" ht="12.75" customHeight="1" x14ac:dyDescent="0.2">
      <c r="A949" s="28"/>
    </row>
    <row r="950" spans="1:1" ht="12.75" customHeight="1" x14ac:dyDescent="0.2">
      <c r="A950" s="28"/>
    </row>
    <row r="951" spans="1:1" ht="12.75" customHeight="1" x14ac:dyDescent="0.2">
      <c r="A951" s="28"/>
    </row>
    <row r="952" spans="1:1" ht="12.75" customHeight="1" x14ac:dyDescent="0.2">
      <c r="A952" s="28"/>
    </row>
    <row r="953" spans="1:1" ht="12.75" customHeight="1" x14ac:dyDescent="0.2">
      <c r="A953" s="28"/>
    </row>
    <row r="954" spans="1:1" ht="12.75" customHeight="1" x14ac:dyDescent="0.2">
      <c r="A954" s="28"/>
    </row>
    <row r="955" spans="1:1" ht="12.75" customHeight="1" x14ac:dyDescent="0.2">
      <c r="A955" s="28"/>
    </row>
    <row r="956" spans="1:1" ht="12.75" customHeight="1" x14ac:dyDescent="0.2">
      <c r="A956" s="28"/>
    </row>
    <row r="957" spans="1:1" ht="12.75" customHeight="1" x14ac:dyDescent="0.2">
      <c r="A957" s="28"/>
    </row>
    <row r="958" spans="1:1" ht="12.75" customHeight="1" x14ac:dyDescent="0.2">
      <c r="A958" s="28"/>
    </row>
    <row r="959" spans="1:1" ht="12.75" customHeight="1" x14ac:dyDescent="0.2">
      <c r="A959" s="28"/>
    </row>
    <row r="960" spans="1:1" ht="12.75" customHeight="1" x14ac:dyDescent="0.2">
      <c r="A960" s="28"/>
    </row>
    <row r="961" spans="1:1" ht="12.75" customHeight="1" x14ac:dyDescent="0.2">
      <c r="A961" s="28"/>
    </row>
    <row r="962" spans="1:1" ht="12.75" customHeight="1" x14ac:dyDescent="0.2">
      <c r="A962" s="28"/>
    </row>
    <row r="963" spans="1:1" ht="12.75" customHeight="1" x14ac:dyDescent="0.2">
      <c r="A963" s="28"/>
    </row>
    <row r="964" spans="1:1" ht="12.75" customHeight="1" x14ac:dyDescent="0.2">
      <c r="A964" s="28"/>
    </row>
    <row r="965" spans="1:1" ht="12.75" customHeight="1" x14ac:dyDescent="0.2">
      <c r="A965" s="28"/>
    </row>
    <row r="966" spans="1:1" ht="12.75" customHeight="1" x14ac:dyDescent="0.2">
      <c r="A966" s="28"/>
    </row>
    <row r="967" spans="1:1" ht="12.75" customHeight="1" x14ac:dyDescent="0.2">
      <c r="A967" s="28"/>
    </row>
    <row r="968" spans="1:1" ht="12.75" customHeight="1" x14ac:dyDescent="0.2">
      <c r="A968" s="28"/>
    </row>
    <row r="969" spans="1:1" ht="12.75" customHeight="1" x14ac:dyDescent="0.2">
      <c r="A969" s="28"/>
    </row>
    <row r="970" spans="1:1" ht="12.75" customHeight="1" x14ac:dyDescent="0.2">
      <c r="A970" s="28"/>
    </row>
    <row r="971" spans="1:1" ht="12.75" customHeight="1" x14ac:dyDescent="0.2">
      <c r="A971" s="28"/>
    </row>
    <row r="972" spans="1:1" ht="12.75" customHeight="1" x14ac:dyDescent="0.2">
      <c r="A972" s="28"/>
    </row>
    <row r="973" spans="1:1" ht="12.75" customHeight="1" x14ac:dyDescent="0.2">
      <c r="A973" s="28"/>
    </row>
    <row r="974" spans="1:1" ht="12.75" customHeight="1" x14ac:dyDescent="0.2">
      <c r="A974" s="28"/>
    </row>
    <row r="975" spans="1:1" ht="12.75" customHeight="1" x14ac:dyDescent="0.2">
      <c r="A975" s="28"/>
    </row>
    <row r="976" spans="1:1" ht="12.75" customHeight="1" x14ac:dyDescent="0.2">
      <c r="A976" s="28"/>
    </row>
    <row r="977" spans="1:1" ht="12.75" customHeight="1" x14ac:dyDescent="0.2">
      <c r="A977" s="28"/>
    </row>
    <row r="978" spans="1:1" ht="12.75" customHeight="1" x14ac:dyDescent="0.2">
      <c r="A978" s="28"/>
    </row>
    <row r="979" spans="1:1" ht="12.75" customHeight="1" x14ac:dyDescent="0.2">
      <c r="A979" s="28"/>
    </row>
    <row r="980" spans="1:1" ht="12.75" customHeight="1" x14ac:dyDescent="0.2">
      <c r="A980" s="28"/>
    </row>
    <row r="981" spans="1:1" ht="12.75" customHeight="1" x14ac:dyDescent="0.2">
      <c r="A981" s="28"/>
    </row>
    <row r="982" spans="1:1" ht="12.75" customHeight="1" x14ac:dyDescent="0.2">
      <c r="A982" s="28"/>
    </row>
    <row r="983" spans="1:1" ht="12.75" customHeight="1" x14ac:dyDescent="0.2">
      <c r="A983" s="28"/>
    </row>
    <row r="984" spans="1:1" ht="12.75" customHeight="1" x14ac:dyDescent="0.2">
      <c r="A984" s="28"/>
    </row>
    <row r="985" spans="1:1" ht="12.75" customHeight="1" x14ac:dyDescent="0.2">
      <c r="A985" s="28"/>
    </row>
    <row r="986" spans="1:1" ht="12.75" customHeight="1" x14ac:dyDescent="0.2">
      <c r="A986" s="28"/>
    </row>
    <row r="987" spans="1:1" ht="12.75" customHeight="1" x14ac:dyDescent="0.2">
      <c r="A987" s="28"/>
    </row>
    <row r="988" spans="1:1" ht="12.75" customHeight="1" x14ac:dyDescent="0.2">
      <c r="A988" s="28"/>
    </row>
    <row r="989" spans="1:1" ht="12.75" customHeight="1" x14ac:dyDescent="0.2">
      <c r="A989" s="28"/>
    </row>
    <row r="990" spans="1:1" ht="12.75" customHeight="1" x14ac:dyDescent="0.2">
      <c r="A990" s="28"/>
    </row>
    <row r="991" spans="1:1" ht="12.75" customHeight="1" x14ac:dyDescent="0.2">
      <c r="A991" s="28"/>
    </row>
    <row r="992" spans="1:1" ht="12.75" customHeight="1" x14ac:dyDescent="0.2">
      <c r="A992" s="28"/>
    </row>
    <row r="993" spans="1:1" ht="12.75" customHeight="1" x14ac:dyDescent="0.2">
      <c r="A993" s="28"/>
    </row>
    <row r="994" spans="1:1" ht="12.75" customHeight="1" x14ac:dyDescent="0.2">
      <c r="A994" s="28"/>
    </row>
    <row r="995" spans="1:1" ht="12.75" customHeight="1" x14ac:dyDescent="0.2">
      <c r="A995" s="28"/>
    </row>
    <row r="996" spans="1:1" ht="12.75" customHeight="1" x14ac:dyDescent="0.2">
      <c r="A996" s="28"/>
    </row>
    <row r="997" spans="1:1" ht="12.75" customHeight="1" x14ac:dyDescent="0.2">
      <c r="A997" s="28"/>
    </row>
    <row r="998" spans="1:1" ht="12.75" customHeight="1" x14ac:dyDescent="0.2">
      <c r="A998" s="28"/>
    </row>
    <row r="999" spans="1:1" ht="12.75" customHeight="1" x14ac:dyDescent="0.2">
      <c r="A999" s="28"/>
    </row>
    <row r="1000" spans="1:1" ht="12.75" customHeight="1" x14ac:dyDescent="0.2">
      <c r="A1000" s="28"/>
    </row>
  </sheetData>
  <mergeCells count="4">
    <mergeCell ref="A1:H1"/>
    <mergeCell ref="A2:H2"/>
    <mergeCell ref="A3:H3"/>
    <mergeCell ref="E4:F4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24" customWidth="1"/>
    <col min="2" max="2" width="11.42578125" customWidth="1"/>
    <col min="3" max="3" width="11.28515625" customWidth="1"/>
    <col min="4" max="5" width="13.28515625" customWidth="1"/>
    <col min="6" max="6" width="11.140625" customWidth="1"/>
    <col min="7" max="7" width="9.5703125" customWidth="1"/>
    <col min="8" max="9" width="9.28515625" customWidth="1"/>
    <col min="10" max="10" width="9.5703125" customWidth="1"/>
    <col min="11" max="11" width="9.28515625" customWidth="1"/>
    <col min="12" max="12" width="6.7109375" customWidth="1"/>
    <col min="13" max="13" width="12.7109375" customWidth="1"/>
    <col min="14" max="14" width="9.5703125" customWidth="1"/>
    <col min="15" max="16" width="9.28515625" customWidth="1"/>
    <col min="17" max="17" width="9.140625" customWidth="1"/>
    <col min="18" max="26" width="8" customWidth="1"/>
  </cols>
  <sheetData>
    <row r="1" spans="1:26" ht="12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5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 x14ac:dyDescent="0.2">
      <c r="A2" s="36" t="s">
        <v>49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35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 customHeight="1" x14ac:dyDescent="0.2">
      <c r="A3" s="10"/>
      <c r="B3" s="37"/>
      <c r="C3" s="37"/>
      <c r="D3" s="32" t="s">
        <v>15</v>
      </c>
      <c r="E3" s="32"/>
      <c r="F3" s="32"/>
      <c r="G3" s="32"/>
      <c r="H3" s="32"/>
      <c r="I3" s="10"/>
      <c r="J3" s="10"/>
      <c r="K3" s="10"/>
      <c r="L3" s="3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 x14ac:dyDescent="0.2">
      <c r="A4" s="10"/>
      <c r="B4" s="38" t="s">
        <v>50</v>
      </c>
      <c r="C4" s="38" t="s">
        <v>9</v>
      </c>
      <c r="D4" s="10" t="s">
        <v>12</v>
      </c>
      <c r="E4" s="10"/>
      <c r="F4" s="10" t="s">
        <v>40</v>
      </c>
      <c r="G4" s="10"/>
      <c r="H4" s="10"/>
      <c r="I4" s="10"/>
      <c r="J4" s="10"/>
      <c r="K4" s="10"/>
      <c r="L4" s="3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 x14ac:dyDescent="0.2">
      <c r="A5" s="10" t="s">
        <v>51</v>
      </c>
      <c r="B5" s="39">
        <v>55779</v>
      </c>
      <c r="C5" s="39">
        <v>17208</v>
      </c>
      <c r="D5" s="40">
        <v>12.5</v>
      </c>
      <c r="E5" s="10"/>
      <c r="F5" s="10"/>
      <c r="G5" s="10"/>
      <c r="H5" s="10"/>
      <c r="I5" s="10"/>
      <c r="J5" s="10"/>
      <c r="K5" s="10"/>
      <c r="L5" s="35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 x14ac:dyDescent="0.2">
      <c r="A6" s="10" t="s">
        <v>52</v>
      </c>
      <c r="B6" s="10">
        <f t="shared" ref="B6:C6" si="0">B5*0.95</f>
        <v>52990.049999999996</v>
      </c>
      <c r="C6" s="10">
        <f t="shared" si="0"/>
        <v>16347.599999999999</v>
      </c>
      <c r="D6" s="10"/>
      <c r="E6" s="10"/>
      <c r="F6" s="10"/>
      <c r="G6" s="10"/>
      <c r="H6" s="10"/>
      <c r="I6" s="10"/>
      <c r="J6" s="10"/>
      <c r="K6" s="10"/>
      <c r="L6" s="3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 x14ac:dyDescent="0.2">
      <c r="A7" s="10" t="s">
        <v>53</v>
      </c>
      <c r="B7" s="39">
        <v>115</v>
      </c>
      <c r="C7" s="10"/>
      <c r="D7" s="10"/>
      <c r="E7" s="10"/>
      <c r="F7" s="10"/>
      <c r="G7" s="10"/>
      <c r="H7" s="10"/>
      <c r="I7" s="10"/>
      <c r="J7" s="10"/>
      <c r="K7" s="10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35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2">
      <c r="A9" s="10" t="s">
        <v>54</v>
      </c>
      <c r="B9" s="10">
        <v>0</v>
      </c>
      <c r="C9" s="10"/>
      <c r="D9" s="10"/>
      <c r="E9" s="10"/>
      <c r="F9" s="10"/>
      <c r="G9" s="10"/>
      <c r="H9" s="10"/>
      <c r="I9" s="10"/>
      <c r="J9" s="10"/>
      <c r="K9" s="10"/>
      <c r="L9" s="35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 x14ac:dyDescent="0.2">
      <c r="A10" s="10" t="s">
        <v>55</v>
      </c>
      <c r="B10" s="10">
        <f>B9*0.65</f>
        <v>0</v>
      </c>
      <c r="C10" s="10" t="s">
        <v>56</v>
      </c>
      <c r="D10" s="10"/>
      <c r="E10" s="10"/>
      <c r="F10" s="10"/>
      <c r="G10" s="10"/>
      <c r="H10" s="10"/>
      <c r="I10" s="10"/>
      <c r="J10" s="10"/>
      <c r="K10" s="10"/>
      <c r="L10" s="35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2">
      <c r="A11" s="32" t="s">
        <v>57</v>
      </c>
      <c r="B11" s="41" t="e">
        <f>B10/Enrollment!U35</f>
        <v>#DIV/0!</v>
      </c>
      <c r="C11" s="37"/>
      <c r="D11" s="10"/>
      <c r="E11" s="10"/>
      <c r="F11" s="10"/>
      <c r="G11" s="10"/>
      <c r="H11" s="10"/>
      <c r="I11" s="10"/>
      <c r="J11" s="10"/>
      <c r="K11" s="10"/>
      <c r="L11" s="35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 x14ac:dyDescent="0.2">
      <c r="A12" s="42"/>
      <c r="B12" s="35"/>
      <c r="C12" s="35"/>
      <c r="D12" s="35"/>
      <c r="E12" s="35"/>
      <c r="F12" s="10"/>
      <c r="G12" s="10"/>
      <c r="H12" s="10"/>
      <c r="I12" s="10"/>
      <c r="J12" s="10"/>
      <c r="K12" s="10"/>
      <c r="L12" s="35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 x14ac:dyDescent="0.25">
      <c r="A13" s="43" t="s">
        <v>58</v>
      </c>
      <c r="B13" s="43"/>
      <c r="C13" s="43"/>
      <c r="D13" s="43"/>
      <c r="E13" s="43"/>
      <c r="F13" s="10"/>
      <c r="G13" s="32" t="s">
        <v>5</v>
      </c>
      <c r="H13" s="10"/>
      <c r="I13" s="10"/>
      <c r="J13" s="10"/>
      <c r="K13" s="10"/>
      <c r="L13" s="3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 x14ac:dyDescent="0.2">
      <c r="A14" s="44" t="s">
        <v>7</v>
      </c>
      <c r="B14" s="44" t="s">
        <v>59</v>
      </c>
      <c r="C14" s="44" t="s">
        <v>8</v>
      </c>
      <c r="D14" s="44" t="s">
        <v>9</v>
      </c>
      <c r="E14" s="44"/>
      <c r="F14" s="45" t="s">
        <v>14</v>
      </c>
      <c r="G14" s="38" t="s">
        <v>60</v>
      </c>
      <c r="H14" s="38" t="s">
        <v>61</v>
      </c>
      <c r="I14" s="10"/>
      <c r="J14" s="10" t="s">
        <v>62</v>
      </c>
      <c r="K14" s="32" t="s">
        <v>63</v>
      </c>
      <c r="L14" s="46" t="s">
        <v>64</v>
      </c>
      <c r="M14" s="32" t="s">
        <v>65</v>
      </c>
      <c r="N14" s="32" t="s">
        <v>66</v>
      </c>
      <c r="O14" s="32" t="s">
        <v>15</v>
      </c>
      <c r="P14" s="32" t="s">
        <v>67</v>
      </c>
      <c r="Q14" s="32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" customHeight="1" x14ac:dyDescent="0.25">
      <c r="A15" s="47" t="s">
        <v>16</v>
      </c>
      <c r="B15" s="48">
        <f>Admin!$J3</f>
        <v>11.5</v>
      </c>
      <c r="C15" s="48">
        <f>Cert!$E4</f>
        <v>72</v>
      </c>
      <c r="D15" s="48">
        <f>Class!$U3</f>
        <v>18</v>
      </c>
      <c r="E15" s="48"/>
      <c r="F15" s="37">
        <v>0</v>
      </c>
      <c r="G15" s="38">
        <v>0</v>
      </c>
      <c r="H15" s="38">
        <v>0</v>
      </c>
      <c r="I15" s="10"/>
      <c r="J15" s="49">
        <f>Enrollment!$Q6</f>
        <v>1940</v>
      </c>
      <c r="K15" s="37" t="s">
        <v>40</v>
      </c>
      <c r="L15" s="35"/>
      <c r="M15" s="47" t="s">
        <v>16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" customHeight="1" x14ac:dyDescent="0.25">
      <c r="A16" s="47" t="s">
        <v>17</v>
      </c>
      <c r="B16" s="50">
        <f>Admin!$J4</f>
        <v>7.5</v>
      </c>
      <c r="C16" s="50">
        <f>Cert!$E5</f>
        <v>35</v>
      </c>
      <c r="D16" s="50">
        <f>Class!$U4</f>
        <v>16</v>
      </c>
      <c r="E16" s="50"/>
      <c r="F16" s="37">
        <v>0</v>
      </c>
      <c r="G16" s="38">
        <v>0</v>
      </c>
      <c r="H16" s="38">
        <v>0</v>
      </c>
      <c r="I16" s="10"/>
      <c r="J16" s="49">
        <f>Enrollment!$Q7</f>
        <v>950</v>
      </c>
      <c r="K16" s="51"/>
      <c r="L16" s="35"/>
      <c r="M16" s="47" t="s">
        <v>17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" customHeight="1" x14ac:dyDescent="0.25">
      <c r="A17" s="47" t="s">
        <v>18</v>
      </c>
      <c r="B17" s="48">
        <f>Admin!$J5</f>
        <v>10.5</v>
      </c>
      <c r="C17" s="48">
        <f>Cert!$E6</f>
        <v>64</v>
      </c>
      <c r="D17" s="48">
        <f>Class!$U5</f>
        <v>18</v>
      </c>
      <c r="E17" s="48"/>
      <c r="F17" s="37">
        <v>0</v>
      </c>
      <c r="G17" s="38">
        <v>0</v>
      </c>
      <c r="H17" s="38">
        <v>0</v>
      </c>
      <c r="I17" s="10"/>
      <c r="J17" s="49">
        <f>Enrollment!$Q8</f>
        <v>1738</v>
      </c>
      <c r="K17" s="37"/>
      <c r="L17" s="35"/>
      <c r="M17" s="47" t="s">
        <v>18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" customHeight="1" x14ac:dyDescent="0.25">
      <c r="A18" s="47" t="s">
        <v>19</v>
      </c>
      <c r="B18" s="52">
        <f>Admin!$J6</f>
        <v>5.5</v>
      </c>
      <c r="C18" s="52">
        <f>Cert!$E7</f>
        <v>27</v>
      </c>
      <c r="D18" s="52">
        <f>Class!$U6</f>
        <v>8.75</v>
      </c>
      <c r="E18" s="52"/>
      <c r="F18" s="37">
        <v>0</v>
      </c>
      <c r="G18" s="10">
        <v>0</v>
      </c>
      <c r="H18" s="10"/>
      <c r="I18" s="10"/>
      <c r="J18" s="49">
        <f>Enrollment!$Q9</f>
        <v>705</v>
      </c>
      <c r="K18" s="37"/>
      <c r="L18" s="35"/>
      <c r="M18" s="47" t="s">
        <v>19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" customHeight="1" x14ac:dyDescent="0.25">
      <c r="A19" s="47" t="s">
        <v>20</v>
      </c>
      <c r="B19" s="50">
        <f>Admin!$J7</f>
        <v>5</v>
      </c>
      <c r="C19" s="50">
        <f>Cert!$E8</f>
        <v>24</v>
      </c>
      <c r="D19" s="50">
        <f>Class!$U7</f>
        <v>8</v>
      </c>
      <c r="E19" s="50"/>
      <c r="F19" s="37">
        <v>0</v>
      </c>
      <c r="G19" s="10">
        <v>0</v>
      </c>
      <c r="H19" s="10"/>
      <c r="I19" s="10"/>
      <c r="J19" s="49">
        <f>Enrollment!$Q10</f>
        <v>617</v>
      </c>
      <c r="K19" s="37"/>
      <c r="L19" s="35"/>
      <c r="M19" s="47" t="s">
        <v>20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" customHeight="1" x14ac:dyDescent="0.25">
      <c r="A20" s="47" t="s">
        <v>21</v>
      </c>
      <c r="B20" s="52">
        <f>Admin!$J8</f>
        <v>5.5</v>
      </c>
      <c r="C20" s="52">
        <f>Cert!$E9</f>
        <v>29</v>
      </c>
      <c r="D20" s="52">
        <f>Class!$U8</f>
        <v>10</v>
      </c>
      <c r="E20" s="52"/>
      <c r="F20" s="37">
        <v>0</v>
      </c>
      <c r="G20" s="10">
        <v>0</v>
      </c>
      <c r="H20" s="10"/>
      <c r="I20" s="10"/>
      <c r="J20" s="53">
        <v>753</v>
      </c>
      <c r="K20" s="37"/>
      <c r="L20" s="35"/>
      <c r="M20" s="47" t="s">
        <v>21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" customHeight="1" x14ac:dyDescent="0.25">
      <c r="A21" s="47" t="s">
        <v>22</v>
      </c>
      <c r="B21" s="50">
        <f>Admin!$J9</f>
        <v>5</v>
      </c>
      <c r="C21" s="50">
        <f>Cert!$E10</f>
        <v>24</v>
      </c>
      <c r="D21" s="50">
        <f>Class!$U9</f>
        <v>9.5</v>
      </c>
      <c r="E21" s="50"/>
      <c r="F21" s="37">
        <v>0</v>
      </c>
      <c r="G21" s="10">
        <v>0</v>
      </c>
      <c r="H21" s="10"/>
      <c r="I21" s="10"/>
      <c r="J21" s="49">
        <f>Enrollment!$Q12</f>
        <v>613</v>
      </c>
      <c r="K21" s="37"/>
      <c r="L21" s="35"/>
      <c r="M21" s="47" t="s">
        <v>22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" customHeight="1" x14ac:dyDescent="0.25">
      <c r="A22" s="47" t="s">
        <v>23</v>
      </c>
      <c r="B22" s="52">
        <f>Admin!$J10</f>
        <v>5</v>
      </c>
      <c r="C22" s="52">
        <f>Cert!$E11</f>
        <v>21</v>
      </c>
      <c r="D22" s="52">
        <f>Class!$U10</f>
        <v>8.5</v>
      </c>
      <c r="E22" s="52"/>
      <c r="F22" s="37">
        <v>0</v>
      </c>
      <c r="G22" s="10">
        <v>0</v>
      </c>
      <c r="H22" s="10"/>
      <c r="I22" s="10"/>
      <c r="J22" s="49">
        <f>Enrollment!$Q13</f>
        <v>533</v>
      </c>
      <c r="K22" s="37"/>
      <c r="L22" s="35"/>
      <c r="M22" s="47" t="s">
        <v>23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" customHeight="1" x14ac:dyDescent="0.25">
      <c r="A23" s="47" t="s">
        <v>24</v>
      </c>
      <c r="B23" s="54">
        <f>Admin!$J11</f>
        <v>4.5</v>
      </c>
      <c r="C23" s="54">
        <f>Cert!$E12</f>
        <v>36</v>
      </c>
      <c r="D23" s="54">
        <f>Class!$U11</f>
        <v>20.5</v>
      </c>
      <c r="E23" s="54"/>
      <c r="F23" s="37">
        <v>0</v>
      </c>
      <c r="G23" s="10"/>
      <c r="H23" s="10"/>
      <c r="I23" s="10"/>
      <c r="J23" s="49">
        <f>Enrollment!$Q14</f>
        <v>757</v>
      </c>
      <c r="K23" s="37"/>
      <c r="L23" s="35"/>
      <c r="M23" s="47" t="s">
        <v>24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" customHeight="1" x14ac:dyDescent="0.25">
      <c r="A24" s="47" t="s">
        <v>25</v>
      </c>
      <c r="B24" s="50">
        <f>Admin!$J12</f>
        <v>3.5</v>
      </c>
      <c r="C24" s="50">
        <f>Cert!$E13</f>
        <v>15</v>
      </c>
      <c r="D24" s="50">
        <f>Class!$U12</f>
        <v>10.5</v>
      </c>
      <c r="E24" s="50"/>
      <c r="F24" s="37">
        <v>0</v>
      </c>
      <c r="G24" s="10"/>
      <c r="H24" s="10"/>
      <c r="I24" s="10"/>
      <c r="J24" s="49">
        <f>Enrollment!$Q15</f>
        <v>323</v>
      </c>
      <c r="K24" s="37"/>
      <c r="L24" s="35"/>
      <c r="M24" s="47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" customHeight="1" x14ac:dyDescent="0.25">
      <c r="A25" s="47" t="s">
        <v>26</v>
      </c>
      <c r="B25" s="54">
        <f>Admin!$J13</f>
        <v>3.5</v>
      </c>
      <c r="C25" s="54">
        <f>Cert!$E14</f>
        <v>17.5</v>
      </c>
      <c r="D25" s="54">
        <f>Class!$U13</f>
        <v>12</v>
      </c>
      <c r="E25" s="54"/>
      <c r="F25" s="37">
        <v>0</v>
      </c>
      <c r="G25" s="10"/>
      <c r="H25" s="10"/>
      <c r="I25" s="10"/>
      <c r="J25" s="49">
        <f>Enrollment!$Q16</f>
        <v>362</v>
      </c>
      <c r="K25" s="37"/>
      <c r="L25" s="35"/>
      <c r="M25" s="47" t="s">
        <v>27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" customHeight="1" x14ac:dyDescent="0.25">
      <c r="A26" s="47" t="s">
        <v>27</v>
      </c>
      <c r="B26" s="50">
        <f>Admin!$J14</f>
        <v>3.5</v>
      </c>
      <c r="C26" s="50">
        <f>Cert!$E15</f>
        <v>26.5</v>
      </c>
      <c r="D26" s="50">
        <f>Class!$U14</f>
        <v>17</v>
      </c>
      <c r="E26" s="50"/>
      <c r="F26" s="37">
        <v>0</v>
      </c>
      <c r="G26" s="10"/>
      <c r="H26" s="10"/>
      <c r="I26" s="10"/>
      <c r="J26" s="49">
        <f>Enrollment!$Q17</f>
        <v>550</v>
      </c>
      <c r="K26" s="37"/>
      <c r="L26" s="35"/>
      <c r="M26" s="47" t="s">
        <v>25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" customHeight="1" x14ac:dyDescent="0.25">
      <c r="A27" s="47" t="s">
        <v>28</v>
      </c>
      <c r="B27" s="54">
        <f>Admin!$J15</f>
        <v>3.5</v>
      </c>
      <c r="C27" s="54">
        <f>Cert!$E16</f>
        <v>19.5</v>
      </c>
      <c r="D27" s="54">
        <f>Class!$U15</f>
        <v>13</v>
      </c>
      <c r="E27" s="54"/>
      <c r="F27" s="37">
        <v>0</v>
      </c>
      <c r="G27" s="10"/>
      <c r="H27" s="10"/>
      <c r="I27" s="10"/>
      <c r="J27" s="49">
        <f>Enrollment!$Q18</f>
        <v>402</v>
      </c>
      <c r="K27" s="37"/>
      <c r="L27" s="35"/>
      <c r="M27" s="47" t="s">
        <v>28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" customHeight="1" x14ac:dyDescent="0.25">
      <c r="A28" s="47" t="s">
        <v>29</v>
      </c>
      <c r="B28" s="50">
        <f>Admin!$J16</f>
        <v>3.5</v>
      </c>
      <c r="C28" s="50">
        <f>Cert!$E17</f>
        <v>24.5</v>
      </c>
      <c r="D28" s="50">
        <f>Class!$U16</f>
        <v>15.5</v>
      </c>
      <c r="E28" s="50"/>
      <c r="F28" s="37">
        <v>0</v>
      </c>
      <c r="G28" s="10"/>
      <c r="H28" s="10"/>
      <c r="I28" s="10"/>
      <c r="J28" s="49">
        <f>Enrollment!$Q19</f>
        <v>506</v>
      </c>
      <c r="K28" s="37"/>
      <c r="L28" s="35"/>
      <c r="M28" s="47" t="s">
        <v>29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 customHeight="1" x14ac:dyDescent="0.25">
      <c r="A29" s="47" t="s">
        <v>30</v>
      </c>
      <c r="B29" s="54">
        <f>Admin!$J17</f>
        <v>3.5</v>
      </c>
      <c r="C29" s="54">
        <f>Cert!$E18</f>
        <v>23.5</v>
      </c>
      <c r="D29" s="54">
        <f>Class!$U17</f>
        <v>11.5</v>
      </c>
      <c r="E29" s="54"/>
      <c r="F29" s="37">
        <v>0</v>
      </c>
      <c r="G29" s="10"/>
      <c r="H29" s="10"/>
      <c r="I29" s="10"/>
      <c r="J29" s="49">
        <f>Enrollment!$Q20</f>
        <v>493</v>
      </c>
      <c r="K29" s="37"/>
      <c r="L29" s="35"/>
      <c r="M29" s="47" t="s">
        <v>30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" customHeight="1" x14ac:dyDescent="0.25">
      <c r="A30" s="47" t="s">
        <v>31</v>
      </c>
      <c r="B30" s="50">
        <f>Admin!$J18</f>
        <v>3.5</v>
      </c>
      <c r="C30" s="50">
        <f>Cert!$E19</f>
        <v>21</v>
      </c>
      <c r="D30" s="50">
        <f>Class!$U18</f>
        <v>13</v>
      </c>
      <c r="E30" s="50"/>
      <c r="F30" s="37">
        <v>0</v>
      </c>
      <c r="G30" s="10"/>
      <c r="H30" s="10"/>
      <c r="I30" s="10"/>
      <c r="J30" s="49">
        <f>Enrollment!$Q21</f>
        <v>443</v>
      </c>
      <c r="K30" s="37"/>
      <c r="L30" s="35"/>
      <c r="M30" s="47" t="s">
        <v>31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" customHeight="1" x14ac:dyDescent="0.25">
      <c r="A31" s="47" t="s">
        <v>32</v>
      </c>
      <c r="B31" s="54">
        <f>Admin!$J19</f>
        <v>3.5</v>
      </c>
      <c r="C31" s="54">
        <f>Cert!$E20</f>
        <v>19.5</v>
      </c>
      <c r="D31" s="54">
        <f>Class!$U19</f>
        <v>25</v>
      </c>
      <c r="E31" s="54"/>
      <c r="F31" s="37">
        <v>0</v>
      </c>
      <c r="G31" s="10"/>
      <c r="H31" s="10"/>
      <c r="I31" s="10"/>
      <c r="J31" s="49">
        <f>Enrollment!$Q22</f>
        <v>401</v>
      </c>
      <c r="K31" s="37"/>
      <c r="L31" s="35"/>
      <c r="M31" s="47" t="s">
        <v>32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" customHeight="1" x14ac:dyDescent="0.25">
      <c r="A32" s="47" t="s">
        <v>33</v>
      </c>
      <c r="B32" s="50">
        <f>Admin!$J20</f>
        <v>4</v>
      </c>
      <c r="C32" s="50">
        <f>Cert!$E21</f>
        <v>20</v>
      </c>
      <c r="D32" s="50">
        <f>Class!$U20</f>
        <v>11.5</v>
      </c>
      <c r="E32" s="50"/>
      <c r="F32" s="37">
        <v>0</v>
      </c>
      <c r="G32" s="10"/>
      <c r="H32" s="10"/>
      <c r="I32" s="10"/>
      <c r="J32" s="49">
        <f>Enrollment!$Q23</f>
        <v>414</v>
      </c>
      <c r="K32" s="37"/>
      <c r="L32" s="35"/>
      <c r="M32" s="47" t="s">
        <v>33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 customHeight="1" x14ac:dyDescent="0.25">
      <c r="A33" s="47" t="s">
        <v>34</v>
      </c>
      <c r="B33" s="54">
        <f>Admin!$J21</f>
        <v>3.5</v>
      </c>
      <c r="C33" s="54">
        <f>Cert!$E22</f>
        <v>25.5</v>
      </c>
      <c r="D33" s="54">
        <f>Class!$U21</f>
        <v>15.5</v>
      </c>
      <c r="E33" s="54"/>
      <c r="F33" s="37">
        <v>0</v>
      </c>
      <c r="G33" s="10"/>
      <c r="H33" s="10"/>
      <c r="I33" s="10"/>
      <c r="J33" s="49">
        <f>Enrollment!$Q24</f>
        <v>524</v>
      </c>
      <c r="K33" s="37"/>
      <c r="L33" s="35"/>
      <c r="M33" s="47" t="s">
        <v>34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 customHeight="1" x14ac:dyDescent="0.25">
      <c r="A34" s="47" t="s">
        <v>35</v>
      </c>
      <c r="B34" s="50">
        <f>Admin!$J22</f>
        <v>3.5</v>
      </c>
      <c r="C34" s="50">
        <f>Cert!$E23</f>
        <v>24.5</v>
      </c>
      <c r="D34" s="50">
        <f>Class!$U22</f>
        <v>11.5</v>
      </c>
      <c r="E34" s="50"/>
      <c r="F34" s="37">
        <v>0</v>
      </c>
      <c r="G34" s="10"/>
      <c r="H34" s="10"/>
      <c r="I34" s="10"/>
      <c r="J34" s="49">
        <f>Enrollment!$Q25</f>
        <v>503</v>
      </c>
      <c r="K34" s="37"/>
      <c r="L34" s="35"/>
      <c r="M34" s="47" t="s">
        <v>35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 customHeight="1" x14ac:dyDescent="0.25">
      <c r="A35" s="47" t="s">
        <v>36</v>
      </c>
      <c r="B35" s="54">
        <f>Admin!$J23</f>
        <v>3.5</v>
      </c>
      <c r="C35" s="54">
        <f>Cert!$E24</f>
        <v>26.5</v>
      </c>
      <c r="D35" s="54">
        <f>Class!$U23</f>
        <v>12.5</v>
      </c>
      <c r="E35" s="54"/>
      <c r="F35" s="37">
        <v>0</v>
      </c>
      <c r="G35" s="10"/>
      <c r="H35" s="10"/>
      <c r="I35" s="10"/>
      <c r="J35" s="49">
        <f>Enrollment!$Q26</f>
        <v>561</v>
      </c>
      <c r="K35" s="37"/>
      <c r="L35" s="35"/>
      <c r="M35" s="47" t="s">
        <v>36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hidden="1" customHeight="1" x14ac:dyDescent="0.2">
      <c r="A36" s="42" t="s">
        <v>37</v>
      </c>
      <c r="B36" s="55">
        <v>3</v>
      </c>
      <c r="C36" s="55">
        <v>1</v>
      </c>
      <c r="D36" s="55">
        <v>1</v>
      </c>
      <c r="E36" s="55"/>
      <c r="F36" s="10">
        <v>0</v>
      </c>
      <c r="G36" s="10"/>
      <c r="H36" s="10"/>
      <c r="I36" s="10"/>
      <c r="J36" s="10">
        <v>0</v>
      </c>
      <c r="K36" s="10"/>
      <c r="L36" s="35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hidden="1" customHeight="1" x14ac:dyDescent="0.2">
      <c r="A37" s="42" t="s">
        <v>38</v>
      </c>
      <c r="B37" s="55">
        <v>5</v>
      </c>
      <c r="C37" s="55">
        <v>1</v>
      </c>
      <c r="D37" s="55">
        <v>1</v>
      </c>
      <c r="E37" s="55"/>
      <c r="F37" s="10">
        <v>0</v>
      </c>
      <c r="G37" s="10"/>
      <c r="H37" s="10"/>
      <c r="I37" s="10"/>
      <c r="J37" s="10">
        <v>0</v>
      </c>
      <c r="K37" s="10"/>
      <c r="L37" s="35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2">
      <c r="A38" s="42"/>
      <c r="B38" s="10"/>
      <c r="C38" s="10"/>
      <c r="D38" s="10"/>
      <c r="E38" s="10"/>
      <c r="F38" s="10"/>
      <c r="G38" s="10"/>
      <c r="H38" s="10"/>
      <c r="I38" s="10"/>
      <c r="J38" s="10" t="s">
        <v>40</v>
      </c>
      <c r="K38" s="10"/>
      <c r="L38" s="35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 x14ac:dyDescent="0.2">
      <c r="A39" s="42" t="s">
        <v>39</v>
      </c>
      <c r="B39" s="56">
        <f t="shared" ref="B39:D39" si="1">SUM(B15:B38)</f>
        <v>110.5</v>
      </c>
      <c r="C39" s="56">
        <f t="shared" si="1"/>
        <v>597.5</v>
      </c>
      <c r="D39" s="56">
        <f t="shared" si="1"/>
        <v>287.75</v>
      </c>
      <c r="E39" s="56"/>
      <c r="F39" s="34">
        <f t="shared" ref="F39:P39" si="2">SUM(F15:F38)</f>
        <v>0</v>
      </c>
      <c r="G39" s="34">
        <f t="shared" si="2"/>
        <v>0</v>
      </c>
      <c r="H39" s="34">
        <f t="shared" si="2"/>
        <v>0</v>
      </c>
      <c r="I39" s="31">
        <f t="shared" si="2"/>
        <v>0</v>
      </c>
      <c r="J39" s="34">
        <f t="shared" si="2"/>
        <v>14088</v>
      </c>
      <c r="K39" s="31">
        <f t="shared" si="2"/>
        <v>0</v>
      </c>
      <c r="L39" s="57">
        <f t="shared" si="2"/>
        <v>0</v>
      </c>
      <c r="M39" s="31">
        <f t="shared" si="2"/>
        <v>0</v>
      </c>
      <c r="N39" s="31">
        <f t="shared" si="2"/>
        <v>0</v>
      </c>
      <c r="O39" s="31">
        <f t="shared" si="2"/>
        <v>0</v>
      </c>
      <c r="P39" s="31">
        <f t="shared" si="2"/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 t="s">
        <v>40</v>
      </c>
      <c r="K40" s="10"/>
      <c r="L40" s="35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 x14ac:dyDescent="0.2">
      <c r="A41" s="10" t="s">
        <v>68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35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 x14ac:dyDescent="0.2">
      <c r="A42" s="10" t="s">
        <v>69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5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35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2">
      <c r="A44" s="58" t="s">
        <v>70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35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5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35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35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5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35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35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35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35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35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35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35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35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35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35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35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35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35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35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35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35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35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35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35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35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35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35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35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35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35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35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35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35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35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35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35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35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35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35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35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35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35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35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35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35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35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35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35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35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35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35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35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35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35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35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35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35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35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35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35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35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35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35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35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35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35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35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35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35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35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35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35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35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35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35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35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35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35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35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35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35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35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35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35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35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35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35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35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35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35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35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35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35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35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35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35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35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35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35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35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35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35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35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35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35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35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35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35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35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35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35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35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35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35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35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35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35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35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35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35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35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35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35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35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35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35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35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35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35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35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35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35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35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35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35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35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35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35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35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35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35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35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35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35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35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35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35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35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35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35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35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35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35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35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35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35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35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35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35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35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35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35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35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35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35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35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35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35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35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35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35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35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35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35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35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35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35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35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35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35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35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35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35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35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35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35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35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35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35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35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35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35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35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35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35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35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35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35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35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35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35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35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35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35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35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35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35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35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35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35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35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35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35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35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35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35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35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35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35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35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35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35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35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35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35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35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35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35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35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35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35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35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35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35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35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35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35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35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35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35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35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35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35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35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35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35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35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35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35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35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35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35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35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35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35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35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35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35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35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35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35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35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35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35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35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35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35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35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35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35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35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35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35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35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35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35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35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35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35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35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35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35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35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35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35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35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35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35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35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35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35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35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35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35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35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35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35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35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35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35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35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35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35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35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35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35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35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35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35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35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35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35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35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35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35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35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35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35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35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35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35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35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35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35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35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35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35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35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35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35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35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35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35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35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35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35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35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35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35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35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35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35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35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35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35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35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35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35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35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35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35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35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35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35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35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35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35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35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35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35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35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35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35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35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35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35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35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35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35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35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35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35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35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35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35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35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35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35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35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35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35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35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35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35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35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35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35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35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35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35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35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35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35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35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35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35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35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35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35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35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35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35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35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35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35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35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35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35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35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35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35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35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35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35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35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35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35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35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35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35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35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35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35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35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35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35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35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35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35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35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35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35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35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35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35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35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35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35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35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35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35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35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35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35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35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35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35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35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35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35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35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35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35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35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35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35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35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35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35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35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35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35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35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35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35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35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35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35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35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35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35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35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35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35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35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35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35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35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35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35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35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35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35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35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35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35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35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35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35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35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35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35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35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35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35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35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35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35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35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35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35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35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35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35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35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35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35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35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35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35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35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35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35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35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35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35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35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35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35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35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35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35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35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35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35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35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35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35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35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35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35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35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35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35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35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35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35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35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35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35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35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35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35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35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35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35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35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35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35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35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35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35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35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35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35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35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35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35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35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35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35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35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35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35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35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35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35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35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35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35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35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35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35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35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35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35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35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35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35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35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35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35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35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35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35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35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35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35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35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35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35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35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35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35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35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35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35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35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35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35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35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35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35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35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35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35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35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35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35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35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35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35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35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35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35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35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35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35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35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35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35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35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35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35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35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35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35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35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35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35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35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35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35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35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35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35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35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35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35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35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35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35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35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35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35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35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35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35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35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35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35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35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35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35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35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35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35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35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35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35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35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35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35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35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35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35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35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35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35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35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35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35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35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35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35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35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35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35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35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35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35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35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35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35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35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35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35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35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35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35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35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35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35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35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35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35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35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35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35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35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35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35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35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35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35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35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35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35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35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35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35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35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35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35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35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35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35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35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35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35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35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35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35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35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35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35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35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35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35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35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35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35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35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35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35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35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35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35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35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35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35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35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35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35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35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35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35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35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35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35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35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35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35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35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35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35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35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35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35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35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35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35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35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35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35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35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35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35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35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35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35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35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35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35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35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35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35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35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35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35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35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35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35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35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35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35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35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35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35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35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35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35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35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35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35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35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35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35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35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35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35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35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35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35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35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35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35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35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35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35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35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35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35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35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35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35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35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35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35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35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35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35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35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35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35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35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35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35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35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35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35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35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35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35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35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35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35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35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35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35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35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35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35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35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35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35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35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35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35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35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35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35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35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35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35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35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35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35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35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35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35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35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35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35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35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35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35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35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35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35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35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35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35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35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35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35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35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35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35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35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35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35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35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35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35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35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35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35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35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35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35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35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35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35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35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35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35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35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35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35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35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35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35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35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35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35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35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35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35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35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35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35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35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35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35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35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35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35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35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35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35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35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35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35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35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35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35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35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35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35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35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35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35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35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35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35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35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35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35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35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35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35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35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35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35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35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35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35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35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35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35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35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35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35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35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35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35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5.5703125" customWidth="1"/>
    <col min="2" max="2" width="14.28515625" customWidth="1"/>
    <col min="3" max="3" width="4.28515625" customWidth="1"/>
    <col min="4" max="4" width="8.5703125" customWidth="1"/>
    <col min="5" max="5" width="9.5703125" customWidth="1"/>
    <col min="6" max="6" width="7" customWidth="1"/>
    <col min="7" max="7" width="9.85546875" customWidth="1"/>
    <col min="8" max="8" width="10.5703125" customWidth="1"/>
    <col min="9" max="9" width="5.7109375" customWidth="1"/>
    <col min="10" max="10" width="5.28515625" customWidth="1"/>
    <col min="11" max="11" width="5.7109375" customWidth="1"/>
    <col min="12" max="12" width="6.85546875" customWidth="1"/>
    <col min="13" max="13" width="8" hidden="1" customWidth="1"/>
    <col min="14" max="14" width="6.28515625" customWidth="1"/>
    <col min="15" max="15" width="6.7109375" customWidth="1"/>
    <col min="16" max="16" width="5.7109375" customWidth="1"/>
    <col min="17" max="17" width="8.42578125" customWidth="1"/>
    <col min="18" max="18" width="7" customWidth="1"/>
    <col min="19" max="19" width="10.140625" customWidth="1"/>
    <col min="20" max="20" width="9" customWidth="1"/>
    <col min="21" max="21" width="9.42578125" customWidth="1"/>
    <col min="22" max="22" width="9.140625" customWidth="1"/>
    <col min="23" max="23" width="6.85546875" customWidth="1"/>
    <col min="24" max="24" width="6.85546875" hidden="1" customWidth="1"/>
    <col min="25" max="25" width="9.140625" customWidth="1"/>
    <col min="26" max="26" width="8.85546875" customWidth="1"/>
  </cols>
  <sheetData>
    <row r="1" spans="1:26" ht="12.75" customHeight="1" x14ac:dyDescent="0.2">
      <c r="A1" s="59" t="s">
        <v>71</v>
      </c>
      <c r="B1" s="59" t="s">
        <v>7</v>
      </c>
      <c r="C1" s="60" t="s">
        <v>72</v>
      </c>
      <c r="D1" s="60" t="s">
        <v>73</v>
      </c>
      <c r="E1" s="60">
        <v>1</v>
      </c>
      <c r="F1" s="60">
        <v>2</v>
      </c>
      <c r="G1" s="60">
        <v>3</v>
      </c>
      <c r="H1" s="60">
        <v>4</v>
      </c>
      <c r="I1" s="60">
        <v>5</v>
      </c>
      <c r="J1" s="60" t="s">
        <v>74</v>
      </c>
      <c r="K1" s="60" t="s">
        <v>75</v>
      </c>
      <c r="L1" s="60" t="s">
        <v>71</v>
      </c>
      <c r="M1" s="59"/>
      <c r="N1" s="59" t="s">
        <v>76</v>
      </c>
      <c r="O1" s="59" t="s">
        <v>77</v>
      </c>
      <c r="P1" s="59" t="s">
        <v>78</v>
      </c>
      <c r="Q1" s="61" t="s">
        <v>79</v>
      </c>
      <c r="R1" s="62" t="s">
        <v>80</v>
      </c>
      <c r="S1" s="63" t="s">
        <v>81</v>
      </c>
      <c r="T1" s="63" t="s">
        <v>82</v>
      </c>
      <c r="U1" s="63" t="s">
        <v>83</v>
      </c>
      <c r="V1" s="62"/>
      <c r="W1" s="59" t="s">
        <v>84</v>
      </c>
      <c r="X1" s="59"/>
      <c r="Y1" s="59" t="s">
        <v>85</v>
      </c>
      <c r="Z1" s="59" t="s">
        <v>86</v>
      </c>
    </row>
    <row r="2" spans="1:26" ht="12.75" customHeight="1" x14ac:dyDescent="0.2">
      <c r="A2" s="59"/>
      <c r="B2" s="59"/>
      <c r="C2" s="60"/>
      <c r="D2" s="60"/>
      <c r="E2" s="60"/>
      <c r="F2" s="60"/>
      <c r="G2" s="60"/>
      <c r="H2" s="60"/>
      <c r="I2" s="60"/>
      <c r="J2" s="60"/>
      <c r="K2" s="60" t="s">
        <v>87</v>
      </c>
      <c r="L2" s="60" t="s">
        <v>75</v>
      </c>
      <c r="M2" s="59"/>
      <c r="N2" s="59" t="s">
        <v>88</v>
      </c>
      <c r="O2" s="59" t="s">
        <v>89</v>
      </c>
      <c r="P2" s="59"/>
      <c r="Q2" s="61"/>
      <c r="R2" s="62" t="s">
        <v>90</v>
      </c>
      <c r="S2" s="63" t="s">
        <v>91</v>
      </c>
      <c r="T2" s="63" t="s">
        <v>92</v>
      </c>
      <c r="U2" s="63" t="s">
        <v>93</v>
      </c>
      <c r="V2" s="62"/>
      <c r="W2" s="59" t="s">
        <v>94</v>
      </c>
      <c r="X2" s="59"/>
      <c r="Y2" s="59" t="s">
        <v>95</v>
      </c>
      <c r="Z2" s="59" t="s">
        <v>96</v>
      </c>
    </row>
    <row r="3" spans="1:26" ht="12.75" customHeight="1" x14ac:dyDescent="0.2">
      <c r="A3" s="64"/>
      <c r="B3" s="65" t="s">
        <v>97</v>
      </c>
      <c r="C3" s="66"/>
      <c r="D3" s="66"/>
      <c r="E3" s="66"/>
      <c r="F3" s="66"/>
      <c r="G3" s="66"/>
      <c r="H3" s="66"/>
      <c r="I3" s="66"/>
      <c r="J3" s="66"/>
      <c r="K3" s="66"/>
      <c r="L3" s="67">
        <v>1940</v>
      </c>
      <c r="M3" s="68"/>
      <c r="N3" s="64">
        <v>1</v>
      </c>
      <c r="O3" s="64">
        <v>1</v>
      </c>
      <c r="P3" s="64">
        <v>6</v>
      </c>
      <c r="Q3" s="69">
        <v>10</v>
      </c>
      <c r="R3" s="70"/>
      <c r="S3" s="71"/>
      <c r="T3" s="71"/>
      <c r="U3" s="71">
        <f t="shared" ref="U3:U5" si="0">SUM(N3:T3)</f>
        <v>18</v>
      </c>
      <c r="V3" s="70"/>
      <c r="W3" s="68"/>
      <c r="X3" s="68"/>
      <c r="Y3" s="72">
        <v>8</v>
      </c>
      <c r="Z3" s="73">
        <f>1</f>
        <v>1</v>
      </c>
    </row>
    <row r="4" spans="1:26" ht="12.75" customHeight="1" x14ac:dyDescent="0.2">
      <c r="A4" s="64"/>
      <c r="B4" s="65" t="s">
        <v>98</v>
      </c>
      <c r="C4" s="66"/>
      <c r="D4" s="66"/>
      <c r="E4" s="66"/>
      <c r="F4" s="66"/>
      <c r="G4" s="66"/>
      <c r="H4" s="66"/>
      <c r="I4" s="66"/>
      <c r="J4" s="66"/>
      <c r="K4" s="66"/>
      <c r="L4" s="67">
        <v>949</v>
      </c>
      <c r="M4" s="68"/>
      <c r="N4" s="64">
        <v>1</v>
      </c>
      <c r="O4" s="64">
        <v>1</v>
      </c>
      <c r="P4" s="64">
        <v>4</v>
      </c>
      <c r="Q4" s="74">
        <v>10</v>
      </c>
      <c r="R4" s="70"/>
      <c r="S4" s="71"/>
      <c r="T4" s="71"/>
      <c r="U4" s="71">
        <f t="shared" si="0"/>
        <v>16</v>
      </c>
      <c r="V4" s="70"/>
      <c r="W4" s="68"/>
      <c r="X4" s="68"/>
      <c r="Y4" s="72">
        <v>6</v>
      </c>
      <c r="Z4" s="75"/>
    </row>
    <row r="5" spans="1:26" ht="12.75" customHeight="1" x14ac:dyDescent="0.2">
      <c r="A5" s="64"/>
      <c r="B5" s="76" t="s">
        <v>99</v>
      </c>
      <c r="C5" s="77"/>
      <c r="D5" s="66"/>
      <c r="E5" s="66"/>
      <c r="F5" s="66"/>
      <c r="G5" s="66"/>
      <c r="H5" s="66"/>
      <c r="I5" s="66"/>
      <c r="J5" s="66"/>
      <c r="K5" s="78"/>
      <c r="L5" s="67">
        <v>1738</v>
      </c>
      <c r="M5" s="68"/>
      <c r="N5" s="64">
        <v>1</v>
      </c>
      <c r="O5" s="64">
        <v>1</v>
      </c>
      <c r="P5" s="79">
        <v>6</v>
      </c>
      <c r="Q5" s="69">
        <v>10</v>
      </c>
      <c r="R5" s="70"/>
      <c r="S5" s="71"/>
      <c r="T5" s="80"/>
      <c r="U5" s="71">
        <f t="shared" si="0"/>
        <v>18</v>
      </c>
      <c r="V5" s="70"/>
      <c r="W5" s="68"/>
      <c r="X5" s="68"/>
      <c r="Y5" s="79">
        <v>8</v>
      </c>
      <c r="Z5" s="79">
        <v>3</v>
      </c>
    </row>
    <row r="6" spans="1:26" ht="12.75" customHeight="1" x14ac:dyDescent="0.2">
      <c r="A6" s="64"/>
      <c r="B6" s="65" t="s">
        <v>100</v>
      </c>
      <c r="C6" s="66"/>
      <c r="D6" s="66"/>
      <c r="E6" s="66"/>
      <c r="F6" s="66"/>
      <c r="G6" s="66"/>
      <c r="H6" s="66"/>
      <c r="I6" s="66"/>
      <c r="J6" s="66"/>
      <c r="K6" s="66"/>
      <c r="L6" s="67">
        <v>699</v>
      </c>
      <c r="M6" s="68"/>
      <c r="N6" s="64">
        <v>1</v>
      </c>
      <c r="O6" s="68"/>
      <c r="P6" s="64">
        <v>1</v>
      </c>
      <c r="Q6" s="64">
        <v>3.75</v>
      </c>
      <c r="R6" s="81">
        <v>3</v>
      </c>
      <c r="S6" s="71"/>
      <c r="T6" s="71"/>
      <c r="U6" s="71">
        <v>8.75</v>
      </c>
      <c r="V6" s="81"/>
      <c r="W6" s="68"/>
      <c r="X6" s="68"/>
      <c r="Y6" s="79">
        <v>5</v>
      </c>
      <c r="Z6" s="73">
        <f>2</f>
        <v>2</v>
      </c>
    </row>
    <row r="7" spans="1:26" ht="12.75" customHeight="1" x14ac:dyDescent="0.2">
      <c r="A7" s="64"/>
      <c r="B7" s="65" t="s">
        <v>101</v>
      </c>
      <c r="C7" s="66"/>
      <c r="D7" s="66"/>
      <c r="E7" s="66"/>
      <c r="F7" s="66"/>
      <c r="G7" s="66"/>
      <c r="H7" s="66"/>
      <c r="I7" s="66"/>
      <c r="J7" s="66"/>
      <c r="K7" s="66"/>
      <c r="L7" s="67">
        <v>617</v>
      </c>
      <c r="M7" s="68"/>
      <c r="N7" s="64">
        <v>1</v>
      </c>
      <c r="O7" s="68"/>
      <c r="P7" s="64">
        <v>1</v>
      </c>
      <c r="Q7" s="64">
        <v>3</v>
      </c>
      <c r="R7" s="81">
        <v>3</v>
      </c>
      <c r="S7" s="71"/>
      <c r="T7" s="71"/>
      <c r="U7" s="71">
        <f t="shared" ref="U7:U23" si="1">SUM(N7:T7)</f>
        <v>8</v>
      </c>
      <c r="V7" s="81"/>
      <c r="W7" s="68"/>
      <c r="X7" s="68"/>
      <c r="Y7" s="82">
        <v>5</v>
      </c>
      <c r="Z7" s="64"/>
    </row>
    <row r="8" spans="1:26" ht="12.75" customHeight="1" x14ac:dyDescent="0.2">
      <c r="A8" s="64"/>
      <c r="B8" s="65" t="s">
        <v>102</v>
      </c>
      <c r="C8" s="66"/>
      <c r="D8" s="66"/>
      <c r="E8" s="66"/>
      <c r="F8" s="66"/>
      <c r="G8" s="66"/>
      <c r="H8" s="66"/>
      <c r="I8" s="66"/>
      <c r="J8" s="66"/>
      <c r="K8" s="66"/>
      <c r="L8" s="67">
        <v>753</v>
      </c>
      <c r="M8" s="68"/>
      <c r="N8" s="64">
        <v>1</v>
      </c>
      <c r="O8" s="68"/>
      <c r="P8" s="64">
        <v>1</v>
      </c>
      <c r="Q8" s="75">
        <v>5</v>
      </c>
      <c r="R8" s="81">
        <v>3</v>
      </c>
      <c r="S8" s="71"/>
      <c r="T8" s="71"/>
      <c r="U8" s="71">
        <f t="shared" si="1"/>
        <v>10</v>
      </c>
      <c r="V8" s="81"/>
      <c r="W8" s="68"/>
      <c r="X8" s="68"/>
      <c r="Y8" s="72">
        <v>5</v>
      </c>
      <c r="Z8" s="64"/>
    </row>
    <row r="9" spans="1:26" ht="12.75" customHeight="1" x14ac:dyDescent="0.2">
      <c r="A9" s="64"/>
      <c r="B9" s="65" t="s">
        <v>103</v>
      </c>
      <c r="C9" s="66"/>
      <c r="D9" s="66"/>
      <c r="E9" s="66"/>
      <c r="F9" s="66"/>
      <c r="G9" s="66"/>
      <c r="H9" s="66"/>
      <c r="I9" s="66"/>
      <c r="J9" s="66"/>
      <c r="K9" s="66"/>
      <c r="L9" s="67">
        <v>613</v>
      </c>
      <c r="M9" s="68"/>
      <c r="N9" s="64">
        <v>1</v>
      </c>
      <c r="O9" s="68"/>
      <c r="P9" s="64">
        <v>1</v>
      </c>
      <c r="Q9" s="64">
        <v>4.5</v>
      </c>
      <c r="R9" s="81">
        <v>3</v>
      </c>
      <c r="S9" s="71"/>
      <c r="T9" s="71"/>
      <c r="U9" s="71">
        <f t="shared" si="1"/>
        <v>9.5</v>
      </c>
      <c r="V9" s="81"/>
      <c r="W9" s="68"/>
      <c r="X9" s="68"/>
      <c r="Y9" s="72">
        <v>2</v>
      </c>
      <c r="Z9" s="64"/>
    </row>
    <row r="10" spans="1:26" ht="12.75" customHeight="1" x14ac:dyDescent="0.2">
      <c r="A10" s="64"/>
      <c r="B10" s="65" t="s">
        <v>104</v>
      </c>
      <c r="C10" s="66"/>
      <c r="D10" s="66"/>
      <c r="E10" s="66"/>
      <c r="F10" s="66"/>
      <c r="G10" s="66"/>
      <c r="H10" s="66"/>
      <c r="I10" s="66"/>
      <c r="J10" s="66"/>
      <c r="K10" s="66"/>
      <c r="L10" s="67">
        <v>533</v>
      </c>
      <c r="M10" s="68"/>
      <c r="N10" s="64">
        <v>1</v>
      </c>
      <c r="O10" s="68"/>
      <c r="P10" s="64">
        <v>1</v>
      </c>
      <c r="Q10" s="64">
        <v>3.5</v>
      </c>
      <c r="R10" s="81">
        <v>3</v>
      </c>
      <c r="S10" s="83"/>
      <c r="T10" s="71"/>
      <c r="U10" s="71">
        <f t="shared" si="1"/>
        <v>8.5</v>
      </c>
      <c r="V10" s="81"/>
      <c r="W10" s="68"/>
      <c r="X10" s="68"/>
      <c r="Y10" s="72">
        <v>1</v>
      </c>
      <c r="Z10" s="64"/>
    </row>
    <row r="11" spans="1:26" ht="12.75" customHeight="1" x14ac:dyDescent="0.2">
      <c r="A11" s="64"/>
      <c r="B11" s="65" t="s">
        <v>105</v>
      </c>
      <c r="C11" s="67">
        <v>105</v>
      </c>
      <c r="D11" s="67">
        <v>124</v>
      </c>
      <c r="E11" s="67">
        <v>149</v>
      </c>
      <c r="F11" s="67">
        <v>125</v>
      </c>
      <c r="G11" s="67">
        <v>134</v>
      </c>
      <c r="H11" s="67">
        <v>117</v>
      </c>
      <c r="I11" s="67">
        <v>108</v>
      </c>
      <c r="J11" s="66">
        <f>SUM(E11:G11)</f>
        <v>408</v>
      </c>
      <c r="K11" s="66">
        <f t="shared" ref="K11:K23" si="2">SUM(D11:I11)</f>
        <v>757</v>
      </c>
      <c r="L11" s="66">
        <f t="shared" ref="L11:L19" si="3">C11+K11</f>
        <v>862</v>
      </c>
      <c r="M11" s="68"/>
      <c r="N11" s="64">
        <v>1</v>
      </c>
      <c r="O11" s="68"/>
      <c r="P11" s="64">
        <v>1</v>
      </c>
      <c r="Q11" s="64">
        <v>4</v>
      </c>
      <c r="R11" s="79">
        <v>4</v>
      </c>
      <c r="S11" s="84">
        <v>5</v>
      </c>
      <c r="T11" s="79">
        <v>5.5</v>
      </c>
      <c r="U11" s="71">
        <f t="shared" si="1"/>
        <v>20.5</v>
      </c>
      <c r="V11" s="64"/>
      <c r="W11" s="64">
        <v>5</v>
      </c>
      <c r="X11" s="64"/>
      <c r="Y11" s="72">
        <v>3</v>
      </c>
      <c r="Z11" s="64"/>
    </row>
    <row r="12" spans="1:26" ht="12.75" customHeight="1" x14ac:dyDescent="0.2">
      <c r="A12" s="64"/>
      <c r="B12" s="65" t="s">
        <v>106</v>
      </c>
      <c r="C12" s="67">
        <v>67</v>
      </c>
      <c r="D12" s="67">
        <v>50</v>
      </c>
      <c r="E12" s="67">
        <v>56</v>
      </c>
      <c r="F12" s="66">
        <v>50</v>
      </c>
      <c r="G12" s="67">
        <v>48</v>
      </c>
      <c r="H12" s="67">
        <v>72</v>
      </c>
      <c r="I12" s="67">
        <v>47</v>
      </c>
      <c r="J12" s="66">
        <f t="shared" ref="J12:J23" si="4">E12+F12+G12</f>
        <v>154</v>
      </c>
      <c r="K12" s="66">
        <f t="shared" si="2"/>
        <v>323</v>
      </c>
      <c r="L12" s="66">
        <f t="shared" si="3"/>
        <v>390</v>
      </c>
      <c r="M12" s="68"/>
      <c r="N12" s="64">
        <v>1</v>
      </c>
      <c r="O12" s="68"/>
      <c r="P12" s="64">
        <v>1</v>
      </c>
      <c r="Q12" s="85">
        <v>3</v>
      </c>
      <c r="R12" s="64">
        <v>1.5</v>
      </c>
      <c r="S12" s="64">
        <v>2</v>
      </c>
      <c r="T12" s="84">
        <v>2</v>
      </c>
      <c r="U12" s="71">
        <f t="shared" si="1"/>
        <v>10.5</v>
      </c>
      <c r="V12" s="64"/>
      <c r="W12" s="75">
        <v>4</v>
      </c>
      <c r="X12" s="64"/>
      <c r="Y12" s="72">
        <v>6</v>
      </c>
      <c r="Z12" s="84">
        <v>-0.5</v>
      </c>
    </row>
    <row r="13" spans="1:26" ht="12.75" customHeight="1" x14ac:dyDescent="0.2">
      <c r="A13" s="64"/>
      <c r="B13" s="65" t="s">
        <v>107</v>
      </c>
      <c r="C13" s="67">
        <v>67</v>
      </c>
      <c r="D13" s="67">
        <v>62</v>
      </c>
      <c r="E13" s="67">
        <v>70</v>
      </c>
      <c r="F13" s="67">
        <v>65</v>
      </c>
      <c r="G13" s="67">
        <v>49</v>
      </c>
      <c r="H13" s="67">
        <v>58</v>
      </c>
      <c r="I13" s="67">
        <v>58</v>
      </c>
      <c r="J13" s="66">
        <f t="shared" si="4"/>
        <v>184</v>
      </c>
      <c r="K13" s="66">
        <f t="shared" si="2"/>
        <v>362</v>
      </c>
      <c r="L13" s="66">
        <f t="shared" si="3"/>
        <v>429</v>
      </c>
      <c r="M13" s="68"/>
      <c r="N13" s="64">
        <v>1</v>
      </c>
      <c r="O13" s="68"/>
      <c r="P13" s="64">
        <v>1</v>
      </c>
      <c r="Q13" s="64">
        <v>3</v>
      </c>
      <c r="R13" s="79">
        <v>2</v>
      </c>
      <c r="S13" s="84">
        <v>2.5</v>
      </c>
      <c r="T13" s="64">
        <v>2.5</v>
      </c>
      <c r="U13" s="71">
        <f t="shared" si="1"/>
        <v>12</v>
      </c>
      <c r="V13" s="64"/>
      <c r="W13" s="75">
        <v>3</v>
      </c>
      <c r="X13" s="64"/>
      <c r="Y13" s="72">
        <v>1</v>
      </c>
      <c r="Z13" s="64"/>
    </row>
    <row r="14" spans="1:26" ht="12.75" customHeight="1" x14ac:dyDescent="0.2">
      <c r="A14" s="64"/>
      <c r="B14" s="65" t="s">
        <v>108</v>
      </c>
      <c r="C14" s="66">
        <v>68</v>
      </c>
      <c r="D14" s="67">
        <v>95</v>
      </c>
      <c r="E14" s="67">
        <v>83</v>
      </c>
      <c r="F14" s="67">
        <v>95</v>
      </c>
      <c r="G14" s="67">
        <v>95</v>
      </c>
      <c r="H14" s="67">
        <v>93</v>
      </c>
      <c r="I14" s="67">
        <v>89</v>
      </c>
      <c r="J14" s="66">
        <f t="shared" si="4"/>
        <v>273</v>
      </c>
      <c r="K14" s="66">
        <f t="shared" si="2"/>
        <v>550</v>
      </c>
      <c r="L14" s="66">
        <f t="shared" si="3"/>
        <v>618</v>
      </c>
      <c r="M14" s="68"/>
      <c r="N14" s="64">
        <v>1</v>
      </c>
      <c r="O14" s="68"/>
      <c r="P14" s="75">
        <v>1</v>
      </c>
      <c r="Q14" s="75">
        <v>4</v>
      </c>
      <c r="R14" s="75">
        <v>3</v>
      </c>
      <c r="S14" s="75">
        <v>4</v>
      </c>
      <c r="T14" s="64">
        <v>4</v>
      </c>
      <c r="U14" s="71">
        <f t="shared" si="1"/>
        <v>17</v>
      </c>
      <c r="V14" s="64"/>
      <c r="W14" s="64">
        <v>3</v>
      </c>
      <c r="X14" s="64"/>
      <c r="Y14" s="85">
        <v>1</v>
      </c>
      <c r="Z14" s="85"/>
    </row>
    <row r="15" spans="1:26" ht="12.75" customHeight="1" x14ac:dyDescent="0.2">
      <c r="A15" s="64"/>
      <c r="B15" s="65" t="s">
        <v>109</v>
      </c>
      <c r="C15" s="67">
        <v>55</v>
      </c>
      <c r="D15" s="67">
        <v>69</v>
      </c>
      <c r="E15" s="67">
        <v>64</v>
      </c>
      <c r="F15" s="67">
        <v>67</v>
      </c>
      <c r="G15" s="67">
        <v>73</v>
      </c>
      <c r="H15" s="67">
        <v>62</v>
      </c>
      <c r="I15" s="67">
        <v>67</v>
      </c>
      <c r="J15" s="66">
        <f t="shared" si="4"/>
        <v>204</v>
      </c>
      <c r="K15" s="66">
        <f t="shared" si="2"/>
        <v>402</v>
      </c>
      <c r="L15" s="66">
        <f t="shared" si="3"/>
        <v>457</v>
      </c>
      <c r="M15" s="68"/>
      <c r="N15" s="64">
        <v>1</v>
      </c>
      <c r="O15" s="68"/>
      <c r="P15" s="64">
        <v>1</v>
      </c>
      <c r="Q15" s="64">
        <v>3</v>
      </c>
      <c r="R15" s="64">
        <v>2</v>
      </c>
      <c r="S15" s="75">
        <v>3</v>
      </c>
      <c r="T15" s="79">
        <v>3</v>
      </c>
      <c r="U15" s="71">
        <f t="shared" si="1"/>
        <v>13</v>
      </c>
      <c r="V15" s="64"/>
      <c r="W15" s="64">
        <v>3</v>
      </c>
      <c r="X15" s="64"/>
      <c r="Y15" s="84">
        <v>1</v>
      </c>
      <c r="Z15" s="84">
        <v>-0.5</v>
      </c>
    </row>
    <row r="16" spans="1:26" ht="12.75" customHeight="1" x14ac:dyDescent="0.2">
      <c r="A16" s="64"/>
      <c r="B16" s="65" t="s">
        <v>110</v>
      </c>
      <c r="C16" s="67">
        <v>50</v>
      </c>
      <c r="D16" s="66">
        <v>82</v>
      </c>
      <c r="E16" s="67">
        <v>81</v>
      </c>
      <c r="F16" s="67">
        <v>94</v>
      </c>
      <c r="G16" s="67">
        <v>83</v>
      </c>
      <c r="H16" s="67">
        <v>78</v>
      </c>
      <c r="I16" s="67">
        <v>88</v>
      </c>
      <c r="J16" s="66">
        <f t="shared" si="4"/>
        <v>258</v>
      </c>
      <c r="K16" s="66">
        <f t="shared" si="2"/>
        <v>506</v>
      </c>
      <c r="L16" s="66">
        <f t="shared" si="3"/>
        <v>556</v>
      </c>
      <c r="M16" s="68"/>
      <c r="N16" s="64">
        <v>1</v>
      </c>
      <c r="O16" s="68"/>
      <c r="P16" s="64">
        <v>1</v>
      </c>
      <c r="Q16" s="75">
        <v>4</v>
      </c>
      <c r="R16" s="64">
        <v>2.5</v>
      </c>
      <c r="S16" s="75">
        <v>3.5</v>
      </c>
      <c r="T16" s="75">
        <v>3.5</v>
      </c>
      <c r="U16" s="71">
        <f t="shared" si="1"/>
        <v>15.5</v>
      </c>
      <c r="V16" s="64"/>
      <c r="W16" s="64">
        <v>2</v>
      </c>
      <c r="X16" s="64"/>
      <c r="Y16" s="82">
        <v>2</v>
      </c>
      <c r="Z16" s="64"/>
    </row>
    <row r="17" spans="1:26" ht="12.75" customHeight="1" x14ac:dyDescent="0.2">
      <c r="A17" s="64"/>
      <c r="B17" s="65" t="s">
        <v>111</v>
      </c>
      <c r="C17" s="66"/>
      <c r="D17" s="66"/>
      <c r="E17" s="67">
        <v>95</v>
      </c>
      <c r="F17" s="67">
        <v>118</v>
      </c>
      <c r="G17" s="67">
        <v>108</v>
      </c>
      <c r="H17" s="67">
        <v>93</v>
      </c>
      <c r="I17" s="67">
        <v>79</v>
      </c>
      <c r="J17" s="66">
        <f t="shared" si="4"/>
        <v>321</v>
      </c>
      <c r="K17" s="66">
        <f t="shared" si="2"/>
        <v>493</v>
      </c>
      <c r="L17" s="66">
        <f t="shared" si="3"/>
        <v>493</v>
      </c>
      <c r="M17" s="68"/>
      <c r="N17" s="64">
        <v>1</v>
      </c>
      <c r="O17" s="68"/>
      <c r="P17" s="64">
        <v>1</v>
      </c>
      <c r="Q17" s="64">
        <v>3</v>
      </c>
      <c r="R17" s="64">
        <v>2</v>
      </c>
      <c r="S17" s="64" t="s">
        <v>40</v>
      </c>
      <c r="T17" s="64">
        <v>4.5</v>
      </c>
      <c r="U17" s="71">
        <f t="shared" si="1"/>
        <v>11.5</v>
      </c>
      <c r="V17" s="64"/>
      <c r="W17" s="64"/>
      <c r="X17" s="64"/>
      <c r="Y17" s="84">
        <v>2</v>
      </c>
      <c r="Z17" s="84">
        <v>-1</v>
      </c>
    </row>
    <row r="18" spans="1:26" ht="12.75" customHeight="1" x14ac:dyDescent="0.2">
      <c r="A18" s="64"/>
      <c r="B18" s="65" t="s">
        <v>112</v>
      </c>
      <c r="C18" s="67">
        <v>55</v>
      </c>
      <c r="D18" s="67">
        <v>76</v>
      </c>
      <c r="E18" s="67">
        <v>75</v>
      </c>
      <c r="F18" s="67">
        <v>68</v>
      </c>
      <c r="G18" s="67">
        <v>86</v>
      </c>
      <c r="H18" s="67">
        <v>79</v>
      </c>
      <c r="I18" s="67">
        <v>59</v>
      </c>
      <c r="J18" s="66">
        <f t="shared" si="4"/>
        <v>229</v>
      </c>
      <c r="K18" s="66">
        <f t="shared" si="2"/>
        <v>443</v>
      </c>
      <c r="L18" s="66">
        <f t="shared" si="3"/>
        <v>498</v>
      </c>
      <c r="M18" s="68"/>
      <c r="N18" s="64">
        <v>1</v>
      </c>
      <c r="O18" s="68"/>
      <c r="P18" s="64">
        <v>1</v>
      </c>
      <c r="Q18" s="64">
        <v>3</v>
      </c>
      <c r="R18" s="64">
        <v>2</v>
      </c>
      <c r="S18" s="64">
        <v>3</v>
      </c>
      <c r="T18" s="64">
        <v>3</v>
      </c>
      <c r="U18" s="71">
        <f t="shared" si="1"/>
        <v>13</v>
      </c>
      <c r="V18" s="64"/>
      <c r="W18" s="64">
        <v>3</v>
      </c>
      <c r="X18" s="64"/>
      <c r="Y18" s="85">
        <v>6</v>
      </c>
      <c r="Z18" s="86"/>
    </row>
    <row r="19" spans="1:26" ht="12.75" customHeight="1" x14ac:dyDescent="0.2">
      <c r="A19" s="64"/>
      <c r="B19" s="65" t="s">
        <v>113</v>
      </c>
      <c r="C19" s="67">
        <v>290</v>
      </c>
      <c r="D19" s="67">
        <v>391</v>
      </c>
      <c r="E19" s="66"/>
      <c r="F19" s="66"/>
      <c r="G19" s="66"/>
      <c r="H19" s="66"/>
      <c r="I19" s="66"/>
      <c r="J19" s="66">
        <f t="shared" si="4"/>
        <v>0</v>
      </c>
      <c r="K19" s="66">
        <f t="shared" si="2"/>
        <v>391</v>
      </c>
      <c r="L19" s="66">
        <f t="shared" si="3"/>
        <v>681</v>
      </c>
      <c r="M19" s="68"/>
      <c r="N19" s="64">
        <v>1</v>
      </c>
      <c r="O19" s="68"/>
      <c r="P19" s="64">
        <v>1</v>
      </c>
      <c r="Q19" s="75">
        <v>4</v>
      </c>
      <c r="R19" s="64">
        <v>2.5</v>
      </c>
      <c r="S19" s="84">
        <v>16.5</v>
      </c>
      <c r="T19" s="64" t="s">
        <v>40</v>
      </c>
      <c r="U19" s="71">
        <f t="shared" si="1"/>
        <v>25</v>
      </c>
      <c r="V19" s="64"/>
      <c r="W19" s="84">
        <v>15</v>
      </c>
      <c r="X19" s="64"/>
      <c r="Y19" s="84">
        <v>0</v>
      </c>
      <c r="Z19" s="75">
        <v>-3.5</v>
      </c>
    </row>
    <row r="20" spans="1:26" ht="12.75" customHeight="1" x14ac:dyDescent="0.2">
      <c r="A20" s="64"/>
      <c r="B20" s="65" t="s">
        <v>114</v>
      </c>
      <c r="C20" s="66"/>
      <c r="D20" s="66"/>
      <c r="E20" s="67">
        <v>96</v>
      </c>
      <c r="F20" s="67">
        <v>85</v>
      </c>
      <c r="G20" s="67">
        <v>85</v>
      </c>
      <c r="H20" s="67">
        <v>68</v>
      </c>
      <c r="I20" s="67">
        <v>80</v>
      </c>
      <c r="J20" s="66">
        <f t="shared" si="4"/>
        <v>266</v>
      </c>
      <c r="K20" s="66">
        <f t="shared" si="2"/>
        <v>414</v>
      </c>
      <c r="L20" s="67">
        <v>414</v>
      </c>
      <c r="M20" s="68"/>
      <c r="N20" s="64">
        <v>1</v>
      </c>
      <c r="O20" s="68"/>
      <c r="P20" s="64">
        <v>1</v>
      </c>
      <c r="Q20" s="75">
        <v>4</v>
      </c>
      <c r="R20" s="64">
        <v>2</v>
      </c>
      <c r="S20" s="64" t="s">
        <v>40</v>
      </c>
      <c r="T20" s="64">
        <v>3.5</v>
      </c>
      <c r="U20" s="71">
        <f t="shared" si="1"/>
        <v>11.5</v>
      </c>
      <c r="V20" s="64"/>
      <c r="W20" s="64"/>
      <c r="X20" s="64"/>
      <c r="Y20" s="82">
        <v>1</v>
      </c>
      <c r="Z20" s="64"/>
    </row>
    <row r="21" spans="1:26" ht="12.75" customHeight="1" x14ac:dyDescent="0.2">
      <c r="A21" s="87"/>
      <c r="B21" s="65" t="s">
        <v>115</v>
      </c>
      <c r="C21" s="67">
        <v>60</v>
      </c>
      <c r="D21" s="67">
        <v>89</v>
      </c>
      <c r="E21" s="67">
        <v>80</v>
      </c>
      <c r="F21" s="67">
        <v>79</v>
      </c>
      <c r="G21" s="67">
        <v>90</v>
      </c>
      <c r="H21" s="67">
        <v>99</v>
      </c>
      <c r="I21" s="67">
        <v>87</v>
      </c>
      <c r="J21" s="66">
        <f t="shared" si="4"/>
        <v>249</v>
      </c>
      <c r="K21" s="66">
        <f t="shared" si="2"/>
        <v>524</v>
      </c>
      <c r="L21" s="66">
        <f t="shared" ref="L21:L23" si="5">C21+K21</f>
        <v>584</v>
      </c>
      <c r="M21" s="68"/>
      <c r="N21" s="64">
        <v>1</v>
      </c>
      <c r="O21" s="68"/>
      <c r="P21" s="64">
        <v>1</v>
      </c>
      <c r="Q21" s="64">
        <v>4</v>
      </c>
      <c r="R21" s="64">
        <v>2.5</v>
      </c>
      <c r="S21" s="84">
        <v>3.5</v>
      </c>
      <c r="T21" s="64">
        <v>3.5</v>
      </c>
      <c r="U21" s="71">
        <f t="shared" si="1"/>
        <v>15.5</v>
      </c>
      <c r="V21" s="64"/>
      <c r="W21" s="75">
        <v>4</v>
      </c>
      <c r="X21" s="64"/>
      <c r="Y21" s="84">
        <v>6</v>
      </c>
      <c r="Z21" s="84">
        <v>-1.5</v>
      </c>
    </row>
    <row r="22" spans="1:26" ht="12.75" customHeight="1" x14ac:dyDescent="0.2">
      <c r="A22" s="64"/>
      <c r="B22" s="65" t="s">
        <v>116</v>
      </c>
      <c r="C22" s="66"/>
      <c r="D22" s="66"/>
      <c r="E22" s="67">
        <v>90</v>
      </c>
      <c r="F22" s="67">
        <v>99</v>
      </c>
      <c r="G22" s="67">
        <v>104</v>
      </c>
      <c r="H22" s="67">
        <v>120</v>
      </c>
      <c r="I22" s="67">
        <v>90</v>
      </c>
      <c r="J22" s="66">
        <f t="shared" si="4"/>
        <v>293</v>
      </c>
      <c r="K22" s="66">
        <f t="shared" si="2"/>
        <v>503</v>
      </c>
      <c r="L22" s="66">
        <f t="shared" si="5"/>
        <v>503</v>
      </c>
      <c r="M22" s="68"/>
      <c r="N22" s="64">
        <v>1</v>
      </c>
      <c r="O22" s="68"/>
      <c r="P22" s="64">
        <v>1</v>
      </c>
      <c r="Q22" s="64">
        <v>3</v>
      </c>
      <c r="R22" s="64">
        <v>2.5</v>
      </c>
      <c r="S22" s="64" t="s">
        <v>40</v>
      </c>
      <c r="T22" s="84">
        <v>4</v>
      </c>
      <c r="U22" s="71">
        <f t="shared" si="1"/>
        <v>11.5</v>
      </c>
      <c r="V22" s="64"/>
      <c r="W22" s="64"/>
      <c r="X22" s="64"/>
      <c r="Y22" s="84">
        <v>1</v>
      </c>
      <c r="Z22" s="75">
        <v>-1.5</v>
      </c>
    </row>
    <row r="23" spans="1:26" ht="12.75" customHeight="1" x14ac:dyDescent="0.2">
      <c r="A23" s="64"/>
      <c r="B23" s="65" t="s">
        <v>117</v>
      </c>
      <c r="C23" s="66"/>
      <c r="D23" s="66"/>
      <c r="E23" s="67">
        <v>124</v>
      </c>
      <c r="F23" s="67">
        <v>130</v>
      </c>
      <c r="G23" s="67">
        <v>104</v>
      </c>
      <c r="H23" s="67">
        <v>105</v>
      </c>
      <c r="I23" s="67">
        <v>98</v>
      </c>
      <c r="J23" s="66">
        <f t="shared" si="4"/>
        <v>358</v>
      </c>
      <c r="K23" s="66">
        <f t="shared" si="2"/>
        <v>561</v>
      </c>
      <c r="L23" s="66">
        <f t="shared" si="5"/>
        <v>561</v>
      </c>
      <c r="M23" s="68"/>
      <c r="N23" s="64">
        <v>1</v>
      </c>
      <c r="O23" s="68"/>
      <c r="P23" s="64">
        <v>1</v>
      </c>
      <c r="Q23" s="64">
        <v>3</v>
      </c>
      <c r="R23" s="64">
        <v>2.5</v>
      </c>
      <c r="S23" s="64"/>
      <c r="T23" s="64">
        <v>5</v>
      </c>
      <c r="U23" s="71">
        <f t="shared" si="1"/>
        <v>12.5</v>
      </c>
      <c r="V23" s="64"/>
      <c r="W23" s="64"/>
      <c r="X23" s="64"/>
      <c r="Y23" s="72">
        <v>1</v>
      </c>
      <c r="Z23" s="64"/>
    </row>
    <row r="24" spans="1:26" ht="12.75" customHeight="1" x14ac:dyDescent="0.2">
      <c r="A24" s="64"/>
      <c r="B24" s="65" t="s">
        <v>118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8"/>
      <c r="N24" s="64">
        <v>1</v>
      </c>
      <c r="O24" s="64"/>
      <c r="P24" s="64">
        <v>1</v>
      </c>
      <c r="Q24" s="88">
        <v>2</v>
      </c>
      <c r="R24" s="89"/>
      <c r="S24" s="90"/>
      <c r="T24" s="90"/>
      <c r="U24" s="71">
        <v>3</v>
      </c>
      <c r="V24" s="91"/>
      <c r="W24" s="68"/>
      <c r="X24" s="68"/>
      <c r="Y24" s="72">
        <v>1</v>
      </c>
      <c r="Z24" s="68"/>
    </row>
    <row r="25" spans="1:26" ht="12.75" customHeight="1" x14ac:dyDescent="0.2">
      <c r="A25" s="68"/>
      <c r="B25" s="65" t="s">
        <v>119</v>
      </c>
      <c r="C25" s="66"/>
      <c r="D25" s="66"/>
      <c r="E25" s="66"/>
      <c r="F25" s="66"/>
      <c r="G25" s="66"/>
      <c r="H25" s="66"/>
      <c r="I25" s="66"/>
      <c r="J25" s="66"/>
      <c r="K25" s="66"/>
      <c r="L25" s="66">
        <v>292</v>
      </c>
      <c r="M25" s="68"/>
      <c r="N25" s="64">
        <v>1</v>
      </c>
      <c r="O25" s="64"/>
      <c r="P25" s="64">
        <v>1</v>
      </c>
      <c r="Q25" s="74">
        <v>4</v>
      </c>
      <c r="R25" s="92">
        <v>2</v>
      </c>
      <c r="S25" s="90"/>
      <c r="T25" s="90"/>
      <c r="U25" s="71">
        <v>8</v>
      </c>
      <c r="V25" s="93"/>
      <c r="W25" s="68"/>
      <c r="X25" s="68"/>
      <c r="Y25" s="72">
        <v>7</v>
      </c>
      <c r="Z25" s="68"/>
    </row>
    <row r="26" spans="1:26" ht="12.75" customHeight="1" x14ac:dyDescent="0.2">
      <c r="A26" s="68"/>
      <c r="B26" s="65" t="s">
        <v>120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8"/>
      <c r="N26" s="68"/>
      <c r="O26" s="68"/>
      <c r="P26" s="68"/>
      <c r="Q26" s="94"/>
      <c r="R26" s="93"/>
      <c r="S26" s="71"/>
      <c r="T26" s="71"/>
      <c r="U26" s="71"/>
      <c r="V26" s="93"/>
      <c r="W26" s="68"/>
      <c r="X26" s="68"/>
      <c r="Y26" s="72"/>
      <c r="Z26" s="64"/>
    </row>
    <row r="27" spans="1:26" ht="12.75" customHeight="1" x14ac:dyDescent="0.2">
      <c r="A27" s="68"/>
      <c r="B27" s="65" t="s">
        <v>40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8"/>
      <c r="N27" s="68"/>
      <c r="O27" s="68"/>
      <c r="P27" s="68"/>
      <c r="Q27" s="94"/>
      <c r="R27" s="93"/>
      <c r="S27" s="71"/>
      <c r="T27" s="71"/>
      <c r="U27" s="71"/>
      <c r="V27" s="93"/>
      <c r="W27" s="68"/>
      <c r="X27" s="68"/>
      <c r="Y27" s="95"/>
      <c r="Z27" s="68"/>
    </row>
    <row r="28" spans="1:26" ht="12.75" customHeight="1" x14ac:dyDescent="0.2">
      <c r="A28" s="96"/>
      <c r="B28" s="96"/>
      <c r="C28" s="97">
        <f t="shared" ref="C28:K28" si="6">SUM(C11:C27)</f>
        <v>817</v>
      </c>
      <c r="D28" s="97">
        <f t="shared" si="6"/>
        <v>1038</v>
      </c>
      <c r="E28" s="97">
        <f t="shared" si="6"/>
        <v>1063</v>
      </c>
      <c r="F28" s="97">
        <f t="shared" si="6"/>
        <v>1075</v>
      </c>
      <c r="G28" s="97">
        <f t="shared" si="6"/>
        <v>1059</v>
      </c>
      <c r="H28" s="97">
        <f t="shared" si="6"/>
        <v>1044</v>
      </c>
      <c r="I28" s="97">
        <f t="shared" si="6"/>
        <v>950</v>
      </c>
      <c r="J28" s="97">
        <f t="shared" si="6"/>
        <v>3197</v>
      </c>
      <c r="K28" s="97">
        <f t="shared" si="6"/>
        <v>6229</v>
      </c>
      <c r="L28" s="97">
        <f>SUM(L3:L27)</f>
        <v>15180</v>
      </c>
      <c r="M28" s="98">
        <v>41.5</v>
      </c>
      <c r="N28" s="98">
        <f t="shared" ref="N28:O28" si="7">SUM(N3:N26)</f>
        <v>23</v>
      </c>
      <c r="O28" s="98">
        <f t="shared" si="7"/>
        <v>3</v>
      </c>
      <c r="P28" s="99">
        <v>35</v>
      </c>
      <c r="Q28" s="99">
        <v>94.75</v>
      </c>
      <c r="R28" s="99">
        <v>46</v>
      </c>
      <c r="S28" s="99">
        <v>43</v>
      </c>
      <c r="T28" s="99">
        <v>44</v>
      </c>
      <c r="U28" s="98">
        <f t="shared" ref="U28:V28" si="8">SUM(U3:U26)</f>
        <v>296.75</v>
      </c>
      <c r="V28" s="98">
        <f t="shared" si="8"/>
        <v>0</v>
      </c>
      <c r="W28" s="99">
        <v>42</v>
      </c>
      <c r="X28" s="98">
        <f>SUM(X3:X26)</f>
        <v>0</v>
      </c>
      <c r="Y28" s="99">
        <v>79</v>
      </c>
      <c r="Z28" s="100">
        <f>SUM(Z3:Z26)</f>
        <v>-2.5</v>
      </c>
    </row>
    <row r="29" spans="1:26" ht="12.75" customHeight="1" x14ac:dyDescent="0.2">
      <c r="A29" s="2"/>
      <c r="B29" s="3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2"/>
      <c r="N29" s="2"/>
      <c r="O29" s="2"/>
      <c r="P29" s="2"/>
      <c r="Q29" s="102"/>
      <c r="R29" s="103"/>
      <c r="S29" s="80"/>
      <c r="T29" s="80"/>
      <c r="U29" s="80"/>
      <c r="V29" s="103"/>
      <c r="W29" s="2"/>
      <c r="X29" s="2"/>
      <c r="Y29" s="3"/>
      <c r="Z29" s="2"/>
    </row>
    <row r="30" spans="1:26" ht="12.75" customHeight="1" x14ac:dyDescent="0.2">
      <c r="A30" s="2"/>
      <c r="B30" s="2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2"/>
      <c r="N30" s="2"/>
      <c r="O30" s="2"/>
      <c r="P30" s="2"/>
      <c r="Q30" s="102"/>
      <c r="R30" s="103"/>
      <c r="S30" s="80"/>
      <c r="T30" s="80"/>
      <c r="U30" s="80"/>
      <c r="V30" s="103"/>
      <c r="W30" s="2"/>
      <c r="X30" s="2"/>
      <c r="Y30" s="2"/>
      <c r="Z30" s="2"/>
    </row>
    <row r="31" spans="1:26" ht="12.75" customHeight="1" x14ac:dyDescent="0.2">
      <c r="A31" s="2"/>
      <c r="B31" s="2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2"/>
      <c r="N31" s="2"/>
      <c r="O31" s="2"/>
      <c r="P31" s="2"/>
      <c r="Q31" s="10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2"/>
      <c r="N32" s="2"/>
      <c r="O32" s="2"/>
      <c r="P32" s="2"/>
      <c r="Q32" s="10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104" t="s">
        <v>40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2"/>
      <c r="N33" s="2"/>
      <c r="O33" s="2"/>
      <c r="P33" s="2"/>
      <c r="Q33" s="10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104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2"/>
      <c r="N34" s="2"/>
      <c r="O34" s="2"/>
      <c r="P34" s="2"/>
      <c r="Q34" s="102"/>
      <c r="R34" s="2"/>
      <c r="S34" s="2"/>
      <c r="T34" s="2"/>
      <c r="U34" s="2"/>
      <c r="V34" s="2"/>
      <c r="W34" s="2"/>
      <c r="X34" s="2"/>
      <c r="Y34" s="105">
        <v>44599</v>
      </c>
      <c r="Z34" s="2"/>
    </row>
    <row r="35" spans="1:26" ht="12.75" customHeight="1" x14ac:dyDescent="0.2">
      <c r="A35" s="2"/>
      <c r="B35" s="2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2"/>
      <c r="N35" s="2"/>
      <c r="O35" s="2"/>
      <c r="P35" s="2"/>
      <c r="Q35" s="10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2"/>
      <c r="N36" s="2"/>
      <c r="O36" s="2"/>
      <c r="P36" s="2"/>
      <c r="Q36" s="10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2"/>
      <c r="N37" s="2"/>
      <c r="O37" s="2"/>
      <c r="P37" s="2"/>
      <c r="Q37" s="10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2"/>
      <c r="N38" s="2"/>
      <c r="O38" s="2"/>
      <c r="P38" s="2"/>
      <c r="Q38" s="10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2"/>
      <c r="N39" s="2"/>
      <c r="O39" s="2"/>
      <c r="P39" s="2"/>
      <c r="Q39" s="10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2"/>
      <c r="N40" s="2"/>
      <c r="O40" s="2"/>
      <c r="P40" s="2"/>
      <c r="Q40" s="10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2"/>
      <c r="N41" s="2"/>
      <c r="O41" s="2"/>
      <c r="P41" s="2"/>
      <c r="Q41" s="10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2"/>
      <c r="N42" s="2"/>
      <c r="O42" s="2"/>
      <c r="P42" s="2"/>
      <c r="Q42" s="10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2"/>
      <c r="N43" s="2"/>
      <c r="O43" s="2"/>
      <c r="P43" s="2"/>
      <c r="Q43" s="10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2"/>
      <c r="N44" s="2"/>
      <c r="O44" s="2"/>
      <c r="P44" s="2"/>
      <c r="Q44" s="10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2"/>
      <c r="N45" s="2"/>
      <c r="O45" s="2"/>
      <c r="P45" s="2"/>
      <c r="Q45" s="10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2"/>
      <c r="N46" s="2"/>
      <c r="O46" s="2"/>
      <c r="P46" s="2"/>
      <c r="Q46" s="10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2"/>
      <c r="N47" s="2"/>
      <c r="O47" s="2"/>
      <c r="P47" s="2"/>
      <c r="Q47" s="10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2"/>
      <c r="N48" s="2"/>
      <c r="O48" s="2"/>
      <c r="P48" s="2"/>
      <c r="Q48" s="10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2"/>
      <c r="N49" s="2"/>
      <c r="O49" s="2"/>
      <c r="P49" s="2"/>
      <c r="Q49" s="10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2"/>
      <c r="N50" s="2"/>
      <c r="O50" s="2"/>
      <c r="P50" s="2"/>
      <c r="Q50" s="10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2"/>
      <c r="N51" s="2"/>
      <c r="O51" s="2"/>
      <c r="P51" s="2"/>
      <c r="Q51" s="10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2"/>
      <c r="N52" s="2"/>
      <c r="O52" s="2"/>
      <c r="P52" s="2"/>
      <c r="Q52" s="10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2"/>
      <c r="N53" s="2"/>
      <c r="O53" s="2"/>
      <c r="P53" s="2"/>
      <c r="Q53" s="10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2"/>
      <c r="N54" s="2"/>
      <c r="O54" s="2"/>
      <c r="P54" s="2"/>
      <c r="Q54" s="10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2"/>
      <c r="N55" s="2"/>
      <c r="O55" s="2"/>
      <c r="P55" s="2"/>
      <c r="Q55" s="10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2"/>
      <c r="N56" s="2"/>
      <c r="O56" s="2"/>
      <c r="P56" s="2"/>
      <c r="Q56" s="10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2"/>
      <c r="N57" s="2"/>
      <c r="O57" s="2"/>
      <c r="P57" s="2"/>
      <c r="Q57" s="10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2"/>
      <c r="N58" s="2"/>
      <c r="O58" s="2"/>
      <c r="P58" s="2"/>
      <c r="Q58" s="10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2"/>
      <c r="N59" s="2"/>
      <c r="O59" s="2"/>
      <c r="P59" s="2"/>
      <c r="Q59" s="10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2"/>
      <c r="N60" s="2"/>
      <c r="O60" s="2"/>
      <c r="P60" s="2"/>
      <c r="Q60" s="10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2"/>
      <c r="N61" s="2"/>
      <c r="O61" s="2"/>
      <c r="P61" s="2"/>
      <c r="Q61" s="10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2"/>
      <c r="N62" s="2"/>
      <c r="O62" s="2"/>
      <c r="P62" s="2"/>
      <c r="Q62" s="10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2"/>
      <c r="N63" s="2"/>
      <c r="O63" s="2"/>
      <c r="P63" s="2"/>
      <c r="Q63" s="10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2"/>
      <c r="N64" s="2"/>
      <c r="O64" s="2"/>
      <c r="P64" s="2"/>
      <c r="Q64" s="10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2"/>
      <c r="N65" s="2"/>
      <c r="O65" s="2"/>
      <c r="P65" s="2"/>
      <c r="Q65" s="10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2"/>
      <c r="N66" s="2"/>
      <c r="O66" s="2"/>
      <c r="P66" s="2"/>
      <c r="Q66" s="10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2"/>
      <c r="N67" s="2"/>
      <c r="O67" s="2"/>
      <c r="P67" s="2"/>
      <c r="Q67" s="10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2"/>
      <c r="N68" s="2"/>
      <c r="O68" s="2"/>
      <c r="P68" s="2"/>
      <c r="Q68" s="10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2"/>
      <c r="N69" s="2"/>
      <c r="O69" s="2"/>
      <c r="P69" s="2"/>
      <c r="Q69" s="10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2"/>
      <c r="N70" s="2"/>
      <c r="O70" s="2"/>
      <c r="P70" s="2"/>
      <c r="Q70" s="10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2"/>
      <c r="N71" s="2"/>
      <c r="O71" s="2"/>
      <c r="P71" s="2"/>
      <c r="Q71" s="10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2"/>
      <c r="N72" s="2"/>
      <c r="O72" s="2"/>
      <c r="P72" s="2"/>
      <c r="Q72" s="10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2"/>
      <c r="N73" s="2"/>
      <c r="O73" s="2"/>
      <c r="P73" s="2"/>
      <c r="Q73" s="10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2"/>
      <c r="N74" s="2"/>
      <c r="O74" s="2"/>
      <c r="P74" s="2"/>
      <c r="Q74" s="10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2"/>
      <c r="N75" s="2"/>
      <c r="O75" s="2"/>
      <c r="P75" s="2"/>
      <c r="Q75" s="10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2"/>
      <c r="N76" s="2"/>
      <c r="O76" s="2"/>
      <c r="P76" s="2"/>
      <c r="Q76" s="10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2"/>
      <c r="N77" s="2"/>
      <c r="O77" s="2"/>
      <c r="P77" s="2"/>
      <c r="Q77" s="10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2"/>
      <c r="N78" s="2"/>
      <c r="O78" s="2"/>
      <c r="P78" s="2"/>
      <c r="Q78" s="10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2"/>
      <c r="N79" s="2"/>
      <c r="O79" s="2"/>
      <c r="P79" s="2"/>
      <c r="Q79" s="10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2"/>
      <c r="N80" s="2"/>
      <c r="O80" s="2"/>
      <c r="P80" s="2"/>
      <c r="Q80" s="10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2"/>
      <c r="N81" s="2"/>
      <c r="O81" s="2"/>
      <c r="P81" s="2"/>
      <c r="Q81" s="10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2"/>
      <c r="N82" s="2"/>
      <c r="O82" s="2"/>
      <c r="P82" s="2"/>
      <c r="Q82" s="10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2"/>
      <c r="N83" s="2"/>
      <c r="O83" s="2"/>
      <c r="P83" s="2"/>
      <c r="Q83" s="10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2"/>
      <c r="N84" s="2"/>
      <c r="O84" s="2"/>
      <c r="P84" s="2"/>
      <c r="Q84" s="10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2"/>
      <c r="N85" s="2"/>
      <c r="O85" s="2"/>
      <c r="P85" s="2"/>
      <c r="Q85" s="10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2"/>
      <c r="N86" s="2"/>
      <c r="O86" s="2"/>
      <c r="P86" s="2"/>
      <c r="Q86" s="10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2"/>
      <c r="N87" s="2"/>
      <c r="O87" s="2"/>
      <c r="P87" s="2"/>
      <c r="Q87" s="10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2"/>
      <c r="N88" s="2"/>
      <c r="O88" s="2"/>
      <c r="P88" s="2"/>
      <c r="Q88" s="10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2"/>
      <c r="N89" s="2"/>
      <c r="O89" s="2"/>
      <c r="P89" s="2"/>
      <c r="Q89" s="10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2"/>
      <c r="N90" s="2"/>
      <c r="O90" s="2"/>
      <c r="P90" s="2"/>
      <c r="Q90" s="10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2"/>
      <c r="N91" s="2"/>
      <c r="O91" s="2"/>
      <c r="P91" s="2"/>
      <c r="Q91" s="10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2"/>
      <c r="N92" s="2"/>
      <c r="O92" s="2"/>
      <c r="P92" s="2"/>
      <c r="Q92" s="10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2"/>
      <c r="N93" s="2"/>
      <c r="O93" s="2"/>
      <c r="P93" s="2"/>
      <c r="Q93" s="10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2"/>
      <c r="N94" s="2"/>
      <c r="O94" s="2"/>
      <c r="P94" s="2"/>
      <c r="Q94" s="10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2"/>
      <c r="N95" s="2"/>
      <c r="O95" s="2"/>
      <c r="P95" s="2"/>
      <c r="Q95" s="10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2"/>
      <c r="N96" s="2"/>
      <c r="O96" s="2"/>
      <c r="P96" s="2"/>
      <c r="Q96" s="10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2"/>
      <c r="N97" s="2"/>
      <c r="O97" s="2"/>
      <c r="P97" s="2"/>
      <c r="Q97" s="10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2"/>
      <c r="N98" s="2"/>
      <c r="O98" s="2"/>
      <c r="P98" s="2"/>
      <c r="Q98" s="10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2"/>
      <c r="N99" s="2"/>
      <c r="O99" s="2"/>
      <c r="P99" s="2"/>
      <c r="Q99" s="10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2"/>
      <c r="N100" s="2"/>
      <c r="O100" s="2"/>
      <c r="P100" s="2"/>
      <c r="Q100" s="10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2"/>
      <c r="N101" s="2"/>
      <c r="O101" s="2"/>
      <c r="P101" s="2"/>
      <c r="Q101" s="10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2"/>
      <c r="N102" s="2"/>
      <c r="O102" s="2"/>
      <c r="P102" s="2"/>
      <c r="Q102" s="10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2"/>
      <c r="N103" s="2"/>
      <c r="O103" s="2"/>
      <c r="P103" s="2"/>
      <c r="Q103" s="10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2"/>
      <c r="N104" s="2"/>
      <c r="O104" s="2"/>
      <c r="P104" s="2"/>
      <c r="Q104" s="10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2"/>
      <c r="N105" s="2"/>
      <c r="O105" s="2"/>
      <c r="P105" s="2"/>
      <c r="Q105" s="10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2"/>
      <c r="N106" s="2"/>
      <c r="O106" s="2"/>
      <c r="P106" s="2"/>
      <c r="Q106" s="10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2"/>
      <c r="N107" s="2"/>
      <c r="O107" s="2"/>
      <c r="P107" s="2"/>
      <c r="Q107" s="10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2"/>
      <c r="N108" s="2"/>
      <c r="O108" s="2"/>
      <c r="P108" s="2"/>
      <c r="Q108" s="10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2"/>
      <c r="N109" s="2"/>
      <c r="O109" s="2"/>
      <c r="P109" s="2"/>
      <c r="Q109" s="10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2"/>
      <c r="N110" s="2"/>
      <c r="O110" s="2"/>
      <c r="P110" s="2"/>
      <c r="Q110" s="10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2"/>
      <c r="N111" s="2"/>
      <c r="O111" s="2"/>
      <c r="P111" s="2"/>
      <c r="Q111" s="10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2"/>
      <c r="N112" s="2"/>
      <c r="O112" s="2"/>
      <c r="P112" s="2"/>
      <c r="Q112" s="10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2"/>
      <c r="N113" s="2"/>
      <c r="O113" s="2"/>
      <c r="P113" s="2"/>
      <c r="Q113" s="10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2"/>
      <c r="N114" s="2"/>
      <c r="O114" s="2"/>
      <c r="P114" s="2"/>
      <c r="Q114" s="10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2"/>
      <c r="N115" s="2"/>
      <c r="O115" s="2"/>
      <c r="P115" s="2"/>
      <c r="Q115" s="10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2"/>
      <c r="N116" s="2"/>
      <c r="O116" s="2"/>
      <c r="P116" s="2"/>
      <c r="Q116" s="10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2"/>
      <c r="N117" s="2"/>
      <c r="O117" s="2"/>
      <c r="P117" s="2"/>
      <c r="Q117" s="10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2"/>
      <c r="N118" s="2"/>
      <c r="O118" s="2"/>
      <c r="P118" s="2"/>
      <c r="Q118" s="10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2"/>
      <c r="N119" s="2"/>
      <c r="O119" s="2"/>
      <c r="P119" s="2"/>
      <c r="Q119" s="10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2"/>
      <c r="N120" s="2"/>
      <c r="O120" s="2"/>
      <c r="P120" s="2"/>
      <c r="Q120" s="10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2"/>
      <c r="N121" s="2"/>
      <c r="O121" s="2"/>
      <c r="P121" s="2"/>
      <c r="Q121" s="10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2"/>
      <c r="N122" s="2"/>
      <c r="O122" s="2"/>
      <c r="P122" s="2"/>
      <c r="Q122" s="10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2"/>
      <c r="N123" s="2"/>
      <c r="O123" s="2"/>
      <c r="P123" s="2"/>
      <c r="Q123" s="10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2"/>
      <c r="N124" s="2"/>
      <c r="O124" s="2"/>
      <c r="P124" s="2"/>
      <c r="Q124" s="10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2"/>
      <c r="N125" s="2"/>
      <c r="O125" s="2"/>
      <c r="P125" s="2"/>
      <c r="Q125" s="10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2"/>
      <c r="N126" s="2"/>
      <c r="O126" s="2"/>
      <c r="P126" s="2"/>
      <c r="Q126" s="10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2"/>
      <c r="N127" s="2"/>
      <c r="O127" s="2"/>
      <c r="P127" s="2"/>
      <c r="Q127" s="10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2"/>
      <c r="N128" s="2"/>
      <c r="O128" s="2"/>
      <c r="P128" s="2"/>
      <c r="Q128" s="10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2"/>
      <c r="N129" s="2"/>
      <c r="O129" s="2"/>
      <c r="P129" s="2"/>
      <c r="Q129" s="10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2"/>
      <c r="N130" s="2"/>
      <c r="O130" s="2"/>
      <c r="P130" s="2"/>
      <c r="Q130" s="10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2"/>
      <c r="N131" s="2"/>
      <c r="O131" s="2"/>
      <c r="P131" s="2"/>
      <c r="Q131" s="10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2"/>
      <c r="N132" s="2"/>
      <c r="O132" s="2"/>
      <c r="P132" s="2"/>
      <c r="Q132" s="10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2"/>
      <c r="N133" s="2"/>
      <c r="O133" s="2"/>
      <c r="P133" s="2"/>
      <c r="Q133" s="10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2"/>
      <c r="N134" s="2"/>
      <c r="O134" s="2"/>
      <c r="P134" s="2"/>
      <c r="Q134" s="10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2"/>
      <c r="N135" s="2"/>
      <c r="O135" s="2"/>
      <c r="P135" s="2"/>
      <c r="Q135" s="10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2"/>
      <c r="N136" s="2"/>
      <c r="O136" s="2"/>
      <c r="P136" s="2"/>
      <c r="Q136" s="10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2"/>
      <c r="N137" s="2"/>
      <c r="O137" s="2"/>
      <c r="P137" s="2"/>
      <c r="Q137" s="10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2"/>
      <c r="N138" s="2"/>
      <c r="O138" s="2"/>
      <c r="P138" s="2"/>
      <c r="Q138" s="10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2"/>
      <c r="N139" s="2"/>
      <c r="O139" s="2"/>
      <c r="P139" s="2"/>
      <c r="Q139" s="10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2"/>
      <c r="N140" s="2"/>
      <c r="O140" s="2"/>
      <c r="P140" s="2"/>
      <c r="Q140" s="10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2"/>
      <c r="N141" s="2"/>
      <c r="O141" s="2"/>
      <c r="P141" s="2"/>
      <c r="Q141" s="10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2"/>
      <c r="N142" s="2"/>
      <c r="O142" s="2"/>
      <c r="P142" s="2"/>
      <c r="Q142" s="10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2"/>
      <c r="N143" s="2"/>
      <c r="O143" s="2"/>
      <c r="P143" s="2"/>
      <c r="Q143" s="10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2"/>
      <c r="N144" s="2"/>
      <c r="O144" s="2"/>
      <c r="P144" s="2"/>
      <c r="Q144" s="10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2"/>
      <c r="N145" s="2"/>
      <c r="O145" s="2"/>
      <c r="P145" s="2"/>
      <c r="Q145" s="10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2"/>
      <c r="N146" s="2"/>
      <c r="O146" s="2"/>
      <c r="P146" s="2"/>
      <c r="Q146" s="10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2"/>
      <c r="N147" s="2"/>
      <c r="O147" s="2"/>
      <c r="P147" s="2"/>
      <c r="Q147" s="10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2"/>
      <c r="N148" s="2"/>
      <c r="O148" s="2"/>
      <c r="P148" s="2"/>
      <c r="Q148" s="10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2"/>
      <c r="N149" s="2"/>
      <c r="O149" s="2"/>
      <c r="P149" s="2"/>
      <c r="Q149" s="10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2"/>
      <c r="N150" s="2"/>
      <c r="O150" s="2"/>
      <c r="P150" s="2"/>
      <c r="Q150" s="10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2"/>
      <c r="N151" s="2"/>
      <c r="O151" s="2"/>
      <c r="P151" s="2"/>
      <c r="Q151" s="10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2"/>
      <c r="N152" s="2"/>
      <c r="O152" s="2"/>
      <c r="P152" s="2"/>
      <c r="Q152" s="10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2"/>
      <c r="N153" s="2"/>
      <c r="O153" s="2"/>
      <c r="P153" s="2"/>
      <c r="Q153" s="10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2"/>
      <c r="N154" s="2"/>
      <c r="O154" s="2"/>
      <c r="P154" s="2"/>
      <c r="Q154" s="10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2"/>
      <c r="N155" s="2"/>
      <c r="O155" s="2"/>
      <c r="P155" s="2"/>
      <c r="Q155" s="10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2"/>
      <c r="N156" s="2"/>
      <c r="O156" s="2"/>
      <c r="P156" s="2"/>
      <c r="Q156" s="10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2"/>
      <c r="N157" s="2"/>
      <c r="O157" s="2"/>
      <c r="P157" s="2"/>
      <c r="Q157" s="10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2"/>
      <c r="N158" s="2"/>
      <c r="O158" s="2"/>
      <c r="P158" s="2"/>
      <c r="Q158" s="10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2"/>
      <c r="N159" s="2"/>
      <c r="O159" s="2"/>
      <c r="P159" s="2"/>
      <c r="Q159" s="10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2"/>
      <c r="N160" s="2"/>
      <c r="O160" s="2"/>
      <c r="P160" s="2"/>
      <c r="Q160" s="10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2"/>
      <c r="N161" s="2"/>
      <c r="O161" s="2"/>
      <c r="P161" s="2"/>
      <c r="Q161" s="10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2"/>
      <c r="N162" s="2"/>
      <c r="O162" s="2"/>
      <c r="P162" s="2"/>
      <c r="Q162" s="10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2"/>
      <c r="N163" s="2"/>
      <c r="O163" s="2"/>
      <c r="P163" s="2"/>
      <c r="Q163" s="10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2"/>
      <c r="N164" s="2"/>
      <c r="O164" s="2"/>
      <c r="P164" s="2"/>
      <c r="Q164" s="10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2"/>
      <c r="N165" s="2"/>
      <c r="O165" s="2"/>
      <c r="P165" s="2"/>
      <c r="Q165" s="10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2"/>
      <c r="N166" s="2"/>
      <c r="O166" s="2"/>
      <c r="P166" s="2"/>
      <c r="Q166" s="10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2"/>
      <c r="N167" s="2"/>
      <c r="O167" s="2"/>
      <c r="P167" s="2"/>
      <c r="Q167" s="10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2"/>
      <c r="N168" s="2"/>
      <c r="O168" s="2"/>
      <c r="P168" s="2"/>
      <c r="Q168" s="10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2"/>
      <c r="N169" s="2"/>
      <c r="O169" s="2"/>
      <c r="P169" s="2"/>
      <c r="Q169" s="10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2"/>
      <c r="N170" s="2"/>
      <c r="O170" s="2"/>
      <c r="P170" s="2"/>
      <c r="Q170" s="10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2"/>
      <c r="N171" s="2"/>
      <c r="O171" s="2"/>
      <c r="P171" s="2"/>
      <c r="Q171" s="10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2"/>
      <c r="N172" s="2"/>
      <c r="O172" s="2"/>
      <c r="P172" s="2"/>
      <c r="Q172" s="10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2"/>
      <c r="N173" s="2"/>
      <c r="O173" s="2"/>
      <c r="P173" s="2"/>
      <c r="Q173" s="10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2"/>
      <c r="N174" s="2"/>
      <c r="O174" s="2"/>
      <c r="P174" s="2"/>
      <c r="Q174" s="10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2"/>
      <c r="N175" s="2"/>
      <c r="O175" s="2"/>
      <c r="P175" s="2"/>
      <c r="Q175" s="10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2"/>
      <c r="N176" s="2"/>
      <c r="O176" s="2"/>
      <c r="P176" s="2"/>
      <c r="Q176" s="10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2"/>
      <c r="N177" s="2"/>
      <c r="O177" s="2"/>
      <c r="P177" s="2"/>
      <c r="Q177" s="10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2"/>
      <c r="N178" s="2"/>
      <c r="O178" s="2"/>
      <c r="P178" s="2"/>
      <c r="Q178" s="10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2"/>
      <c r="N179" s="2"/>
      <c r="O179" s="2"/>
      <c r="P179" s="2"/>
      <c r="Q179" s="10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2"/>
      <c r="N180" s="2"/>
      <c r="O180" s="2"/>
      <c r="P180" s="2"/>
      <c r="Q180" s="10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2"/>
      <c r="N181" s="2"/>
      <c r="O181" s="2"/>
      <c r="P181" s="2"/>
      <c r="Q181" s="10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2"/>
      <c r="N182" s="2"/>
      <c r="O182" s="2"/>
      <c r="P182" s="2"/>
      <c r="Q182" s="10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2"/>
      <c r="N183" s="2"/>
      <c r="O183" s="2"/>
      <c r="P183" s="2"/>
      <c r="Q183" s="10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2"/>
      <c r="N184" s="2"/>
      <c r="O184" s="2"/>
      <c r="P184" s="2"/>
      <c r="Q184" s="10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2"/>
      <c r="N185" s="2"/>
      <c r="O185" s="2"/>
      <c r="P185" s="2"/>
      <c r="Q185" s="10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2"/>
      <c r="N186" s="2"/>
      <c r="O186" s="2"/>
      <c r="P186" s="2"/>
      <c r="Q186" s="10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2"/>
      <c r="N187" s="2"/>
      <c r="O187" s="2"/>
      <c r="P187" s="2"/>
      <c r="Q187" s="10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2"/>
      <c r="N188" s="2"/>
      <c r="O188" s="2"/>
      <c r="P188" s="2"/>
      <c r="Q188" s="10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2"/>
      <c r="N189" s="2"/>
      <c r="O189" s="2"/>
      <c r="P189" s="2"/>
      <c r="Q189" s="10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2"/>
      <c r="N190" s="2"/>
      <c r="O190" s="2"/>
      <c r="P190" s="2"/>
      <c r="Q190" s="10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2"/>
      <c r="N191" s="2"/>
      <c r="O191" s="2"/>
      <c r="P191" s="2"/>
      <c r="Q191" s="10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2"/>
      <c r="N192" s="2"/>
      <c r="O192" s="2"/>
      <c r="P192" s="2"/>
      <c r="Q192" s="10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2"/>
      <c r="N193" s="2"/>
      <c r="O193" s="2"/>
      <c r="P193" s="2"/>
      <c r="Q193" s="10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2"/>
      <c r="N194" s="2"/>
      <c r="O194" s="2"/>
      <c r="P194" s="2"/>
      <c r="Q194" s="10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2"/>
      <c r="N195" s="2"/>
      <c r="O195" s="2"/>
      <c r="P195" s="2"/>
      <c r="Q195" s="10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2"/>
      <c r="N196" s="2"/>
      <c r="O196" s="2"/>
      <c r="P196" s="2"/>
      <c r="Q196" s="10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2"/>
      <c r="N197" s="2"/>
      <c r="O197" s="2"/>
      <c r="P197" s="2"/>
      <c r="Q197" s="10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2"/>
      <c r="N198" s="2"/>
      <c r="O198" s="2"/>
      <c r="P198" s="2"/>
      <c r="Q198" s="10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2"/>
      <c r="N199" s="2"/>
      <c r="O199" s="2"/>
      <c r="P199" s="2"/>
      <c r="Q199" s="10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2"/>
      <c r="N200" s="2"/>
      <c r="O200" s="2"/>
      <c r="P200" s="2"/>
      <c r="Q200" s="10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2"/>
      <c r="N201" s="2"/>
      <c r="O201" s="2"/>
      <c r="P201" s="2"/>
      <c r="Q201" s="10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2"/>
      <c r="N202" s="2"/>
      <c r="O202" s="2"/>
      <c r="P202" s="2"/>
      <c r="Q202" s="10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2"/>
      <c r="N203" s="2"/>
      <c r="O203" s="2"/>
      <c r="P203" s="2"/>
      <c r="Q203" s="10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2"/>
      <c r="N204" s="2"/>
      <c r="O204" s="2"/>
      <c r="P204" s="2"/>
      <c r="Q204" s="10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2"/>
      <c r="N205" s="2"/>
      <c r="O205" s="2"/>
      <c r="P205" s="2"/>
      <c r="Q205" s="10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2"/>
      <c r="N206" s="2"/>
      <c r="O206" s="2"/>
      <c r="P206" s="2"/>
      <c r="Q206" s="10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2"/>
      <c r="N207" s="2"/>
      <c r="O207" s="2"/>
      <c r="P207" s="2"/>
      <c r="Q207" s="10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2"/>
      <c r="N208" s="2"/>
      <c r="O208" s="2"/>
      <c r="P208" s="2"/>
      <c r="Q208" s="10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2"/>
      <c r="N209" s="2"/>
      <c r="O209" s="2"/>
      <c r="P209" s="2"/>
      <c r="Q209" s="10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2"/>
      <c r="N210" s="2"/>
      <c r="O210" s="2"/>
      <c r="P210" s="2"/>
      <c r="Q210" s="10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2"/>
      <c r="N211" s="2"/>
      <c r="O211" s="2"/>
      <c r="P211" s="2"/>
      <c r="Q211" s="10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2"/>
      <c r="N212" s="2"/>
      <c r="O212" s="2"/>
      <c r="P212" s="2"/>
      <c r="Q212" s="10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2"/>
      <c r="N213" s="2"/>
      <c r="O213" s="2"/>
      <c r="P213" s="2"/>
      <c r="Q213" s="10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2"/>
      <c r="N214" s="2"/>
      <c r="O214" s="2"/>
      <c r="P214" s="2"/>
      <c r="Q214" s="10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2"/>
      <c r="N215" s="2"/>
      <c r="O215" s="2"/>
      <c r="P215" s="2"/>
      <c r="Q215" s="10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2"/>
      <c r="N216" s="2"/>
      <c r="O216" s="2"/>
      <c r="P216" s="2"/>
      <c r="Q216" s="10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2"/>
      <c r="N217" s="2"/>
      <c r="O217" s="2"/>
      <c r="P217" s="2"/>
      <c r="Q217" s="10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2"/>
      <c r="N218" s="2"/>
      <c r="O218" s="2"/>
      <c r="P218" s="2"/>
      <c r="Q218" s="10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2"/>
      <c r="N219" s="2"/>
      <c r="O219" s="2"/>
      <c r="P219" s="2"/>
      <c r="Q219" s="10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2"/>
      <c r="N220" s="2"/>
      <c r="O220" s="2"/>
      <c r="P220" s="2"/>
      <c r="Q220" s="10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2"/>
      <c r="N221" s="2"/>
      <c r="O221" s="2"/>
      <c r="P221" s="2"/>
      <c r="Q221" s="10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2"/>
      <c r="N222" s="2"/>
      <c r="O222" s="2"/>
      <c r="P222" s="2"/>
      <c r="Q222" s="10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2"/>
      <c r="N223" s="2"/>
      <c r="O223" s="2"/>
      <c r="P223" s="2"/>
      <c r="Q223" s="10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2"/>
      <c r="N224" s="2"/>
      <c r="O224" s="2"/>
      <c r="P224" s="2"/>
      <c r="Q224" s="10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2"/>
      <c r="N225" s="2"/>
      <c r="O225" s="2"/>
      <c r="P225" s="2"/>
      <c r="Q225" s="10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2"/>
      <c r="N226" s="2"/>
      <c r="O226" s="2"/>
      <c r="P226" s="2"/>
      <c r="Q226" s="10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2"/>
      <c r="N227" s="2"/>
      <c r="O227" s="2"/>
      <c r="P227" s="2"/>
      <c r="Q227" s="10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2"/>
      <c r="N228" s="2"/>
      <c r="O228" s="2"/>
      <c r="P228" s="2"/>
      <c r="Q228" s="10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2"/>
      <c r="N229" s="2"/>
      <c r="O229" s="2"/>
      <c r="P229" s="2"/>
      <c r="Q229" s="10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2"/>
      <c r="N230" s="2"/>
      <c r="O230" s="2"/>
      <c r="P230" s="2"/>
      <c r="Q230" s="10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2"/>
      <c r="N231" s="2"/>
      <c r="O231" s="2"/>
      <c r="P231" s="2"/>
      <c r="Q231" s="10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2"/>
      <c r="N232" s="2"/>
      <c r="O232" s="2"/>
      <c r="P232" s="2"/>
      <c r="Q232" s="10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2"/>
      <c r="N233" s="2"/>
      <c r="O233" s="2"/>
      <c r="P233" s="2"/>
      <c r="Q233" s="10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2"/>
      <c r="N234" s="2"/>
      <c r="O234" s="2"/>
      <c r="P234" s="2"/>
      <c r="Q234" s="10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2"/>
      <c r="N235" s="2"/>
      <c r="O235" s="2"/>
      <c r="P235" s="2"/>
      <c r="Q235" s="10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2"/>
      <c r="N236" s="2"/>
      <c r="O236" s="2"/>
      <c r="P236" s="2"/>
      <c r="Q236" s="10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2"/>
      <c r="N237" s="2"/>
      <c r="O237" s="2"/>
      <c r="P237" s="2"/>
      <c r="Q237" s="10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2"/>
      <c r="N238" s="2"/>
      <c r="O238" s="2"/>
      <c r="P238" s="2"/>
      <c r="Q238" s="10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2"/>
      <c r="N239" s="2"/>
      <c r="O239" s="2"/>
      <c r="P239" s="2"/>
      <c r="Q239" s="10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2"/>
      <c r="N240" s="2"/>
      <c r="O240" s="2"/>
      <c r="P240" s="2"/>
      <c r="Q240" s="10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2"/>
      <c r="N241" s="2"/>
      <c r="O241" s="2"/>
      <c r="P241" s="2"/>
      <c r="Q241" s="10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2"/>
      <c r="N242" s="2"/>
      <c r="O242" s="2"/>
      <c r="P242" s="2"/>
      <c r="Q242" s="10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2"/>
      <c r="N243" s="2"/>
      <c r="O243" s="2"/>
      <c r="P243" s="2"/>
      <c r="Q243" s="10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2"/>
      <c r="N244" s="2"/>
      <c r="O244" s="2"/>
      <c r="P244" s="2"/>
      <c r="Q244" s="10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2"/>
      <c r="N245" s="2"/>
      <c r="O245" s="2"/>
      <c r="P245" s="2"/>
      <c r="Q245" s="10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2"/>
      <c r="N246" s="2"/>
      <c r="O246" s="2"/>
      <c r="P246" s="2"/>
      <c r="Q246" s="10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2"/>
      <c r="N247" s="2"/>
      <c r="O247" s="2"/>
      <c r="P247" s="2"/>
      <c r="Q247" s="10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2"/>
      <c r="N248" s="2"/>
      <c r="O248" s="2"/>
      <c r="P248" s="2"/>
      <c r="Q248" s="10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2"/>
      <c r="N249" s="2"/>
      <c r="O249" s="2"/>
      <c r="P249" s="2"/>
      <c r="Q249" s="10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2"/>
      <c r="N250" s="2"/>
      <c r="O250" s="2"/>
      <c r="P250" s="2"/>
      <c r="Q250" s="10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2"/>
      <c r="N251" s="2"/>
      <c r="O251" s="2"/>
      <c r="P251" s="2"/>
      <c r="Q251" s="10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2"/>
      <c r="N252" s="2"/>
      <c r="O252" s="2"/>
      <c r="P252" s="2"/>
      <c r="Q252" s="10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2"/>
      <c r="N253" s="2"/>
      <c r="O253" s="2"/>
      <c r="P253" s="2"/>
      <c r="Q253" s="10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2"/>
      <c r="N254" s="2"/>
      <c r="O254" s="2"/>
      <c r="P254" s="2"/>
      <c r="Q254" s="10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2"/>
      <c r="N255" s="2"/>
      <c r="O255" s="2"/>
      <c r="P255" s="2"/>
      <c r="Q255" s="10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2"/>
      <c r="N256" s="2"/>
      <c r="O256" s="2"/>
      <c r="P256" s="2"/>
      <c r="Q256" s="10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2"/>
      <c r="N257" s="2"/>
      <c r="O257" s="2"/>
      <c r="P257" s="2"/>
      <c r="Q257" s="10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2"/>
      <c r="N258" s="2"/>
      <c r="O258" s="2"/>
      <c r="P258" s="2"/>
      <c r="Q258" s="10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2"/>
      <c r="N259" s="2"/>
      <c r="O259" s="2"/>
      <c r="P259" s="2"/>
      <c r="Q259" s="10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2"/>
      <c r="N260" s="2"/>
      <c r="O260" s="2"/>
      <c r="P260" s="2"/>
      <c r="Q260" s="10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2"/>
      <c r="N261" s="2"/>
      <c r="O261" s="2"/>
      <c r="P261" s="2"/>
      <c r="Q261" s="10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2"/>
      <c r="N262" s="2"/>
      <c r="O262" s="2"/>
      <c r="P262" s="2"/>
      <c r="Q262" s="10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2"/>
      <c r="N263" s="2"/>
      <c r="O263" s="2"/>
      <c r="P263" s="2"/>
      <c r="Q263" s="10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2"/>
      <c r="N264" s="2"/>
      <c r="O264" s="2"/>
      <c r="P264" s="2"/>
      <c r="Q264" s="10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2"/>
      <c r="N265" s="2"/>
      <c r="O265" s="2"/>
      <c r="P265" s="2"/>
      <c r="Q265" s="10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2"/>
      <c r="N266" s="2"/>
      <c r="O266" s="2"/>
      <c r="P266" s="2"/>
      <c r="Q266" s="10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2"/>
      <c r="N267" s="2"/>
      <c r="O267" s="2"/>
      <c r="P267" s="2"/>
      <c r="Q267" s="10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2"/>
      <c r="N268" s="2"/>
      <c r="O268" s="2"/>
      <c r="P268" s="2"/>
      <c r="Q268" s="10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2"/>
      <c r="N269" s="2"/>
      <c r="O269" s="2"/>
      <c r="P269" s="2"/>
      <c r="Q269" s="10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2"/>
      <c r="N270" s="2"/>
      <c r="O270" s="2"/>
      <c r="P270" s="2"/>
      <c r="Q270" s="10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2"/>
      <c r="N271" s="2"/>
      <c r="O271" s="2"/>
      <c r="P271" s="2"/>
      <c r="Q271" s="10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2"/>
      <c r="N272" s="2"/>
      <c r="O272" s="2"/>
      <c r="P272" s="2"/>
      <c r="Q272" s="10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2"/>
      <c r="N273" s="2"/>
      <c r="O273" s="2"/>
      <c r="P273" s="2"/>
      <c r="Q273" s="10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2"/>
      <c r="N274" s="2"/>
      <c r="O274" s="2"/>
      <c r="P274" s="2"/>
      <c r="Q274" s="10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2"/>
      <c r="N275" s="2"/>
      <c r="O275" s="2"/>
      <c r="P275" s="2"/>
      <c r="Q275" s="10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2"/>
      <c r="N276" s="2"/>
      <c r="O276" s="2"/>
      <c r="P276" s="2"/>
      <c r="Q276" s="10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2"/>
      <c r="N277" s="2"/>
      <c r="O277" s="2"/>
      <c r="P277" s="2"/>
      <c r="Q277" s="10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2"/>
      <c r="N278" s="2"/>
      <c r="O278" s="2"/>
      <c r="P278" s="2"/>
      <c r="Q278" s="10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2"/>
      <c r="N279" s="2"/>
      <c r="O279" s="2"/>
      <c r="P279" s="2"/>
      <c r="Q279" s="10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2"/>
      <c r="N280" s="2"/>
      <c r="O280" s="2"/>
      <c r="P280" s="2"/>
      <c r="Q280" s="10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2"/>
      <c r="N281" s="2"/>
      <c r="O281" s="2"/>
      <c r="P281" s="2"/>
      <c r="Q281" s="10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2"/>
      <c r="N282" s="2"/>
      <c r="O282" s="2"/>
      <c r="P282" s="2"/>
      <c r="Q282" s="10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2"/>
      <c r="N283" s="2"/>
      <c r="O283" s="2"/>
      <c r="P283" s="2"/>
      <c r="Q283" s="10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2"/>
      <c r="N284" s="2"/>
      <c r="O284" s="2"/>
      <c r="P284" s="2"/>
      <c r="Q284" s="10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2"/>
      <c r="N285" s="2"/>
      <c r="O285" s="2"/>
      <c r="P285" s="2"/>
      <c r="Q285" s="10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2"/>
      <c r="N286" s="2"/>
      <c r="O286" s="2"/>
      <c r="P286" s="2"/>
      <c r="Q286" s="10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2"/>
      <c r="N287" s="2"/>
      <c r="O287" s="2"/>
      <c r="P287" s="2"/>
      <c r="Q287" s="10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2"/>
      <c r="N288" s="2"/>
      <c r="O288" s="2"/>
      <c r="P288" s="2"/>
      <c r="Q288" s="10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2"/>
      <c r="N289" s="2"/>
      <c r="O289" s="2"/>
      <c r="P289" s="2"/>
      <c r="Q289" s="10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2"/>
      <c r="N290" s="2"/>
      <c r="O290" s="2"/>
      <c r="P290" s="2"/>
      <c r="Q290" s="10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2"/>
      <c r="N291" s="2"/>
      <c r="O291" s="2"/>
      <c r="P291" s="2"/>
      <c r="Q291" s="10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2"/>
      <c r="N292" s="2"/>
      <c r="O292" s="2"/>
      <c r="P292" s="2"/>
      <c r="Q292" s="10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2"/>
      <c r="N293" s="2"/>
      <c r="O293" s="2"/>
      <c r="P293" s="2"/>
      <c r="Q293" s="10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2"/>
      <c r="N294" s="2"/>
      <c r="O294" s="2"/>
      <c r="P294" s="2"/>
      <c r="Q294" s="10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2"/>
      <c r="N295" s="2"/>
      <c r="O295" s="2"/>
      <c r="P295" s="2"/>
      <c r="Q295" s="10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2"/>
      <c r="N296" s="2"/>
      <c r="O296" s="2"/>
      <c r="P296" s="2"/>
      <c r="Q296" s="10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2"/>
      <c r="N297" s="2"/>
      <c r="O297" s="2"/>
      <c r="P297" s="2"/>
      <c r="Q297" s="10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2"/>
      <c r="N298" s="2"/>
      <c r="O298" s="2"/>
      <c r="P298" s="2"/>
      <c r="Q298" s="10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2"/>
      <c r="N299" s="2"/>
      <c r="O299" s="2"/>
      <c r="P299" s="2"/>
      <c r="Q299" s="10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2"/>
      <c r="N300" s="2"/>
      <c r="O300" s="2"/>
      <c r="P300" s="2"/>
      <c r="Q300" s="10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2"/>
      <c r="N301" s="2"/>
      <c r="O301" s="2"/>
      <c r="P301" s="2"/>
      <c r="Q301" s="10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2"/>
      <c r="N302" s="2"/>
      <c r="O302" s="2"/>
      <c r="P302" s="2"/>
      <c r="Q302" s="10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2"/>
      <c r="N303" s="2"/>
      <c r="O303" s="2"/>
      <c r="P303" s="2"/>
      <c r="Q303" s="10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2"/>
      <c r="N304" s="2"/>
      <c r="O304" s="2"/>
      <c r="P304" s="2"/>
      <c r="Q304" s="10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2"/>
      <c r="N305" s="2"/>
      <c r="O305" s="2"/>
      <c r="P305" s="2"/>
      <c r="Q305" s="10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2"/>
      <c r="N306" s="2"/>
      <c r="O306" s="2"/>
      <c r="P306" s="2"/>
      <c r="Q306" s="10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2"/>
      <c r="N307" s="2"/>
      <c r="O307" s="2"/>
      <c r="P307" s="2"/>
      <c r="Q307" s="10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2"/>
      <c r="N308" s="2"/>
      <c r="O308" s="2"/>
      <c r="P308" s="2"/>
      <c r="Q308" s="10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2"/>
      <c r="N309" s="2"/>
      <c r="O309" s="2"/>
      <c r="P309" s="2"/>
      <c r="Q309" s="10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2"/>
      <c r="N310" s="2"/>
      <c r="O310" s="2"/>
      <c r="P310" s="2"/>
      <c r="Q310" s="10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2"/>
      <c r="N311" s="2"/>
      <c r="O311" s="2"/>
      <c r="P311" s="2"/>
      <c r="Q311" s="10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2"/>
      <c r="N312" s="2"/>
      <c r="O312" s="2"/>
      <c r="P312" s="2"/>
      <c r="Q312" s="10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2"/>
      <c r="N313" s="2"/>
      <c r="O313" s="2"/>
      <c r="P313" s="2"/>
      <c r="Q313" s="10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2"/>
      <c r="N314" s="2"/>
      <c r="O314" s="2"/>
      <c r="P314" s="2"/>
      <c r="Q314" s="10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2"/>
      <c r="N315" s="2"/>
      <c r="O315" s="2"/>
      <c r="P315" s="2"/>
      <c r="Q315" s="10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2"/>
      <c r="N316" s="2"/>
      <c r="O316" s="2"/>
      <c r="P316" s="2"/>
      <c r="Q316" s="10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2"/>
      <c r="N317" s="2"/>
      <c r="O317" s="2"/>
      <c r="P317" s="2"/>
      <c r="Q317" s="10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2"/>
      <c r="N318" s="2"/>
      <c r="O318" s="2"/>
      <c r="P318" s="2"/>
      <c r="Q318" s="10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2"/>
      <c r="N319" s="2"/>
      <c r="O319" s="2"/>
      <c r="P319" s="2"/>
      <c r="Q319" s="10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2"/>
      <c r="N320" s="2"/>
      <c r="O320" s="2"/>
      <c r="P320" s="2"/>
      <c r="Q320" s="10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2"/>
      <c r="N321" s="2"/>
      <c r="O321" s="2"/>
      <c r="P321" s="2"/>
      <c r="Q321" s="10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2"/>
      <c r="N322" s="2"/>
      <c r="O322" s="2"/>
      <c r="P322" s="2"/>
      <c r="Q322" s="10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2"/>
      <c r="N323" s="2"/>
      <c r="O323" s="2"/>
      <c r="P323" s="2"/>
      <c r="Q323" s="10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2"/>
      <c r="N324" s="2"/>
      <c r="O324" s="2"/>
      <c r="P324" s="2"/>
      <c r="Q324" s="10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2"/>
      <c r="N325" s="2"/>
      <c r="O325" s="2"/>
      <c r="P325" s="2"/>
      <c r="Q325" s="10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2"/>
      <c r="N326" s="2"/>
      <c r="O326" s="2"/>
      <c r="P326" s="2"/>
      <c r="Q326" s="10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2"/>
      <c r="N327" s="2"/>
      <c r="O327" s="2"/>
      <c r="P327" s="2"/>
      <c r="Q327" s="10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2"/>
      <c r="N328" s="2"/>
      <c r="O328" s="2"/>
      <c r="P328" s="2"/>
      <c r="Q328" s="10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2"/>
      <c r="N329" s="2"/>
      <c r="O329" s="2"/>
      <c r="P329" s="2"/>
      <c r="Q329" s="10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2"/>
      <c r="N330" s="2"/>
      <c r="O330" s="2"/>
      <c r="P330" s="2"/>
      <c r="Q330" s="10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2"/>
      <c r="N331" s="2"/>
      <c r="O331" s="2"/>
      <c r="P331" s="2"/>
      <c r="Q331" s="10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2"/>
      <c r="N332" s="2"/>
      <c r="O332" s="2"/>
      <c r="P332" s="2"/>
      <c r="Q332" s="10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2"/>
      <c r="N333" s="2"/>
      <c r="O333" s="2"/>
      <c r="P333" s="2"/>
      <c r="Q333" s="10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2"/>
      <c r="N334" s="2"/>
      <c r="O334" s="2"/>
      <c r="P334" s="2"/>
      <c r="Q334" s="10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2"/>
      <c r="N335" s="2"/>
      <c r="O335" s="2"/>
      <c r="P335" s="2"/>
      <c r="Q335" s="10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2"/>
      <c r="N336" s="2"/>
      <c r="O336" s="2"/>
      <c r="P336" s="2"/>
      <c r="Q336" s="10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2"/>
      <c r="N337" s="2"/>
      <c r="O337" s="2"/>
      <c r="P337" s="2"/>
      <c r="Q337" s="10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2"/>
      <c r="N338" s="2"/>
      <c r="O338" s="2"/>
      <c r="P338" s="2"/>
      <c r="Q338" s="10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2"/>
      <c r="N339" s="2"/>
      <c r="O339" s="2"/>
      <c r="P339" s="2"/>
      <c r="Q339" s="10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2"/>
      <c r="N340" s="2"/>
      <c r="O340" s="2"/>
      <c r="P340" s="2"/>
      <c r="Q340" s="10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2"/>
      <c r="N341" s="2"/>
      <c r="O341" s="2"/>
      <c r="P341" s="2"/>
      <c r="Q341" s="10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2"/>
      <c r="N342" s="2"/>
      <c r="O342" s="2"/>
      <c r="P342" s="2"/>
      <c r="Q342" s="10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2"/>
      <c r="N343" s="2"/>
      <c r="O343" s="2"/>
      <c r="P343" s="2"/>
      <c r="Q343" s="10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2"/>
      <c r="N344" s="2"/>
      <c r="O344" s="2"/>
      <c r="P344" s="2"/>
      <c r="Q344" s="10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2"/>
      <c r="N345" s="2"/>
      <c r="O345" s="2"/>
      <c r="P345" s="2"/>
      <c r="Q345" s="10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2"/>
      <c r="N346" s="2"/>
      <c r="O346" s="2"/>
      <c r="P346" s="2"/>
      <c r="Q346" s="10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2"/>
      <c r="N347" s="2"/>
      <c r="O347" s="2"/>
      <c r="P347" s="2"/>
      <c r="Q347" s="10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2"/>
      <c r="N348" s="2"/>
      <c r="O348" s="2"/>
      <c r="P348" s="2"/>
      <c r="Q348" s="10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2"/>
      <c r="N349" s="2"/>
      <c r="O349" s="2"/>
      <c r="P349" s="2"/>
      <c r="Q349" s="10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2"/>
      <c r="N350" s="2"/>
      <c r="O350" s="2"/>
      <c r="P350" s="2"/>
      <c r="Q350" s="10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2"/>
      <c r="N351" s="2"/>
      <c r="O351" s="2"/>
      <c r="P351" s="2"/>
      <c r="Q351" s="10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2"/>
      <c r="N352" s="2"/>
      <c r="O352" s="2"/>
      <c r="P352" s="2"/>
      <c r="Q352" s="10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2"/>
      <c r="N353" s="2"/>
      <c r="O353" s="2"/>
      <c r="P353" s="2"/>
      <c r="Q353" s="10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2"/>
      <c r="N354" s="2"/>
      <c r="O354" s="2"/>
      <c r="P354" s="2"/>
      <c r="Q354" s="10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2"/>
      <c r="N355" s="2"/>
      <c r="O355" s="2"/>
      <c r="P355" s="2"/>
      <c r="Q355" s="10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2"/>
      <c r="N356" s="2"/>
      <c r="O356" s="2"/>
      <c r="P356" s="2"/>
      <c r="Q356" s="10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2"/>
      <c r="N357" s="2"/>
      <c r="O357" s="2"/>
      <c r="P357" s="2"/>
      <c r="Q357" s="10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2"/>
      <c r="N358" s="2"/>
      <c r="O358" s="2"/>
      <c r="P358" s="2"/>
      <c r="Q358" s="10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2"/>
      <c r="N359" s="2"/>
      <c r="O359" s="2"/>
      <c r="P359" s="2"/>
      <c r="Q359" s="10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2"/>
      <c r="N360" s="2"/>
      <c r="O360" s="2"/>
      <c r="P360" s="2"/>
      <c r="Q360" s="10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2"/>
      <c r="N361" s="2"/>
      <c r="O361" s="2"/>
      <c r="P361" s="2"/>
      <c r="Q361" s="10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2"/>
      <c r="N362" s="2"/>
      <c r="O362" s="2"/>
      <c r="P362" s="2"/>
      <c r="Q362" s="10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2"/>
      <c r="N363" s="2"/>
      <c r="O363" s="2"/>
      <c r="P363" s="2"/>
      <c r="Q363" s="10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2"/>
      <c r="N364" s="2"/>
      <c r="O364" s="2"/>
      <c r="P364" s="2"/>
      <c r="Q364" s="10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2"/>
      <c r="N365" s="2"/>
      <c r="O365" s="2"/>
      <c r="P365" s="2"/>
      <c r="Q365" s="10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2"/>
      <c r="N366" s="2"/>
      <c r="O366" s="2"/>
      <c r="P366" s="2"/>
      <c r="Q366" s="10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2"/>
      <c r="N367" s="2"/>
      <c r="O367" s="2"/>
      <c r="P367" s="2"/>
      <c r="Q367" s="10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2"/>
      <c r="N368" s="2"/>
      <c r="O368" s="2"/>
      <c r="P368" s="2"/>
      <c r="Q368" s="10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2"/>
      <c r="N369" s="2"/>
      <c r="O369" s="2"/>
      <c r="P369" s="2"/>
      <c r="Q369" s="10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2"/>
      <c r="N370" s="2"/>
      <c r="O370" s="2"/>
      <c r="P370" s="2"/>
      <c r="Q370" s="10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2"/>
      <c r="N371" s="2"/>
      <c r="O371" s="2"/>
      <c r="P371" s="2"/>
      <c r="Q371" s="10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2"/>
      <c r="N372" s="2"/>
      <c r="O372" s="2"/>
      <c r="P372" s="2"/>
      <c r="Q372" s="10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2"/>
      <c r="N373" s="2"/>
      <c r="O373" s="2"/>
      <c r="P373" s="2"/>
      <c r="Q373" s="10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2"/>
      <c r="N374" s="2"/>
      <c r="O374" s="2"/>
      <c r="P374" s="2"/>
      <c r="Q374" s="10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2"/>
      <c r="N375" s="2"/>
      <c r="O375" s="2"/>
      <c r="P375" s="2"/>
      <c r="Q375" s="10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2"/>
      <c r="N376" s="2"/>
      <c r="O376" s="2"/>
      <c r="P376" s="2"/>
      <c r="Q376" s="10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2"/>
      <c r="N377" s="2"/>
      <c r="O377" s="2"/>
      <c r="P377" s="2"/>
      <c r="Q377" s="10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2"/>
      <c r="N378" s="2"/>
      <c r="O378" s="2"/>
      <c r="P378" s="2"/>
      <c r="Q378" s="10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2"/>
      <c r="N379" s="2"/>
      <c r="O379" s="2"/>
      <c r="P379" s="2"/>
      <c r="Q379" s="10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2"/>
      <c r="N380" s="2"/>
      <c r="O380" s="2"/>
      <c r="P380" s="2"/>
      <c r="Q380" s="10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2"/>
      <c r="N381" s="2"/>
      <c r="O381" s="2"/>
      <c r="P381" s="2"/>
      <c r="Q381" s="10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2"/>
      <c r="N382" s="2"/>
      <c r="O382" s="2"/>
      <c r="P382" s="2"/>
      <c r="Q382" s="10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2"/>
      <c r="N383" s="2"/>
      <c r="O383" s="2"/>
      <c r="P383" s="2"/>
      <c r="Q383" s="10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2"/>
      <c r="N384" s="2"/>
      <c r="O384" s="2"/>
      <c r="P384" s="2"/>
      <c r="Q384" s="10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2"/>
      <c r="N385" s="2"/>
      <c r="O385" s="2"/>
      <c r="P385" s="2"/>
      <c r="Q385" s="10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2"/>
      <c r="N386" s="2"/>
      <c r="O386" s="2"/>
      <c r="P386" s="2"/>
      <c r="Q386" s="10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2"/>
      <c r="N387" s="2"/>
      <c r="O387" s="2"/>
      <c r="P387" s="2"/>
      <c r="Q387" s="10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2"/>
      <c r="N388" s="2"/>
      <c r="O388" s="2"/>
      <c r="P388" s="2"/>
      <c r="Q388" s="10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2"/>
      <c r="N389" s="2"/>
      <c r="O389" s="2"/>
      <c r="P389" s="2"/>
      <c r="Q389" s="10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2"/>
      <c r="N390" s="2"/>
      <c r="O390" s="2"/>
      <c r="P390" s="2"/>
      <c r="Q390" s="10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2"/>
      <c r="N391" s="2"/>
      <c r="O391" s="2"/>
      <c r="P391" s="2"/>
      <c r="Q391" s="10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2"/>
      <c r="N392" s="2"/>
      <c r="O392" s="2"/>
      <c r="P392" s="2"/>
      <c r="Q392" s="10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2"/>
      <c r="N393" s="2"/>
      <c r="O393" s="2"/>
      <c r="P393" s="2"/>
      <c r="Q393" s="10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2"/>
      <c r="N394" s="2"/>
      <c r="O394" s="2"/>
      <c r="P394" s="2"/>
      <c r="Q394" s="10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2"/>
      <c r="N395" s="2"/>
      <c r="O395" s="2"/>
      <c r="P395" s="2"/>
      <c r="Q395" s="10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2"/>
      <c r="N396" s="2"/>
      <c r="O396" s="2"/>
      <c r="P396" s="2"/>
      <c r="Q396" s="10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2"/>
      <c r="N397" s="2"/>
      <c r="O397" s="2"/>
      <c r="P397" s="2"/>
      <c r="Q397" s="10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2"/>
      <c r="N398" s="2"/>
      <c r="O398" s="2"/>
      <c r="P398" s="2"/>
      <c r="Q398" s="10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2"/>
      <c r="N399" s="2"/>
      <c r="O399" s="2"/>
      <c r="P399" s="2"/>
      <c r="Q399" s="10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2"/>
      <c r="N400" s="2"/>
      <c r="O400" s="2"/>
      <c r="P400" s="2"/>
      <c r="Q400" s="10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2"/>
      <c r="N401" s="2"/>
      <c r="O401" s="2"/>
      <c r="P401" s="2"/>
      <c r="Q401" s="10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2"/>
      <c r="N402" s="2"/>
      <c r="O402" s="2"/>
      <c r="P402" s="2"/>
      <c r="Q402" s="10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2"/>
      <c r="N403" s="2"/>
      <c r="O403" s="2"/>
      <c r="P403" s="2"/>
      <c r="Q403" s="10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2"/>
      <c r="N404" s="2"/>
      <c r="O404" s="2"/>
      <c r="P404" s="2"/>
      <c r="Q404" s="10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2"/>
      <c r="N405" s="2"/>
      <c r="O405" s="2"/>
      <c r="P405" s="2"/>
      <c r="Q405" s="10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2"/>
      <c r="N406" s="2"/>
      <c r="O406" s="2"/>
      <c r="P406" s="2"/>
      <c r="Q406" s="10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2"/>
      <c r="N407" s="2"/>
      <c r="O407" s="2"/>
      <c r="P407" s="2"/>
      <c r="Q407" s="10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2"/>
      <c r="N408" s="2"/>
      <c r="O408" s="2"/>
      <c r="P408" s="2"/>
      <c r="Q408" s="10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2"/>
      <c r="N409" s="2"/>
      <c r="O409" s="2"/>
      <c r="P409" s="2"/>
      <c r="Q409" s="10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2"/>
      <c r="N410" s="2"/>
      <c r="O410" s="2"/>
      <c r="P410" s="2"/>
      <c r="Q410" s="10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2"/>
      <c r="N411" s="2"/>
      <c r="O411" s="2"/>
      <c r="P411" s="2"/>
      <c r="Q411" s="10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2"/>
      <c r="N412" s="2"/>
      <c r="O412" s="2"/>
      <c r="P412" s="2"/>
      <c r="Q412" s="10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2"/>
      <c r="N413" s="2"/>
      <c r="O413" s="2"/>
      <c r="P413" s="2"/>
      <c r="Q413" s="10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2"/>
      <c r="N414" s="2"/>
      <c r="O414" s="2"/>
      <c r="P414" s="2"/>
      <c r="Q414" s="10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2"/>
      <c r="N415" s="2"/>
      <c r="O415" s="2"/>
      <c r="P415" s="2"/>
      <c r="Q415" s="10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2"/>
      <c r="N416" s="2"/>
      <c r="O416" s="2"/>
      <c r="P416" s="2"/>
      <c r="Q416" s="10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2"/>
      <c r="N417" s="2"/>
      <c r="O417" s="2"/>
      <c r="P417" s="2"/>
      <c r="Q417" s="10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2"/>
      <c r="N418" s="2"/>
      <c r="O418" s="2"/>
      <c r="P418" s="2"/>
      <c r="Q418" s="10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2"/>
      <c r="N419" s="2"/>
      <c r="O419" s="2"/>
      <c r="P419" s="2"/>
      <c r="Q419" s="10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2"/>
      <c r="N420" s="2"/>
      <c r="O420" s="2"/>
      <c r="P420" s="2"/>
      <c r="Q420" s="10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2"/>
      <c r="N421" s="2"/>
      <c r="O421" s="2"/>
      <c r="P421" s="2"/>
      <c r="Q421" s="10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2"/>
      <c r="N422" s="2"/>
      <c r="O422" s="2"/>
      <c r="P422" s="2"/>
      <c r="Q422" s="10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2"/>
      <c r="N423" s="2"/>
      <c r="O423" s="2"/>
      <c r="P423" s="2"/>
      <c r="Q423" s="10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2"/>
      <c r="N424" s="2"/>
      <c r="O424" s="2"/>
      <c r="P424" s="2"/>
      <c r="Q424" s="10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2"/>
      <c r="N425" s="2"/>
      <c r="O425" s="2"/>
      <c r="P425" s="2"/>
      <c r="Q425" s="10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2"/>
      <c r="N426" s="2"/>
      <c r="O426" s="2"/>
      <c r="P426" s="2"/>
      <c r="Q426" s="10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2"/>
      <c r="N427" s="2"/>
      <c r="O427" s="2"/>
      <c r="P427" s="2"/>
      <c r="Q427" s="10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2"/>
      <c r="N428" s="2"/>
      <c r="O428" s="2"/>
      <c r="P428" s="2"/>
      <c r="Q428" s="10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2"/>
      <c r="N429" s="2"/>
      <c r="O429" s="2"/>
      <c r="P429" s="2"/>
      <c r="Q429" s="10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2"/>
      <c r="N430" s="2"/>
      <c r="O430" s="2"/>
      <c r="P430" s="2"/>
      <c r="Q430" s="10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2"/>
      <c r="N431" s="2"/>
      <c r="O431" s="2"/>
      <c r="P431" s="2"/>
      <c r="Q431" s="10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2"/>
      <c r="N432" s="2"/>
      <c r="O432" s="2"/>
      <c r="P432" s="2"/>
      <c r="Q432" s="10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2"/>
      <c r="N433" s="2"/>
      <c r="O433" s="2"/>
      <c r="P433" s="2"/>
      <c r="Q433" s="10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2"/>
      <c r="N434" s="2"/>
      <c r="O434" s="2"/>
      <c r="P434" s="2"/>
      <c r="Q434" s="10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2"/>
      <c r="N435" s="2"/>
      <c r="O435" s="2"/>
      <c r="P435" s="2"/>
      <c r="Q435" s="10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2"/>
      <c r="N436" s="2"/>
      <c r="O436" s="2"/>
      <c r="P436" s="2"/>
      <c r="Q436" s="10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2"/>
      <c r="N437" s="2"/>
      <c r="O437" s="2"/>
      <c r="P437" s="2"/>
      <c r="Q437" s="10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2"/>
      <c r="N438" s="2"/>
      <c r="O438" s="2"/>
      <c r="P438" s="2"/>
      <c r="Q438" s="10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2"/>
      <c r="N439" s="2"/>
      <c r="O439" s="2"/>
      <c r="P439" s="2"/>
      <c r="Q439" s="10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2"/>
      <c r="N440" s="2"/>
      <c r="O440" s="2"/>
      <c r="P440" s="2"/>
      <c r="Q440" s="10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2"/>
      <c r="N441" s="2"/>
      <c r="O441" s="2"/>
      <c r="P441" s="2"/>
      <c r="Q441" s="10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2"/>
      <c r="N442" s="2"/>
      <c r="O442" s="2"/>
      <c r="P442" s="2"/>
      <c r="Q442" s="10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2"/>
      <c r="N443" s="2"/>
      <c r="O443" s="2"/>
      <c r="P443" s="2"/>
      <c r="Q443" s="10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2"/>
      <c r="N444" s="2"/>
      <c r="O444" s="2"/>
      <c r="P444" s="2"/>
      <c r="Q444" s="10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2"/>
      <c r="N445" s="2"/>
      <c r="O445" s="2"/>
      <c r="P445" s="2"/>
      <c r="Q445" s="10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2"/>
      <c r="N446" s="2"/>
      <c r="O446" s="2"/>
      <c r="P446" s="2"/>
      <c r="Q446" s="10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2"/>
      <c r="N447" s="2"/>
      <c r="O447" s="2"/>
      <c r="P447" s="2"/>
      <c r="Q447" s="10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2"/>
      <c r="N448" s="2"/>
      <c r="O448" s="2"/>
      <c r="P448" s="2"/>
      <c r="Q448" s="10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2"/>
      <c r="N449" s="2"/>
      <c r="O449" s="2"/>
      <c r="P449" s="2"/>
      <c r="Q449" s="10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2"/>
      <c r="N450" s="2"/>
      <c r="O450" s="2"/>
      <c r="P450" s="2"/>
      <c r="Q450" s="10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2"/>
      <c r="N451" s="2"/>
      <c r="O451" s="2"/>
      <c r="P451" s="2"/>
      <c r="Q451" s="10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2"/>
      <c r="N452" s="2"/>
      <c r="O452" s="2"/>
      <c r="P452" s="2"/>
      <c r="Q452" s="10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2"/>
      <c r="N453" s="2"/>
      <c r="O453" s="2"/>
      <c r="P453" s="2"/>
      <c r="Q453" s="10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2"/>
      <c r="N454" s="2"/>
      <c r="O454" s="2"/>
      <c r="P454" s="2"/>
      <c r="Q454" s="10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2"/>
      <c r="N455" s="2"/>
      <c r="O455" s="2"/>
      <c r="P455" s="2"/>
      <c r="Q455" s="10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2"/>
      <c r="N456" s="2"/>
      <c r="O456" s="2"/>
      <c r="P456" s="2"/>
      <c r="Q456" s="10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2"/>
      <c r="N457" s="2"/>
      <c r="O457" s="2"/>
      <c r="P457" s="2"/>
      <c r="Q457" s="10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2"/>
      <c r="N458" s="2"/>
      <c r="O458" s="2"/>
      <c r="P458" s="2"/>
      <c r="Q458" s="10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2"/>
      <c r="N459" s="2"/>
      <c r="O459" s="2"/>
      <c r="P459" s="2"/>
      <c r="Q459" s="10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2"/>
      <c r="N460" s="2"/>
      <c r="O460" s="2"/>
      <c r="P460" s="2"/>
      <c r="Q460" s="10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2"/>
      <c r="N461" s="2"/>
      <c r="O461" s="2"/>
      <c r="P461" s="2"/>
      <c r="Q461" s="10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2"/>
      <c r="N462" s="2"/>
      <c r="O462" s="2"/>
      <c r="P462" s="2"/>
      <c r="Q462" s="10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2"/>
      <c r="N463" s="2"/>
      <c r="O463" s="2"/>
      <c r="P463" s="2"/>
      <c r="Q463" s="10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2"/>
      <c r="N464" s="2"/>
      <c r="O464" s="2"/>
      <c r="P464" s="2"/>
      <c r="Q464" s="10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2"/>
      <c r="N465" s="2"/>
      <c r="O465" s="2"/>
      <c r="P465" s="2"/>
      <c r="Q465" s="10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2"/>
      <c r="N466" s="2"/>
      <c r="O466" s="2"/>
      <c r="P466" s="2"/>
      <c r="Q466" s="10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2"/>
      <c r="N467" s="2"/>
      <c r="O467" s="2"/>
      <c r="P467" s="2"/>
      <c r="Q467" s="10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2"/>
      <c r="N468" s="2"/>
      <c r="O468" s="2"/>
      <c r="P468" s="2"/>
      <c r="Q468" s="10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2"/>
      <c r="N469" s="2"/>
      <c r="O469" s="2"/>
      <c r="P469" s="2"/>
      <c r="Q469" s="10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2"/>
      <c r="N470" s="2"/>
      <c r="O470" s="2"/>
      <c r="P470" s="2"/>
      <c r="Q470" s="10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2"/>
      <c r="N471" s="2"/>
      <c r="O471" s="2"/>
      <c r="P471" s="2"/>
      <c r="Q471" s="10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2"/>
      <c r="N472" s="2"/>
      <c r="O472" s="2"/>
      <c r="P472" s="2"/>
      <c r="Q472" s="10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2"/>
      <c r="N473" s="2"/>
      <c r="O473" s="2"/>
      <c r="P473" s="2"/>
      <c r="Q473" s="10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2"/>
      <c r="N474" s="2"/>
      <c r="O474" s="2"/>
      <c r="P474" s="2"/>
      <c r="Q474" s="10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2"/>
      <c r="N475" s="2"/>
      <c r="O475" s="2"/>
      <c r="P475" s="2"/>
      <c r="Q475" s="10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2"/>
      <c r="N476" s="2"/>
      <c r="O476" s="2"/>
      <c r="P476" s="2"/>
      <c r="Q476" s="10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2"/>
      <c r="N477" s="2"/>
      <c r="O477" s="2"/>
      <c r="P477" s="2"/>
      <c r="Q477" s="10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2"/>
      <c r="N478" s="2"/>
      <c r="O478" s="2"/>
      <c r="P478" s="2"/>
      <c r="Q478" s="10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2"/>
      <c r="N479" s="2"/>
      <c r="O479" s="2"/>
      <c r="P479" s="2"/>
      <c r="Q479" s="10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2"/>
      <c r="N480" s="2"/>
      <c r="O480" s="2"/>
      <c r="P480" s="2"/>
      <c r="Q480" s="10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2"/>
      <c r="N481" s="2"/>
      <c r="O481" s="2"/>
      <c r="P481" s="2"/>
      <c r="Q481" s="10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2"/>
      <c r="N482" s="2"/>
      <c r="O482" s="2"/>
      <c r="P482" s="2"/>
      <c r="Q482" s="10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2"/>
      <c r="N483" s="2"/>
      <c r="O483" s="2"/>
      <c r="P483" s="2"/>
      <c r="Q483" s="10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2"/>
      <c r="N484" s="2"/>
      <c r="O484" s="2"/>
      <c r="P484" s="2"/>
      <c r="Q484" s="10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2"/>
      <c r="N485" s="2"/>
      <c r="O485" s="2"/>
      <c r="P485" s="2"/>
      <c r="Q485" s="10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2"/>
      <c r="N486" s="2"/>
      <c r="O486" s="2"/>
      <c r="P486" s="2"/>
      <c r="Q486" s="10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2"/>
      <c r="N487" s="2"/>
      <c r="O487" s="2"/>
      <c r="P487" s="2"/>
      <c r="Q487" s="10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2"/>
      <c r="N488" s="2"/>
      <c r="O488" s="2"/>
      <c r="P488" s="2"/>
      <c r="Q488" s="10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2"/>
      <c r="N489" s="2"/>
      <c r="O489" s="2"/>
      <c r="P489" s="2"/>
      <c r="Q489" s="10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2"/>
      <c r="N490" s="2"/>
      <c r="O490" s="2"/>
      <c r="P490" s="2"/>
      <c r="Q490" s="10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2"/>
      <c r="N491" s="2"/>
      <c r="O491" s="2"/>
      <c r="P491" s="2"/>
      <c r="Q491" s="10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2"/>
      <c r="N492" s="2"/>
      <c r="O492" s="2"/>
      <c r="P492" s="2"/>
      <c r="Q492" s="10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2"/>
      <c r="N493" s="2"/>
      <c r="O493" s="2"/>
      <c r="P493" s="2"/>
      <c r="Q493" s="10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2"/>
      <c r="N494" s="2"/>
      <c r="O494" s="2"/>
      <c r="P494" s="2"/>
      <c r="Q494" s="10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2"/>
      <c r="N495" s="2"/>
      <c r="O495" s="2"/>
      <c r="P495" s="2"/>
      <c r="Q495" s="10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2"/>
      <c r="N496" s="2"/>
      <c r="O496" s="2"/>
      <c r="P496" s="2"/>
      <c r="Q496" s="10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2"/>
      <c r="N497" s="2"/>
      <c r="O497" s="2"/>
      <c r="P497" s="2"/>
      <c r="Q497" s="10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2"/>
      <c r="N498" s="2"/>
      <c r="O498" s="2"/>
      <c r="P498" s="2"/>
      <c r="Q498" s="10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2"/>
      <c r="N499" s="2"/>
      <c r="O499" s="2"/>
      <c r="P499" s="2"/>
      <c r="Q499" s="10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2"/>
      <c r="N500" s="2"/>
      <c r="O500" s="2"/>
      <c r="P500" s="2"/>
      <c r="Q500" s="10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2"/>
      <c r="N501" s="2"/>
      <c r="O501" s="2"/>
      <c r="P501" s="2"/>
      <c r="Q501" s="10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2"/>
      <c r="N502" s="2"/>
      <c r="O502" s="2"/>
      <c r="P502" s="2"/>
      <c r="Q502" s="10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2"/>
      <c r="N503" s="2"/>
      <c r="O503" s="2"/>
      <c r="P503" s="2"/>
      <c r="Q503" s="10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2"/>
      <c r="N504" s="2"/>
      <c r="O504" s="2"/>
      <c r="P504" s="2"/>
      <c r="Q504" s="10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2"/>
      <c r="N505" s="2"/>
      <c r="O505" s="2"/>
      <c r="P505" s="2"/>
      <c r="Q505" s="10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2"/>
      <c r="N506" s="2"/>
      <c r="O506" s="2"/>
      <c r="P506" s="2"/>
      <c r="Q506" s="10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2"/>
      <c r="N507" s="2"/>
      <c r="O507" s="2"/>
      <c r="P507" s="2"/>
      <c r="Q507" s="10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2"/>
      <c r="N508" s="2"/>
      <c r="O508" s="2"/>
      <c r="P508" s="2"/>
      <c r="Q508" s="10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2"/>
      <c r="N509" s="2"/>
      <c r="O509" s="2"/>
      <c r="P509" s="2"/>
      <c r="Q509" s="10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2"/>
      <c r="N510" s="2"/>
      <c r="O510" s="2"/>
      <c r="P510" s="2"/>
      <c r="Q510" s="10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2"/>
      <c r="N511" s="2"/>
      <c r="O511" s="2"/>
      <c r="P511" s="2"/>
      <c r="Q511" s="10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2"/>
      <c r="N512" s="2"/>
      <c r="O512" s="2"/>
      <c r="P512" s="2"/>
      <c r="Q512" s="10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2"/>
      <c r="N513" s="2"/>
      <c r="O513" s="2"/>
      <c r="P513" s="2"/>
      <c r="Q513" s="10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2"/>
      <c r="N514" s="2"/>
      <c r="O514" s="2"/>
      <c r="P514" s="2"/>
      <c r="Q514" s="10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2"/>
      <c r="N515" s="2"/>
      <c r="O515" s="2"/>
      <c r="P515" s="2"/>
      <c r="Q515" s="10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2"/>
      <c r="N516" s="2"/>
      <c r="O516" s="2"/>
      <c r="P516" s="2"/>
      <c r="Q516" s="10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2"/>
      <c r="N517" s="2"/>
      <c r="O517" s="2"/>
      <c r="P517" s="2"/>
      <c r="Q517" s="10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2"/>
      <c r="N518" s="2"/>
      <c r="O518" s="2"/>
      <c r="P518" s="2"/>
      <c r="Q518" s="10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2"/>
      <c r="N519" s="2"/>
      <c r="O519" s="2"/>
      <c r="P519" s="2"/>
      <c r="Q519" s="10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2"/>
      <c r="N520" s="2"/>
      <c r="O520" s="2"/>
      <c r="P520" s="2"/>
      <c r="Q520" s="10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2"/>
      <c r="N521" s="2"/>
      <c r="O521" s="2"/>
      <c r="P521" s="2"/>
      <c r="Q521" s="10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2"/>
      <c r="N522" s="2"/>
      <c r="O522" s="2"/>
      <c r="P522" s="2"/>
      <c r="Q522" s="10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2"/>
      <c r="N523" s="2"/>
      <c r="O523" s="2"/>
      <c r="P523" s="2"/>
      <c r="Q523" s="10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2"/>
      <c r="N524" s="2"/>
      <c r="O524" s="2"/>
      <c r="P524" s="2"/>
      <c r="Q524" s="10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2"/>
      <c r="N525" s="2"/>
      <c r="O525" s="2"/>
      <c r="P525" s="2"/>
      <c r="Q525" s="10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2"/>
      <c r="N526" s="2"/>
      <c r="O526" s="2"/>
      <c r="P526" s="2"/>
      <c r="Q526" s="10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2"/>
      <c r="N527" s="2"/>
      <c r="O527" s="2"/>
      <c r="P527" s="2"/>
      <c r="Q527" s="10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2"/>
      <c r="N528" s="2"/>
      <c r="O528" s="2"/>
      <c r="P528" s="2"/>
      <c r="Q528" s="10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2"/>
      <c r="N529" s="2"/>
      <c r="O529" s="2"/>
      <c r="P529" s="2"/>
      <c r="Q529" s="10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2"/>
      <c r="N530" s="2"/>
      <c r="O530" s="2"/>
      <c r="P530" s="2"/>
      <c r="Q530" s="10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2"/>
      <c r="N531" s="2"/>
      <c r="O531" s="2"/>
      <c r="P531" s="2"/>
      <c r="Q531" s="10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2"/>
      <c r="N532" s="2"/>
      <c r="O532" s="2"/>
      <c r="P532" s="2"/>
      <c r="Q532" s="10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2"/>
      <c r="N533" s="2"/>
      <c r="O533" s="2"/>
      <c r="P533" s="2"/>
      <c r="Q533" s="10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2"/>
      <c r="N534" s="2"/>
      <c r="O534" s="2"/>
      <c r="P534" s="2"/>
      <c r="Q534" s="10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2"/>
      <c r="N535" s="2"/>
      <c r="O535" s="2"/>
      <c r="P535" s="2"/>
      <c r="Q535" s="10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2"/>
      <c r="N536" s="2"/>
      <c r="O536" s="2"/>
      <c r="P536" s="2"/>
      <c r="Q536" s="10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2"/>
      <c r="N537" s="2"/>
      <c r="O537" s="2"/>
      <c r="P537" s="2"/>
      <c r="Q537" s="10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2"/>
      <c r="N538" s="2"/>
      <c r="O538" s="2"/>
      <c r="P538" s="2"/>
      <c r="Q538" s="10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2"/>
      <c r="N539" s="2"/>
      <c r="O539" s="2"/>
      <c r="P539" s="2"/>
      <c r="Q539" s="10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2"/>
      <c r="N540" s="2"/>
      <c r="O540" s="2"/>
      <c r="P540" s="2"/>
      <c r="Q540" s="10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2"/>
      <c r="N541" s="2"/>
      <c r="O541" s="2"/>
      <c r="P541" s="2"/>
      <c r="Q541" s="10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2"/>
      <c r="N542" s="2"/>
      <c r="O542" s="2"/>
      <c r="P542" s="2"/>
      <c r="Q542" s="10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2"/>
      <c r="N543" s="2"/>
      <c r="O543" s="2"/>
      <c r="P543" s="2"/>
      <c r="Q543" s="10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2"/>
      <c r="N544" s="2"/>
      <c r="O544" s="2"/>
      <c r="P544" s="2"/>
      <c r="Q544" s="10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2"/>
      <c r="N545" s="2"/>
      <c r="O545" s="2"/>
      <c r="P545" s="2"/>
      <c r="Q545" s="10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2"/>
      <c r="N546" s="2"/>
      <c r="O546" s="2"/>
      <c r="P546" s="2"/>
      <c r="Q546" s="10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2"/>
      <c r="N547" s="2"/>
      <c r="O547" s="2"/>
      <c r="P547" s="2"/>
      <c r="Q547" s="10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2"/>
      <c r="N548" s="2"/>
      <c r="O548" s="2"/>
      <c r="P548" s="2"/>
      <c r="Q548" s="10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2"/>
      <c r="N549" s="2"/>
      <c r="O549" s="2"/>
      <c r="P549" s="2"/>
      <c r="Q549" s="10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2"/>
      <c r="N550" s="2"/>
      <c r="O550" s="2"/>
      <c r="P550" s="2"/>
      <c r="Q550" s="10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2"/>
      <c r="N551" s="2"/>
      <c r="O551" s="2"/>
      <c r="P551" s="2"/>
      <c r="Q551" s="10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2"/>
      <c r="N552" s="2"/>
      <c r="O552" s="2"/>
      <c r="P552" s="2"/>
      <c r="Q552" s="10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2"/>
      <c r="N553" s="2"/>
      <c r="O553" s="2"/>
      <c r="P553" s="2"/>
      <c r="Q553" s="10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2"/>
      <c r="N554" s="2"/>
      <c r="O554" s="2"/>
      <c r="P554" s="2"/>
      <c r="Q554" s="10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2"/>
      <c r="N555" s="2"/>
      <c r="O555" s="2"/>
      <c r="P555" s="2"/>
      <c r="Q555" s="10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2"/>
      <c r="N556" s="2"/>
      <c r="O556" s="2"/>
      <c r="P556" s="2"/>
      <c r="Q556" s="10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2"/>
      <c r="N557" s="2"/>
      <c r="O557" s="2"/>
      <c r="P557" s="2"/>
      <c r="Q557" s="10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2"/>
      <c r="N558" s="2"/>
      <c r="O558" s="2"/>
      <c r="P558" s="2"/>
      <c r="Q558" s="10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2"/>
      <c r="N559" s="2"/>
      <c r="O559" s="2"/>
      <c r="P559" s="2"/>
      <c r="Q559" s="10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2"/>
      <c r="N560" s="2"/>
      <c r="O560" s="2"/>
      <c r="P560" s="2"/>
      <c r="Q560" s="10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2"/>
      <c r="N561" s="2"/>
      <c r="O561" s="2"/>
      <c r="P561" s="2"/>
      <c r="Q561" s="10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2"/>
      <c r="N562" s="2"/>
      <c r="O562" s="2"/>
      <c r="P562" s="2"/>
      <c r="Q562" s="10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2"/>
      <c r="N563" s="2"/>
      <c r="O563" s="2"/>
      <c r="P563" s="2"/>
      <c r="Q563" s="10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2"/>
      <c r="N564" s="2"/>
      <c r="O564" s="2"/>
      <c r="P564" s="2"/>
      <c r="Q564" s="10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2"/>
      <c r="N565" s="2"/>
      <c r="O565" s="2"/>
      <c r="P565" s="2"/>
      <c r="Q565" s="10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2"/>
      <c r="N566" s="2"/>
      <c r="O566" s="2"/>
      <c r="P566" s="2"/>
      <c r="Q566" s="10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2"/>
      <c r="N567" s="2"/>
      <c r="O567" s="2"/>
      <c r="P567" s="2"/>
      <c r="Q567" s="10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2"/>
      <c r="N568" s="2"/>
      <c r="O568" s="2"/>
      <c r="P568" s="2"/>
      <c r="Q568" s="10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2"/>
      <c r="N569" s="2"/>
      <c r="O569" s="2"/>
      <c r="P569" s="2"/>
      <c r="Q569" s="10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2"/>
      <c r="N570" s="2"/>
      <c r="O570" s="2"/>
      <c r="P570" s="2"/>
      <c r="Q570" s="10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2"/>
      <c r="N571" s="2"/>
      <c r="O571" s="2"/>
      <c r="P571" s="2"/>
      <c r="Q571" s="10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2"/>
      <c r="N572" s="2"/>
      <c r="O572" s="2"/>
      <c r="P572" s="2"/>
      <c r="Q572" s="10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2"/>
      <c r="N573" s="2"/>
      <c r="O573" s="2"/>
      <c r="P573" s="2"/>
      <c r="Q573" s="10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2"/>
      <c r="N574" s="2"/>
      <c r="O574" s="2"/>
      <c r="P574" s="2"/>
      <c r="Q574" s="10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2"/>
      <c r="N575" s="2"/>
      <c r="O575" s="2"/>
      <c r="P575" s="2"/>
      <c r="Q575" s="10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2"/>
      <c r="N576" s="2"/>
      <c r="O576" s="2"/>
      <c r="P576" s="2"/>
      <c r="Q576" s="10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2"/>
      <c r="N577" s="2"/>
      <c r="O577" s="2"/>
      <c r="P577" s="2"/>
      <c r="Q577" s="10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2"/>
      <c r="N578" s="2"/>
      <c r="O578" s="2"/>
      <c r="P578" s="2"/>
      <c r="Q578" s="10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2"/>
      <c r="N579" s="2"/>
      <c r="O579" s="2"/>
      <c r="P579" s="2"/>
      <c r="Q579" s="10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2"/>
      <c r="N580" s="2"/>
      <c r="O580" s="2"/>
      <c r="P580" s="2"/>
      <c r="Q580" s="10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2"/>
      <c r="N581" s="2"/>
      <c r="O581" s="2"/>
      <c r="P581" s="2"/>
      <c r="Q581" s="10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2"/>
      <c r="N582" s="2"/>
      <c r="O582" s="2"/>
      <c r="P582" s="2"/>
      <c r="Q582" s="10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2"/>
      <c r="N583" s="2"/>
      <c r="O583" s="2"/>
      <c r="P583" s="2"/>
      <c r="Q583" s="10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2"/>
      <c r="N584" s="2"/>
      <c r="O584" s="2"/>
      <c r="P584" s="2"/>
      <c r="Q584" s="10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2"/>
      <c r="N585" s="2"/>
      <c r="O585" s="2"/>
      <c r="P585" s="2"/>
      <c r="Q585" s="10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2"/>
      <c r="N586" s="2"/>
      <c r="O586" s="2"/>
      <c r="P586" s="2"/>
      <c r="Q586" s="10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2"/>
      <c r="N587" s="2"/>
      <c r="O587" s="2"/>
      <c r="P587" s="2"/>
      <c r="Q587" s="10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2"/>
      <c r="N588" s="2"/>
      <c r="O588" s="2"/>
      <c r="P588" s="2"/>
      <c r="Q588" s="10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2"/>
      <c r="N589" s="2"/>
      <c r="O589" s="2"/>
      <c r="P589" s="2"/>
      <c r="Q589" s="10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2"/>
      <c r="N590" s="2"/>
      <c r="O590" s="2"/>
      <c r="P590" s="2"/>
      <c r="Q590" s="10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2"/>
      <c r="N591" s="2"/>
      <c r="O591" s="2"/>
      <c r="P591" s="2"/>
      <c r="Q591" s="10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2"/>
      <c r="N592" s="2"/>
      <c r="O592" s="2"/>
      <c r="P592" s="2"/>
      <c r="Q592" s="10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2"/>
      <c r="N593" s="2"/>
      <c r="O593" s="2"/>
      <c r="P593" s="2"/>
      <c r="Q593" s="10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2"/>
      <c r="N594" s="2"/>
      <c r="O594" s="2"/>
      <c r="P594" s="2"/>
      <c r="Q594" s="10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2"/>
      <c r="N595" s="2"/>
      <c r="O595" s="2"/>
      <c r="P595" s="2"/>
      <c r="Q595" s="10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2"/>
      <c r="N596" s="2"/>
      <c r="O596" s="2"/>
      <c r="P596" s="2"/>
      <c r="Q596" s="10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2"/>
      <c r="N597" s="2"/>
      <c r="O597" s="2"/>
      <c r="P597" s="2"/>
      <c r="Q597" s="10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2"/>
      <c r="N598" s="2"/>
      <c r="O598" s="2"/>
      <c r="P598" s="2"/>
      <c r="Q598" s="10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2"/>
      <c r="N599" s="2"/>
      <c r="O599" s="2"/>
      <c r="P599" s="2"/>
      <c r="Q599" s="10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2"/>
      <c r="N600" s="2"/>
      <c r="O600" s="2"/>
      <c r="P600" s="2"/>
      <c r="Q600" s="10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2"/>
      <c r="N601" s="2"/>
      <c r="O601" s="2"/>
      <c r="P601" s="2"/>
      <c r="Q601" s="10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2"/>
      <c r="N602" s="2"/>
      <c r="O602" s="2"/>
      <c r="P602" s="2"/>
      <c r="Q602" s="10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2"/>
      <c r="N603" s="2"/>
      <c r="O603" s="2"/>
      <c r="P603" s="2"/>
      <c r="Q603" s="10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2"/>
      <c r="N604" s="2"/>
      <c r="O604" s="2"/>
      <c r="P604" s="2"/>
      <c r="Q604" s="10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2"/>
      <c r="N605" s="2"/>
      <c r="O605" s="2"/>
      <c r="P605" s="2"/>
      <c r="Q605" s="10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2"/>
      <c r="N606" s="2"/>
      <c r="O606" s="2"/>
      <c r="P606" s="2"/>
      <c r="Q606" s="10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2"/>
      <c r="N607" s="2"/>
      <c r="O607" s="2"/>
      <c r="P607" s="2"/>
      <c r="Q607" s="10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2"/>
      <c r="N608" s="2"/>
      <c r="O608" s="2"/>
      <c r="P608" s="2"/>
      <c r="Q608" s="10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2"/>
      <c r="N609" s="2"/>
      <c r="O609" s="2"/>
      <c r="P609" s="2"/>
      <c r="Q609" s="10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2"/>
      <c r="N610" s="2"/>
      <c r="O610" s="2"/>
      <c r="P610" s="2"/>
      <c r="Q610" s="10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2"/>
      <c r="N611" s="2"/>
      <c r="O611" s="2"/>
      <c r="P611" s="2"/>
      <c r="Q611" s="10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2"/>
      <c r="N612" s="2"/>
      <c r="O612" s="2"/>
      <c r="P612" s="2"/>
      <c r="Q612" s="10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2"/>
      <c r="N613" s="2"/>
      <c r="O613" s="2"/>
      <c r="P613" s="2"/>
      <c r="Q613" s="10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2"/>
      <c r="N614" s="2"/>
      <c r="O614" s="2"/>
      <c r="P614" s="2"/>
      <c r="Q614" s="10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2"/>
      <c r="N615" s="2"/>
      <c r="O615" s="2"/>
      <c r="P615" s="2"/>
      <c r="Q615" s="10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2"/>
      <c r="N616" s="2"/>
      <c r="O616" s="2"/>
      <c r="P616" s="2"/>
      <c r="Q616" s="10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2"/>
      <c r="N617" s="2"/>
      <c r="O617" s="2"/>
      <c r="P617" s="2"/>
      <c r="Q617" s="10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2"/>
      <c r="N618" s="2"/>
      <c r="O618" s="2"/>
      <c r="P618" s="2"/>
      <c r="Q618" s="10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2"/>
      <c r="N619" s="2"/>
      <c r="O619" s="2"/>
      <c r="P619" s="2"/>
      <c r="Q619" s="10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2"/>
      <c r="N620" s="2"/>
      <c r="O620" s="2"/>
      <c r="P620" s="2"/>
      <c r="Q620" s="10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2"/>
      <c r="N621" s="2"/>
      <c r="O621" s="2"/>
      <c r="P621" s="2"/>
      <c r="Q621" s="10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2"/>
      <c r="N622" s="2"/>
      <c r="O622" s="2"/>
      <c r="P622" s="2"/>
      <c r="Q622" s="10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2"/>
      <c r="N623" s="2"/>
      <c r="O623" s="2"/>
      <c r="P623" s="2"/>
      <c r="Q623" s="10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2"/>
      <c r="N624" s="2"/>
      <c r="O624" s="2"/>
      <c r="P624" s="2"/>
      <c r="Q624" s="10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2"/>
      <c r="N625" s="2"/>
      <c r="O625" s="2"/>
      <c r="P625" s="2"/>
      <c r="Q625" s="10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2"/>
      <c r="N626" s="2"/>
      <c r="O626" s="2"/>
      <c r="P626" s="2"/>
      <c r="Q626" s="10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2"/>
      <c r="N627" s="2"/>
      <c r="O627" s="2"/>
      <c r="P627" s="2"/>
      <c r="Q627" s="10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2"/>
      <c r="N628" s="2"/>
      <c r="O628" s="2"/>
      <c r="P628" s="2"/>
      <c r="Q628" s="10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2"/>
      <c r="N629" s="2"/>
      <c r="O629" s="2"/>
      <c r="P629" s="2"/>
      <c r="Q629" s="10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2"/>
      <c r="N630" s="2"/>
      <c r="O630" s="2"/>
      <c r="P630" s="2"/>
      <c r="Q630" s="10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2"/>
      <c r="N631" s="2"/>
      <c r="O631" s="2"/>
      <c r="P631" s="2"/>
      <c r="Q631" s="10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2"/>
      <c r="N632" s="2"/>
      <c r="O632" s="2"/>
      <c r="P632" s="2"/>
      <c r="Q632" s="10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2"/>
      <c r="N633" s="2"/>
      <c r="O633" s="2"/>
      <c r="P633" s="2"/>
      <c r="Q633" s="10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2"/>
      <c r="N634" s="2"/>
      <c r="O634" s="2"/>
      <c r="P634" s="2"/>
      <c r="Q634" s="10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2"/>
      <c r="N635" s="2"/>
      <c r="O635" s="2"/>
      <c r="P635" s="2"/>
      <c r="Q635" s="10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2"/>
      <c r="N636" s="2"/>
      <c r="O636" s="2"/>
      <c r="P636" s="2"/>
      <c r="Q636" s="10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2"/>
      <c r="N637" s="2"/>
      <c r="O637" s="2"/>
      <c r="P637" s="2"/>
      <c r="Q637" s="10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2"/>
      <c r="N638" s="2"/>
      <c r="O638" s="2"/>
      <c r="P638" s="2"/>
      <c r="Q638" s="10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2"/>
      <c r="N639" s="2"/>
      <c r="O639" s="2"/>
      <c r="P639" s="2"/>
      <c r="Q639" s="10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2"/>
      <c r="N640" s="2"/>
      <c r="O640" s="2"/>
      <c r="P640" s="2"/>
      <c r="Q640" s="10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2"/>
      <c r="N641" s="2"/>
      <c r="O641" s="2"/>
      <c r="P641" s="2"/>
      <c r="Q641" s="10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2"/>
      <c r="N642" s="2"/>
      <c r="O642" s="2"/>
      <c r="P642" s="2"/>
      <c r="Q642" s="10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2"/>
      <c r="N643" s="2"/>
      <c r="O643" s="2"/>
      <c r="P643" s="2"/>
      <c r="Q643" s="10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2"/>
      <c r="N644" s="2"/>
      <c r="O644" s="2"/>
      <c r="P644" s="2"/>
      <c r="Q644" s="10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2"/>
      <c r="N645" s="2"/>
      <c r="O645" s="2"/>
      <c r="P645" s="2"/>
      <c r="Q645" s="10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2"/>
      <c r="N646" s="2"/>
      <c r="O646" s="2"/>
      <c r="P646" s="2"/>
      <c r="Q646" s="10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2"/>
      <c r="N647" s="2"/>
      <c r="O647" s="2"/>
      <c r="P647" s="2"/>
      <c r="Q647" s="10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2"/>
      <c r="N648" s="2"/>
      <c r="O648" s="2"/>
      <c r="P648" s="2"/>
      <c r="Q648" s="10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2"/>
      <c r="N649" s="2"/>
      <c r="O649" s="2"/>
      <c r="P649" s="2"/>
      <c r="Q649" s="10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2"/>
      <c r="N650" s="2"/>
      <c r="O650" s="2"/>
      <c r="P650" s="2"/>
      <c r="Q650" s="10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2"/>
      <c r="N651" s="2"/>
      <c r="O651" s="2"/>
      <c r="P651" s="2"/>
      <c r="Q651" s="10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2"/>
      <c r="N652" s="2"/>
      <c r="O652" s="2"/>
      <c r="P652" s="2"/>
      <c r="Q652" s="10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2"/>
      <c r="N653" s="2"/>
      <c r="O653" s="2"/>
      <c r="P653" s="2"/>
      <c r="Q653" s="10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2"/>
      <c r="N654" s="2"/>
      <c r="O654" s="2"/>
      <c r="P654" s="2"/>
      <c r="Q654" s="10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2"/>
      <c r="N655" s="2"/>
      <c r="O655" s="2"/>
      <c r="P655" s="2"/>
      <c r="Q655" s="10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2"/>
      <c r="N656" s="2"/>
      <c r="O656" s="2"/>
      <c r="P656" s="2"/>
      <c r="Q656" s="10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2"/>
      <c r="N657" s="2"/>
      <c r="O657" s="2"/>
      <c r="P657" s="2"/>
      <c r="Q657" s="10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2"/>
      <c r="N658" s="2"/>
      <c r="O658" s="2"/>
      <c r="P658" s="2"/>
      <c r="Q658" s="10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2"/>
      <c r="N659" s="2"/>
      <c r="O659" s="2"/>
      <c r="P659" s="2"/>
      <c r="Q659" s="10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2"/>
      <c r="N660" s="2"/>
      <c r="O660" s="2"/>
      <c r="P660" s="2"/>
      <c r="Q660" s="10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2"/>
      <c r="N661" s="2"/>
      <c r="O661" s="2"/>
      <c r="P661" s="2"/>
      <c r="Q661" s="10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2"/>
      <c r="N662" s="2"/>
      <c r="O662" s="2"/>
      <c r="P662" s="2"/>
      <c r="Q662" s="10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2"/>
      <c r="N663" s="2"/>
      <c r="O663" s="2"/>
      <c r="P663" s="2"/>
      <c r="Q663" s="10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2"/>
      <c r="N664" s="2"/>
      <c r="O664" s="2"/>
      <c r="P664" s="2"/>
      <c r="Q664" s="10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2"/>
      <c r="N665" s="2"/>
      <c r="O665" s="2"/>
      <c r="P665" s="2"/>
      <c r="Q665" s="10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2"/>
      <c r="N666" s="2"/>
      <c r="O666" s="2"/>
      <c r="P666" s="2"/>
      <c r="Q666" s="10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2"/>
      <c r="N667" s="2"/>
      <c r="O667" s="2"/>
      <c r="P667" s="2"/>
      <c r="Q667" s="10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2"/>
      <c r="N668" s="2"/>
      <c r="O668" s="2"/>
      <c r="P668" s="2"/>
      <c r="Q668" s="10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2"/>
      <c r="N669" s="2"/>
      <c r="O669" s="2"/>
      <c r="P669" s="2"/>
      <c r="Q669" s="10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2"/>
      <c r="N670" s="2"/>
      <c r="O670" s="2"/>
      <c r="P670" s="2"/>
      <c r="Q670" s="10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2"/>
      <c r="N671" s="2"/>
      <c r="O671" s="2"/>
      <c r="P671" s="2"/>
      <c r="Q671" s="10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2"/>
      <c r="N672" s="2"/>
      <c r="O672" s="2"/>
      <c r="P672" s="2"/>
      <c r="Q672" s="10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2"/>
      <c r="N673" s="2"/>
      <c r="O673" s="2"/>
      <c r="P673" s="2"/>
      <c r="Q673" s="10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2"/>
      <c r="N674" s="2"/>
      <c r="O674" s="2"/>
      <c r="P674" s="2"/>
      <c r="Q674" s="10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2"/>
      <c r="N675" s="2"/>
      <c r="O675" s="2"/>
      <c r="P675" s="2"/>
      <c r="Q675" s="10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2"/>
      <c r="N676" s="2"/>
      <c r="O676" s="2"/>
      <c r="P676" s="2"/>
      <c r="Q676" s="10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2"/>
      <c r="N677" s="2"/>
      <c r="O677" s="2"/>
      <c r="P677" s="2"/>
      <c r="Q677" s="10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2"/>
      <c r="N678" s="2"/>
      <c r="O678" s="2"/>
      <c r="P678" s="2"/>
      <c r="Q678" s="10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2"/>
      <c r="N679" s="2"/>
      <c r="O679" s="2"/>
      <c r="P679" s="2"/>
      <c r="Q679" s="10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2"/>
      <c r="N680" s="2"/>
      <c r="O680" s="2"/>
      <c r="P680" s="2"/>
      <c r="Q680" s="10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2"/>
      <c r="N681" s="2"/>
      <c r="O681" s="2"/>
      <c r="P681" s="2"/>
      <c r="Q681" s="10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2"/>
      <c r="N682" s="2"/>
      <c r="O682" s="2"/>
      <c r="P682" s="2"/>
      <c r="Q682" s="10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2"/>
      <c r="N683" s="2"/>
      <c r="O683" s="2"/>
      <c r="P683" s="2"/>
      <c r="Q683" s="10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2"/>
      <c r="N684" s="2"/>
      <c r="O684" s="2"/>
      <c r="P684" s="2"/>
      <c r="Q684" s="10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2"/>
      <c r="N685" s="2"/>
      <c r="O685" s="2"/>
      <c r="P685" s="2"/>
      <c r="Q685" s="10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2"/>
      <c r="N686" s="2"/>
      <c r="O686" s="2"/>
      <c r="P686" s="2"/>
      <c r="Q686" s="10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2"/>
      <c r="N687" s="2"/>
      <c r="O687" s="2"/>
      <c r="P687" s="2"/>
      <c r="Q687" s="10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2"/>
      <c r="N688" s="2"/>
      <c r="O688" s="2"/>
      <c r="P688" s="2"/>
      <c r="Q688" s="10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2"/>
      <c r="N689" s="2"/>
      <c r="O689" s="2"/>
      <c r="P689" s="2"/>
      <c r="Q689" s="10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2"/>
      <c r="N690" s="2"/>
      <c r="O690" s="2"/>
      <c r="P690" s="2"/>
      <c r="Q690" s="10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2"/>
      <c r="N691" s="2"/>
      <c r="O691" s="2"/>
      <c r="P691" s="2"/>
      <c r="Q691" s="10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2"/>
      <c r="N692" s="2"/>
      <c r="O692" s="2"/>
      <c r="P692" s="2"/>
      <c r="Q692" s="10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2"/>
      <c r="N693" s="2"/>
      <c r="O693" s="2"/>
      <c r="P693" s="2"/>
      <c r="Q693" s="10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2"/>
      <c r="N694" s="2"/>
      <c r="O694" s="2"/>
      <c r="P694" s="2"/>
      <c r="Q694" s="10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2"/>
      <c r="N695" s="2"/>
      <c r="O695" s="2"/>
      <c r="P695" s="2"/>
      <c r="Q695" s="10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2"/>
      <c r="N696" s="2"/>
      <c r="O696" s="2"/>
      <c r="P696" s="2"/>
      <c r="Q696" s="10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2"/>
      <c r="N697" s="2"/>
      <c r="O697" s="2"/>
      <c r="P697" s="2"/>
      <c r="Q697" s="10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2"/>
      <c r="N698" s="2"/>
      <c r="O698" s="2"/>
      <c r="P698" s="2"/>
      <c r="Q698" s="10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2"/>
      <c r="N699" s="2"/>
      <c r="O699" s="2"/>
      <c r="P699" s="2"/>
      <c r="Q699" s="10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2"/>
      <c r="N700" s="2"/>
      <c r="O700" s="2"/>
      <c r="P700" s="2"/>
      <c r="Q700" s="10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2"/>
      <c r="N701" s="2"/>
      <c r="O701" s="2"/>
      <c r="P701" s="2"/>
      <c r="Q701" s="10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2"/>
      <c r="N702" s="2"/>
      <c r="O702" s="2"/>
      <c r="P702" s="2"/>
      <c r="Q702" s="10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2"/>
      <c r="N703" s="2"/>
      <c r="O703" s="2"/>
      <c r="P703" s="2"/>
      <c r="Q703" s="10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2"/>
      <c r="N704" s="2"/>
      <c r="O704" s="2"/>
      <c r="P704" s="2"/>
      <c r="Q704" s="10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2"/>
      <c r="N705" s="2"/>
      <c r="O705" s="2"/>
      <c r="P705" s="2"/>
      <c r="Q705" s="10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2"/>
      <c r="N706" s="2"/>
      <c r="O706" s="2"/>
      <c r="P706" s="2"/>
      <c r="Q706" s="10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2"/>
      <c r="N707" s="2"/>
      <c r="O707" s="2"/>
      <c r="P707" s="2"/>
      <c r="Q707" s="10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2"/>
      <c r="N708" s="2"/>
      <c r="O708" s="2"/>
      <c r="P708" s="2"/>
      <c r="Q708" s="10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2"/>
      <c r="N709" s="2"/>
      <c r="O709" s="2"/>
      <c r="P709" s="2"/>
      <c r="Q709" s="10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2"/>
      <c r="N710" s="2"/>
      <c r="O710" s="2"/>
      <c r="P710" s="2"/>
      <c r="Q710" s="10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2"/>
      <c r="N711" s="2"/>
      <c r="O711" s="2"/>
      <c r="P711" s="2"/>
      <c r="Q711" s="10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2"/>
      <c r="N712" s="2"/>
      <c r="O712" s="2"/>
      <c r="P712" s="2"/>
      <c r="Q712" s="10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2"/>
      <c r="N713" s="2"/>
      <c r="O713" s="2"/>
      <c r="P713" s="2"/>
      <c r="Q713" s="10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2"/>
      <c r="N714" s="2"/>
      <c r="O714" s="2"/>
      <c r="P714" s="2"/>
      <c r="Q714" s="10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2"/>
      <c r="N715" s="2"/>
      <c r="O715" s="2"/>
      <c r="P715" s="2"/>
      <c r="Q715" s="10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2"/>
      <c r="N716" s="2"/>
      <c r="O716" s="2"/>
      <c r="P716" s="2"/>
      <c r="Q716" s="10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2"/>
      <c r="N717" s="2"/>
      <c r="O717" s="2"/>
      <c r="P717" s="2"/>
      <c r="Q717" s="10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2"/>
      <c r="N718" s="2"/>
      <c r="O718" s="2"/>
      <c r="P718" s="2"/>
      <c r="Q718" s="10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2"/>
      <c r="N719" s="2"/>
      <c r="O719" s="2"/>
      <c r="P719" s="2"/>
      <c r="Q719" s="10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2"/>
      <c r="N720" s="2"/>
      <c r="O720" s="2"/>
      <c r="P720" s="2"/>
      <c r="Q720" s="10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2"/>
      <c r="N721" s="2"/>
      <c r="O721" s="2"/>
      <c r="P721" s="2"/>
      <c r="Q721" s="10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2"/>
      <c r="N722" s="2"/>
      <c r="O722" s="2"/>
      <c r="P722" s="2"/>
      <c r="Q722" s="10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2"/>
      <c r="N723" s="2"/>
      <c r="O723" s="2"/>
      <c r="P723" s="2"/>
      <c r="Q723" s="10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2"/>
      <c r="N724" s="2"/>
      <c r="O724" s="2"/>
      <c r="P724" s="2"/>
      <c r="Q724" s="10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2"/>
      <c r="N725" s="2"/>
      <c r="O725" s="2"/>
      <c r="P725" s="2"/>
      <c r="Q725" s="10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2"/>
      <c r="N726" s="2"/>
      <c r="O726" s="2"/>
      <c r="P726" s="2"/>
      <c r="Q726" s="10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2"/>
      <c r="N727" s="2"/>
      <c r="O727" s="2"/>
      <c r="P727" s="2"/>
      <c r="Q727" s="10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2"/>
      <c r="N728" s="2"/>
      <c r="O728" s="2"/>
      <c r="P728" s="2"/>
      <c r="Q728" s="10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2"/>
      <c r="N729" s="2"/>
      <c r="O729" s="2"/>
      <c r="P729" s="2"/>
      <c r="Q729" s="10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2"/>
      <c r="N730" s="2"/>
      <c r="O730" s="2"/>
      <c r="P730" s="2"/>
      <c r="Q730" s="10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2"/>
      <c r="N731" s="2"/>
      <c r="O731" s="2"/>
      <c r="P731" s="2"/>
      <c r="Q731" s="10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2"/>
      <c r="N732" s="2"/>
      <c r="O732" s="2"/>
      <c r="P732" s="2"/>
      <c r="Q732" s="10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2"/>
      <c r="N733" s="2"/>
      <c r="O733" s="2"/>
      <c r="P733" s="2"/>
      <c r="Q733" s="10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2"/>
      <c r="N734" s="2"/>
      <c r="O734" s="2"/>
      <c r="P734" s="2"/>
      <c r="Q734" s="10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2"/>
      <c r="N735" s="2"/>
      <c r="O735" s="2"/>
      <c r="P735" s="2"/>
      <c r="Q735" s="10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2"/>
      <c r="N736" s="2"/>
      <c r="O736" s="2"/>
      <c r="P736" s="2"/>
      <c r="Q736" s="10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2"/>
      <c r="N737" s="2"/>
      <c r="O737" s="2"/>
      <c r="P737" s="2"/>
      <c r="Q737" s="10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2"/>
      <c r="N738" s="2"/>
      <c r="O738" s="2"/>
      <c r="P738" s="2"/>
      <c r="Q738" s="10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2"/>
      <c r="N739" s="2"/>
      <c r="O739" s="2"/>
      <c r="P739" s="2"/>
      <c r="Q739" s="10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2"/>
      <c r="N740" s="2"/>
      <c r="O740" s="2"/>
      <c r="P740" s="2"/>
      <c r="Q740" s="10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2"/>
      <c r="N741" s="2"/>
      <c r="O741" s="2"/>
      <c r="P741" s="2"/>
      <c r="Q741" s="10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2"/>
      <c r="N742" s="2"/>
      <c r="O742" s="2"/>
      <c r="P742" s="2"/>
      <c r="Q742" s="10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2"/>
      <c r="N743" s="2"/>
      <c r="O743" s="2"/>
      <c r="P743" s="2"/>
      <c r="Q743" s="10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2"/>
      <c r="N744" s="2"/>
      <c r="O744" s="2"/>
      <c r="P744" s="2"/>
      <c r="Q744" s="10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2"/>
      <c r="N745" s="2"/>
      <c r="O745" s="2"/>
      <c r="P745" s="2"/>
      <c r="Q745" s="10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2"/>
      <c r="N746" s="2"/>
      <c r="O746" s="2"/>
      <c r="P746" s="2"/>
      <c r="Q746" s="10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2"/>
      <c r="N747" s="2"/>
      <c r="O747" s="2"/>
      <c r="P747" s="2"/>
      <c r="Q747" s="10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2"/>
      <c r="N748" s="2"/>
      <c r="O748" s="2"/>
      <c r="P748" s="2"/>
      <c r="Q748" s="10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2"/>
      <c r="N749" s="2"/>
      <c r="O749" s="2"/>
      <c r="P749" s="2"/>
      <c r="Q749" s="10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2"/>
      <c r="N750" s="2"/>
      <c r="O750" s="2"/>
      <c r="P750" s="2"/>
      <c r="Q750" s="10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2"/>
      <c r="N751" s="2"/>
      <c r="O751" s="2"/>
      <c r="P751" s="2"/>
      <c r="Q751" s="10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2"/>
      <c r="N752" s="2"/>
      <c r="O752" s="2"/>
      <c r="P752" s="2"/>
      <c r="Q752" s="10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2"/>
      <c r="N753" s="2"/>
      <c r="O753" s="2"/>
      <c r="P753" s="2"/>
      <c r="Q753" s="10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2"/>
      <c r="N754" s="2"/>
      <c r="O754" s="2"/>
      <c r="P754" s="2"/>
      <c r="Q754" s="10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2"/>
      <c r="N755" s="2"/>
      <c r="O755" s="2"/>
      <c r="P755" s="2"/>
      <c r="Q755" s="10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2"/>
      <c r="N756" s="2"/>
      <c r="O756" s="2"/>
      <c r="P756" s="2"/>
      <c r="Q756" s="10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2"/>
      <c r="N757" s="2"/>
      <c r="O757" s="2"/>
      <c r="P757" s="2"/>
      <c r="Q757" s="10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2"/>
      <c r="N758" s="2"/>
      <c r="O758" s="2"/>
      <c r="P758" s="2"/>
      <c r="Q758" s="10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2"/>
      <c r="N759" s="2"/>
      <c r="O759" s="2"/>
      <c r="P759" s="2"/>
      <c r="Q759" s="10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2"/>
      <c r="N760" s="2"/>
      <c r="O760" s="2"/>
      <c r="P760" s="2"/>
      <c r="Q760" s="10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2"/>
      <c r="N761" s="2"/>
      <c r="O761" s="2"/>
      <c r="P761" s="2"/>
      <c r="Q761" s="10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2"/>
      <c r="N762" s="2"/>
      <c r="O762" s="2"/>
      <c r="P762" s="2"/>
      <c r="Q762" s="10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2"/>
      <c r="N763" s="2"/>
      <c r="O763" s="2"/>
      <c r="P763" s="2"/>
      <c r="Q763" s="10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2"/>
      <c r="N764" s="2"/>
      <c r="O764" s="2"/>
      <c r="P764" s="2"/>
      <c r="Q764" s="10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2"/>
      <c r="N765" s="2"/>
      <c r="O765" s="2"/>
      <c r="P765" s="2"/>
      <c r="Q765" s="10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2"/>
      <c r="N766" s="2"/>
      <c r="O766" s="2"/>
      <c r="P766" s="2"/>
      <c r="Q766" s="10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2"/>
      <c r="N767" s="2"/>
      <c r="O767" s="2"/>
      <c r="P767" s="2"/>
      <c r="Q767" s="10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2"/>
      <c r="N768" s="2"/>
      <c r="O768" s="2"/>
      <c r="P768" s="2"/>
      <c r="Q768" s="10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2"/>
      <c r="N769" s="2"/>
      <c r="O769" s="2"/>
      <c r="P769" s="2"/>
      <c r="Q769" s="10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2"/>
      <c r="N770" s="2"/>
      <c r="O770" s="2"/>
      <c r="P770" s="2"/>
      <c r="Q770" s="10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2"/>
      <c r="N771" s="2"/>
      <c r="O771" s="2"/>
      <c r="P771" s="2"/>
      <c r="Q771" s="10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2"/>
      <c r="N772" s="2"/>
      <c r="O772" s="2"/>
      <c r="P772" s="2"/>
      <c r="Q772" s="10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2"/>
      <c r="N773" s="2"/>
      <c r="O773" s="2"/>
      <c r="P773" s="2"/>
      <c r="Q773" s="10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2"/>
      <c r="N774" s="2"/>
      <c r="O774" s="2"/>
      <c r="P774" s="2"/>
      <c r="Q774" s="10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2"/>
      <c r="N775" s="2"/>
      <c r="O775" s="2"/>
      <c r="P775" s="2"/>
      <c r="Q775" s="10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2"/>
      <c r="N776" s="2"/>
      <c r="O776" s="2"/>
      <c r="P776" s="2"/>
      <c r="Q776" s="10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2"/>
      <c r="N777" s="2"/>
      <c r="O777" s="2"/>
      <c r="P777" s="2"/>
      <c r="Q777" s="10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2"/>
      <c r="N778" s="2"/>
      <c r="O778" s="2"/>
      <c r="P778" s="2"/>
      <c r="Q778" s="10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2"/>
      <c r="N779" s="2"/>
      <c r="O779" s="2"/>
      <c r="P779" s="2"/>
      <c r="Q779" s="10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2"/>
      <c r="N780" s="2"/>
      <c r="O780" s="2"/>
      <c r="P780" s="2"/>
      <c r="Q780" s="10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2"/>
      <c r="N781" s="2"/>
      <c r="O781" s="2"/>
      <c r="P781" s="2"/>
      <c r="Q781" s="10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2"/>
      <c r="N782" s="2"/>
      <c r="O782" s="2"/>
      <c r="P782" s="2"/>
      <c r="Q782" s="10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2"/>
      <c r="N783" s="2"/>
      <c r="O783" s="2"/>
      <c r="P783" s="2"/>
      <c r="Q783" s="10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2"/>
      <c r="N784" s="2"/>
      <c r="O784" s="2"/>
      <c r="P784" s="2"/>
      <c r="Q784" s="10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2"/>
      <c r="N785" s="2"/>
      <c r="O785" s="2"/>
      <c r="P785" s="2"/>
      <c r="Q785" s="10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2"/>
      <c r="N786" s="2"/>
      <c r="O786" s="2"/>
      <c r="P786" s="2"/>
      <c r="Q786" s="10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2"/>
      <c r="N787" s="2"/>
      <c r="O787" s="2"/>
      <c r="P787" s="2"/>
      <c r="Q787" s="10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2"/>
      <c r="N788" s="2"/>
      <c r="O788" s="2"/>
      <c r="P788" s="2"/>
      <c r="Q788" s="10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2"/>
      <c r="N789" s="2"/>
      <c r="O789" s="2"/>
      <c r="P789" s="2"/>
      <c r="Q789" s="10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2"/>
      <c r="N790" s="2"/>
      <c r="O790" s="2"/>
      <c r="P790" s="2"/>
      <c r="Q790" s="10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2"/>
      <c r="N791" s="2"/>
      <c r="O791" s="2"/>
      <c r="P791" s="2"/>
      <c r="Q791" s="10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2"/>
      <c r="N792" s="2"/>
      <c r="O792" s="2"/>
      <c r="P792" s="2"/>
      <c r="Q792" s="10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2"/>
      <c r="N793" s="2"/>
      <c r="O793" s="2"/>
      <c r="P793" s="2"/>
      <c r="Q793" s="10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2"/>
      <c r="N794" s="2"/>
      <c r="O794" s="2"/>
      <c r="P794" s="2"/>
      <c r="Q794" s="10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2"/>
      <c r="N795" s="2"/>
      <c r="O795" s="2"/>
      <c r="P795" s="2"/>
      <c r="Q795" s="10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2"/>
      <c r="N796" s="2"/>
      <c r="O796" s="2"/>
      <c r="P796" s="2"/>
      <c r="Q796" s="10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2"/>
      <c r="N797" s="2"/>
      <c r="O797" s="2"/>
      <c r="P797" s="2"/>
      <c r="Q797" s="10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2"/>
      <c r="N798" s="2"/>
      <c r="O798" s="2"/>
      <c r="P798" s="2"/>
      <c r="Q798" s="10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2"/>
      <c r="N799" s="2"/>
      <c r="O799" s="2"/>
      <c r="P799" s="2"/>
      <c r="Q799" s="10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2"/>
      <c r="N800" s="2"/>
      <c r="O800" s="2"/>
      <c r="P800" s="2"/>
      <c r="Q800" s="10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2"/>
      <c r="N801" s="2"/>
      <c r="O801" s="2"/>
      <c r="P801" s="2"/>
      <c r="Q801" s="10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2"/>
      <c r="N802" s="2"/>
      <c r="O802" s="2"/>
      <c r="P802" s="2"/>
      <c r="Q802" s="10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2"/>
      <c r="N803" s="2"/>
      <c r="O803" s="2"/>
      <c r="P803" s="2"/>
      <c r="Q803" s="10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2"/>
      <c r="N804" s="2"/>
      <c r="O804" s="2"/>
      <c r="P804" s="2"/>
      <c r="Q804" s="10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2"/>
      <c r="N805" s="2"/>
      <c r="O805" s="2"/>
      <c r="P805" s="2"/>
      <c r="Q805" s="10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2"/>
      <c r="N806" s="2"/>
      <c r="O806" s="2"/>
      <c r="P806" s="2"/>
      <c r="Q806" s="10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2"/>
      <c r="N807" s="2"/>
      <c r="O807" s="2"/>
      <c r="P807" s="2"/>
      <c r="Q807" s="10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2"/>
      <c r="N808" s="2"/>
      <c r="O808" s="2"/>
      <c r="P808" s="2"/>
      <c r="Q808" s="10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2"/>
      <c r="N809" s="2"/>
      <c r="O809" s="2"/>
      <c r="P809" s="2"/>
      <c r="Q809" s="10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2"/>
      <c r="N810" s="2"/>
      <c r="O810" s="2"/>
      <c r="P810" s="2"/>
      <c r="Q810" s="10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2"/>
      <c r="N811" s="2"/>
      <c r="O811" s="2"/>
      <c r="P811" s="2"/>
      <c r="Q811" s="10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2"/>
      <c r="N812" s="2"/>
      <c r="O812" s="2"/>
      <c r="P812" s="2"/>
      <c r="Q812" s="10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2"/>
      <c r="N813" s="2"/>
      <c r="O813" s="2"/>
      <c r="P813" s="2"/>
      <c r="Q813" s="10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2"/>
      <c r="N814" s="2"/>
      <c r="O814" s="2"/>
      <c r="P814" s="2"/>
      <c r="Q814" s="10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2"/>
      <c r="N815" s="2"/>
      <c r="O815" s="2"/>
      <c r="P815" s="2"/>
      <c r="Q815" s="10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2"/>
      <c r="N816" s="2"/>
      <c r="O816" s="2"/>
      <c r="P816" s="2"/>
      <c r="Q816" s="10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2"/>
      <c r="N817" s="2"/>
      <c r="O817" s="2"/>
      <c r="P817" s="2"/>
      <c r="Q817" s="10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2"/>
      <c r="N818" s="2"/>
      <c r="O818" s="2"/>
      <c r="P818" s="2"/>
      <c r="Q818" s="10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2"/>
      <c r="N819" s="2"/>
      <c r="O819" s="2"/>
      <c r="P819" s="2"/>
      <c r="Q819" s="10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2"/>
      <c r="N820" s="2"/>
      <c r="O820" s="2"/>
      <c r="P820" s="2"/>
      <c r="Q820" s="10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2"/>
      <c r="N821" s="2"/>
      <c r="O821" s="2"/>
      <c r="P821" s="2"/>
      <c r="Q821" s="10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2"/>
      <c r="N822" s="2"/>
      <c r="O822" s="2"/>
      <c r="P822" s="2"/>
      <c r="Q822" s="10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2"/>
      <c r="N823" s="2"/>
      <c r="O823" s="2"/>
      <c r="P823" s="2"/>
      <c r="Q823" s="10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2"/>
      <c r="N824" s="2"/>
      <c r="O824" s="2"/>
      <c r="P824" s="2"/>
      <c r="Q824" s="10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2"/>
      <c r="N825" s="2"/>
      <c r="O825" s="2"/>
      <c r="P825" s="2"/>
      <c r="Q825" s="10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2"/>
      <c r="N826" s="2"/>
      <c r="O826" s="2"/>
      <c r="P826" s="2"/>
      <c r="Q826" s="10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2"/>
      <c r="N827" s="2"/>
      <c r="O827" s="2"/>
      <c r="P827" s="2"/>
      <c r="Q827" s="10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2"/>
      <c r="N828" s="2"/>
      <c r="O828" s="2"/>
      <c r="P828" s="2"/>
      <c r="Q828" s="10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2"/>
      <c r="N829" s="2"/>
      <c r="O829" s="2"/>
      <c r="P829" s="2"/>
      <c r="Q829" s="10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2"/>
      <c r="N830" s="2"/>
      <c r="O830" s="2"/>
      <c r="P830" s="2"/>
      <c r="Q830" s="10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2"/>
      <c r="N831" s="2"/>
      <c r="O831" s="2"/>
      <c r="P831" s="2"/>
      <c r="Q831" s="10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2"/>
      <c r="N832" s="2"/>
      <c r="O832" s="2"/>
      <c r="P832" s="2"/>
      <c r="Q832" s="10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2"/>
      <c r="N833" s="2"/>
      <c r="O833" s="2"/>
      <c r="P833" s="2"/>
      <c r="Q833" s="10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2"/>
      <c r="N834" s="2"/>
      <c r="O834" s="2"/>
      <c r="P834" s="2"/>
      <c r="Q834" s="10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2"/>
      <c r="N835" s="2"/>
      <c r="O835" s="2"/>
      <c r="P835" s="2"/>
      <c r="Q835" s="10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2"/>
      <c r="N836" s="2"/>
      <c r="O836" s="2"/>
      <c r="P836" s="2"/>
      <c r="Q836" s="10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2"/>
      <c r="N837" s="2"/>
      <c r="O837" s="2"/>
      <c r="P837" s="2"/>
      <c r="Q837" s="10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2"/>
      <c r="N838" s="2"/>
      <c r="O838" s="2"/>
      <c r="P838" s="2"/>
      <c r="Q838" s="10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2"/>
      <c r="N839" s="2"/>
      <c r="O839" s="2"/>
      <c r="P839" s="2"/>
      <c r="Q839" s="10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2"/>
      <c r="N840" s="2"/>
      <c r="O840" s="2"/>
      <c r="P840" s="2"/>
      <c r="Q840" s="10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2"/>
      <c r="N841" s="2"/>
      <c r="O841" s="2"/>
      <c r="P841" s="2"/>
      <c r="Q841" s="10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2"/>
      <c r="N842" s="2"/>
      <c r="O842" s="2"/>
      <c r="P842" s="2"/>
      <c r="Q842" s="10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2"/>
      <c r="N843" s="2"/>
      <c r="O843" s="2"/>
      <c r="P843" s="2"/>
      <c r="Q843" s="10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2"/>
      <c r="N844" s="2"/>
      <c r="O844" s="2"/>
      <c r="P844" s="2"/>
      <c r="Q844" s="10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2"/>
      <c r="N845" s="2"/>
      <c r="O845" s="2"/>
      <c r="P845" s="2"/>
      <c r="Q845" s="10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2"/>
      <c r="N846" s="2"/>
      <c r="O846" s="2"/>
      <c r="P846" s="2"/>
      <c r="Q846" s="10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2"/>
      <c r="N847" s="2"/>
      <c r="O847" s="2"/>
      <c r="P847" s="2"/>
      <c r="Q847" s="10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2"/>
      <c r="N848" s="2"/>
      <c r="O848" s="2"/>
      <c r="P848" s="2"/>
      <c r="Q848" s="10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2"/>
      <c r="N849" s="2"/>
      <c r="O849" s="2"/>
      <c r="P849" s="2"/>
      <c r="Q849" s="10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2"/>
      <c r="N850" s="2"/>
      <c r="O850" s="2"/>
      <c r="P850" s="2"/>
      <c r="Q850" s="10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2"/>
      <c r="N851" s="2"/>
      <c r="O851" s="2"/>
      <c r="P851" s="2"/>
      <c r="Q851" s="10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2"/>
      <c r="N852" s="2"/>
      <c r="O852" s="2"/>
      <c r="P852" s="2"/>
      <c r="Q852" s="10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2"/>
      <c r="N853" s="2"/>
      <c r="O853" s="2"/>
      <c r="P853" s="2"/>
      <c r="Q853" s="10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2"/>
      <c r="N854" s="2"/>
      <c r="O854" s="2"/>
      <c r="P854" s="2"/>
      <c r="Q854" s="10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2"/>
      <c r="N855" s="2"/>
      <c r="O855" s="2"/>
      <c r="P855" s="2"/>
      <c r="Q855" s="10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2"/>
      <c r="N856" s="2"/>
      <c r="O856" s="2"/>
      <c r="P856" s="2"/>
      <c r="Q856" s="10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2"/>
      <c r="N857" s="2"/>
      <c r="O857" s="2"/>
      <c r="P857" s="2"/>
      <c r="Q857" s="10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2"/>
      <c r="N858" s="2"/>
      <c r="O858" s="2"/>
      <c r="P858" s="2"/>
      <c r="Q858" s="10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2"/>
      <c r="N859" s="2"/>
      <c r="O859" s="2"/>
      <c r="P859" s="2"/>
      <c r="Q859" s="10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2"/>
      <c r="N860" s="2"/>
      <c r="O860" s="2"/>
      <c r="P860" s="2"/>
      <c r="Q860" s="10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2"/>
      <c r="N861" s="2"/>
      <c r="O861" s="2"/>
      <c r="P861" s="2"/>
      <c r="Q861" s="10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2"/>
      <c r="N862" s="2"/>
      <c r="O862" s="2"/>
      <c r="P862" s="2"/>
      <c r="Q862" s="10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2"/>
      <c r="N863" s="2"/>
      <c r="O863" s="2"/>
      <c r="P863" s="2"/>
      <c r="Q863" s="10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2"/>
      <c r="N864" s="2"/>
      <c r="O864" s="2"/>
      <c r="P864" s="2"/>
      <c r="Q864" s="10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2"/>
      <c r="N865" s="2"/>
      <c r="O865" s="2"/>
      <c r="P865" s="2"/>
      <c r="Q865" s="10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2"/>
      <c r="N866" s="2"/>
      <c r="O866" s="2"/>
      <c r="P866" s="2"/>
      <c r="Q866" s="10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2"/>
      <c r="N867" s="2"/>
      <c r="O867" s="2"/>
      <c r="P867" s="2"/>
      <c r="Q867" s="10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2"/>
      <c r="N868" s="2"/>
      <c r="O868" s="2"/>
      <c r="P868" s="2"/>
      <c r="Q868" s="10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2"/>
      <c r="N869" s="2"/>
      <c r="O869" s="2"/>
      <c r="P869" s="2"/>
      <c r="Q869" s="10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2"/>
      <c r="N870" s="2"/>
      <c r="O870" s="2"/>
      <c r="P870" s="2"/>
      <c r="Q870" s="10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2"/>
      <c r="N871" s="2"/>
      <c r="O871" s="2"/>
      <c r="P871" s="2"/>
      <c r="Q871" s="10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2"/>
      <c r="N872" s="2"/>
      <c r="O872" s="2"/>
      <c r="P872" s="2"/>
      <c r="Q872" s="10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2"/>
      <c r="N873" s="2"/>
      <c r="O873" s="2"/>
      <c r="P873" s="2"/>
      <c r="Q873" s="10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2"/>
      <c r="N874" s="2"/>
      <c r="O874" s="2"/>
      <c r="P874" s="2"/>
      <c r="Q874" s="10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2"/>
      <c r="N875" s="2"/>
      <c r="O875" s="2"/>
      <c r="P875" s="2"/>
      <c r="Q875" s="10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2"/>
      <c r="N876" s="2"/>
      <c r="O876" s="2"/>
      <c r="P876" s="2"/>
      <c r="Q876" s="10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2"/>
      <c r="N877" s="2"/>
      <c r="O877" s="2"/>
      <c r="P877" s="2"/>
      <c r="Q877" s="10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2"/>
      <c r="N878" s="2"/>
      <c r="O878" s="2"/>
      <c r="P878" s="2"/>
      <c r="Q878" s="10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2"/>
      <c r="N879" s="2"/>
      <c r="O879" s="2"/>
      <c r="P879" s="2"/>
      <c r="Q879" s="10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2"/>
      <c r="N880" s="2"/>
      <c r="O880" s="2"/>
      <c r="P880" s="2"/>
      <c r="Q880" s="10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2"/>
      <c r="N881" s="2"/>
      <c r="O881" s="2"/>
      <c r="P881" s="2"/>
      <c r="Q881" s="10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2"/>
      <c r="N882" s="2"/>
      <c r="O882" s="2"/>
      <c r="P882" s="2"/>
      <c r="Q882" s="10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2"/>
      <c r="N883" s="2"/>
      <c r="O883" s="2"/>
      <c r="P883" s="2"/>
      <c r="Q883" s="10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2"/>
      <c r="N884" s="2"/>
      <c r="O884" s="2"/>
      <c r="P884" s="2"/>
      <c r="Q884" s="10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2"/>
      <c r="N885" s="2"/>
      <c r="O885" s="2"/>
      <c r="P885" s="2"/>
      <c r="Q885" s="10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2"/>
      <c r="N886" s="2"/>
      <c r="O886" s="2"/>
      <c r="P886" s="2"/>
      <c r="Q886" s="10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2"/>
      <c r="N887" s="2"/>
      <c r="O887" s="2"/>
      <c r="P887" s="2"/>
      <c r="Q887" s="10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2"/>
      <c r="N888" s="2"/>
      <c r="O888" s="2"/>
      <c r="P888" s="2"/>
      <c r="Q888" s="10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2"/>
      <c r="N889" s="2"/>
      <c r="O889" s="2"/>
      <c r="P889" s="2"/>
      <c r="Q889" s="10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2"/>
      <c r="N890" s="2"/>
      <c r="O890" s="2"/>
      <c r="P890" s="2"/>
      <c r="Q890" s="10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2"/>
      <c r="N891" s="2"/>
      <c r="O891" s="2"/>
      <c r="P891" s="2"/>
      <c r="Q891" s="10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2"/>
      <c r="N892" s="2"/>
      <c r="O892" s="2"/>
      <c r="P892" s="2"/>
      <c r="Q892" s="10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2"/>
      <c r="N893" s="2"/>
      <c r="O893" s="2"/>
      <c r="P893" s="2"/>
      <c r="Q893" s="10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2"/>
      <c r="N894" s="2"/>
      <c r="O894" s="2"/>
      <c r="P894" s="2"/>
      <c r="Q894" s="10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2"/>
      <c r="N895" s="2"/>
      <c r="O895" s="2"/>
      <c r="P895" s="2"/>
      <c r="Q895" s="10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2"/>
      <c r="N896" s="2"/>
      <c r="O896" s="2"/>
      <c r="P896" s="2"/>
      <c r="Q896" s="10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2"/>
      <c r="N897" s="2"/>
      <c r="O897" s="2"/>
      <c r="P897" s="2"/>
      <c r="Q897" s="10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2"/>
      <c r="N898" s="2"/>
      <c r="O898" s="2"/>
      <c r="P898" s="2"/>
      <c r="Q898" s="10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2"/>
      <c r="N899" s="2"/>
      <c r="O899" s="2"/>
      <c r="P899" s="2"/>
      <c r="Q899" s="10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2"/>
      <c r="N900" s="2"/>
      <c r="O900" s="2"/>
      <c r="P900" s="2"/>
      <c r="Q900" s="10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2"/>
      <c r="N901" s="2"/>
      <c r="O901" s="2"/>
      <c r="P901" s="2"/>
      <c r="Q901" s="10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2"/>
      <c r="N902" s="2"/>
      <c r="O902" s="2"/>
      <c r="P902" s="2"/>
      <c r="Q902" s="10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2"/>
      <c r="N903" s="2"/>
      <c r="O903" s="2"/>
      <c r="P903" s="2"/>
      <c r="Q903" s="10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2"/>
      <c r="N904" s="2"/>
      <c r="O904" s="2"/>
      <c r="P904" s="2"/>
      <c r="Q904" s="10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2"/>
      <c r="N905" s="2"/>
      <c r="O905" s="2"/>
      <c r="P905" s="2"/>
      <c r="Q905" s="10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2"/>
      <c r="N906" s="2"/>
      <c r="O906" s="2"/>
      <c r="P906" s="2"/>
      <c r="Q906" s="10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2"/>
      <c r="N907" s="2"/>
      <c r="O907" s="2"/>
      <c r="P907" s="2"/>
      <c r="Q907" s="10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2"/>
      <c r="N908" s="2"/>
      <c r="O908" s="2"/>
      <c r="P908" s="2"/>
      <c r="Q908" s="10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2"/>
      <c r="N909" s="2"/>
      <c r="O909" s="2"/>
      <c r="P909" s="2"/>
      <c r="Q909" s="10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2"/>
      <c r="N910" s="2"/>
      <c r="O910" s="2"/>
      <c r="P910" s="2"/>
      <c r="Q910" s="10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2"/>
      <c r="N911" s="2"/>
      <c r="O911" s="2"/>
      <c r="P911" s="2"/>
      <c r="Q911" s="10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2"/>
      <c r="N912" s="2"/>
      <c r="O912" s="2"/>
      <c r="P912" s="2"/>
      <c r="Q912" s="10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2"/>
      <c r="N913" s="2"/>
      <c r="O913" s="2"/>
      <c r="P913" s="2"/>
      <c r="Q913" s="10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2"/>
      <c r="N914" s="2"/>
      <c r="O914" s="2"/>
      <c r="P914" s="2"/>
      <c r="Q914" s="10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2"/>
      <c r="N915" s="2"/>
      <c r="O915" s="2"/>
      <c r="P915" s="2"/>
      <c r="Q915" s="10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2"/>
      <c r="N916" s="2"/>
      <c r="O916" s="2"/>
      <c r="P916" s="2"/>
      <c r="Q916" s="10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2"/>
      <c r="N917" s="2"/>
      <c r="O917" s="2"/>
      <c r="P917" s="2"/>
      <c r="Q917" s="10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2"/>
      <c r="N918" s="2"/>
      <c r="O918" s="2"/>
      <c r="P918" s="2"/>
      <c r="Q918" s="10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2"/>
      <c r="N919" s="2"/>
      <c r="O919" s="2"/>
      <c r="P919" s="2"/>
      <c r="Q919" s="10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2"/>
      <c r="N920" s="2"/>
      <c r="O920" s="2"/>
      <c r="P920" s="2"/>
      <c r="Q920" s="10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2"/>
      <c r="N921" s="2"/>
      <c r="O921" s="2"/>
      <c r="P921" s="2"/>
      <c r="Q921" s="10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2"/>
      <c r="N922" s="2"/>
      <c r="O922" s="2"/>
      <c r="P922" s="2"/>
      <c r="Q922" s="10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2"/>
      <c r="N923" s="2"/>
      <c r="O923" s="2"/>
      <c r="P923" s="2"/>
      <c r="Q923" s="10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2"/>
      <c r="N924" s="2"/>
      <c r="O924" s="2"/>
      <c r="P924" s="2"/>
      <c r="Q924" s="10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2"/>
      <c r="N925" s="2"/>
      <c r="O925" s="2"/>
      <c r="P925" s="2"/>
      <c r="Q925" s="10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2"/>
      <c r="N926" s="2"/>
      <c r="O926" s="2"/>
      <c r="P926" s="2"/>
      <c r="Q926" s="10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2"/>
      <c r="N927" s="2"/>
      <c r="O927" s="2"/>
      <c r="P927" s="2"/>
      <c r="Q927" s="10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2"/>
      <c r="N928" s="2"/>
      <c r="O928" s="2"/>
      <c r="P928" s="2"/>
      <c r="Q928" s="10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2"/>
      <c r="N929" s="2"/>
      <c r="O929" s="2"/>
      <c r="P929" s="2"/>
      <c r="Q929" s="10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2"/>
      <c r="N930" s="2"/>
      <c r="O930" s="2"/>
      <c r="P930" s="2"/>
      <c r="Q930" s="10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2"/>
      <c r="N931" s="2"/>
      <c r="O931" s="2"/>
      <c r="P931" s="2"/>
      <c r="Q931" s="10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2"/>
      <c r="N932" s="2"/>
      <c r="O932" s="2"/>
      <c r="P932" s="2"/>
      <c r="Q932" s="10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2"/>
      <c r="N933" s="2"/>
      <c r="O933" s="2"/>
      <c r="P933" s="2"/>
      <c r="Q933" s="10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2"/>
      <c r="N934" s="2"/>
      <c r="O934" s="2"/>
      <c r="P934" s="2"/>
      <c r="Q934" s="10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2"/>
      <c r="N935" s="2"/>
      <c r="O935" s="2"/>
      <c r="P935" s="2"/>
      <c r="Q935" s="10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2"/>
      <c r="N936" s="2"/>
      <c r="O936" s="2"/>
      <c r="P936" s="2"/>
      <c r="Q936" s="10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2"/>
      <c r="N937" s="2"/>
      <c r="O937" s="2"/>
      <c r="P937" s="2"/>
      <c r="Q937" s="10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2"/>
      <c r="N938" s="2"/>
      <c r="O938" s="2"/>
      <c r="P938" s="2"/>
      <c r="Q938" s="10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2"/>
      <c r="N939" s="2"/>
      <c r="O939" s="2"/>
      <c r="P939" s="2"/>
      <c r="Q939" s="10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2"/>
      <c r="N940" s="2"/>
      <c r="O940" s="2"/>
      <c r="P940" s="2"/>
      <c r="Q940" s="10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2"/>
      <c r="N941" s="2"/>
      <c r="O941" s="2"/>
      <c r="P941" s="2"/>
      <c r="Q941" s="10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2"/>
      <c r="N942" s="2"/>
      <c r="O942" s="2"/>
      <c r="P942" s="2"/>
      <c r="Q942" s="10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2"/>
      <c r="N943" s="2"/>
      <c r="O943" s="2"/>
      <c r="P943" s="2"/>
      <c r="Q943" s="10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2"/>
      <c r="N944" s="2"/>
      <c r="O944" s="2"/>
      <c r="P944" s="2"/>
      <c r="Q944" s="10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2"/>
      <c r="N945" s="2"/>
      <c r="O945" s="2"/>
      <c r="P945" s="2"/>
      <c r="Q945" s="10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2"/>
      <c r="N946" s="2"/>
      <c r="O946" s="2"/>
      <c r="P946" s="2"/>
      <c r="Q946" s="10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2"/>
      <c r="N947" s="2"/>
      <c r="O947" s="2"/>
      <c r="P947" s="2"/>
      <c r="Q947" s="10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2"/>
      <c r="N948" s="2"/>
      <c r="O948" s="2"/>
      <c r="P948" s="2"/>
      <c r="Q948" s="10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2"/>
      <c r="N949" s="2"/>
      <c r="O949" s="2"/>
      <c r="P949" s="2"/>
      <c r="Q949" s="10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2"/>
      <c r="N950" s="2"/>
      <c r="O950" s="2"/>
      <c r="P950" s="2"/>
      <c r="Q950" s="10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2"/>
      <c r="N951" s="2"/>
      <c r="O951" s="2"/>
      <c r="P951" s="2"/>
      <c r="Q951" s="10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2"/>
      <c r="N952" s="2"/>
      <c r="O952" s="2"/>
      <c r="P952" s="2"/>
      <c r="Q952" s="10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2"/>
      <c r="N953" s="2"/>
      <c r="O953" s="2"/>
      <c r="P953" s="2"/>
      <c r="Q953" s="10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2"/>
      <c r="N954" s="2"/>
      <c r="O954" s="2"/>
      <c r="P954" s="2"/>
      <c r="Q954" s="10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2"/>
      <c r="N955" s="2"/>
      <c r="O955" s="2"/>
      <c r="P955" s="2"/>
      <c r="Q955" s="10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2"/>
      <c r="N956" s="2"/>
      <c r="O956" s="2"/>
      <c r="P956" s="2"/>
      <c r="Q956" s="10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2"/>
      <c r="N957" s="2"/>
      <c r="O957" s="2"/>
      <c r="P957" s="2"/>
      <c r="Q957" s="10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2"/>
      <c r="N958" s="2"/>
      <c r="O958" s="2"/>
      <c r="P958" s="2"/>
      <c r="Q958" s="10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2"/>
      <c r="N959" s="2"/>
      <c r="O959" s="2"/>
      <c r="P959" s="2"/>
      <c r="Q959" s="10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2"/>
      <c r="N960" s="2"/>
      <c r="O960" s="2"/>
      <c r="P960" s="2"/>
      <c r="Q960" s="10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2"/>
      <c r="N961" s="2"/>
      <c r="O961" s="2"/>
      <c r="P961" s="2"/>
      <c r="Q961" s="10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2"/>
      <c r="N962" s="2"/>
      <c r="O962" s="2"/>
      <c r="P962" s="2"/>
      <c r="Q962" s="10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2"/>
      <c r="N963" s="2"/>
      <c r="O963" s="2"/>
      <c r="P963" s="2"/>
      <c r="Q963" s="10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2"/>
      <c r="N964" s="2"/>
      <c r="O964" s="2"/>
      <c r="P964" s="2"/>
      <c r="Q964" s="10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2"/>
      <c r="N965" s="2"/>
      <c r="O965" s="2"/>
      <c r="P965" s="2"/>
      <c r="Q965" s="10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2"/>
      <c r="N966" s="2"/>
      <c r="O966" s="2"/>
      <c r="P966" s="2"/>
      <c r="Q966" s="10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2"/>
      <c r="N967" s="2"/>
      <c r="O967" s="2"/>
      <c r="P967" s="2"/>
      <c r="Q967" s="10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2"/>
      <c r="N968" s="2"/>
      <c r="O968" s="2"/>
      <c r="P968" s="2"/>
      <c r="Q968" s="10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2"/>
      <c r="N969" s="2"/>
      <c r="O969" s="2"/>
      <c r="P969" s="2"/>
      <c r="Q969" s="10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2"/>
      <c r="N970" s="2"/>
      <c r="O970" s="2"/>
      <c r="P970" s="2"/>
      <c r="Q970" s="10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2"/>
      <c r="N971" s="2"/>
      <c r="O971" s="2"/>
      <c r="P971" s="2"/>
      <c r="Q971" s="10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2"/>
      <c r="N972" s="2"/>
      <c r="O972" s="2"/>
      <c r="P972" s="2"/>
      <c r="Q972" s="10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2"/>
      <c r="N973" s="2"/>
      <c r="O973" s="2"/>
      <c r="P973" s="2"/>
      <c r="Q973" s="10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2"/>
      <c r="N974" s="2"/>
      <c r="O974" s="2"/>
      <c r="P974" s="2"/>
      <c r="Q974" s="10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2"/>
      <c r="N975" s="2"/>
      <c r="O975" s="2"/>
      <c r="P975" s="2"/>
      <c r="Q975" s="10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2"/>
      <c r="N976" s="2"/>
      <c r="O976" s="2"/>
      <c r="P976" s="2"/>
      <c r="Q976" s="10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2"/>
      <c r="N977" s="2"/>
      <c r="O977" s="2"/>
      <c r="P977" s="2"/>
      <c r="Q977" s="10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2"/>
      <c r="N978" s="2"/>
      <c r="O978" s="2"/>
      <c r="P978" s="2"/>
      <c r="Q978" s="10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2"/>
      <c r="N979" s="2"/>
      <c r="O979" s="2"/>
      <c r="P979" s="2"/>
      <c r="Q979" s="10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2"/>
      <c r="N980" s="2"/>
      <c r="O980" s="2"/>
      <c r="P980" s="2"/>
      <c r="Q980" s="10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2"/>
      <c r="N981" s="2"/>
      <c r="O981" s="2"/>
      <c r="P981" s="2"/>
      <c r="Q981" s="10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2"/>
      <c r="N982" s="2"/>
      <c r="O982" s="2"/>
      <c r="P982" s="2"/>
      <c r="Q982" s="10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2"/>
      <c r="N983" s="2"/>
      <c r="O983" s="2"/>
      <c r="P983" s="2"/>
      <c r="Q983" s="10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2"/>
      <c r="N984" s="2"/>
      <c r="O984" s="2"/>
      <c r="P984" s="2"/>
      <c r="Q984" s="10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2"/>
      <c r="N985" s="2"/>
      <c r="O985" s="2"/>
      <c r="P985" s="2"/>
      <c r="Q985" s="10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2"/>
      <c r="N986" s="2"/>
      <c r="O986" s="2"/>
      <c r="P986" s="2"/>
      <c r="Q986" s="10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2"/>
      <c r="N987" s="2"/>
      <c r="O987" s="2"/>
      <c r="P987" s="2"/>
      <c r="Q987" s="10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2"/>
      <c r="N988" s="2"/>
      <c r="O988" s="2"/>
      <c r="P988" s="2"/>
      <c r="Q988" s="10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2"/>
      <c r="N989" s="2"/>
      <c r="O989" s="2"/>
      <c r="P989" s="2"/>
      <c r="Q989" s="10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2"/>
      <c r="N990" s="2"/>
      <c r="O990" s="2"/>
      <c r="P990" s="2"/>
      <c r="Q990" s="10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2"/>
      <c r="N991" s="2"/>
      <c r="O991" s="2"/>
      <c r="P991" s="2"/>
      <c r="Q991" s="10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2"/>
      <c r="N992" s="2"/>
      <c r="O992" s="2"/>
      <c r="P992" s="2"/>
      <c r="Q992" s="10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2"/>
      <c r="N993" s="2"/>
      <c r="O993" s="2"/>
      <c r="P993" s="2"/>
      <c r="Q993" s="10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2"/>
      <c r="N994" s="2"/>
      <c r="O994" s="2"/>
      <c r="P994" s="2"/>
      <c r="Q994" s="10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2"/>
      <c r="N995" s="2"/>
      <c r="O995" s="2"/>
      <c r="P995" s="2"/>
      <c r="Q995" s="10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2"/>
      <c r="N996" s="2"/>
      <c r="O996" s="2"/>
      <c r="P996" s="2"/>
      <c r="Q996" s="10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2"/>
      <c r="N997" s="2"/>
      <c r="O997" s="2"/>
      <c r="P997" s="2"/>
      <c r="Q997" s="10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2"/>
      <c r="N998" s="2"/>
      <c r="O998" s="2"/>
      <c r="P998" s="2"/>
      <c r="Q998" s="10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2"/>
      <c r="N999" s="2"/>
      <c r="O999" s="2"/>
      <c r="P999" s="2"/>
      <c r="Q999" s="10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2"/>
      <c r="N1000" s="2"/>
      <c r="O1000" s="2"/>
      <c r="P1000" s="2"/>
      <c r="Q1000" s="10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2.85546875" customWidth="1"/>
    <col min="2" max="2" width="6" customWidth="1"/>
    <col min="3" max="3" width="9.28515625" customWidth="1"/>
    <col min="4" max="5" width="9" customWidth="1"/>
    <col min="6" max="6" width="8.5703125" customWidth="1"/>
    <col min="7" max="7" width="9.28515625" customWidth="1"/>
    <col min="8" max="8" width="8.42578125" customWidth="1"/>
    <col min="9" max="10" width="7.85546875" customWidth="1"/>
    <col min="11" max="11" width="8.42578125" customWidth="1"/>
    <col min="12" max="12" width="3.42578125" customWidth="1"/>
    <col min="13" max="13" width="8.42578125" customWidth="1"/>
    <col min="14" max="14" width="6.42578125" customWidth="1"/>
    <col min="15" max="15" width="5.85546875" customWidth="1"/>
    <col min="16" max="16" width="4.5703125" customWidth="1"/>
    <col min="17" max="17" width="8.42578125" customWidth="1"/>
    <col min="18" max="26" width="8" customWidth="1"/>
  </cols>
  <sheetData>
    <row r="1" spans="1:26" ht="12.75" customHeight="1" x14ac:dyDescent="0.2">
      <c r="A1" s="106" t="s">
        <v>121</v>
      </c>
      <c r="B1" s="107" t="s">
        <v>122</v>
      </c>
      <c r="C1" s="107" t="s">
        <v>123</v>
      </c>
      <c r="D1" s="107" t="s">
        <v>124</v>
      </c>
      <c r="E1" s="107" t="s">
        <v>125</v>
      </c>
      <c r="F1" s="107" t="s">
        <v>126</v>
      </c>
      <c r="G1" s="108" t="s">
        <v>127</v>
      </c>
      <c r="H1" s="108" t="s">
        <v>126</v>
      </c>
      <c r="I1" s="108" t="s">
        <v>128</v>
      </c>
      <c r="J1" s="108" t="s">
        <v>129</v>
      </c>
      <c r="K1" s="108" t="s">
        <v>130</v>
      </c>
      <c r="L1" s="107"/>
      <c r="M1" s="109" t="s">
        <v>131</v>
      </c>
      <c r="N1" s="109" t="s">
        <v>132</v>
      </c>
      <c r="O1" s="109" t="s">
        <v>133</v>
      </c>
      <c r="P1" s="110"/>
      <c r="Q1" s="107"/>
      <c r="R1" s="111"/>
      <c r="S1" s="111"/>
      <c r="T1" s="111"/>
      <c r="U1" s="111"/>
      <c r="V1" s="111"/>
      <c r="W1" s="111"/>
      <c r="X1" s="111"/>
      <c r="Y1" s="111"/>
      <c r="Z1" s="111"/>
    </row>
    <row r="2" spans="1:26" ht="12.75" customHeight="1" x14ac:dyDescent="0.2">
      <c r="A2" s="106"/>
      <c r="B2" s="112" t="s">
        <v>87</v>
      </c>
      <c r="C2" s="113" t="s">
        <v>50</v>
      </c>
      <c r="D2" s="113" t="s">
        <v>134</v>
      </c>
      <c r="E2" s="107" t="s">
        <v>50</v>
      </c>
      <c r="F2" s="107" t="s">
        <v>135</v>
      </c>
      <c r="G2" s="108" t="s">
        <v>50</v>
      </c>
      <c r="H2" s="114" t="s">
        <v>135</v>
      </c>
      <c r="I2" s="114"/>
      <c r="J2" s="114"/>
      <c r="K2" s="114" t="s">
        <v>136</v>
      </c>
      <c r="L2" s="115"/>
      <c r="M2" s="109" t="s">
        <v>137</v>
      </c>
      <c r="N2" s="116" t="s">
        <v>138</v>
      </c>
      <c r="O2" s="109" t="s">
        <v>87</v>
      </c>
      <c r="P2" s="110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2.75" customHeight="1" x14ac:dyDescent="0.2">
      <c r="A3" s="106"/>
      <c r="B3" s="112"/>
      <c r="C3" s="113"/>
      <c r="D3" s="113"/>
      <c r="E3" s="107"/>
      <c r="F3" s="107"/>
      <c r="G3" s="107"/>
      <c r="H3" s="115"/>
      <c r="I3" s="115"/>
      <c r="J3" s="115"/>
      <c r="K3" s="115"/>
      <c r="L3" s="115"/>
      <c r="M3" s="109"/>
      <c r="N3" s="116"/>
      <c r="O3" s="109"/>
      <c r="P3" s="110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ht="15" customHeight="1" x14ac:dyDescent="0.25">
      <c r="A4" s="111" t="s">
        <v>97</v>
      </c>
      <c r="B4" s="85">
        <v>1940</v>
      </c>
      <c r="C4" s="117">
        <v>72</v>
      </c>
      <c r="D4" s="86">
        <v>0</v>
      </c>
      <c r="E4" s="118">
        <v>72</v>
      </c>
      <c r="F4" s="119">
        <v>0</v>
      </c>
      <c r="G4" s="120">
        <v>16</v>
      </c>
      <c r="H4" s="120">
        <v>0</v>
      </c>
      <c r="I4" s="86"/>
      <c r="J4" s="86"/>
      <c r="K4" s="86"/>
      <c r="L4" s="86"/>
      <c r="M4" s="86"/>
      <c r="N4" s="86"/>
      <c r="O4" s="86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ht="15" customHeight="1" x14ac:dyDescent="0.25">
      <c r="A5" s="121" t="s">
        <v>98</v>
      </c>
      <c r="B5" s="75">
        <v>949</v>
      </c>
      <c r="C5" s="85">
        <v>35</v>
      </c>
      <c r="D5" s="86">
        <v>0</v>
      </c>
      <c r="E5" s="85">
        <v>35</v>
      </c>
      <c r="F5" s="122"/>
      <c r="G5" s="123">
        <v>10</v>
      </c>
      <c r="H5" s="123">
        <v>0</v>
      </c>
      <c r="I5" s="124"/>
      <c r="J5" s="124"/>
      <c r="K5" s="124"/>
      <c r="L5" s="124"/>
      <c r="M5" s="86"/>
      <c r="N5" s="86"/>
      <c r="O5" s="86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ht="15" customHeight="1" x14ac:dyDescent="0.25">
      <c r="A6" s="111" t="s">
        <v>99</v>
      </c>
      <c r="B6" s="85">
        <v>1738</v>
      </c>
      <c r="C6" s="125">
        <v>64</v>
      </c>
      <c r="D6" s="86">
        <v>0</v>
      </c>
      <c r="E6" s="123">
        <v>64</v>
      </c>
      <c r="F6" s="126">
        <v>-1</v>
      </c>
      <c r="G6" s="127">
        <v>17</v>
      </c>
      <c r="H6" s="128">
        <f>1</f>
        <v>1</v>
      </c>
      <c r="I6" s="124"/>
      <c r="J6" s="124"/>
      <c r="K6" s="124"/>
      <c r="L6" s="124"/>
      <c r="M6" s="86"/>
      <c r="N6" s="86"/>
      <c r="O6" s="86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ht="15" customHeight="1" x14ac:dyDescent="0.25">
      <c r="A7" s="111" t="s">
        <v>139</v>
      </c>
      <c r="B7" s="85">
        <v>699</v>
      </c>
      <c r="C7" s="129">
        <v>27</v>
      </c>
      <c r="D7" s="86"/>
      <c r="E7" s="118">
        <v>27</v>
      </c>
      <c r="F7" s="130">
        <v>-1</v>
      </c>
      <c r="G7" s="131">
        <v>9</v>
      </c>
      <c r="H7" s="120"/>
      <c r="I7" s="86"/>
      <c r="J7" s="86"/>
      <c r="K7" s="86"/>
      <c r="L7" s="86"/>
      <c r="M7" s="86"/>
      <c r="N7" s="86"/>
      <c r="O7" s="86"/>
      <c r="P7" s="111"/>
      <c r="Q7" s="111"/>
      <c r="R7" s="111" t="s">
        <v>40</v>
      </c>
      <c r="S7" s="111"/>
      <c r="T7" s="111"/>
      <c r="U7" s="111"/>
      <c r="V7" s="111"/>
      <c r="W7" s="111"/>
      <c r="X7" s="111"/>
      <c r="Y7" s="111"/>
      <c r="Z7" s="111"/>
    </row>
    <row r="8" spans="1:26" ht="15" customHeight="1" x14ac:dyDescent="0.25">
      <c r="A8" s="111" t="s">
        <v>101</v>
      </c>
      <c r="B8" s="85">
        <v>617</v>
      </c>
      <c r="C8" s="129">
        <v>24</v>
      </c>
      <c r="D8" s="86"/>
      <c r="E8" s="118">
        <v>24</v>
      </c>
      <c r="F8" s="130">
        <v>-1</v>
      </c>
      <c r="G8" s="120">
        <v>9</v>
      </c>
      <c r="H8" s="120"/>
      <c r="I8" s="86"/>
      <c r="J8" s="86"/>
      <c r="K8" s="86"/>
      <c r="L8" s="86"/>
      <c r="M8" s="86"/>
      <c r="N8" s="86"/>
      <c r="O8" s="86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ht="15" customHeight="1" x14ac:dyDescent="0.25">
      <c r="A9" s="111" t="s">
        <v>140</v>
      </c>
      <c r="B9" s="85">
        <v>753</v>
      </c>
      <c r="C9" s="129">
        <v>29</v>
      </c>
      <c r="D9" s="86"/>
      <c r="E9" s="118">
        <v>29</v>
      </c>
      <c r="F9" s="130">
        <v>-1</v>
      </c>
      <c r="G9" s="120">
        <v>8</v>
      </c>
      <c r="H9" s="120"/>
      <c r="I9" s="86"/>
      <c r="J9" s="86"/>
      <c r="K9" s="86"/>
      <c r="L9" s="86"/>
      <c r="M9" s="86"/>
      <c r="N9" s="86"/>
      <c r="O9" s="86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ht="15" customHeight="1" x14ac:dyDescent="0.25">
      <c r="A10" s="111" t="s">
        <v>103</v>
      </c>
      <c r="B10" s="85">
        <v>613</v>
      </c>
      <c r="C10" s="129">
        <v>24</v>
      </c>
      <c r="D10" s="86"/>
      <c r="E10" s="118">
        <v>24</v>
      </c>
      <c r="F10" s="130">
        <v>-1</v>
      </c>
      <c r="G10" s="120">
        <v>8</v>
      </c>
      <c r="H10" s="120"/>
      <c r="I10" s="86"/>
      <c r="J10" s="86"/>
      <c r="K10" s="86"/>
      <c r="L10" s="86"/>
      <c r="M10" s="86"/>
      <c r="N10" s="86"/>
      <c r="O10" s="86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ht="15" customHeight="1" x14ac:dyDescent="0.25">
      <c r="A11" s="111" t="s">
        <v>141</v>
      </c>
      <c r="B11" s="85">
        <v>533</v>
      </c>
      <c r="C11" s="132">
        <v>21</v>
      </c>
      <c r="D11" s="86"/>
      <c r="E11" s="85">
        <v>21</v>
      </c>
      <c r="F11" s="133">
        <v>-3</v>
      </c>
      <c r="G11" s="125">
        <v>5</v>
      </c>
      <c r="H11" s="125">
        <v>-2</v>
      </c>
      <c r="I11" s="86"/>
      <c r="J11" s="86"/>
      <c r="K11" s="86"/>
      <c r="L11" s="86"/>
      <c r="M11" s="86"/>
      <c r="N11" s="86"/>
      <c r="O11" s="86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</row>
    <row r="12" spans="1:26" ht="15" customHeight="1" x14ac:dyDescent="0.25">
      <c r="A12" s="111" t="s">
        <v>105</v>
      </c>
      <c r="B12" s="85">
        <v>757</v>
      </c>
      <c r="C12" s="134">
        <v>31</v>
      </c>
      <c r="D12" s="135">
        <v>5</v>
      </c>
      <c r="E12" s="85">
        <v>36</v>
      </c>
      <c r="F12" s="136">
        <v>1</v>
      </c>
      <c r="G12" s="127">
        <v>8</v>
      </c>
      <c r="H12" s="128">
        <f>1</f>
        <v>1</v>
      </c>
      <c r="I12" s="137">
        <v>105</v>
      </c>
      <c r="J12" s="117">
        <v>3</v>
      </c>
      <c r="K12" s="118">
        <v>0</v>
      </c>
      <c r="L12" s="86"/>
      <c r="M12" s="85">
        <v>22.16</v>
      </c>
      <c r="N12" s="85">
        <v>9</v>
      </c>
      <c r="O12" s="85">
        <v>31.16</v>
      </c>
      <c r="P12" s="110"/>
      <c r="Q12" s="107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ht="15" customHeight="1" x14ac:dyDescent="0.25">
      <c r="A13" s="111" t="s">
        <v>106</v>
      </c>
      <c r="B13" s="85">
        <v>323</v>
      </c>
      <c r="C13" s="138">
        <v>13</v>
      </c>
      <c r="D13" s="139">
        <v>2</v>
      </c>
      <c r="E13" s="117">
        <v>15</v>
      </c>
      <c r="F13" s="118">
        <v>0</v>
      </c>
      <c r="G13" s="123">
        <v>6</v>
      </c>
      <c r="H13" s="123">
        <v>0</v>
      </c>
      <c r="I13" s="85">
        <v>67</v>
      </c>
      <c r="J13" s="86">
        <v>2</v>
      </c>
      <c r="K13" s="86">
        <v>0</v>
      </c>
      <c r="L13" s="86"/>
      <c r="M13" s="85">
        <v>8.5</v>
      </c>
      <c r="N13" s="85">
        <v>4.76</v>
      </c>
      <c r="O13" s="85">
        <v>13.26</v>
      </c>
      <c r="P13" s="110"/>
      <c r="Q13" s="107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ht="15" customHeight="1" x14ac:dyDescent="0.25">
      <c r="A14" s="111" t="s">
        <v>107</v>
      </c>
      <c r="B14" s="85">
        <v>362</v>
      </c>
      <c r="C14" s="118">
        <v>15</v>
      </c>
      <c r="D14" s="127">
        <v>2.5</v>
      </c>
      <c r="E14" s="118">
        <v>17.5</v>
      </c>
      <c r="F14" s="140">
        <v>0</v>
      </c>
      <c r="G14" s="127">
        <v>5</v>
      </c>
      <c r="H14" s="127">
        <v>1</v>
      </c>
      <c r="I14" s="85">
        <v>67</v>
      </c>
      <c r="J14" s="86">
        <v>2</v>
      </c>
      <c r="K14" s="86">
        <v>0</v>
      </c>
      <c r="L14" s="86"/>
      <c r="M14" s="85">
        <v>10.25</v>
      </c>
      <c r="N14" s="85">
        <v>4.6399999999999997</v>
      </c>
      <c r="O14" s="85">
        <v>14.89</v>
      </c>
      <c r="P14" s="110"/>
      <c r="Q14" s="107"/>
      <c r="R14" s="111"/>
      <c r="S14" s="111"/>
      <c r="T14" s="111"/>
      <c r="U14" s="111"/>
      <c r="V14" s="111"/>
      <c r="W14" s="111"/>
      <c r="X14" s="111"/>
      <c r="Y14" s="111"/>
      <c r="Z14" s="111"/>
    </row>
    <row r="15" spans="1:26" ht="15" customHeight="1" x14ac:dyDescent="0.25">
      <c r="A15" s="111" t="s">
        <v>108</v>
      </c>
      <c r="B15" s="85">
        <v>550</v>
      </c>
      <c r="C15" s="129">
        <v>23</v>
      </c>
      <c r="D15" s="132">
        <v>3.5</v>
      </c>
      <c r="E15" s="118">
        <v>26.5</v>
      </c>
      <c r="F15" s="130">
        <v>-1.5</v>
      </c>
      <c r="G15" s="131">
        <v>6</v>
      </c>
      <c r="H15" s="120">
        <v>1</v>
      </c>
      <c r="I15" s="86">
        <v>68</v>
      </c>
      <c r="J15" s="141">
        <v>2</v>
      </c>
      <c r="K15" s="117">
        <v>0</v>
      </c>
      <c r="L15" s="86"/>
      <c r="M15" s="85">
        <v>15.33</v>
      </c>
      <c r="N15" s="85">
        <v>7.24</v>
      </c>
      <c r="O15" s="85">
        <v>22.57</v>
      </c>
      <c r="P15" s="110"/>
      <c r="Q15" s="107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ht="15" customHeight="1" x14ac:dyDescent="0.25">
      <c r="A16" s="111" t="s">
        <v>109</v>
      </c>
      <c r="B16" s="85">
        <v>402</v>
      </c>
      <c r="C16" s="85">
        <v>17</v>
      </c>
      <c r="D16" s="86">
        <v>2.5</v>
      </c>
      <c r="E16" s="85">
        <v>19.5</v>
      </c>
      <c r="F16" s="85">
        <v>0</v>
      </c>
      <c r="G16" s="120">
        <v>5</v>
      </c>
      <c r="H16" s="120"/>
      <c r="I16" s="85">
        <v>55</v>
      </c>
      <c r="J16" s="141">
        <v>2</v>
      </c>
      <c r="K16" s="117">
        <v>0</v>
      </c>
      <c r="L16" s="86"/>
      <c r="M16" s="85">
        <v>11.37</v>
      </c>
      <c r="N16" s="85">
        <v>5.16</v>
      </c>
      <c r="O16" s="85">
        <v>16.53</v>
      </c>
      <c r="P16" s="110"/>
      <c r="Q16" s="107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 ht="15" customHeight="1" x14ac:dyDescent="0.25">
      <c r="A17" s="111" t="s">
        <v>110</v>
      </c>
      <c r="B17" s="85">
        <v>506</v>
      </c>
      <c r="C17" s="134">
        <v>21</v>
      </c>
      <c r="D17" s="86">
        <v>3.5</v>
      </c>
      <c r="E17" s="85">
        <v>24.5</v>
      </c>
      <c r="F17" s="142">
        <v>1</v>
      </c>
      <c r="G17" s="123">
        <v>6</v>
      </c>
      <c r="H17" s="120"/>
      <c r="I17" s="137">
        <v>50</v>
      </c>
      <c r="J17" s="117">
        <v>1</v>
      </c>
      <c r="K17" s="118">
        <v>0</v>
      </c>
      <c r="L17" s="86"/>
      <c r="M17" s="85">
        <v>14.16</v>
      </c>
      <c r="N17" s="85">
        <v>6.64</v>
      </c>
      <c r="O17" s="85">
        <v>20.8</v>
      </c>
      <c r="P17" s="110"/>
      <c r="Q17" s="107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ht="15" customHeight="1" x14ac:dyDescent="0.25">
      <c r="A18" s="111" t="s">
        <v>111</v>
      </c>
      <c r="B18" s="85">
        <v>493</v>
      </c>
      <c r="C18" s="143">
        <v>20</v>
      </c>
      <c r="D18" s="144">
        <v>3.5</v>
      </c>
      <c r="E18" s="144">
        <f>C18+D18</f>
        <v>23.5</v>
      </c>
      <c r="F18" s="143">
        <v>0</v>
      </c>
      <c r="G18" s="125">
        <v>5</v>
      </c>
      <c r="H18" s="125">
        <v>-1</v>
      </c>
      <c r="I18" s="86"/>
      <c r="J18" s="86"/>
      <c r="K18" s="86"/>
      <c r="L18" s="86"/>
      <c r="M18" s="85">
        <v>13.37</v>
      </c>
      <c r="N18" s="86">
        <v>6.88</v>
      </c>
      <c r="O18" s="85">
        <v>20.25</v>
      </c>
      <c r="P18" s="110"/>
      <c r="Q18" s="107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ht="15" customHeight="1" x14ac:dyDescent="0.25">
      <c r="A19" s="111" t="s">
        <v>112</v>
      </c>
      <c r="B19" s="85">
        <v>443</v>
      </c>
      <c r="C19" s="134">
        <v>18</v>
      </c>
      <c r="D19" s="86">
        <v>3</v>
      </c>
      <c r="E19" s="85">
        <v>21</v>
      </c>
      <c r="F19" s="134">
        <v>1</v>
      </c>
      <c r="G19" s="120">
        <v>8</v>
      </c>
      <c r="H19" s="120">
        <v>0</v>
      </c>
      <c r="I19" s="85">
        <v>55</v>
      </c>
      <c r="J19" s="86">
        <v>2</v>
      </c>
      <c r="K19" s="86">
        <v>0</v>
      </c>
      <c r="L19" s="86"/>
      <c r="M19" s="85">
        <v>12.7</v>
      </c>
      <c r="N19" s="85">
        <v>5.52</v>
      </c>
      <c r="O19" s="85">
        <v>18.22</v>
      </c>
      <c r="P19" s="110"/>
      <c r="Q19" s="107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ht="15" customHeight="1" x14ac:dyDescent="0.25">
      <c r="A20" s="111" t="s">
        <v>113</v>
      </c>
      <c r="B20" s="85">
        <v>401</v>
      </c>
      <c r="C20" s="145">
        <v>17</v>
      </c>
      <c r="D20" s="138">
        <v>2.5</v>
      </c>
      <c r="E20" s="146">
        <v>19.5</v>
      </c>
      <c r="F20" s="147"/>
      <c r="G20" s="120">
        <v>5</v>
      </c>
      <c r="H20" s="120"/>
      <c r="I20" s="85">
        <v>290</v>
      </c>
      <c r="J20" s="86">
        <v>8</v>
      </c>
      <c r="K20" s="85">
        <v>0</v>
      </c>
      <c r="L20" s="86"/>
      <c r="M20" s="85">
        <v>16.71</v>
      </c>
      <c r="N20" s="86">
        <v>0</v>
      </c>
      <c r="O20" s="85">
        <v>16.71</v>
      </c>
      <c r="P20" s="110"/>
      <c r="Q20" s="107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ht="15" customHeight="1" x14ac:dyDescent="0.25">
      <c r="A21" s="111" t="s">
        <v>142</v>
      </c>
      <c r="B21" s="85">
        <v>414</v>
      </c>
      <c r="C21" s="148">
        <v>17</v>
      </c>
      <c r="D21" s="129">
        <v>3</v>
      </c>
      <c r="E21" s="117">
        <f>C21+D21</f>
        <v>20</v>
      </c>
      <c r="F21" s="130">
        <v>-2</v>
      </c>
      <c r="G21" s="120">
        <v>5</v>
      </c>
      <c r="H21" s="120">
        <v>0</v>
      </c>
      <c r="I21" s="86"/>
      <c r="J21" s="86"/>
      <c r="K21" s="86"/>
      <c r="L21" s="86"/>
      <c r="M21" s="85">
        <v>11.04</v>
      </c>
      <c r="N21" s="85">
        <v>5.96</v>
      </c>
      <c r="O21" s="85">
        <v>17</v>
      </c>
      <c r="P21" s="110"/>
      <c r="Q21" s="107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ht="15" customHeight="1" x14ac:dyDescent="0.25">
      <c r="A22" s="111" t="s">
        <v>115</v>
      </c>
      <c r="B22" s="85">
        <v>524</v>
      </c>
      <c r="C22" s="118">
        <v>22</v>
      </c>
      <c r="D22" s="85">
        <v>3.5</v>
      </c>
      <c r="E22" s="85">
        <v>25.5</v>
      </c>
      <c r="F22" s="119"/>
      <c r="G22" s="120">
        <v>8</v>
      </c>
      <c r="H22" s="120">
        <v>1</v>
      </c>
      <c r="I22" s="85">
        <v>60</v>
      </c>
      <c r="J22" s="86">
        <v>2</v>
      </c>
      <c r="K22" s="85">
        <v>0</v>
      </c>
      <c r="L22" s="86"/>
      <c r="M22" s="85">
        <v>14.16</v>
      </c>
      <c r="N22" s="85">
        <v>7.36</v>
      </c>
      <c r="O22" s="85">
        <v>21.52</v>
      </c>
      <c r="P22" s="110"/>
      <c r="Q22" s="107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ht="15" customHeight="1" x14ac:dyDescent="0.25">
      <c r="A23" s="111" t="s">
        <v>116</v>
      </c>
      <c r="B23" s="85">
        <v>503</v>
      </c>
      <c r="C23" s="129">
        <v>21</v>
      </c>
      <c r="D23" s="86">
        <v>3.5</v>
      </c>
      <c r="E23" s="85">
        <v>24.5</v>
      </c>
      <c r="F23" s="130">
        <v>-2</v>
      </c>
      <c r="G23" s="120">
        <v>5</v>
      </c>
      <c r="H23" s="120">
        <v>0</v>
      </c>
      <c r="I23" s="111"/>
      <c r="J23" s="111"/>
      <c r="K23" s="111"/>
      <c r="L23" s="86"/>
      <c r="M23" s="85">
        <v>12.2</v>
      </c>
      <c r="N23" s="85">
        <v>8.4</v>
      </c>
      <c r="O23" s="85">
        <v>20.6</v>
      </c>
      <c r="P23" s="110"/>
      <c r="Q23" s="107"/>
      <c r="R23" s="111"/>
      <c r="S23" s="111"/>
      <c r="T23" s="111"/>
      <c r="U23" s="111"/>
      <c r="V23" s="111"/>
      <c r="W23" s="111"/>
      <c r="X23" s="111"/>
      <c r="Y23" s="111"/>
      <c r="Z23" s="111"/>
    </row>
    <row r="24" spans="1:26" ht="15" customHeight="1" x14ac:dyDescent="0.25">
      <c r="A24" s="111" t="s">
        <v>117</v>
      </c>
      <c r="B24" s="85">
        <v>561</v>
      </c>
      <c r="C24" s="135">
        <v>23</v>
      </c>
      <c r="D24" s="86">
        <v>3.5</v>
      </c>
      <c r="E24" s="85">
        <v>26.5</v>
      </c>
      <c r="F24" s="134">
        <v>1</v>
      </c>
      <c r="G24" s="125">
        <v>6</v>
      </c>
      <c r="H24" s="125">
        <v>-1</v>
      </c>
      <c r="I24" s="111"/>
      <c r="J24" s="111"/>
      <c r="K24" s="111"/>
      <c r="L24" s="86"/>
      <c r="M24" s="85">
        <v>14.91</v>
      </c>
      <c r="N24" s="85">
        <v>8.1199999999999992</v>
      </c>
      <c r="O24" s="85">
        <v>23.03</v>
      </c>
      <c r="P24" s="110"/>
      <c r="Q24" s="107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ht="12.75" customHeight="1" x14ac:dyDescent="0.2">
      <c r="A25" s="149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ht="12.75" customHeight="1" x14ac:dyDescent="0.2">
      <c r="A26" s="106" t="s">
        <v>121</v>
      </c>
      <c r="B26" s="107" t="s">
        <v>122</v>
      </c>
      <c r="C26" s="107" t="s">
        <v>143</v>
      </c>
      <c r="D26" s="107"/>
      <c r="E26" s="107"/>
      <c r="F26" s="109" t="s">
        <v>126</v>
      </c>
      <c r="G26" s="108" t="s">
        <v>127</v>
      </c>
      <c r="H26" s="108" t="s">
        <v>126</v>
      </c>
      <c r="I26" s="107"/>
      <c r="J26" s="107"/>
      <c r="K26" s="107"/>
      <c r="L26" s="107"/>
      <c r="M26" s="86"/>
      <c r="N26" s="86"/>
      <c r="O26" s="86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26" ht="12.75" customHeight="1" x14ac:dyDescent="0.2">
      <c r="A27" s="111"/>
      <c r="B27" s="107"/>
      <c r="C27" s="86"/>
      <c r="D27" s="86"/>
      <c r="E27" s="86"/>
      <c r="F27" s="107"/>
      <c r="G27" s="86"/>
      <c r="H27" s="86"/>
      <c r="I27" s="86"/>
      <c r="J27" s="86"/>
      <c r="K27" s="86"/>
      <c r="L27" s="86"/>
      <c r="M27" s="86"/>
      <c r="N27" s="86"/>
      <c r="O27" s="86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ht="15" customHeight="1" x14ac:dyDescent="0.25">
      <c r="A28" s="150" t="s">
        <v>144</v>
      </c>
      <c r="B28" s="64"/>
      <c r="C28" s="75">
        <v>16</v>
      </c>
      <c r="D28" s="86"/>
      <c r="E28" s="85">
        <v>16</v>
      </c>
      <c r="F28" s="86"/>
      <c r="G28" s="64">
        <v>3</v>
      </c>
      <c r="H28" s="64"/>
      <c r="I28" s="86"/>
      <c r="J28" s="86"/>
      <c r="K28" s="86"/>
      <c r="L28" s="86"/>
      <c r="M28" s="86"/>
      <c r="N28" s="86"/>
      <c r="O28" s="86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</row>
    <row r="29" spans="1:26" ht="12.75" customHeight="1" x14ac:dyDescent="0.2">
      <c r="A29" s="111" t="s">
        <v>119</v>
      </c>
      <c r="B29" s="151">
        <v>325</v>
      </c>
      <c r="C29" s="64">
        <v>14</v>
      </c>
      <c r="D29" s="86"/>
      <c r="E29" s="86">
        <v>14</v>
      </c>
      <c r="F29" s="86"/>
      <c r="G29" s="86">
        <v>6</v>
      </c>
      <c r="H29" s="86"/>
      <c r="I29" s="86"/>
      <c r="J29" s="86"/>
      <c r="K29" s="86"/>
      <c r="L29" s="86"/>
      <c r="M29" s="86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</row>
    <row r="30" spans="1:26" ht="12.75" customHeight="1" x14ac:dyDescent="0.2">
      <c r="A30" s="111" t="s">
        <v>145</v>
      </c>
      <c r="B30" s="86"/>
      <c r="C30" s="86"/>
      <c r="D30" s="86"/>
      <c r="E30" s="86"/>
      <c r="F30" s="86"/>
      <c r="G30" s="86">
        <v>1</v>
      </c>
      <c r="H30" s="86"/>
      <c r="I30" s="86"/>
      <c r="J30" s="86"/>
      <c r="K30" s="86"/>
      <c r="L30" s="86"/>
      <c r="M30" s="86"/>
      <c r="N30" s="86"/>
      <c r="O30" s="86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ht="12.75" customHeight="1" x14ac:dyDescent="0.2">
      <c r="A31" s="111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spans="1:26" ht="12.75" customHeight="1" x14ac:dyDescent="0.2">
      <c r="A32" s="111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ht="12.75" customHeight="1" x14ac:dyDescent="0.2">
      <c r="A33" s="111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ht="12.75" customHeight="1" x14ac:dyDescent="0.2">
      <c r="A34" s="111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ht="12.75" customHeight="1" x14ac:dyDescent="0.2">
      <c r="A35" s="111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ht="12.75" customHeight="1" x14ac:dyDescent="0.2">
      <c r="A36" s="111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ht="12.75" customHeight="1" x14ac:dyDescent="0.2">
      <c r="A37" s="111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ht="12.75" customHeight="1" x14ac:dyDescent="0.2">
      <c r="A38" s="111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26" ht="12.75" customHeight="1" x14ac:dyDescent="0.2">
      <c r="A39" s="111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spans="1:26" ht="12.75" customHeight="1" x14ac:dyDescent="0.2">
      <c r="A40" s="111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spans="1:26" ht="12.75" customHeight="1" x14ac:dyDescent="0.2">
      <c r="A41" s="111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spans="1:26" ht="12.75" customHeight="1" x14ac:dyDescent="0.2">
      <c r="A42" s="111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26" ht="12.75" customHeight="1" x14ac:dyDescent="0.2">
      <c r="A43" s="111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26" ht="12.75" customHeight="1" x14ac:dyDescent="0.2">
      <c r="A44" s="111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26" ht="12.75" customHeight="1" x14ac:dyDescent="0.2">
      <c r="A45" s="111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ht="12.75" customHeight="1" x14ac:dyDescent="0.2">
      <c r="A46" s="111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26" ht="12.75" customHeight="1" x14ac:dyDescent="0.2">
      <c r="A47" s="111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ht="12.75" customHeight="1" x14ac:dyDescent="0.2">
      <c r="A48" s="111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spans="1:26" ht="12.75" customHeight="1" x14ac:dyDescent="0.2">
      <c r="A49" s="111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6" ht="12.75" customHeight="1" x14ac:dyDescent="0.2">
      <c r="A50" s="111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spans="1:26" ht="12.75" customHeight="1" x14ac:dyDescent="0.2">
      <c r="A51" s="111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26" ht="12.75" customHeight="1" x14ac:dyDescent="0.2">
      <c r="A52" s="111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ht="12.75" customHeight="1" x14ac:dyDescent="0.2">
      <c r="A53" s="111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spans="1:26" ht="12.75" customHeight="1" x14ac:dyDescent="0.2">
      <c r="A54" s="111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spans="1:26" ht="12.75" customHeight="1" x14ac:dyDescent="0.2">
      <c r="A55" s="111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ht="12.75" customHeight="1" x14ac:dyDescent="0.2">
      <c r="A56" s="111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spans="1:26" ht="12.75" customHeight="1" x14ac:dyDescent="0.2">
      <c r="A57" s="111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1:26" ht="12.75" customHeight="1" x14ac:dyDescent="0.2">
      <c r="A58" s="111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spans="1:26" ht="12.75" customHeight="1" x14ac:dyDescent="0.2">
      <c r="A59" s="111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spans="1:26" ht="12.75" customHeight="1" x14ac:dyDescent="0.2">
      <c r="A60" s="111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1:26" ht="12.75" customHeight="1" x14ac:dyDescent="0.2">
      <c r="A61" s="111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2.75" customHeight="1" x14ac:dyDescent="0.2">
      <c r="A62" s="111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2.75" customHeight="1" x14ac:dyDescent="0.2">
      <c r="A63" s="111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spans="1:26" ht="12.75" customHeight="1" x14ac:dyDescent="0.2">
      <c r="A64" s="111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spans="1:26" ht="12.75" customHeight="1" x14ac:dyDescent="0.2">
      <c r="A65" s="111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1:26" ht="12.75" customHeight="1" x14ac:dyDescent="0.2">
      <c r="A66" s="111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spans="1:26" ht="12.75" customHeight="1" x14ac:dyDescent="0.2">
      <c r="A67" s="111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spans="1:26" ht="12.75" customHeight="1" x14ac:dyDescent="0.2">
      <c r="A68" s="111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spans="1:26" ht="12.75" customHeight="1" x14ac:dyDescent="0.2">
      <c r="A69" s="111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spans="1:26" ht="12.75" customHeight="1" x14ac:dyDescent="0.2">
      <c r="A70" s="111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spans="1:26" ht="12.75" customHeight="1" x14ac:dyDescent="0.2">
      <c r="A71" s="111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spans="1:26" ht="12.75" customHeight="1" x14ac:dyDescent="0.2">
      <c r="A72" s="111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spans="1:26" ht="12.75" customHeight="1" x14ac:dyDescent="0.2">
      <c r="A73" s="111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spans="1:26" ht="12.75" customHeight="1" x14ac:dyDescent="0.2">
      <c r="A74" s="111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spans="1:26" ht="12.75" customHeight="1" x14ac:dyDescent="0.2">
      <c r="A75" s="111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spans="1:26" ht="12.75" customHeight="1" x14ac:dyDescent="0.2">
      <c r="A76" s="111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spans="1:26" ht="12.75" customHeight="1" x14ac:dyDescent="0.2">
      <c r="A77" s="111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spans="1:26" ht="12.75" customHeight="1" x14ac:dyDescent="0.2">
      <c r="A78" s="111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  <row r="79" spans="1:26" ht="12.75" customHeight="1" x14ac:dyDescent="0.2">
      <c r="A79" s="111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</row>
    <row r="80" spans="1:26" ht="12.75" customHeight="1" x14ac:dyDescent="0.2">
      <c r="A80" s="111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</row>
    <row r="81" spans="1:26" ht="12.75" customHeight="1" x14ac:dyDescent="0.2">
      <c r="A81" s="111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</row>
    <row r="82" spans="1:26" ht="12.75" customHeight="1" x14ac:dyDescent="0.2">
      <c r="A82" s="111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spans="1:26" ht="12.75" customHeight="1" x14ac:dyDescent="0.2">
      <c r="A83" s="111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spans="1:26" ht="12.75" customHeight="1" x14ac:dyDescent="0.2">
      <c r="A84" s="111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spans="1:26" ht="12.75" customHeight="1" x14ac:dyDescent="0.2">
      <c r="A85" s="111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spans="1:26" ht="12.75" customHeight="1" x14ac:dyDescent="0.2">
      <c r="A86" s="111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spans="1:26" ht="12.75" customHeight="1" x14ac:dyDescent="0.2">
      <c r="A87" s="111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spans="1:26" ht="12.75" customHeight="1" x14ac:dyDescent="0.2">
      <c r="A88" s="111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spans="1:26" ht="12.75" customHeight="1" x14ac:dyDescent="0.2">
      <c r="A89" s="111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spans="1:26" ht="12.75" customHeight="1" x14ac:dyDescent="0.2">
      <c r="A90" s="111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</row>
    <row r="91" spans="1:26" ht="12.75" customHeight="1" x14ac:dyDescent="0.2">
      <c r="A91" s="111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spans="1:26" ht="12.75" customHeight="1" x14ac:dyDescent="0.2">
      <c r="A92" s="111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</row>
    <row r="93" spans="1:26" ht="12.75" customHeight="1" x14ac:dyDescent="0.2">
      <c r="A93" s="111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</row>
    <row r="94" spans="1:26" ht="12.75" customHeight="1" x14ac:dyDescent="0.2">
      <c r="A94" s="111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</row>
    <row r="95" spans="1:26" ht="12.75" customHeight="1" x14ac:dyDescent="0.2">
      <c r="A95" s="111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</row>
    <row r="96" spans="1:26" ht="12.75" customHeight="1" x14ac:dyDescent="0.2">
      <c r="A96" s="111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</row>
    <row r="97" spans="1:26" ht="12.75" customHeight="1" x14ac:dyDescent="0.2">
      <c r="A97" s="111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</row>
    <row r="98" spans="1:26" ht="12.75" customHeight="1" x14ac:dyDescent="0.2">
      <c r="A98" s="111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</row>
    <row r="99" spans="1:26" ht="12.75" customHeight="1" x14ac:dyDescent="0.2">
      <c r="A99" s="111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</row>
    <row r="100" spans="1:26" ht="12.75" customHeight="1" x14ac:dyDescent="0.2">
      <c r="A100" s="111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</row>
    <row r="101" spans="1:26" ht="12.75" customHeight="1" x14ac:dyDescent="0.2">
      <c r="A101" s="111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</row>
    <row r="102" spans="1:26" ht="12.75" customHeight="1" x14ac:dyDescent="0.2">
      <c r="A102" s="111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</row>
    <row r="103" spans="1:26" ht="12.75" customHeight="1" x14ac:dyDescent="0.2">
      <c r="A103" s="111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</row>
    <row r="104" spans="1:26" ht="12.75" customHeight="1" x14ac:dyDescent="0.2">
      <c r="A104" s="111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</row>
    <row r="105" spans="1:26" ht="12.75" customHeight="1" x14ac:dyDescent="0.2">
      <c r="A105" s="111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</row>
    <row r="106" spans="1:26" ht="12.75" customHeight="1" x14ac:dyDescent="0.2">
      <c r="A106" s="111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</row>
    <row r="107" spans="1:26" ht="12.75" customHeight="1" x14ac:dyDescent="0.2">
      <c r="A107" s="111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</row>
    <row r="108" spans="1:26" ht="12.75" customHeight="1" x14ac:dyDescent="0.2">
      <c r="A108" s="111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</row>
    <row r="109" spans="1:26" ht="12.75" customHeight="1" x14ac:dyDescent="0.2">
      <c r="A109" s="111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</row>
    <row r="110" spans="1:26" ht="12.75" customHeight="1" x14ac:dyDescent="0.2">
      <c r="A110" s="111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</row>
    <row r="111" spans="1:26" ht="12.75" customHeight="1" x14ac:dyDescent="0.2">
      <c r="A111" s="111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</row>
    <row r="112" spans="1:26" ht="12.75" customHeight="1" x14ac:dyDescent="0.2">
      <c r="A112" s="111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</row>
    <row r="113" spans="1:26" ht="12.75" customHeight="1" x14ac:dyDescent="0.2">
      <c r="A113" s="111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</row>
    <row r="114" spans="1:26" ht="12.75" customHeight="1" x14ac:dyDescent="0.2">
      <c r="A114" s="111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</row>
    <row r="115" spans="1:26" ht="12.75" customHeight="1" x14ac:dyDescent="0.2">
      <c r="A115" s="111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</row>
    <row r="116" spans="1:26" ht="12.75" customHeight="1" x14ac:dyDescent="0.2">
      <c r="A116" s="111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</row>
    <row r="117" spans="1:26" ht="12.75" customHeight="1" x14ac:dyDescent="0.2">
      <c r="A117" s="111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</row>
    <row r="118" spans="1:26" ht="12.75" customHeight="1" x14ac:dyDescent="0.2">
      <c r="A118" s="111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spans="1:26" ht="12.75" customHeight="1" x14ac:dyDescent="0.2">
      <c r="A119" s="111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spans="1:26" ht="12.75" customHeight="1" x14ac:dyDescent="0.2">
      <c r="A120" s="111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</row>
    <row r="121" spans="1:26" ht="12.75" customHeight="1" x14ac:dyDescent="0.2">
      <c r="A121" s="111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spans="1:26" ht="12.75" customHeight="1" x14ac:dyDescent="0.2">
      <c r="A122" s="111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</row>
    <row r="123" spans="1:26" ht="12.75" customHeight="1" x14ac:dyDescent="0.2">
      <c r="A123" s="111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</row>
    <row r="124" spans="1:26" ht="12.75" customHeight="1" x14ac:dyDescent="0.2">
      <c r="A124" s="111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</row>
    <row r="125" spans="1:26" ht="12.75" customHeight="1" x14ac:dyDescent="0.2">
      <c r="A125" s="111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</row>
    <row r="126" spans="1:26" ht="12.75" customHeight="1" x14ac:dyDescent="0.2">
      <c r="A126" s="111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</row>
    <row r="127" spans="1:26" ht="12.75" customHeight="1" x14ac:dyDescent="0.2">
      <c r="A127" s="111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spans="1:26" ht="12.75" customHeight="1" x14ac:dyDescent="0.2">
      <c r="A128" s="111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 spans="1:26" ht="12.75" customHeight="1" x14ac:dyDescent="0.2">
      <c r="A129" s="111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 spans="1:26" ht="12.75" customHeight="1" x14ac:dyDescent="0.2">
      <c r="A130" s="111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spans="1:26" ht="12.75" customHeight="1" x14ac:dyDescent="0.2">
      <c r="A131" s="111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spans="1:26" ht="12.75" customHeight="1" x14ac:dyDescent="0.2">
      <c r="A132" s="111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spans="1:26" ht="12.75" customHeight="1" x14ac:dyDescent="0.2">
      <c r="A133" s="111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spans="1:26" ht="12.75" customHeight="1" x14ac:dyDescent="0.2">
      <c r="A134" s="111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spans="1:26" ht="12.75" customHeight="1" x14ac:dyDescent="0.2">
      <c r="A135" s="111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</row>
    <row r="136" spans="1:26" ht="12.75" customHeight="1" x14ac:dyDescent="0.2">
      <c r="A136" s="111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spans="1:26" ht="12.75" customHeight="1" x14ac:dyDescent="0.2">
      <c r="A137" s="111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spans="1:26" ht="12.75" customHeight="1" x14ac:dyDescent="0.2">
      <c r="A138" s="111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spans="1:26" ht="12.75" customHeight="1" x14ac:dyDescent="0.2">
      <c r="A139" s="111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</row>
    <row r="140" spans="1:26" ht="12.75" customHeight="1" x14ac:dyDescent="0.2">
      <c r="A140" s="111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spans="1:26" ht="12.75" customHeight="1" x14ac:dyDescent="0.2">
      <c r="A141" s="111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</row>
    <row r="142" spans="1:26" ht="12.75" customHeight="1" x14ac:dyDescent="0.2">
      <c r="A142" s="111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spans="1:26" ht="12.75" customHeight="1" x14ac:dyDescent="0.2">
      <c r="A143" s="111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spans="1:26" ht="12.75" customHeight="1" x14ac:dyDescent="0.2">
      <c r="A144" s="111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spans="1:26" ht="12.75" customHeight="1" x14ac:dyDescent="0.2">
      <c r="A145" s="111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spans="1:26" ht="12.75" customHeight="1" x14ac:dyDescent="0.2">
      <c r="A146" s="111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spans="1:26" ht="12.75" customHeight="1" x14ac:dyDescent="0.2">
      <c r="A147" s="111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</row>
    <row r="148" spans="1:26" ht="12.75" customHeight="1" x14ac:dyDescent="0.2">
      <c r="A148" s="111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</row>
    <row r="149" spans="1:26" ht="12.75" customHeight="1" x14ac:dyDescent="0.2">
      <c r="A149" s="111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spans="1:26" ht="12.75" customHeight="1" x14ac:dyDescent="0.2">
      <c r="A150" s="111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</row>
    <row r="151" spans="1:26" ht="12.75" customHeight="1" x14ac:dyDescent="0.2">
      <c r="A151" s="111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</row>
    <row r="152" spans="1:26" ht="12.75" customHeight="1" x14ac:dyDescent="0.2">
      <c r="A152" s="111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spans="1:26" ht="12.75" customHeight="1" x14ac:dyDescent="0.2">
      <c r="A153" s="111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</row>
    <row r="154" spans="1:26" ht="12.75" customHeight="1" x14ac:dyDescent="0.2">
      <c r="A154" s="111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</row>
    <row r="155" spans="1:26" ht="12.75" customHeight="1" x14ac:dyDescent="0.2">
      <c r="A155" s="111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</row>
    <row r="156" spans="1:26" ht="12.75" customHeight="1" x14ac:dyDescent="0.2">
      <c r="A156" s="111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</row>
    <row r="157" spans="1:26" ht="12.75" customHeight="1" x14ac:dyDescent="0.2">
      <c r="A157" s="111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</row>
    <row r="158" spans="1:26" ht="12.75" customHeight="1" x14ac:dyDescent="0.2">
      <c r="A158" s="111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</row>
    <row r="159" spans="1:26" ht="12.75" customHeight="1" x14ac:dyDescent="0.2">
      <c r="A159" s="111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</row>
    <row r="160" spans="1:26" ht="12.75" customHeight="1" x14ac:dyDescent="0.2">
      <c r="A160" s="111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</row>
    <row r="161" spans="1:26" ht="12.75" customHeight="1" x14ac:dyDescent="0.2">
      <c r="A161" s="111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spans="1:26" ht="12.75" customHeight="1" x14ac:dyDescent="0.2">
      <c r="A162" s="111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</row>
    <row r="163" spans="1:26" ht="12.75" customHeight="1" x14ac:dyDescent="0.2">
      <c r="A163" s="111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spans="1:26" ht="12.75" customHeight="1" x14ac:dyDescent="0.2">
      <c r="A164" s="111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</row>
    <row r="165" spans="1:26" ht="12.75" customHeight="1" x14ac:dyDescent="0.2">
      <c r="A165" s="111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</row>
    <row r="166" spans="1:26" ht="12.75" customHeight="1" x14ac:dyDescent="0.2">
      <c r="A166" s="111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</row>
    <row r="167" spans="1:26" ht="12.75" customHeight="1" x14ac:dyDescent="0.2">
      <c r="A167" s="111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</row>
    <row r="168" spans="1:26" ht="12.75" customHeight="1" x14ac:dyDescent="0.2">
      <c r="A168" s="111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</row>
    <row r="169" spans="1:26" ht="12.75" customHeight="1" x14ac:dyDescent="0.2">
      <c r="A169" s="111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</row>
    <row r="170" spans="1:26" ht="12.75" customHeight="1" x14ac:dyDescent="0.2">
      <c r="A170" s="111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</row>
    <row r="171" spans="1:26" ht="12.75" customHeight="1" x14ac:dyDescent="0.2">
      <c r="A171" s="111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</row>
    <row r="172" spans="1:26" ht="12.75" customHeight="1" x14ac:dyDescent="0.2">
      <c r="A172" s="111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</row>
    <row r="173" spans="1:26" ht="12.75" customHeight="1" x14ac:dyDescent="0.2">
      <c r="A173" s="111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</row>
    <row r="174" spans="1:26" ht="12.75" customHeight="1" x14ac:dyDescent="0.2">
      <c r="A174" s="111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</row>
    <row r="175" spans="1:26" ht="12.75" customHeight="1" x14ac:dyDescent="0.2">
      <c r="A175" s="111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</row>
    <row r="176" spans="1:26" ht="12.75" customHeight="1" x14ac:dyDescent="0.2">
      <c r="A176" s="111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</row>
    <row r="177" spans="1:26" ht="12.75" customHeight="1" x14ac:dyDescent="0.2">
      <c r="A177" s="111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spans="1:26" ht="12.75" customHeight="1" x14ac:dyDescent="0.2">
      <c r="A178" s="111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</row>
    <row r="179" spans="1:26" ht="12.75" customHeight="1" x14ac:dyDescent="0.2">
      <c r="A179" s="111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spans="1:26" ht="12.75" customHeight="1" x14ac:dyDescent="0.2">
      <c r="A180" s="111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</row>
    <row r="181" spans="1:26" ht="12.75" customHeight="1" x14ac:dyDescent="0.2">
      <c r="A181" s="111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spans="1:26" ht="12.75" customHeight="1" x14ac:dyDescent="0.2">
      <c r="A182" s="111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ht="12.75" customHeight="1" x14ac:dyDescent="0.2">
      <c r="A183" s="111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spans="1:26" ht="12.75" customHeight="1" x14ac:dyDescent="0.2">
      <c r="A184" s="111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ht="12.75" customHeight="1" x14ac:dyDescent="0.2">
      <c r="A185" s="111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spans="1:26" ht="12.75" customHeight="1" x14ac:dyDescent="0.2">
      <c r="A186" s="111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spans="1:26" ht="12.75" customHeight="1" x14ac:dyDescent="0.2">
      <c r="A187" s="111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spans="1:26" ht="12.75" customHeight="1" x14ac:dyDescent="0.2">
      <c r="A188" s="111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spans="1:26" ht="12.75" customHeight="1" x14ac:dyDescent="0.2">
      <c r="A189" s="111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</row>
    <row r="190" spans="1:26" ht="12.75" customHeight="1" x14ac:dyDescent="0.2">
      <c r="A190" s="111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</row>
    <row r="191" spans="1:26" ht="12.75" customHeight="1" x14ac:dyDescent="0.2">
      <c r="A191" s="111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ht="12.75" customHeight="1" x14ac:dyDescent="0.2">
      <c r="A192" s="111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spans="1:26" ht="12.75" customHeight="1" x14ac:dyDescent="0.2">
      <c r="A193" s="111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ht="12.75" customHeight="1" x14ac:dyDescent="0.2">
      <c r="A194" s="111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spans="1:26" ht="12.75" customHeight="1" x14ac:dyDescent="0.2">
      <c r="A195" s="111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spans="1:26" ht="12.75" customHeight="1" x14ac:dyDescent="0.2">
      <c r="A196" s="111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ht="12.75" customHeight="1" x14ac:dyDescent="0.2">
      <c r="A197" s="111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spans="1:26" ht="12.75" customHeight="1" x14ac:dyDescent="0.2">
      <c r="A198" s="111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ht="12.75" customHeight="1" x14ac:dyDescent="0.2">
      <c r="A199" s="111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ht="12.75" customHeight="1" x14ac:dyDescent="0.2">
      <c r="A200" s="111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ht="12.75" customHeight="1" x14ac:dyDescent="0.2">
      <c r="A201" s="111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ht="12.75" customHeight="1" x14ac:dyDescent="0.2">
      <c r="A202" s="111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spans="1:26" ht="12.75" customHeight="1" x14ac:dyDescent="0.2">
      <c r="A203" s="111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spans="1:26" ht="12.75" customHeight="1" x14ac:dyDescent="0.2">
      <c r="A204" s="111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</row>
    <row r="205" spans="1:26" ht="12.75" customHeight="1" x14ac:dyDescent="0.2">
      <c r="A205" s="111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ht="12.75" customHeight="1" x14ac:dyDescent="0.2">
      <c r="A206" s="111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spans="1:26" ht="12.75" customHeight="1" x14ac:dyDescent="0.2">
      <c r="A207" s="111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spans="1:26" ht="12.75" customHeight="1" x14ac:dyDescent="0.2">
      <c r="A208" s="111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spans="1:26" ht="12.75" customHeight="1" x14ac:dyDescent="0.2">
      <c r="A209" s="111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</row>
    <row r="210" spans="1:26" ht="12.75" customHeight="1" x14ac:dyDescent="0.2">
      <c r="A210" s="111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spans="1:26" ht="12.75" customHeight="1" x14ac:dyDescent="0.2">
      <c r="A211" s="111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</row>
    <row r="212" spans="1:26" ht="12.75" customHeight="1" x14ac:dyDescent="0.2">
      <c r="A212" s="111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spans="1:26" ht="12.75" customHeight="1" x14ac:dyDescent="0.2">
      <c r="A213" s="111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</row>
    <row r="214" spans="1:26" ht="12.75" customHeight="1" x14ac:dyDescent="0.2">
      <c r="A214" s="111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</row>
    <row r="215" spans="1:26" ht="12.75" customHeight="1" x14ac:dyDescent="0.2">
      <c r="A215" s="111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ht="12.75" customHeight="1" x14ac:dyDescent="0.2">
      <c r="A216" s="111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</row>
    <row r="217" spans="1:26" ht="12.75" customHeight="1" x14ac:dyDescent="0.2">
      <c r="A217" s="111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spans="1:26" ht="12.75" customHeight="1" x14ac:dyDescent="0.2">
      <c r="A218" s="111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spans="1:26" ht="12.75" customHeight="1" x14ac:dyDescent="0.2">
      <c r="A219" s="111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</row>
    <row r="220" spans="1:26" ht="12.75" customHeight="1" x14ac:dyDescent="0.2">
      <c r="A220" s="111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spans="1:26" ht="12.75" customHeight="1" x14ac:dyDescent="0.2">
      <c r="A221" s="111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</row>
    <row r="222" spans="1:26" ht="12.75" customHeight="1" x14ac:dyDescent="0.2">
      <c r="A222" s="111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</row>
    <row r="223" spans="1:26" ht="12.75" customHeight="1" x14ac:dyDescent="0.2">
      <c r="A223" s="111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</row>
    <row r="224" spans="1:26" ht="12.75" customHeight="1" x14ac:dyDescent="0.2">
      <c r="A224" s="111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</row>
    <row r="225" spans="1:26" ht="12.75" customHeight="1" x14ac:dyDescent="0.2">
      <c r="A225" s="111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</row>
    <row r="226" spans="1:26" ht="12.75" customHeight="1" x14ac:dyDescent="0.2">
      <c r="A226" s="111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</row>
    <row r="227" spans="1:26" ht="12.75" customHeight="1" x14ac:dyDescent="0.2">
      <c r="A227" s="111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</row>
    <row r="228" spans="1:26" ht="12.75" customHeight="1" x14ac:dyDescent="0.2">
      <c r="A228" s="111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</row>
    <row r="229" spans="1:26" ht="12.75" customHeight="1" x14ac:dyDescent="0.2">
      <c r="A229" s="111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</row>
    <row r="230" spans="1:26" ht="12.75" customHeight="1" x14ac:dyDescent="0.2">
      <c r="A230" s="111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</row>
    <row r="231" spans="1:26" ht="12.75" customHeight="1" x14ac:dyDescent="0.2">
      <c r="A231" s="111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</row>
    <row r="232" spans="1:26" ht="12.75" customHeight="1" x14ac:dyDescent="0.2">
      <c r="A232" s="111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</row>
    <row r="233" spans="1:26" ht="12.75" customHeight="1" x14ac:dyDescent="0.2">
      <c r="A233" s="111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</row>
    <row r="234" spans="1:26" ht="12.75" customHeight="1" x14ac:dyDescent="0.2">
      <c r="A234" s="111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</row>
    <row r="235" spans="1:26" ht="12.75" customHeight="1" x14ac:dyDescent="0.2">
      <c r="A235" s="111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</row>
    <row r="236" spans="1:26" ht="12.75" customHeight="1" x14ac:dyDescent="0.2">
      <c r="A236" s="111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</row>
    <row r="237" spans="1:26" ht="12.75" customHeight="1" x14ac:dyDescent="0.2">
      <c r="A237" s="111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</row>
    <row r="238" spans="1:26" ht="12.75" customHeight="1" x14ac:dyDescent="0.2">
      <c r="A238" s="111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</row>
    <row r="239" spans="1:26" ht="12.75" customHeight="1" x14ac:dyDescent="0.2">
      <c r="A239" s="111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</row>
    <row r="240" spans="1:26" ht="12.75" customHeight="1" x14ac:dyDescent="0.2">
      <c r="A240" s="111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</row>
    <row r="241" spans="1:26" ht="12.75" customHeight="1" x14ac:dyDescent="0.2">
      <c r="A241" s="111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</row>
    <row r="242" spans="1:26" ht="12.75" customHeight="1" x14ac:dyDescent="0.2">
      <c r="A242" s="111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</row>
    <row r="243" spans="1:26" ht="12.75" customHeight="1" x14ac:dyDescent="0.2">
      <c r="A243" s="111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</row>
    <row r="244" spans="1:26" ht="12.75" customHeight="1" x14ac:dyDescent="0.2">
      <c r="A244" s="111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</row>
    <row r="245" spans="1:26" ht="12.75" customHeight="1" x14ac:dyDescent="0.2">
      <c r="A245" s="111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</row>
    <row r="246" spans="1:26" ht="12.75" customHeight="1" x14ac:dyDescent="0.2">
      <c r="A246" s="111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</row>
    <row r="247" spans="1:26" ht="12.75" customHeight="1" x14ac:dyDescent="0.2">
      <c r="A247" s="111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</row>
    <row r="248" spans="1:26" ht="12.75" customHeight="1" x14ac:dyDescent="0.2">
      <c r="A248" s="111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</row>
    <row r="249" spans="1:26" ht="12.75" customHeight="1" x14ac:dyDescent="0.2">
      <c r="A249" s="111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</row>
    <row r="250" spans="1:26" ht="12.75" customHeight="1" x14ac:dyDescent="0.2">
      <c r="A250" s="111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</row>
    <row r="251" spans="1:26" ht="12.75" customHeight="1" x14ac:dyDescent="0.2">
      <c r="A251" s="111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</row>
    <row r="252" spans="1:26" ht="12.75" customHeight="1" x14ac:dyDescent="0.2">
      <c r="A252" s="111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</row>
    <row r="253" spans="1:26" ht="12.75" customHeight="1" x14ac:dyDescent="0.2">
      <c r="A253" s="111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</row>
    <row r="254" spans="1:26" ht="12.75" customHeight="1" x14ac:dyDescent="0.2">
      <c r="A254" s="111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</row>
    <row r="255" spans="1:26" ht="12.75" customHeight="1" x14ac:dyDescent="0.2">
      <c r="A255" s="111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spans="1:26" ht="12.75" customHeight="1" x14ac:dyDescent="0.2">
      <c r="A256" s="111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</row>
    <row r="257" spans="1:26" ht="12.75" customHeight="1" x14ac:dyDescent="0.2">
      <c r="A257" s="111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</row>
    <row r="258" spans="1:26" ht="12.75" customHeight="1" x14ac:dyDescent="0.2">
      <c r="A258" s="111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ht="12.75" customHeight="1" x14ac:dyDescent="0.2">
      <c r="A259" s="111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</row>
    <row r="260" spans="1:26" ht="12.75" customHeight="1" x14ac:dyDescent="0.2">
      <c r="A260" s="111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ht="12.75" customHeight="1" x14ac:dyDescent="0.2">
      <c r="A261" s="111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ht="12.75" customHeight="1" x14ac:dyDescent="0.2">
      <c r="A262" s="111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spans="1:26" ht="12.75" customHeight="1" x14ac:dyDescent="0.2">
      <c r="A263" s="111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ht="12.75" customHeight="1" x14ac:dyDescent="0.2">
      <c r="A264" s="111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</row>
    <row r="265" spans="1:26" ht="12.75" customHeight="1" x14ac:dyDescent="0.2">
      <c r="A265" s="111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</row>
    <row r="266" spans="1:26" ht="12.75" customHeight="1" x14ac:dyDescent="0.2">
      <c r="A266" s="111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</row>
    <row r="267" spans="1:26" ht="12.75" customHeight="1" x14ac:dyDescent="0.2">
      <c r="A267" s="111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</row>
    <row r="268" spans="1:26" ht="12.75" customHeight="1" x14ac:dyDescent="0.2">
      <c r="A268" s="111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</row>
    <row r="269" spans="1:26" ht="12.75" customHeight="1" x14ac:dyDescent="0.2">
      <c r="A269" s="111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</row>
    <row r="270" spans="1:26" ht="12.75" customHeight="1" x14ac:dyDescent="0.2">
      <c r="A270" s="111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</row>
    <row r="271" spans="1:26" ht="12.75" customHeight="1" x14ac:dyDescent="0.2">
      <c r="A271" s="111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</row>
    <row r="272" spans="1:26" ht="12.75" customHeight="1" x14ac:dyDescent="0.2">
      <c r="A272" s="111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</row>
    <row r="273" spans="1:26" ht="12.75" customHeight="1" x14ac:dyDescent="0.2">
      <c r="A273" s="111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</row>
    <row r="274" spans="1:26" ht="12.75" customHeight="1" x14ac:dyDescent="0.2">
      <c r="A274" s="111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</row>
    <row r="275" spans="1:26" ht="12.75" customHeight="1" x14ac:dyDescent="0.2">
      <c r="A275" s="111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</row>
    <row r="276" spans="1:26" ht="12.75" customHeight="1" x14ac:dyDescent="0.2">
      <c r="A276" s="111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</row>
    <row r="277" spans="1:26" ht="12.75" customHeight="1" x14ac:dyDescent="0.2">
      <c r="A277" s="111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</row>
    <row r="278" spans="1:26" ht="12.75" customHeight="1" x14ac:dyDescent="0.2">
      <c r="A278" s="111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</row>
    <row r="279" spans="1:26" ht="12.75" customHeight="1" x14ac:dyDescent="0.2">
      <c r="A279" s="111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</row>
    <row r="280" spans="1:26" ht="12.75" customHeight="1" x14ac:dyDescent="0.2">
      <c r="A280" s="111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</row>
    <row r="281" spans="1:26" ht="12.75" customHeight="1" x14ac:dyDescent="0.2">
      <c r="A281" s="111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</row>
    <row r="282" spans="1:26" ht="12.75" customHeight="1" x14ac:dyDescent="0.2">
      <c r="A282" s="111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</row>
    <row r="283" spans="1:26" ht="12.75" customHeight="1" x14ac:dyDescent="0.2">
      <c r="A283" s="111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</row>
    <row r="284" spans="1:26" ht="12.75" customHeight="1" x14ac:dyDescent="0.2">
      <c r="A284" s="111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</row>
    <row r="285" spans="1:26" ht="12.75" customHeight="1" x14ac:dyDescent="0.2">
      <c r="A285" s="111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</row>
    <row r="286" spans="1:26" ht="12.75" customHeight="1" x14ac:dyDescent="0.2">
      <c r="A286" s="111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</row>
    <row r="287" spans="1:26" ht="12.75" customHeight="1" x14ac:dyDescent="0.2">
      <c r="A287" s="111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</row>
    <row r="288" spans="1:26" ht="12.75" customHeight="1" x14ac:dyDescent="0.2">
      <c r="A288" s="111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</row>
    <row r="289" spans="1:26" ht="12.75" customHeight="1" x14ac:dyDescent="0.2">
      <c r="A289" s="111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</row>
    <row r="290" spans="1:26" ht="12.75" customHeight="1" x14ac:dyDescent="0.2">
      <c r="A290" s="111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</row>
    <row r="291" spans="1:26" ht="12.75" customHeight="1" x14ac:dyDescent="0.2">
      <c r="A291" s="111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</row>
    <row r="292" spans="1:26" ht="12.75" customHeight="1" x14ac:dyDescent="0.2">
      <c r="A292" s="111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</row>
    <row r="293" spans="1:26" ht="12.75" customHeight="1" x14ac:dyDescent="0.2">
      <c r="A293" s="111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</row>
    <row r="294" spans="1:26" ht="12.75" customHeight="1" x14ac:dyDescent="0.2">
      <c r="A294" s="111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</row>
    <row r="295" spans="1:26" ht="12.75" customHeight="1" x14ac:dyDescent="0.2">
      <c r="A295" s="111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</row>
    <row r="296" spans="1:26" ht="12.75" customHeight="1" x14ac:dyDescent="0.2">
      <c r="A296" s="111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</row>
    <row r="297" spans="1:26" ht="12.75" customHeight="1" x14ac:dyDescent="0.2">
      <c r="A297" s="111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</row>
    <row r="298" spans="1:26" ht="12.75" customHeight="1" x14ac:dyDescent="0.2">
      <c r="A298" s="111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</row>
    <row r="299" spans="1:26" ht="12.75" customHeight="1" x14ac:dyDescent="0.2">
      <c r="A299" s="111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</row>
    <row r="300" spans="1:26" ht="12.75" customHeight="1" x14ac:dyDescent="0.2">
      <c r="A300" s="111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</row>
    <row r="301" spans="1:26" ht="12.75" customHeight="1" x14ac:dyDescent="0.2">
      <c r="A301" s="111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</row>
    <row r="302" spans="1:26" ht="12.75" customHeight="1" x14ac:dyDescent="0.2">
      <c r="A302" s="111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</row>
    <row r="303" spans="1:26" ht="12.75" customHeight="1" x14ac:dyDescent="0.2">
      <c r="A303" s="111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</row>
    <row r="304" spans="1:26" ht="12.75" customHeight="1" x14ac:dyDescent="0.2">
      <c r="A304" s="111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</row>
    <row r="305" spans="1:26" ht="12.75" customHeight="1" x14ac:dyDescent="0.2">
      <c r="A305" s="111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</row>
    <row r="306" spans="1:26" ht="12.75" customHeight="1" x14ac:dyDescent="0.2">
      <c r="A306" s="111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</row>
    <row r="307" spans="1:26" ht="12.75" customHeight="1" x14ac:dyDescent="0.2">
      <c r="A307" s="111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</row>
    <row r="308" spans="1:26" ht="12.75" customHeight="1" x14ac:dyDescent="0.2">
      <c r="A308" s="111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</row>
    <row r="309" spans="1:26" ht="12.75" customHeight="1" x14ac:dyDescent="0.2">
      <c r="A309" s="111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</row>
    <row r="310" spans="1:26" ht="12.75" customHeight="1" x14ac:dyDescent="0.2">
      <c r="A310" s="111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</row>
    <row r="311" spans="1:26" ht="12.75" customHeight="1" x14ac:dyDescent="0.2">
      <c r="A311" s="111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</row>
    <row r="312" spans="1:26" ht="12.75" customHeight="1" x14ac:dyDescent="0.2">
      <c r="A312" s="111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</row>
    <row r="313" spans="1:26" ht="12.75" customHeight="1" x14ac:dyDescent="0.2">
      <c r="A313" s="111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</row>
    <row r="314" spans="1:26" ht="12.75" customHeight="1" x14ac:dyDescent="0.2">
      <c r="A314" s="111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</row>
    <row r="315" spans="1:26" ht="12.75" customHeight="1" x14ac:dyDescent="0.2">
      <c r="A315" s="111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</row>
    <row r="316" spans="1:26" ht="12.75" customHeight="1" x14ac:dyDescent="0.2">
      <c r="A316" s="111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</row>
    <row r="317" spans="1:26" ht="12.75" customHeight="1" x14ac:dyDescent="0.2">
      <c r="A317" s="111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</row>
    <row r="318" spans="1:26" ht="12.75" customHeight="1" x14ac:dyDescent="0.2">
      <c r="A318" s="111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</row>
    <row r="319" spans="1:26" ht="12.75" customHeight="1" x14ac:dyDescent="0.2">
      <c r="A319" s="111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</row>
    <row r="320" spans="1:26" ht="12.75" customHeight="1" x14ac:dyDescent="0.2">
      <c r="A320" s="111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</row>
    <row r="321" spans="1:26" ht="12.75" customHeight="1" x14ac:dyDescent="0.2">
      <c r="A321" s="111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</row>
    <row r="322" spans="1:26" ht="12.75" customHeight="1" x14ac:dyDescent="0.2">
      <c r="A322" s="111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</row>
    <row r="323" spans="1:26" ht="12.75" customHeight="1" x14ac:dyDescent="0.2">
      <c r="A323" s="111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</row>
    <row r="324" spans="1:26" ht="12.75" customHeight="1" x14ac:dyDescent="0.2">
      <c r="A324" s="111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</row>
    <row r="325" spans="1:26" ht="12.75" customHeight="1" x14ac:dyDescent="0.2">
      <c r="A325" s="111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</row>
    <row r="326" spans="1:26" ht="12.75" customHeight="1" x14ac:dyDescent="0.2">
      <c r="A326" s="111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</row>
    <row r="327" spans="1:26" ht="12.75" customHeight="1" x14ac:dyDescent="0.2">
      <c r="A327" s="111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</row>
    <row r="328" spans="1:26" ht="12.75" customHeight="1" x14ac:dyDescent="0.2">
      <c r="A328" s="111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</row>
    <row r="329" spans="1:26" ht="12.75" customHeight="1" x14ac:dyDescent="0.2">
      <c r="A329" s="111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</row>
    <row r="330" spans="1:26" ht="12.75" customHeight="1" x14ac:dyDescent="0.2">
      <c r="A330" s="111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</row>
    <row r="331" spans="1:26" ht="12.75" customHeight="1" x14ac:dyDescent="0.2">
      <c r="A331" s="111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</row>
    <row r="332" spans="1:26" ht="12.75" customHeight="1" x14ac:dyDescent="0.2">
      <c r="A332" s="111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</row>
    <row r="333" spans="1:26" ht="12.75" customHeight="1" x14ac:dyDescent="0.2">
      <c r="A333" s="111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</row>
    <row r="334" spans="1:26" ht="12.75" customHeight="1" x14ac:dyDescent="0.2">
      <c r="A334" s="111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</row>
    <row r="335" spans="1:26" ht="12.75" customHeight="1" x14ac:dyDescent="0.2">
      <c r="A335" s="111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</row>
    <row r="336" spans="1:26" ht="12.75" customHeight="1" x14ac:dyDescent="0.2">
      <c r="A336" s="111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</row>
    <row r="337" spans="1:26" ht="12.75" customHeight="1" x14ac:dyDescent="0.2">
      <c r="A337" s="111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</row>
    <row r="338" spans="1:26" ht="12.75" customHeight="1" x14ac:dyDescent="0.2">
      <c r="A338" s="111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</row>
    <row r="339" spans="1:26" ht="12.75" customHeight="1" x14ac:dyDescent="0.2">
      <c r="A339" s="111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</row>
    <row r="340" spans="1:26" ht="12.75" customHeight="1" x14ac:dyDescent="0.2">
      <c r="A340" s="111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</row>
    <row r="341" spans="1:26" ht="12.75" customHeight="1" x14ac:dyDescent="0.2">
      <c r="A341" s="111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</row>
    <row r="342" spans="1:26" ht="12.75" customHeight="1" x14ac:dyDescent="0.2">
      <c r="A342" s="111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</row>
    <row r="343" spans="1:26" ht="12.75" customHeight="1" x14ac:dyDescent="0.2">
      <c r="A343" s="111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</row>
    <row r="344" spans="1:26" ht="12.75" customHeight="1" x14ac:dyDescent="0.2">
      <c r="A344" s="111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</row>
    <row r="345" spans="1:26" ht="12.75" customHeight="1" x14ac:dyDescent="0.2">
      <c r="A345" s="111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</row>
    <row r="346" spans="1:26" ht="12.75" customHeight="1" x14ac:dyDescent="0.2">
      <c r="A346" s="111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</row>
    <row r="347" spans="1:26" ht="12.75" customHeight="1" x14ac:dyDescent="0.2">
      <c r="A347" s="111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</row>
    <row r="348" spans="1:26" ht="12.75" customHeight="1" x14ac:dyDescent="0.2">
      <c r="A348" s="111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</row>
    <row r="349" spans="1:26" ht="12.75" customHeight="1" x14ac:dyDescent="0.2">
      <c r="A349" s="111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</row>
    <row r="350" spans="1:26" ht="12.75" customHeight="1" x14ac:dyDescent="0.2">
      <c r="A350" s="111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</row>
    <row r="351" spans="1:26" ht="12.75" customHeight="1" x14ac:dyDescent="0.2">
      <c r="A351" s="111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</row>
    <row r="352" spans="1:26" ht="12.75" customHeight="1" x14ac:dyDescent="0.2">
      <c r="A352" s="111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</row>
    <row r="353" spans="1:26" ht="12.75" customHeight="1" x14ac:dyDescent="0.2">
      <c r="A353" s="111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</row>
    <row r="354" spans="1:26" ht="12.75" customHeight="1" x14ac:dyDescent="0.2">
      <c r="A354" s="111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</row>
    <row r="355" spans="1:26" ht="12.75" customHeight="1" x14ac:dyDescent="0.2">
      <c r="A355" s="111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</row>
    <row r="356" spans="1:26" ht="12.75" customHeight="1" x14ac:dyDescent="0.2">
      <c r="A356" s="111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</row>
    <row r="357" spans="1:26" ht="12.75" customHeight="1" x14ac:dyDescent="0.2">
      <c r="A357" s="111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</row>
    <row r="358" spans="1:26" ht="12.75" customHeight="1" x14ac:dyDescent="0.2">
      <c r="A358" s="111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</row>
    <row r="359" spans="1:26" ht="12.75" customHeight="1" x14ac:dyDescent="0.2">
      <c r="A359" s="111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</row>
    <row r="360" spans="1:26" ht="12.75" customHeight="1" x14ac:dyDescent="0.2">
      <c r="A360" s="111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</row>
    <row r="361" spans="1:26" ht="12.75" customHeight="1" x14ac:dyDescent="0.2">
      <c r="A361" s="111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</row>
    <row r="362" spans="1:26" ht="12.75" customHeight="1" x14ac:dyDescent="0.2">
      <c r="A362" s="111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</row>
    <row r="363" spans="1:26" ht="12.75" customHeight="1" x14ac:dyDescent="0.2">
      <c r="A363" s="111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</row>
    <row r="364" spans="1:26" ht="12.75" customHeight="1" x14ac:dyDescent="0.2">
      <c r="A364" s="111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</row>
    <row r="365" spans="1:26" ht="12.75" customHeight="1" x14ac:dyDescent="0.2">
      <c r="A365" s="111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</row>
    <row r="366" spans="1:26" ht="12.75" customHeight="1" x14ac:dyDescent="0.2">
      <c r="A366" s="111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</row>
    <row r="367" spans="1:26" ht="12.75" customHeight="1" x14ac:dyDescent="0.2">
      <c r="A367" s="111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</row>
    <row r="368" spans="1:26" ht="12.75" customHeight="1" x14ac:dyDescent="0.2">
      <c r="A368" s="111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</row>
    <row r="369" spans="1:26" ht="12.75" customHeight="1" x14ac:dyDescent="0.2">
      <c r="A369" s="111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</row>
    <row r="370" spans="1:26" ht="12.75" customHeight="1" x14ac:dyDescent="0.2">
      <c r="A370" s="111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</row>
    <row r="371" spans="1:26" ht="12.75" customHeight="1" x14ac:dyDescent="0.2">
      <c r="A371" s="111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</row>
    <row r="372" spans="1:26" ht="12.75" customHeight="1" x14ac:dyDescent="0.2">
      <c r="A372" s="111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</row>
    <row r="373" spans="1:26" ht="12.75" customHeight="1" x14ac:dyDescent="0.2">
      <c r="A373" s="111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</row>
    <row r="374" spans="1:26" ht="12.75" customHeight="1" x14ac:dyDescent="0.2">
      <c r="A374" s="111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</row>
    <row r="375" spans="1:26" ht="12.75" customHeight="1" x14ac:dyDescent="0.2">
      <c r="A375" s="111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</row>
    <row r="376" spans="1:26" ht="12.75" customHeight="1" x14ac:dyDescent="0.2">
      <c r="A376" s="111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</row>
    <row r="377" spans="1:26" ht="12.75" customHeight="1" x14ac:dyDescent="0.2">
      <c r="A377" s="111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</row>
    <row r="378" spans="1:26" ht="12.75" customHeight="1" x14ac:dyDescent="0.2">
      <c r="A378" s="111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</row>
    <row r="379" spans="1:26" ht="12.75" customHeight="1" x14ac:dyDescent="0.2">
      <c r="A379" s="111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</row>
    <row r="380" spans="1:26" ht="12.75" customHeight="1" x14ac:dyDescent="0.2">
      <c r="A380" s="111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</row>
    <row r="381" spans="1:26" ht="12.75" customHeight="1" x14ac:dyDescent="0.2">
      <c r="A381" s="111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</row>
    <row r="382" spans="1:26" ht="12.75" customHeight="1" x14ac:dyDescent="0.2">
      <c r="A382" s="111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</row>
    <row r="383" spans="1:26" ht="12.75" customHeight="1" x14ac:dyDescent="0.2">
      <c r="A383" s="111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</row>
    <row r="384" spans="1:26" ht="12.75" customHeight="1" x14ac:dyDescent="0.2">
      <c r="A384" s="111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</row>
    <row r="385" spans="1:26" ht="12.75" customHeight="1" x14ac:dyDescent="0.2">
      <c r="A385" s="111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</row>
    <row r="386" spans="1:26" ht="12.75" customHeight="1" x14ac:dyDescent="0.2">
      <c r="A386" s="111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</row>
    <row r="387" spans="1:26" ht="12.75" customHeight="1" x14ac:dyDescent="0.2">
      <c r="A387" s="111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</row>
    <row r="388" spans="1:26" ht="12.75" customHeight="1" x14ac:dyDescent="0.2">
      <c r="A388" s="111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</row>
    <row r="389" spans="1:26" ht="12.75" customHeight="1" x14ac:dyDescent="0.2">
      <c r="A389" s="111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</row>
    <row r="390" spans="1:26" ht="12.75" customHeight="1" x14ac:dyDescent="0.2">
      <c r="A390" s="111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</row>
    <row r="391" spans="1:26" ht="12.75" customHeight="1" x14ac:dyDescent="0.2">
      <c r="A391" s="111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</row>
    <row r="392" spans="1:26" ht="12.75" customHeight="1" x14ac:dyDescent="0.2">
      <c r="A392" s="111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</row>
    <row r="393" spans="1:26" ht="12.75" customHeight="1" x14ac:dyDescent="0.2">
      <c r="A393" s="111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</row>
    <row r="394" spans="1:26" ht="12.75" customHeight="1" x14ac:dyDescent="0.2">
      <c r="A394" s="111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</row>
    <row r="395" spans="1:26" ht="12.75" customHeight="1" x14ac:dyDescent="0.2">
      <c r="A395" s="111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</row>
    <row r="396" spans="1:26" ht="12.75" customHeight="1" x14ac:dyDescent="0.2">
      <c r="A396" s="111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</row>
    <row r="397" spans="1:26" ht="12.75" customHeight="1" x14ac:dyDescent="0.2">
      <c r="A397" s="111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</row>
    <row r="398" spans="1:26" ht="12.75" customHeight="1" x14ac:dyDescent="0.2">
      <c r="A398" s="111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</row>
    <row r="399" spans="1:26" ht="12.75" customHeight="1" x14ac:dyDescent="0.2">
      <c r="A399" s="111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</row>
    <row r="400" spans="1:26" ht="12.75" customHeight="1" x14ac:dyDescent="0.2">
      <c r="A400" s="111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</row>
    <row r="401" spans="1:26" ht="12.75" customHeight="1" x14ac:dyDescent="0.2">
      <c r="A401" s="111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</row>
    <row r="402" spans="1:26" ht="12.75" customHeight="1" x14ac:dyDescent="0.2">
      <c r="A402" s="111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</row>
    <row r="403" spans="1:26" ht="12.75" customHeight="1" x14ac:dyDescent="0.2">
      <c r="A403" s="111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</row>
    <row r="404" spans="1:26" ht="12.75" customHeight="1" x14ac:dyDescent="0.2">
      <c r="A404" s="111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</row>
    <row r="405" spans="1:26" ht="12.75" customHeight="1" x14ac:dyDescent="0.2">
      <c r="A405" s="111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</row>
    <row r="406" spans="1:26" ht="12.75" customHeight="1" x14ac:dyDescent="0.2">
      <c r="A406" s="111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</row>
    <row r="407" spans="1:26" ht="12.75" customHeight="1" x14ac:dyDescent="0.2">
      <c r="A407" s="111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</row>
    <row r="408" spans="1:26" ht="12.75" customHeight="1" x14ac:dyDescent="0.2">
      <c r="A408" s="111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</row>
    <row r="409" spans="1:26" ht="12.75" customHeight="1" x14ac:dyDescent="0.2">
      <c r="A409" s="111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</row>
    <row r="410" spans="1:26" ht="12.75" customHeight="1" x14ac:dyDescent="0.2">
      <c r="A410" s="111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</row>
    <row r="411" spans="1:26" ht="12.75" customHeight="1" x14ac:dyDescent="0.2">
      <c r="A411" s="111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</row>
    <row r="412" spans="1:26" ht="12.75" customHeight="1" x14ac:dyDescent="0.2">
      <c r="A412" s="111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</row>
    <row r="413" spans="1:26" ht="12.75" customHeight="1" x14ac:dyDescent="0.2">
      <c r="A413" s="111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</row>
    <row r="414" spans="1:26" ht="12.75" customHeight="1" x14ac:dyDescent="0.2">
      <c r="A414" s="111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</row>
    <row r="415" spans="1:26" ht="12.75" customHeight="1" x14ac:dyDescent="0.2">
      <c r="A415" s="111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</row>
    <row r="416" spans="1:26" ht="12.75" customHeight="1" x14ac:dyDescent="0.2">
      <c r="A416" s="111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</row>
    <row r="417" spans="1:26" ht="12.75" customHeight="1" x14ac:dyDescent="0.2">
      <c r="A417" s="111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</row>
    <row r="418" spans="1:26" ht="12.75" customHeight="1" x14ac:dyDescent="0.2">
      <c r="A418" s="111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</row>
    <row r="419" spans="1:26" ht="12.75" customHeight="1" x14ac:dyDescent="0.2">
      <c r="A419" s="111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</row>
    <row r="420" spans="1:26" ht="12.75" customHeight="1" x14ac:dyDescent="0.2">
      <c r="A420" s="111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</row>
    <row r="421" spans="1:26" ht="12.75" customHeight="1" x14ac:dyDescent="0.2">
      <c r="A421" s="111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</row>
    <row r="422" spans="1:26" ht="12.75" customHeight="1" x14ac:dyDescent="0.2">
      <c r="A422" s="111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</row>
    <row r="423" spans="1:26" ht="12.75" customHeight="1" x14ac:dyDescent="0.2">
      <c r="A423" s="111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</row>
    <row r="424" spans="1:26" ht="12.75" customHeight="1" x14ac:dyDescent="0.2">
      <c r="A424" s="111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</row>
    <row r="425" spans="1:26" ht="12.75" customHeight="1" x14ac:dyDescent="0.2">
      <c r="A425" s="111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</row>
    <row r="426" spans="1:26" ht="12.75" customHeight="1" x14ac:dyDescent="0.2">
      <c r="A426" s="111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</row>
    <row r="427" spans="1:26" ht="12.75" customHeight="1" x14ac:dyDescent="0.2">
      <c r="A427" s="111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</row>
    <row r="428" spans="1:26" ht="12.75" customHeight="1" x14ac:dyDescent="0.2">
      <c r="A428" s="111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</row>
    <row r="429" spans="1:26" ht="12.75" customHeight="1" x14ac:dyDescent="0.2">
      <c r="A429" s="111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</row>
    <row r="430" spans="1:26" ht="12.75" customHeight="1" x14ac:dyDescent="0.2">
      <c r="A430" s="111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</row>
    <row r="431" spans="1:26" ht="12.75" customHeight="1" x14ac:dyDescent="0.2">
      <c r="A431" s="111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</row>
    <row r="432" spans="1:26" ht="12.75" customHeight="1" x14ac:dyDescent="0.2">
      <c r="A432" s="111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</row>
    <row r="433" spans="1:26" ht="12.75" customHeight="1" x14ac:dyDescent="0.2">
      <c r="A433" s="111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</row>
    <row r="434" spans="1:26" ht="12.75" customHeight="1" x14ac:dyDescent="0.2">
      <c r="A434" s="111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</row>
    <row r="435" spans="1:26" ht="12.75" customHeight="1" x14ac:dyDescent="0.2">
      <c r="A435" s="111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</row>
    <row r="436" spans="1:26" ht="12.75" customHeight="1" x14ac:dyDescent="0.2">
      <c r="A436" s="111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</row>
    <row r="437" spans="1:26" ht="12.75" customHeight="1" x14ac:dyDescent="0.2">
      <c r="A437" s="111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</row>
    <row r="438" spans="1:26" ht="12.75" customHeight="1" x14ac:dyDescent="0.2">
      <c r="A438" s="111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</row>
    <row r="439" spans="1:26" ht="12.75" customHeight="1" x14ac:dyDescent="0.2">
      <c r="A439" s="111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</row>
    <row r="440" spans="1:26" ht="12.75" customHeight="1" x14ac:dyDescent="0.2">
      <c r="A440" s="111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</row>
    <row r="441" spans="1:26" ht="12.75" customHeight="1" x14ac:dyDescent="0.2">
      <c r="A441" s="111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</row>
    <row r="442" spans="1:26" ht="12.75" customHeight="1" x14ac:dyDescent="0.2">
      <c r="A442" s="111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</row>
    <row r="443" spans="1:26" ht="12.75" customHeight="1" x14ac:dyDescent="0.2">
      <c r="A443" s="111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</row>
    <row r="444" spans="1:26" ht="12.75" customHeight="1" x14ac:dyDescent="0.2">
      <c r="A444" s="111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</row>
    <row r="445" spans="1:26" ht="12.75" customHeight="1" x14ac:dyDescent="0.2">
      <c r="A445" s="111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</row>
    <row r="446" spans="1:26" ht="12.75" customHeight="1" x14ac:dyDescent="0.2">
      <c r="A446" s="111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</row>
    <row r="447" spans="1:26" ht="12.75" customHeight="1" x14ac:dyDescent="0.2">
      <c r="A447" s="111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</row>
    <row r="448" spans="1:26" ht="12.75" customHeight="1" x14ac:dyDescent="0.2">
      <c r="A448" s="111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</row>
    <row r="449" spans="1:26" ht="12.75" customHeight="1" x14ac:dyDescent="0.2">
      <c r="A449" s="111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</row>
    <row r="450" spans="1:26" ht="12.75" customHeight="1" x14ac:dyDescent="0.2">
      <c r="A450" s="111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</row>
    <row r="451" spans="1:26" ht="12.75" customHeight="1" x14ac:dyDescent="0.2">
      <c r="A451" s="111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</row>
    <row r="452" spans="1:26" ht="12.75" customHeight="1" x14ac:dyDescent="0.2">
      <c r="A452" s="111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</row>
    <row r="453" spans="1:26" ht="12.75" customHeight="1" x14ac:dyDescent="0.2">
      <c r="A453" s="111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</row>
    <row r="454" spans="1:26" ht="12.75" customHeight="1" x14ac:dyDescent="0.2">
      <c r="A454" s="111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</row>
    <row r="455" spans="1:26" ht="12.75" customHeight="1" x14ac:dyDescent="0.2">
      <c r="A455" s="111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</row>
    <row r="456" spans="1:26" ht="12.75" customHeight="1" x14ac:dyDescent="0.2">
      <c r="A456" s="111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</row>
    <row r="457" spans="1:26" ht="12.75" customHeight="1" x14ac:dyDescent="0.2">
      <c r="A457" s="111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</row>
    <row r="458" spans="1:26" ht="12.75" customHeight="1" x14ac:dyDescent="0.2">
      <c r="A458" s="111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</row>
    <row r="459" spans="1:26" ht="12.75" customHeight="1" x14ac:dyDescent="0.2">
      <c r="A459" s="111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</row>
    <row r="460" spans="1:26" ht="12.75" customHeight="1" x14ac:dyDescent="0.2">
      <c r="A460" s="111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</row>
    <row r="461" spans="1:26" ht="12.75" customHeight="1" x14ac:dyDescent="0.2">
      <c r="A461" s="111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</row>
    <row r="462" spans="1:26" ht="12.75" customHeight="1" x14ac:dyDescent="0.2">
      <c r="A462" s="111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</row>
    <row r="463" spans="1:26" ht="12.75" customHeight="1" x14ac:dyDescent="0.2">
      <c r="A463" s="111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</row>
    <row r="464" spans="1:26" ht="12.75" customHeight="1" x14ac:dyDescent="0.2">
      <c r="A464" s="111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</row>
    <row r="465" spans="1:26" ht="12.75" customHeight="1" x14ac:dyDescent="0.2">
      <c r="A465" s="111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</row>
    <row r="466" spans="1:26" ht="12.75" customHeight="1" x14ac:dyDescent="0.2">
      <c r="A466" s="111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</row>
    <row r="467" spans="1:26" ht="12.75" customHeight="1" x14ac:dyDescent="0.2">
      <c r="A467" s="111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</row>
    <row r="468" spans="1:26" ht="12.75" customHeight="1" x14ac:dyDescent="0.2">
      <c r="A468" s="111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</row>
    <row r="469" spans="1:26" ht="12.75" customHeight="1" x14ac:dyDescent="0.2">
      <c r="A469" s="111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</row>
    <row r="470" spans="1:26" ht="12.75" customHeight="1" x14ac:dyDescent="0.2">
      <c r="A470" s="111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</row>
    <row r="471" spans="1:26" ht="12.75" customHeight="1" x14ac:dyDescent="0.2">
      <c r="A471" s="111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</row>
    <row r="472" spans="1:26" ht="12.75" customHeight="1" x14ac:dyDescent="0.2">
      <c r="A472" s="111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</row>
    <row r="473" spans="1:26" ht="12.75" customHeight="1" x14ac:dyDescent="0.2">
      <c r="A473" s="111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</row>
    <row r="474" spans="1:26" ht="12.75" customHeight="1" x14ac:dyDescent="0.2">
      <c r="A474" s="111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</row>
    <row r="475" spans="1:26" ht="12.75" customHeight="1" x14ac:dyDescent="0.2">
      <c r="A475" s="111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</row>
    <row r="476" spans="1:26" ht="12.75" customHeight="1" x14ac:dyDescent="0.2">
      <c r="A476" s="111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</row>
    <row r="477" spans="1:26" ht="12.75" customHeight="1" x14ac:dyDescent="0.2">
      <c r="A477" s="111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</row>
    <row r="478" spans="1:26" ht="12.75" customHeight="1" x14ac:dyDescent="0.2">
      <c r="A478" s="111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</row>
    <row r="479" spans="1:26" ht="12.75" customHeight="1" x14ac:dyDescent="0.2">
      <c r="A479" s="111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</row>
    <row r="480" spans="1:26" ht="12.75" customHeight="1" x14ac:dyDescent="0.2">
      <c r="A480" s="111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</row>
    <row r="481" spans="1:26" ht="12.75" customHeight="1" x14ac:dyDescent="0.2">
      <c r="A481" s="111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</row>
    <row r="482" spans="1:26" ht="12.75" customHeight="1" x14ac:dyDescent="0.2">
      <c r="A482" s="111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</row>
    <row r="483" spans="1:26" ht="12.75" customHeight="1" x14ac:dyDescent="0.2">
      <c r="A483" s="111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</row>
    <row r="484" spans="1:26" ht="12.75" customHeight="1" x14ac:dyDescent="0.2">
      <c r="A484" s="111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</row>
    <row r="485" spans="1:26" ht="12.75" customHeight="1" x14ac:dyDescent="0.2">
      <c r="A485" s="111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</row>
    <row r="486" spans="1:26" ht="12.75" customHeight="1" x14ac:dyDescent="0.2">
      <c r="A486" s="111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</row>
    <row r="487" spans="1:26" ht="12.75" customHeight="1" x14ac:dyDescent="0.2">
      <c r="A487" s="111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</row>
    <row r="488" spans="1:26" ht="12.75" customHeight="1" x14ac:dyDescent="0.2">
      <c r="A488" s="111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</row>
    <row r="489" spans="1:26" ht="12.75" customHeight="1" x14ac:dyDescent="0.2">
      <c r="A489" s="111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</row>
    <row r="490" spans="1:26" ht="12.75" customHeight="1" x14ac:dyDescent="0.2">
      <c r="A490" s="111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</row>
    <row r="491" spans="1:26" ht="12.75" customHeight="1" x14ac:dyDescent="0.2">
      <c r="A491" s="111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</row>
    <row r="492" spans="1:26" ht="12.75" customHeight="1" x14ac:dyDescent="0.2">
      <c r="A492" s="111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</row>
    <row r="493" spans="1:26" ht="12.75" customHeight="1" x14ac:dyDescent="0.2">
      <c r="A493" s="111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</row>
    <row r="494" spans="1:26" ht="12.75" customHeight="1" x14ac:dyDescent="0.2">
      <c r="A494" s="111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</row>
    <row r="495" spans="1:26" ht="12.75" customHeight="1" x14ac:dyDescent="0.2">
      <c r="A495" s="111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</row>
    <row r="496" spans="1:26" ht="12.75" customHeight="1" x14ac:dyDescent="0.2">
      <c r="A496" s="111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</row>
    <row r="497" spans="1:26" ht="12.75" customHeight="1" x14ac:dyDescent="0.2">
      <c r="A497" s="111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</row>
    <row r="498" spans="1:26" ht="12.75" customHeight="1" x14ac:dyDescent="0.2">
      <c r="A498" s="111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</row>
    <row r="499" spans="1:26" ht="12.75" customHeight="1" x14ac:dyDescent="0.2">
      <c r="A499" s="111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</row>
    <row r="500" spans="1:26" ht="12.75" customHeight="1" x14ac:dyDescent="0.2">
      <c r="A500" s="111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</row>
    <row r="501" spans="1:26" ht="12.75" customHeight="1" x14ac:dyDescent="0.2">
      <c r="A501" s="111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</row>
    <row r="502" spans="1:26" ht="12.75" customHeight="1" x14ac:dyDescent="0.2">
      <c r="A502" s="111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</row>
    <row r="503" spans="1:26" ht="12.75" customHeight="1" x14ac:dyDescent="0.2">
      <c r="A503" s="111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</row>
    <row r="504" spans="1:26" ht="12.75" customHeight="1" x14ac:dyDescent="0.2">
      <c r="A504" s="111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</row>
    <row r="505" spans="1:26" ht="12.75" customHeight="1" x14ac:dyDescent="0.2">
      <c r="A505" s="111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</row>
    <row r="506" spans="1:26" ht="12.75" customHeight="1" x14ac:dyDescent="0.2">
      <c r="A506" s="111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</row>
    <row r="507" spans="1:26" ht="12.75" customHeight="1" x14ac:dyDescent="0.2">
      <c r="A507" s="111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</row>
    <row r="508" spans="1:26" ht="12.75" customHeight="1" x14ac:dyDescent="0.2">
      <c r="A508" s="111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</row>
    <row r="509" spans="1:26" ht="12.75" customHeight="1" x14ac:dyDescent="0.2">
      <c r="A509" s="111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</row>
    <row r="510" spans="1:26" ht="12.75" customHeight="1" x14ac:dyDescent="0.2">
      <c r="A510" s="111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</row>
    <row r="511" spans="1:26" ht="12.75" customHeight="1" x14ac:dyDescent="0.2">
      <c r="A511" s="111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</row>
    <row r="512" spans="1:26" ht="12.75" customHeight="1" x14ac:dyDescent="0.2">
      <c r="A512" s="111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</row>
    <row r="513" spans="1:26" ht="12.75" customHeight="1" x14ac:dyDescent="0.2">
      <c r="A513" s="111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</row>
    <row r="514" spans="1:26" ht="12.75" customHeight="1" x14ac:dyDescent="0.2">
      <c r="A514" s="111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</row>
    <row r="515" spans="1:26" ht="12.75" customHeight="1" x14ac:dyDescent="0.2">
      <c r="A515" s="111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</row>
    <row r="516" spans="1:26" ht="12.75" customHeight="1" x14ac:dyDescent="0.2">
      <c r="A516" s="111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</row>
    <row r="517" spans="1:26" ht="12.75" customHeight="1" x14ac:dyDescent="0.2">
      <c r="A517" s="111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</row>
    <row r="518" spans="1:26" ht="12.75" customHeight="1" x14ac:dyDescent="0.2">
      <c r="A518" s="111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</row>
    <row r="519" spans="1:26" ht="12.75" customHeight="1" x14ac:dyDescent="0.2">
      <c r="A519" s="111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</row>
    <row r="520" spans="1:26" ht="12.75" customHeight="1" x14ac:dyDescent="0.2">
      <c r="A520" s="111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</row>
    <row r="521" spans="1:26" ht="12.75" customHeight="1" x14ac:dyDescent="0.2">
      <c r="A521" s="111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</row>
    <row r="522" spans="1:26" ht="12.75" customHeight="1" x14ac:dyDescent="0.2">
      <c r="A522" s="111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</row>
    <row r="523" spans="1:26" ht="12.75" customHeight="1" x14ac:dyDescent="0.2">
      <c r="A523" s="111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</row>
    <row r="524" spans="1:26" ht="12.75" customHeight="1" x14ac:dyDescent="0.2">
      <c r="A524" s="111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</row>
    <row r="525" spans="1:26" ht="12.75" customHeight="1" x14ac:dyDescent="0.2">
      <c r="A525" s="111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</row>
    <row r="526" spans="1:26" ht="12.75" customHeight="1" x14ac:dyDescent="0.2">
      <c r="A526" s="111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</row>
    <row r="527" spans="1:26" ht="12.75" customHeight="1" x14ac:dyDescent="0.2">
      <c r="A527" s="111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</row>
    <row r="528" spans="1:26" ht="12.75" customHeight="1" x14ac:dyDescent="0.2">
      <c r="A528" s="111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</row>
    <row r="529" spans="1:26" ht="12.75" customHeight="1" x14ac:dyDescent="0.2">
      <c r="A529" s="111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</row>
    <row r="530" spans="1:26" ht="12.75" customHeight="1" x14ac:dyDescent="0.2">
      <c r="A530" s="111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</row>
    <row r="531" spans="1:26" ht="12.75" customHeight="1" x14ac:dyDescent="0.2">
      <c r="A531" s="111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</row>
    <row r="532" spans="1:26" ht="12.75" customHeight="1" x14ac:dyDescent="0.2">
      <c r="A532" s="111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</row>
    <row r="533" spans="1:26" ht="12.75" customHeight="1" x14ac:dyDescent="0.2">
      <c r="A533" s="111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</row>
    <row r="534" spans="1:26" ht="12.75" customHeight="1" x14ac:dyDescent="0.2">
      <c r="A534" s="111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</row>
    <row r="535" spans="1:26" ht="12.75" customHeight="1" x14ac:dyDescent="0.2">
      <c r="A535" s="111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</row>
    <row r="536" spans="1:26" ht="12.75" customHeight="1" x14ac:dyDescent="0.2">
      <c r="A536" s="111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</row>
    <row r="537" spans="1:26" ht="12.75" customHeight="1" x14ac:dyDescent="0.2">
      <c r="A537" s="111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</row>
    <row r="538" spans="1:26" ht="12.75" customHeight="1" x14ac:dyDescent="0.2">
      <c r="A538" s="111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</row>
    <row r="539" spans="1:26" ht="12.75" customHeight="1" x14ac:dyDescent="0.2">
      <c r="A539" s="111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</row>
    <row r="540" spans="1:26" ht="12.75" customHeight="1" x14ac:dyDescent="0.2">
      <c r="A540" s="111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</row>
    <row r="541" spans="1:26" ht="12.75" customHeight="1" x14ac:dyDescent="0.2">
      <c r="A541" s="111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</row>
    <row r="542" spans="1:26" ht="12.75" customHeight="1" x14ac:dyDescent="0.2">
      <c r="A542" s="111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</row>
    <row r="543" spans="1:26" ht="12.75" customHeight="1" x14ac:dyDescent="0.2">
      <c r="A543" s="111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</row>
    <row r="544" spans="1:26" ht="12.75" customHeight="1" x14ac:dyDescent="0.2">
      <c r="A544" s="111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</row>
    <row r="545" spans="1:26" ht="12.75" customHeight="1" x14ac:dyDescent="0.2">
      <c r="A545" s="111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</row>
    <row r="546" spans="1:26" ht="12.75" customHeight="1" x14ac:dyDescent="0.2">
      <c r="A546" s="111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</row>
    <row r="547" spans="1:26" ht="12.75" customHeight="1" x14ac:dyDescent="0.2">
      <c r="A547" s="111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</row>
    <row r="548" spans="1:26" ht="12.75" customHeight="1" x14ac:dyDescent="0.2">
      <c r="A548" s="111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</row>
    <row r="549" spans="1:26" ht="12.75" customHeight="1" x14ac:dyDescent="0.2">
      <c r="A549" s="111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</row>
    <row r="550" spans="1:26" ht="12.75" customHeight="1" x14ac:dyDescent="0.2">
      <c r="A550" s="111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</row>
    <row r="551" spans="1:26" ht="12.75" customHeight="1" x14ac:dyDescent="0.2">
      <c r="A551" s="111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</row>
    <row r="552" spans="1:26" ht="12.75" customHeight="1" x14ac:dyDescent="0.2">
      <c r="A552" s="111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</row>
    <row r="553" spans="1:26" ht="12.75" customHeight="1" x14ac:dyDescent="0.2">
      <c r="A553" s="111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</row>
    <row r="554" spans="1:26" ht="12.75" customHeight="1" x14ac:dyDescent="0.2">
      <c r="A554" s="111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</row>
    <row r="555" spans="1:26" ht="12.75" customHeight="1" x14ac:dyDescent="0.2">
      <c r="A555" s="111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</row>
    <row r="556" spans="1:26" ht="12.75" customHeight="1" x14ac:dyDescent="0.2">
      <c r="A556" s="111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</row>
    <row r="557" spans="1:26" ht="12.75" customHeight="1" x14ac:dyDescent="0.2">
      <c r="A557" s="111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</row>
    <row r="558" spans="1:26" ht="12.75" customHeight="1" x14ac:dyDescent="0.2">
      <c r="A558" s="111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</row>
    <row r="559" spans="1:26" ht="12.75" customHeight="1" x14ac:dyDescent="0.2">
      <c r="A559" s="111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</row>
    <row r="560" spans="1:26" ht="12.75" customHeight="1" x14ac:dyDescent="0.2">
      <c r="A560" s="111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</row>
    <row r="561" spans="1:26" ht="12.75" customHeight="1" x14ac:dyDescent="0.2">
      <c r="A561" s="111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</row>
    <row r="562" spans="1:26" ht="12.75" customHeight="1" x14ac:dyDescent="0.2">
      <c r="A562" s="111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</row>
    <row r="563" spans="1:26" ht="12.75" customHeight="1" x14ac:dyDescent="0.2">
      <c r="A563" s="111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</row>
    <row r="564" spans="1:26" ht="12.75" customHeight="1" x14ac:dyDescent="0.2">
      <c r="A564" s="111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</row>
    <row r="565" spans="1:26" ht="12.75" customHeight="1" x14ac:dyDescent="0.2">
      <c r="A565" s="111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</row>
    <row r="566" spans="1:26" ht="12.75" customHeight="1" x14ac:dyDescent="0.2">
      <c r="A566" s="111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</row>
    <row r="567" spans="1:26" ht="12.75" customHeight="1" x14ac:dyDescent="0.2">
      <c r="A567" s="111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</row>
    <row r="568" spans="1:26" ht="12.75" customHeight="1" x14ac:dyDescent="0.2">
      <c r="A568" s="111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</row>
    <row r="569" spans="1:26" ht="12.75" customHeight="1" x14ac:dyDescent="0.2">
      <c r="A569" s="111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</row>
    <row r="570" spans="1:26" ht="12.75" customHeight="1" x14ac:dyDescent="0.2">
      <c r="A570" s="111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</row>
    <row r="571" spans="1:26" ht="12.75" customHeight="1" x14ac:dyDescent="0.2">
      <c r="A571" s="111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</row>
    <row r="572" spans="1:26" ht="12.75" customHeight="1" x14ac:dyDescent="0.2">
      <c r="A572" s="111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</row>
    <row r="573" spans="1:26" ht="12.75" customHeight="1" x14ac:dyDescent="0.2">
      <c r="A573" s="111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</row>
    <row r="574" spans="1:26" ht="12.75" customHeight="1" x14ac:dyDescent="0.2">
      <c r="A574" s="111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</row>
    <row r="575" spans="1:26" ht="12.75" customHeight="1" x14ac:dyDescent="0.2">
      <c r="A575" s="111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</row>
    <row r="576" spans="1:26" ht="12.75" customHeight="1" x14ac:dyDescent="0.2">
      <c r="A576" s="111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</row>
    <row r="577" spans="1:26" ht="12.75" customHeight="1" x14ac:dyDescent="0.2">
      <c r="A577" s="111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</row>
    <row r="578" spans="1:26" ht="12.75" customHeight="1" x14ac:dyDescent="0.2">
      <c r="A578" s="111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</row>
    <row r="579" spans="1:26" ht="12.75" customHeight="1" x14ac:dyDescent="0.2">
      <c r="A579" s="111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</row>
    <row r="580" spans="1:26" ht="12.75" customHeight="1" x14ac:dyDescent="0.2">
      <c r="A580" s="111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</row>
    <row r="581" spans="1:26" ht="12.75" customHeight="1" x14ac:dyDescent="0.2">
      <c r="A581" s="111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</row>
    <row r="582" spans="1:26" ht="12.75" customHeight="1" x14ac:dyDescent="0.2">
      <c r="A582" s="111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</row>
    <row r="583" spans="1:26" ht="12.75" customHeight="1" x14ac:dyDescent="0.2">
      <c r="A583" s="111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</row>
    <row r="584" spans="1:26" ht="12.75" customHeight="1" x14ac:dyDescent="0.2">
      <c r="A584" s="111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</row>
    <row r="585" spans="1:26" ht="12.75" customHeight="1" x14ac:dyDescent="0.2">
      <c r="A585" s="111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</row>
    <row r="586" spans="1:26" ht="12.75" customHeight="1" x14ac:dyDescent="0.2">
      <c r="A586" s="111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</row>
    <row r="587" spans="1:26" ht="12.75" customHeight="1" x14ac:dyDescent="0.2">
      <c r="A587" s="111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</row>
    <row r="588" spans="1:26" ht="12.75" customHeight="1" x14ac:dyDescent="0.2">
      <c r="A588" s="111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</row>
    <row r="589" spans="1:26" ht="12.75" customHeight="1" x14ac:dyDescent="0.2">
      <c r="A589" s="111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</row>
    <row r="590" spans="1:26" ht="12.75" customHeight="1" x14ac:dyDescent="0.2">
      <c r="A590" s="111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</row>
    <row r="591" spans="1:26" ht="12.75" customHeight="1" x14ac:dyDescent="0.2">
      <c r="A591" s="111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</row>
    <row r="592" spans="1:26" ht="12.75" customHeight="1" x14ac:dyDescent="0.2">
      <c r="A592" s="111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</row>
    <row r="593" spans="1:26" ht="12.75" customHeight="1" x14ac:dyDescent="0.2">
      <c r="A593" s="111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</row>
    <row r="594" spans="1:26" ht="12.75" customHeight="1" x14ac:dyDescent="0.2">
      <c r="A594" s="111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</row>
    <row r="595" spans="1:26" ht="12.75" customHeight="1" x14ac:dyDescent="0.2">
      <c r="A595" s="111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</row>
    <row r="596" spans="1:26" ht="12.75" customHeight="1" x14ac:dyDescent="0.2">
      <c r="A596" s="111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</row>
    <row r="597" spans="1:26" ht="12.75" customHeight="1" x14ac:dyDescent="0.2">
      <c r="A597" s="111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</row>
    <row r="598" spans="1:26" ht="12.75" customHeight="1" x14ac:dyDescent="0.2">
      <c r="A598" s="111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</row>
    <row r="599" spans="1:26" ht="12.75" customHeight="1" x14ac:dyDescent="0.2">
      <c r="A599" s="111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</row>
    <row r="600" spans="1:26" ht="12.75" customHeight="1" x14ac:dyDescent="0.2">
      <c r="A600" s="111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</row>
    <row r="601" spans="1:26" ht="12.75" customHeight="1" x14ac:dyDescent="0.2">
      <c r="A601" s="111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</row>
    <row r="602" spans="1:26" ht="12.75" customHeight="1" x14ac:dyDescent="0.2">
      <c r="A602" s="111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</row>
    <row r="603" spans="1:26" ht="12.75" customHeight="1" x14ac:dyDescent="0.2">
      <c r="A603" s="111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</row>
    <row r="604" spans="1:26" ht="12.75" customHeight="1" x14ac:dyDescent="0.2">
      <c r="A604" s="111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</row>
    <row r="605" spans="1:26" ht="12.75" customHeight="1" x14ac:dyDescent="0.2">
      <c r="A605" s="111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</row>
    <row r="606" spans="1:26" ht="12.75" customHeight="1" x14ac:dyDescent="0.2">
      <c r="A606" s="111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</row>
    <row r="607" spans="1:26" ht="12.75" customHeight="1" x14ac:dyDescent="0.2">
      <c r="A607" s="111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</row>
    <row r="608" spans="1:26" ht="12.75" customHeight="1" x14ac:dyDescent="0.2">
      <c r="A608" s="111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</row>
    <row r="609" spans="1:26" ht="12.75" customHeight="1" x14ac:dyDescent="0.2">
      <c r="A609" s="111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</row>
    <row r="610" spans="1:26" ht="12.75" customHeight="1" x14ac:dyDescent="0.2">
      <c r="A610" s="111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</row>
    <row r="611" spans="1:26" ht="12.75" customHeight="1" x14ac:dyDescent="0.2">
      <c r="A611" s="111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</row>
    <row r="612" spans="1:26" ht="12.75" customHeight="1" x14ac:dyDescent="0.2">
      <c r="A612" s="111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</row>
    <row r="613" spans="1:26" ht="12.75" customHeight="1" x14ac:dyDescent="0.2">
      <c r="A613" s="111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</row>
    <row r="614" spans="1:26" ht="12.75" customHeight="1" x14ac:dyDescent="0.2">
      <c r="A614" s="111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</row>
    <row r="615" spans="1:26" ht="12.75" customHeight="1" x14ac:dyDescent="0.2">
      <c r="A615" s="111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</row>
    <row r="616" spans="1:26" ht="12.75" customHeight="1" x14ac:dyDescent="0.2">
      <c r="A616" s="111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</row>
    <row r="617" spans="1:26" ht="12.75" customHeight="1" x14ac:dyDescent="0.2">
      <c r="A617" s="111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</row>
    <row r="618" spans="1:26" ht="12.75" customHeight="1" x14ac:dyDescent="0.2">
      <c r="A618" s="111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</row>
    <row r="619" spans="1:26" ht="12.75" customHeight="1" x14ac:dyDescent="0.2">
      <c r="A619" s="111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</row>
    <row r="620" spans="1:26" ht="12.75" customHeight="1" x14ac:dyDescent="0.2">
      <c r="A620" s="111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</row>
    <row r="621" spans="1:26" ht="12.75" customHeight="1" x14ac:dyDescent="0.2">
      <c r="A621" s="111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</row>
    <row r="622" spans="1:26" ht="12.75" customHeight="1" x14ac:dyDescent="0.2">
      <c r="A622" s="111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</row>
    <row r="623" spans="1:26" ht="12.75" customHeight="1" x14ac:dyDescent="0.2">
      <c r="A623" s="111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</row>
    <row r="624" spans="1:26" ht="12.75" customHeight="1" x14ac:dyDescent="0.2">
      <c r="A624" s="111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</row>
    <row r="625" spans="1:26" ht="12.75" customHeight="1" x14ac:dyDescent="0.2">
      <c r="A625" s="111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</row>
    <row r="626" spans="1:26" ht="12.75" customHeight="1" x14ac:dyDescent="0.2">
      <c r="A626" s="111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</row>
    <row r="627" spans="1:26" ht="12.75" customHeight="1" x14ac:dyDescent="0.2">
      <c r="A627" s="111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</row>
    <row r="628" spans="1:26" ht="12.75" customHeight="1" x14ac:dyDescent="0.2">
      <c r="A628" s="111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</row>
    <row r="629" spans="1:26" ht="12.75" customHeight="1" x14ac:dyDescent="0.2">
      <c r="A629" s="111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</row>
    <row r="630" spans="1:26" ht="12.75" customHeight="1" x14ac:dyDescent="0.2">
      <c r="A630" s="111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</row>
    <row r="631" spans="1:26" ht="12.75" customHeight="1" x14ac:dyDescent="0.2">
      <c r="A631" s="111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</row>
    <row r="632" spans="1:26" ht="12.75" customHeight="1" x14ac:dyDescent="0.2">
      <c r="A632" s="111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</row>
    <row r="633" spans="1:26" ht="12.75" customHeight="1" x14ac:dyDescent="0.2">
      <c r="A633" s="111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</row>
    <row r="634" spans="1:26" ht="12.75" customHeight="1" x14ac:dyDescent="0.2">
      <c r="A634" s="111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</row>
    <row r="635" spans="1:26" ht="12.75" customHeight="1" x14ac:dyDescent="0.2">
      <c r="A635" s="111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</row>
    <row r="636" spans="1:26" ht="12.75" customHeight="1" x14ac:dyDescent="0.2">
      <c r="A636" s="111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</row>
    <row r="637" spans="1:26" ht="12.75" customHeight="1" x14ac:dyDescent="0.2">
      <c r="A637" s="111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</row>
    <row r="638" spans="1:26" ht="12.75" customHeight="1" x14ac:dyDescent="0.2">
      <c r="A638" s="111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</row>
    <row r="639" spans="1:26" ht="12.75" customHeight="1" x14ac:dyDescent="0.2">
      <c r="A639" s="111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</row>
    <row r="640" spans="1:26" ht="12.75" customHeight="1" x14ac:dyDescent="0.2">
      <c r="A640" s="111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</row>
    <row r="641" spans="1:26" ht="12.75" customHeight="1" x14ac:dyDescent="0.2">
      <c r="A641" s="111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</row>
    <row r="642" spans="1:26" ht="12.75" customHeight="1" x14ac:dyDescent="0.2">
      <c r="A642" s="111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</row>
    <row r="643" spans="1:26" ht="12.75" customHeight="1" x14ac:dyDescent="0.2">
      <c r="A643" s="111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</row>
    <row r="644" spans="1:26" ht="12.75" customHeight="1" x14ac:dyDescent="0.2">
      <c r="A644" s="111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</row>
    <row r="645" spans="1:26" ht="12.75" customHeight="1" x14ac:dyDescent="0.2">
      <c r="A645" s="111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</row>
    <row r="646" spans="1:26" ht="12.75" customHeight="1" x14ac:dyDescent="0.2">
      <c r="A646" s="111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</row>
    <row r="647" spans="1:26" ht="12.75" customHeight="1" x14ac:dyDescent="0.2">
      <c r="A647" s="111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</row>
    <row r="648" spans="1:26" ht="12.75" customHeight="1" x14ac:dyDescent="0.2">
      <c r="A648" s="111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</row>
    <row r="649" spans="1:26" ht="12.75" customHeight="1" x14ac:dyDescent="0.2">
      <c r="A649" s="111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</row>
    <row r="650" spans="1:26" ht="12.75" customHeight="1" x14ac:dyDescent="0.2">
      <c r="A650" s="111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</row>
    <row r="651" spans="1:26" ht="12.75" customHeight="1" x14ac:dyDescent="0.2">
      <c r="A651" s="111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</row>
    <row r="652" spans="1:26" ht="12.75" customHeight="1" x14ac:dyDescent="0.2">
      <c r="A652" s="111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</row>
    <row r="653" spans="1:26" ht="12.75" customHeight="1" x14ac:dyDescent="0.2">
      <c r="A653" s="111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</row>
    <row r="654" spans="1:26" ht="12.75" customHeight="1" x14ac:dyDescent="0.2">
      <c r="A654" s="111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</row>
    <row r="655" spans="1:26" ht="12.75" customHeight="1" x14ac:dyDescent="0.2">
      <c r="A655" s="111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</row>
    <row r="656" spans="1:26" ht="12.75" customHeight="1" x14ac:dyDescent="0.2">
      <c r="A656" s="111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</row>
    <row r="657" spans="1:26" ht="12.75" customHeight="1" x14ac:dyDescent="0.2">
      <c r="A657" s="111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</row>
    <row r="658" spans="1:26" ht="12.75" customHeight="1" x14ac:dyDescent="0.2">
      <c r="A658" s="111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</row>
    <row r="659" spans="1:26" ht="12.75" customHeight="1" x14ac:dyDescent="0.2">
      <c r="A659" s="111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</row>
    <row r="660" spans="1:26" ht="12.75" customHeight="1" x14ac:dyDescent="0.2">
      <c r="A660" s="111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</row>
    <row r="661" spans="1:26" ht="12.75" customHeight="1" x14ac:dyDescent="0.2">
      <c r="A661" s="111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</row>
    <row r="662" spans="1:26" ht="12.75" customHeight="1" x14ac:dyDescent="0.2">
      <c r="A662" s="111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</row>
    <row r="663" spans="1:26" ht="12.75" customHeight="1" x14ac:dyDescent="0.2">
      <c r="A663" s="111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</row>
    <row r="664" spans="1:26" ht="12.75" customHeight="1" x14ac:dyDescent="0.2">
      <c r="A664" s="111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</row>
    <row r="665" spans="1:26" ht="12.75" customHeight="1" x14ac:dyDescent="0.2">
      <c r="A665" s="111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</row>
    <row r="666" spans="1:26" ht="12.75" customHeight="1" x14ac:dyDescent="0.2">
      <c r="A666" s="111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</row>
    <row r="667" spans="1:26" ht="12.75" customHeight="1" x14ac:dyDescent="0.2">
      <c r="A667" s="111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</row>
    <row r="668" spans="1:26" ht="12.75" customHeight="1" x14ac:dyDescent="0.2">
      <c r="A668" s="111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</row>
    <row r="669" spans="1:26" ht="12.75" customHeight="1" x14ac:dyDescent="0.2">
      <c r="A669" s="111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</row>
    <row r="670" spans="1:26" ht="12.75" customHeight="1" x14ac:dyDescent="0.2">
      <c r="A670" s="111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</row>
    <row r="671" spans="1:26" ht="12.75" customHeight="1" x14ac:dyDescent="0.2">
      <c r="A671" s="111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</row>
    <row r="672" spans="1:26" ht="12.75" customHeight="1" x14ac:dyDescent="0.2">
      <c r="A672" s="111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</row>
    <row r="673" spans="1:26" ht="12.75" customHeight="1" x14ac:dyDescent="0.2">
      <c r="A673" s="111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</row>
    <row r="674" spans="1:26" ht="12.75" customHeight="1" x14ac:dyDescent="0.2">
      <c r="A674" s="111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</row>
    <row r="675" spans="1:26" ht="12.75" customHeight="1" x14ac:dyDescent="0.2">
      <c r="A675" s="111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</row>
    <row r="676" spans="1:26" ht="12.75" customHeight="1" x14ac:dyDescent="0.2">
      <c r="A676" s="111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</row>
    <row r="677" spans="1:26" ht="12.75" customHeight="1" x14ac:dyDescent="0.2">
      <c r="A677" s="111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</row>
    <row r="678" spans="1:26" ht="12.75" customHeight="1" x14ac:dyDescent="0.2">
      <c r="A678" s="111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</row>
    <row r="679" spans="1:26" ht="12.75" customHeight="1" x14ac:dyDescent="0.2">
      <c r="A679" s="111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</row>
    <row r="680" spans="1:26" ht="12.75" customHeight="1" x14ac:dyDescent="0.2">
      <c r="A680" s="111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</row>
    <row r="681" spans="1:26" ht="12.75" customHeight="1" x14ac:dyDescent="0.2">
      <c r="A681" s="111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</row>
    <row r="682" spans="1:26" ht="12.75" customHeight="1" x14ac:dyDescent="0.2">
      <c r="A682" s="111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</row>
    <row r="683" spans="1:26" ht="12.75" customHeight="1" x14ac:dyDescent="0.2">
      <c r="A683" s="111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</row>
    <row r="684" spans="1:26" ht="12.75" customHeight="1" x14ac:dyDescent="0.2">
      <c r="A684" s="111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</row>
    <row r="685" spans="1:26" ht="12.75" customHeight="1" x14ac:dyDescent="0.2">
      <c r="A685" s="111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</row>
    <row r="686" spans="1:26" ht="12.75" customHeight="1" x14ac:dyDescent="0.2">
      <c r="A686" s="111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</row>
    <row r="687" spans="1:26" ht="12.75" customHeight="1" x14ac:dyDescent="0.2">
      <c r="A687" s="111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</row>
    <row r="688" spans="1:26" ht="12.75" customHeight="1" x14ac:dyDescent="0.2">
      <c r="A688" s="111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</row>
    <row r="689" spans="1:26" ht="12.75" customHeight="1" x14ac:dyDescent="0.2">
      <c r="A689" s="111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</row>
    <row r="690" spans="1:26" ht="12.75" customHeight="1" x14ac:dyDescent="0.2">
      <c r="A690" s="111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</row>
    <row r="691" spans="1:26" ht="12.75" customHeight="1" x14ac:dyDescent="0.2">
      <c r="A691" s="111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</row>
    <row r="692" spans="1:26" ht="12.75" customHeight="1" x14ac:dyDescent="0.2">
      <c r="A692" s="111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</row>
    <row r="693" spans="1:26" ht="12.75" customHeight="1" x14ac:dyDescent="0.2">
      <c r="A693" s="111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</row>
    <row r="694" spans="1:26" ht="12.75" customHeight="1" x14ac:dyDescent="0.2">
      <c r="A694" s="111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</row>
    <row r="695" spans="1:26" ht="12.75" customHeight="1" x14ac:dyDescent="0.2">
      <c r="A695" s="111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</row>
    <row r="696" spans="1:26" ht="12.75" customHeight="1" x14ac:dyDescent="0.2">
      <c r="A696" s="111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</row>
    <row r="697" spans="1:26" ht="12.75" customHeight="1" x14ac:dyDescent="0.2">
      <c r="A697" s="111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</row>
    <row r="698" spans="1:26" ht="12.75" customHeight="1" x14ac:dyDescent="0.2">
      <c r="A698" s="111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</row>
    <row r="699" spans="1:26" ht="12.75" customHeight="1" x14ac:dyDescent="0.2">
      <c r="A699" s="111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</row>
    <row r="700" spans="1:26" ht="12.75" customHeight="1" x14ac:dyDescent="0.2">
      <c r="A700" s="111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</row>
    <row r="701" spans="1:26" ht="12.75" customHeight="1" x14ac:dyDescent="0.2">
      <c r="A701" s="111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</row>
    <row r="702" spans="1:26" ht="12.75" customHeight="1" x14ac:dyDescent="0.2">
      <c r="A702" s="111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</row>
    <row r="703" spans="1:26" ht="12.75" customHeight="1" x14ac:dyDescent="0.2">
      <c r="A703" s="111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</row>
    <row r="704" spans="1:26" ht="12.75" customHeight="1" x14ac:dyDescent="0.2">
      <c r="A704" s="111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</row>
    <row r="705" spans="1:26" ht="12.75" customHeight="1" x14ac:dyDescent="0.2">
      <c r="A705" s="111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</row>
    <row r="706" spans="1:26" ht="12.75" customHeight="1" x14ac:dyDescent="0.2">
      <c r="A706" s="111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</row>
    <row r="707" spans="1:26" ht="12.75" customHeight="1" x14ac:dyDescent="0.2">
      <c r="A707" s="111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</row>
    <row r="708" spans="1:26" ht="12.75" customHeight="1" x14ac:dyDescent="0.2">
      <c r="A708" s="111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</row>
    <row r="709" spans="1:26" ht="12.75" customHeight="1" x14ac:dyDescent="0.2">
      <c r="A709" s="111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</row>
    <row r="710" spans="1:26" ht="12.75" customHeight="1" x14ac:dyDescent="0.2">
      <c r="A710" s="111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</row>
    <row r="711" spans="1:26" ht="12.75" customHeight="1" x14ac:dyDescent="0.2">
      <c r="A711" s="111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</row>
    <row r="712" spans="1:26" ht="12.75" customHeight="1" x14ac:dyDescent="0.2">
      <c r="A712" s="111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</row>
    <row r="713" spans="1:26" ht="12.75" customHeight="1" x14ac:dyDescent="0.2">
      <c r="A713" s="111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</row>
    <row r="714" spans="1:26" ht="12.75" customHeight="1" x14ac:dyDescent="0.2">
      <c r="A714" s="111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</row>
    <row r="715" spans="1:26" ht="12.75" customHeight="1" x14ac:dyDescent="0.2">
      <c r="A715" s="111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</row>
    <row r="716" spans="1:26" ht="12.75" customHeight="1" x14ac:dyDescent="0.2">
      <c r="A716" s="111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</row>
    <row r="717" spans="1:26" ht="12.75" customHeight="1" x14ac:dyDescent="0.2">
      <c r="A717" s="111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</row>
    <row r="718" spans="1:26" ht="12.75" customHeight="1" x14ac:dyDescent="0.2">
      <c r="A718" s="111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</row>
    <row r="719" spans="1:26" ht="12.75" customHeight="1" x14ac:dyDescent="0.2">
      <c r="A719" s="111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</row>
    <row r="720" spans="1:26" ht="12.75" customHeight="1" x14ac:dyDescent="0.2">
      <c r="A720" s="111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</row>
    <row r="721" spans="1:26" ht="12.75" customHeight="1" x14ac:dyDescent="0.2">
      <c r="A721" s="111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</row>
    <row r="722" spans="1:26" ht="12.75" customHeight="1" x14ac:dyDescent="0.2">
      <c r="A722" s="111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</row>
    <row r="723" spans="1:26" ht="12.75" customHeight="1" x14ac:dyDescent="0.2">
      <c r="A723" s="111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</row>
    <row r="724" spans="1:26" ht="12.75" customHeight="1" x14ac:dyDescent="0.2">
      <c r="A724" s="111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</row>
    <row r="725" spans="1:26" ht="12.75" customHeight="1" x14ac:dyDescent="0.2">
      <c r="A725" s="111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</row>
    <row r="726" spans="1:26" ht="12.75" customHeight="1" x14ac:dyDescent="0.2">
      <c r="A726" s="111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</row>
    <row r="727" spans="1:26" ht="12.75" customHeight="1" x14ac:dyDescent="0.2">
      <c r="A727" s="111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</row>
    <row r="728" spans="1:26" ht="12.75" customHeight="1" x14ac:dyDescent="0.2">
      <c r="A728" s="111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</row>
    <row r="729" spans="1:26" ht="12.75" customHeight="1" x14ac:dyDescent="0.2">
      <c r="A729" s="111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</row>
    <row r="730" spans="1:26" ht="12.75" customHeight="1" x14ac:dyDescent="0.2">
      <c r="A730" s="111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</row>
    <row r="731" spans="1:26" ht="12.75" customHeight="1" x14ac:dyDescent="0.2">
      <c r="A731" s="111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</row>
    <row r="732" spans="1:26" ht="12.75" customHeight="1" x14ac:dyDescent="0.2">
      <c r="A732" s="111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</row>
    <row r="733" spans="1:26" ht="12.75" customHeight="1" x14ac:dyDescent="0.2">
      <c r="A733" s="111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</row>
    <row r="734" spans="1:26" ht="12.75" customHeight="1" x14ac:dyDescent="0.2">
      <c r="A734" s="111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</row>
    <row r="735" spans="1:26" ht="12.75" customHeight="1" x14ac:dyDescent="0.2">
      <c r="A735" s="111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</row>
    <row r="736" spans="1:26" ht="12.75" customHeight="1" x14ac:dyDescent="0.2">
      <c r="A736" s="111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</row>
    <row r="737" spans="1:26" ht="12.75" customHeight="1" x14ac:dyDescent="0.2">
      <c r="A737" s="111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</row>
    <row r="738" spans="1:26" ht="12.75" customHeight="1" x14ac:dyDescent="0.2">
      <c r="A738" s="111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</row>
    <row r="739" spans="1:26" ht="12.75" customHeight="1" x14ac:dyDescent="0.2">
      <c r="A739" s="111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</row>
    <row r="740" spans="1:26" ht="12.75" customHeight="1" x14ac:dyDescent="0.2">
      <c r="A740" s="111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</row>
    <row r="741" spans="1:26" ht="12.75" customHeight="1" x14ac:dyDescent="0.2">
      <c r="A741" s="111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</row>
    <row r="742" spans="1:26" ht="12.75" customHeight="1" x14ac:dyDescent="0.2">
      <c r="A742" s="111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</row>
    <row r="743" spans="1:26" ht="12.75" customHeight="1" x14ac:dyDescent="0.2">
      <c r="A743" s="111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</row>
    <row r="744" spans="1:26" ht="12.75" customHeight="1" x14ac:dyDescent="0.2">
      <c r="A744" s="111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</row>
    <row r="745" spans="1:26" ht="12.75" customHeight="1" x14ac:dyDescent="0.2">
      <c r="A745" s="111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</row>
    <row r="746" spans="1:26" ht="12.75" customHeight="1" x14ac:dyDescent="0.2">
      <c r="A746" s="111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</row>
    <row r="747" spans="1:26" ht="12.75" customHeight="1" x14ac:dyDescent="0.2">
      <c r="A747" s="111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</row>
    <row r="748" spans="1:26" ht="12.75" customHeight="1" x14ac:dyDescent="0.2">
      <c r="A748" s="111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</row>
    <row r="749" spans="1:26" ht="12.75" customHeight="1" x14ac:dyDescent="0.2">
      <c r="A749" s="111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</row>
    <row r="750" spans="1:26" ht="12.75" customHeight="1" x14ac:dyDescent="0.2">
      <c r="A750" s="111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</row>
    <row r="751" spans="1:26" ht="12.75" customHeight="1" x14ac:dyDescent="0.2">
      <c r="A751" s="111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</row>
    <row r="752" spans="1:26" ht="12.75" customHeight="1" x14ac:dyDescent="0.2">
      <c r="A752" s="111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</row>
    <row r="753" spans="1:26" ht="12.75" customHeight="1" x14ac:dyDescent="0.2">
      <c r="A753" s="111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</row>
    <row r="754" spans="1:26" ht="12.75" customHeight="1" x14ac:dyDescent="0.2">
      <c r="A754" s="111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</row>
    <row r="755" spans="1:26" ht="12.75" customHeight="1" x14ac:dyDescent="0.2">
      <c r="A755" s="111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</row>
    <row r="756" spans="1:26" ht="12.75" customHeight="1" x14ac:dyDescent="0.2">
      <c r="A756" s="111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</row>
    <row r="757" spans="1:26" ht="12.75" customHeight="1" x14ac:dyDescent="0.2">
      <c r="A757" s="111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</row>
    <row r="758" spans="1:26" ht="12.75" customHeight="1" x14ac:dyDescent="0.2">
      <c r="A758" s="111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</row>
    <row r="759" spans="1:26" ht="12.75" customHeight="1" x14ac:dyDescent="0.2">
      <c r="A759" s="111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</row>
    <row r="760" spans="1:26" ht="12.75" customHeight="1" x14ac:dyDescent="0.2">
      <c r="A760" s="111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</row>
    <row r="761" spans="1:26" ht="12.75" customHeight="1" x14ac:dyDescent="0.2">
      <c r="A761" s="111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</row>
    <row r="762" spans="1:26" ht="12.75" customHeight="1" x14ac:dyDescent="0.2">
      <c r="A762" s="111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</row>
    <row r="763" spans="1:26" ht="12.75" customHeight="1" x14ac:dyDescent="0.2">
      <c r="A763" s="111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</row>
    <row r="764" spans="1:26" ht="12.75" customHeight="1" x14ac:dyDescent="0.2">
      <c r="A764" s="111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</row>
    <row r="765" spans="1:26" ht="12.75" customHeight="1" x14ac:dyDescent="0.2">
      <c r="A765" s="111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</row>
    <row r="766" spans="1:26" ht="12.75" customHeight="1" x14ac:dyDescent="0.2">
      <c r="A766" s="111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</row>
    <row r="767" spans="1:26" ht="12.75" customHeight="1" x14ac:dyDescent="0.2">
      <c r="A767" s="111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</row>
    <row r="768" spans="1:26" ht="12.75" customHeight="1" x14ac:dyDescent="0.2">
      <c r="A768" s="111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</row>
    <row r="769" spans="1:26" ht="12.75" customHeight="1" x14ac:dyDescent="0.2">
      <c r="A769" s="111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</row>
    <row r="770" spans="1:26" ht="12.75" customHeight="1" x14ac:dyDescent="0.2">
      <c r="A770" s="111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</row>
    <row r="771" spans="1:26" ht="12.75" customHeight="1" x14ac:dyDescent="0.2">
      <c r="A771" s="111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</row>
    <row r="772" spans="1:26" ht="12.75" customHeight="1" x14ac:dyDescent="0.2">
      <c r="A772" s="111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</row>
    <row r="773" spans="1:26" ht="12.75" customHeight="1" x14ac:dyDescent="0.2">
      <c r="A773" s="111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</row>
    <row r="774" spans="1:26" ht="12.75" customHeight="1" x14ac:dyDescent="0.2">
      <c r="A774" s="111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</row>
    <row r="775" spans="1:26" ht="12.75" customHeight="1" x14ac:dyDescent="0.2">
      <c r="A775" s="111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</row>
    <row r="776" spans="1:26" ht="12.75" customHeight="1" x14ac:dyDescent="0.2">
      <c r="A776" s="111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</row>
    <row r="777" spans="1:26" ht="12.75" customHeight="1" x14ac:dyDescent="0.2">
      <c r="A777" s="111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</row>
    <row r="778" spans="1:26" ht="12.75" customHeight="1" x14ac:dyDescent="0.2">
      <c r="A778" s="111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</row>
    <row r="779" spans="1:26" ht="12.75" customHeight="1" x14ac:dyDescent="0.2">
      <c r="A779" s="111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</row>
    <row r="780" spans="1:26" ht="12.75" customHeight="1" x14ac:dyDescent="0.2">
      <c r="A780" s="111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</row>
    <row r="781" spans="1:26" ht="12.75" customHeight="1" x14ac:dyDescent="0.2">
      <c r="A781" s="111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</row>
    <row r="782" spans="1:26" ht="12.75" customHeight="1" x14ac:dyDescent="0.2">
      <c r="A782" s="111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</row>
    <row r="783" spans="1:26" ht="12.75" customHeight="1" x14ac:dyDescent="0.2">
      <c r="A783" s="111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</row>
    <row r="784" spans="1:26" ht="12.75" customHeight="1" x14ac:dyDescent="0.2">
      <c r="A784" s="111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</row>
    <row r="785" spans="1:26" ht="12.75" customHeight="1" x14ac:dyDescent="0.2">
      <c r="A785" s="111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</row>
    <row r="786" spans="1:26" ht="12.75" customHeight="1" x14ac:dyDescent="0.2">
      <c r="A786" s="111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</row>
    <row r="787" spans="1:26" ht="12.75" customHeight="1" x14ac:dyDescent="0.2">
      <c r="A787" s="111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</row>
    <row r="788" spans="1:26" ht="12.75" customHeight="1" x14ac:dyDescent="0.2">
      <c r="A788" s="111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</row>
    <row r="789" spans="1:26" ht="12.75" customHeight="1" x14ac:dyDescent="0.2">
      <c r="A789" s="111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</row>
    <row r="790" spans="1:26" ht="12.75" customHeight="1" x14ac:dyDescent="0.2">
      <c r="A790" s="111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</row>
    <row r="791" spans="1:26" ht="12.75" customHeight="1" x14ac:dyDescent="0.2">
      <c r="A791" s="111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</row>
    <row r="792" spans="1:26" ht="12.75" customHeight="1" x14ac:dyDescent="0.2">
      <c r="A792" s="111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</row>
    <row r="793" spans="1:26" ht="12.75" customHeight="1" x14ac:dyDescent="0.2">
      <c r="A793" s="111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</row>
    <row r="794" spans="1:26" ht="12.75" customHeight="1" x14ac:dyDescent="0.2">
      <c r="A794" s="111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</row>
    <row r="795" spans="1:26" ht="12.75" customHeight="1" x14ac:dyDescent="0.2">
      <c r="A795" s="111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</row>
    <row r="796" spans="1:26" ht="12.75" customHeight="1" x14ac:dyDescent="0.2">
      <c r="A796" s="111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</row>
    <row r="797" spans="1:26" ht="12.75" customHeight="1" x14ac:dyDescent="0.2">
      <c r="A797" s="111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</row>
    <row r="798" spans="1:26" ht="12.75" customHeight="1" x14ac:dyDescent="0.2">
      <c r="A798" s="111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</row>
    <row r="799" spans="1:26" ht="12.75" customHeight="1" x14ac:dyDescent="0.2">
      <c r="A799" s="111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</row>
    <row r="800" spans="1:26" ht="12.75" customHeight="1" x14ac:dyDescent="0.2">
      <c r="A800" s="111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</row>
    <row r="801" spans="1:26" ht="12.75" customHeight="1" x14ac:dyDescent="0.2">
      <c r="A801" s="111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</row>
    <row r="802" spans="1:26" ht="12.75" customHeight="1" x14ac:dyDescent="0.2">
      <c r="A802" s="111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</row>
    <row r="803" spans="1:26" ht="12.75" customHeight="1" x14ac:dyDescent="0.2">
      <c r="A803" s="111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</row>
    <row r="804" spans="1:26" ht="12.75" customHeight="1" x14ac:dyDescent="0.2">
      <c r="A804" s="111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</row>
    <row r="805" spans="1:26" ht="12.75" customHeight="1" x14ac:dyDescent="0.2">
      <c r="A805" s="111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</row>
    <row r="806" spans="1:26" ht="12.75" customHeight="1" x14ac:dyDescent="0.2">
      <c r="A806" s="111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</row>
    <row r="807" spans="1:26" ht="12.75" customHeight="1" x14ac:dyDescent="0.2">
      <c r="A807" s="111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</row>
    <row r="808" spans="1:26" ht="12.75" customHeight="1" x14ac:dyDescent="0.2">
      <c r="A808" s="111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</row>
    <row r="809" spans="1:26" ht="12.75" customHeight="1" x14ac:dyDescent="0.2">
      <c r="A809" s="111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</row>
    <row r="810" spans="1:26" ht="12.75" customHeight="1" x14ac:dyDescent="0.2">
      <c r="A810" s="111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</row>
    <row r="811" spans="1:26" ht="12.75" customHeight="1" x14ac:dyDescent="0.2">
      <c r="A811" s="111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</row>
    <row r="812" spans="1:26" ht="12.75" customHeight="1" x14ac:dyDescent="0.2">
      <c r="A812" s="111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</row>
    <row r="813" spans="1:26" ht="12.75" customHeight="1" x14ac:dyDescent="0.2">
      <c r="A813" s="111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</row>
    <row r="814" spans="1:26" ht="12.75" customHeight="1" x14ac:dyDescent="0.2">
      <c r="A814" s="111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</row>
    <row r="815" spans="1:26" ht="12.75" customHeight="1" x14ac:dyDescent="0.2">
      <c r="A815" s="111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</row>
    <row r="816" spans="1:26" ht="12.75" customHeight="1" x14ac:dyDescent="0.2">
      <c r="A816" s="111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</row>
    <row r="817" spans="1:26" ht="12.75" customHeight="1" x14ac:dyDescent="0.2">
      <c r="A817" s="111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</row>
    <row r="818" spans="1:26" ht="12.75" customHeight="1" x14ac:dyDescent="0.2">
      <c r="A818" s="111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</row>
    <row r="819" spans="1:26" ht="12.75" customHeight="1" x14ac:dyDescent="0.2">
      <c r="A819" s="111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</row>
    <row r="820" spans="1:26" ht="12.75" customHeight="1" x14ac:dyDescent="0.2">
      <c r="A820" s="111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</row>
    <row r="821" spans="1:26" ht="12.75" customHeight="1" x14ac:dyDescent="0.2">
      <c r="A821" s="111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</row>
    <row r="822" spans="1:26" ht="12.75" customHeight="1" x14ac:dyDescent="0.2">
      <c r="A822" s="111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</row>
    <row r="823" spans="1:26" ht="12.75" customHeight="1" x14ac:dyDescent="0.2">
      <c r="A823" s="111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</row>
    <row r="824" spans="1:26" ht="12.75" customHeight="1" x14ac:dyDescent="0.2">
      <c r="A824" s="111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</row>
    <row r="825" spans="1:26" ht="12.75" customHeight="1" x14ac:dyDescent="0.2">
      <c r="A825" s="111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</row>
    <row r="826" spans="1:26" ht="12.75" customHeight="1" x14ac:dyDescent="0.2">
      <c r="A826" s="111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</row>
    <row r="827" spans="1:26" ht="12.75" customHeight="1" x14ac:dyDescent="0.2">
      <c r="A827" s="111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</row>
    <row r="828" spans="1:26" ht="12.75" customHeight="1" x14ac:dyDescent="0.2">
      <c r="A828" s="111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</row>
    <row r="829" spans="1:26" ht="12.75" customHeight="1" x14ac:dyDescent="0.2">
      <c r="A829" s="111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</row>
    <row r="830" spans="1:26" ht="12.75" customHeight="1" x14ac:dyDescent="0.2">
      <c r="A830" s="111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</row>
    <row r="831" spans="1:26" ht="12.75" customHeight="1" x14ac:dyDescent="0.2">
      <c r="A831" s="111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</row>
    <row r="832" spans="1:26" ht="12.75" customHeight="1" x14ac:dyDescent="0.2">
      <c r="A832" s="111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</row>
    <row r="833" spans="1:26" ht="12.75" customHeight="1" x14ac:dyDescent="0.2">
      <c r="A833" s="111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</row>
    <row r="834" spans="1:26" ht="12.75" customHeight="1" x14ac:dyDescent="0.2">
      <c r="A834" s="111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</row>
    <row r="835" spans="1:26" ht="12.75" customHeight="1" x14ac:dyDescent="0.2">
      <c r="A835" s="111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</row>
    <row r="836" spans="1:26" ht="12.75" customHeight="1" x14ac:dyDescent="0.2">
      <c r="A836" s="111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</row>
    <row r="837" spans="1:26" ht="12.75" customHeight="1" x14ac:dyDescent="0.2">
      <c r="A837" s="111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</row>
    <row r="838" spans="1:26" ht="12.75" customHeight="1" x14ac:dyDescent="0.2">
      <c r="A838" s="111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</row>
    <row r="839" spans="1:26" ht="12.75" customHeight="1" x14ac:dyDescent="0.2">
      <c r="A839" s="111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</row>
    <row r="840" spans="1:26" ht="12.75" customHeight="1" x14ac:dyDescent="0.2">
      <c r="A840" s="111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</row>
    <row r="841" spans="1:26" ht="12.75" customHeight="1" x14ac:dyDescent="0.2">
      <c r="A841" s="111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</row>
    <row r="842" spans="1:26" ht="12.75" customHeight="1" x14ac:dyDescent="0.2">
      <c r="A842" s="111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</row>
    <row r="843" spans="1:26" ht="12.75" customHeight="1" x14ac:dyDescent="0.2">
      <c r="A843" s="111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</row>
    <row r="844" spans="1:26" ht="12.75" customHeight="1" x14ac:dyDescent="0.2">
      <c r="A844" s="111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</row>
    <row r="845" spans="1:26" ht="12.75" customHeight="1" x14ac:dyDescent="0.2">
      <c r="A845" s="111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</row>
    <row r="846" spans="1:26" ht="12.75" customHeight="1" x14ac:dyDescent="0.2">
      <c r="A846" s="111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</row>
    <row r="847" spans="1:26" ht="12.75" customHeight="1" x14ac:dyDescent="0.2">
      <c r="A847" s="111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</row>
    <row r="848" spans="1:26" ht="12.75" customHeight="1" x14ac:dyDescent="0.2">
      <c r="A848" s="111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</row>
    <row r="849" spans="1:26" ht="12.75" customHeight="1" x14ac:dyDescent="0.2">
      <c r="A849" s="111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</row>
    <row r="850" spans="1:26" ht="12.75" customHeight="1" x14ac:dyDescent="0.2">
      <c r="A850" s="111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</row>
    <row r="851" spans="1:26" ht="12.75" customHeight="1" x14ac:dyDescent="0.2">
      <c r="A851" s="111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</row>
    <row r="852" spans="1:26" ht="12.75" customHeight="1" x14ac:dyDescent="0.2">
      <c r="A852" s="111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</row>
    <row r="853" spans="1:26" ht="12.75" customHeight="1" x14ac:dyDescent="0.2">
      <c r="A853" s="111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</row>
    <row r="854" spans="1:26" ht="12.75" customHeight="1" x14ac:dyDescent="0.2">
      <c r="A854" s="111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</row>
    <row r="855" spans="1:26" ht="12.75" customHeight="1" x14ac:dyDescent="0.2">
      <c r="A855" s="111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</row>
    <row r="856" spans="1:26" ht="12.75" customHeight="1" x14ac:dyDescent="0.2">
      <c r="A856" s="111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</row>
    <row r="857" spans="1:26" ht="12.75" customHeight="1" x14ac:dyDescent="0.2">
      <c r="A857" s="111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</row>
    <row r="858" spans="1:26" ht="12.75" customHeight="1" x14ac:dyDescent="0.2">
      <c r="A858" s="111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</row>
    <row r="859" spans="1:26" ht="12.75" customHeight="1" x14ac:dyDescent="0.2">
      <c r="A859" s="111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</row>
    <row r="860" spans="1:26" ht="12.75" customHeight="1" x14ac:dyDescent="0.2">
      <c r="A860" s="111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</row>
    <row r="861" spans="1:26" ht="12.75" customHeight="1" x14ac:dyDescent="0.2">
      <c r="A861" s="111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</row>
    <row r="862" spans="1:26" ht="12.75" customHeight="1" x14ac:dyDescent="0.2">
      <c r="A862" s="111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</row>
    <row r="863" spans="1:26" ht="12.75" customHeight="1" x14ac:dyDescent="0.2">
      <c r="A863" s="111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</row>
    <row r="864" spans="1:26" ht="12.75" customHeight="1" x14ac:dyDescent="0.2">
      <c r="A864" s="111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</row>
    <row r="865" spans="1:26" ht="12.75" customHeight="1" x14ac:dyDescent="0.2">
      <c r="A865" s="111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</row>
    <row r="866" spans="1:26" ht="12.75" customHeight="1" x14ac:dyDescent="0.2">
      <c r="A866" s="111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</row>
    <row r="867" spans="1:26" ht="12.75" customHeight="1" x14ac:dyDescent="0.2">
      <c r="A867" s="111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</row>
    <row r="868" spans="1:26" ht="12.75" customHeight="1" x14ac:dyDescent="0.2">
      <c r="A868" s="111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</row>
    <row r="869" spans="1:26" ht="12.75" customHeight="1" x14ac:dyDescent="0.2">
      <c r="A869" s="111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</row>
    <row r="870" spans="1:26" ht="12.75" customHeight="1" x14ac:dyDescent="0.2">
      <c r="A870" s="111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</row>
    <row r="871" spans="1:26" ht="12.75" customHeight="1" x14ac:dyDescent="0.2">
      <c r="A871" s="111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</row>
    <row r="872" spans="1:26" ht="12.75" customHeight="1" x14ac:dyDescent="0.2">
      <c r="A872" s="111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</row>
    <row r="873" spans="1:26" ht="12.75" customHeight="1" x14ac:dyDescent="0.2">
      <c r="A873" s="111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</row>
    <row r="874" spans="1:26" ht="12.75" customHeight="1" x14ac:dyDescent="0.2">
      <c r="A874" s="111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</row>
    <row r="875" spans="1:26" ht="12.75" customHeight="1" x14ac:dyDescent="0.2">
      <c r="A875" s="111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</row>
    <row r="876" spans="1:26" ht="12.75" customHeight="1" x14ac:dyDescent="0.2">
      <c r="A876" s="111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</row>
    <row r="877" spans="1:26" ht="12.75" customHeight="1" x14ac:dyDescent="0.2">
      <c r="A877" s="111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</row>
    <row r="878" spans="1:26" ht="12.75" customHeight="1" x14ac:dyDescent="0.2">
      <c r="A878" s="111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</row>
    <row r="879" spans="1:26" ht="12.75" customHeight="1" x14ac:dyDescent="0.2">
      <c r="A879" s="111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</row>
    <row r="880" spans="1:26" ht="12.75" customHeight="1" x14ac:dyDescent="0.2">
      <c r="A880" s="111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</row>
    <row r="881" spans="1:26" ht="12.75" customHeight="1" x14ac:dyDescent="0.2">
      <c r="A881" s="111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</row>
    <row r="882" spans="1:26" ht="12.75" customHeight="1" x14ac:dyDescent="0.2">
      <c r="A882" s="111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</row>
    <row r="883" spans="1:26" ht="12.75" customHeight="1" x14ac:dyDescent="0.2">
      <c r="A883" s="111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</row>
    <row r="884" spans="1:26" ht="12.75" customHeight="1" x14ac:dyDescent="0.2">
      <c r="A884" s="111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</row>
    <row r="885" spans="1:26" ht="12.75" customHeight="1" x14ac:dyDescent="0.2">
      <c r="A885" s="111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</row>
    <row r="886" spans="1:26" ht="12.75" customHeight="1" x14ac:dyDescent="0.2">
      <c r="A886" s="111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</row>
    <row r="887" spans="1:26" ht="12.75" customHeight="1" x14ac:dyDescent="0.2">
      <c r="A887" s="111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</row>
    <row r="888" spans="1:26" ht="12.75" customHeight="1" x14ac:dyDescent="0.2">
      <c r="A888" s="111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</row>
    <row r="889" spans="1:26" ht="12.75" customHeight="1" x14ac:dyDescent="0.2">
      <c r="A889" s="111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</row>
    <row r="890" spans="1:26" ht="12.75" customHeight="1" x14ac:dyDescent="0.2">
      <c r="A890" s="111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</row>
    <row r="891" spans="1:26" ht="12.75" customHeight="1" x14ac:dyDescent="0.2">
      <c r="A891" s="111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</row>
    <row r="892" spans="1:26" ht="12.75" customHeight="1" x14ac:dyDescent="0.2">
      <c r="A892" s="111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</row>
    <row r="893" spans="1:26" ht="12.75" customHeight="1" x14ac:dyDescent="0.2">
      <c r="A893" s="111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</row>
    <row r="894" spans="1:26" ht="12.75" customHeight="1" x14ac:dyDescent="0.2">
      <c r="A894" s="111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</row>
    <row r="895" spans="1:26" ht="12.75" customHeight="1" x14ac:dyDescent="0.2">
      <c r="A895" s="111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</row>
    <row r="896" spans="1:26" ht="12.75" customHeight="1" x14ac:dyDescent="0.2">
      <c r="A896" s="111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</row>
    <row r="897" spans="1:26" ht="12.75" customHeight="1" x14ac:dyDescent="0.2">
      <c r="A897" s="111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</row>
    <row r="898" spans="1:26" ht="12.75" customHeight="1" x14ac:dyDescent="0.2">
      <c r="A898" s="111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</row>
    <row r="899" spans="1:26" ht="12.75" customHeight="1" x14ac:dyDescent="0.2">
      <c r="A899" s="111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</row>
    <row r="900" spans="1:26" ht="12.75" customHeight="1" x14ac:dyDescent="0.2">
      <c r="A900" s="111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</row>
    <row r="901" spans="1:26" ht="12.75" customHeight="1" x14ac:dyDescent="0.2">
      <c r="A901" s="111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</row>
    <row r="902" spans="1:26" ht="12.75" customHeight="1" x14ac:dyDescent="0.2">
      <c r="A902" s="111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</row>
    <row r="903" spans="1:26" ht="12.75" customHeight="1" x14ac:dyDescent="0.2">
      <c r="A903" s="111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</row>
    <row r="904" spans="1:26" ht="12.75" customHeight="1" x14ac:dyDescent="0.2">
      <c r="A904" s="111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</row>
    <row r="905" spans="1:26" ht="12.75" customHeight="1" x14ac:dyDescent="0.2">
      <c r="A905" s="111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</row>
    <row r="906" spans="1:26" ht="12.75" customHeight="1" x14ac:dyDescent="0.2">
      <c r="A906" s="111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</row>
    <row r="907" spans="1:26" ht="12.75" customHeight="1" x14ac:dyDescent="0.2">
      <c r="A907" s="111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</row>
    <row r="908" spans="1:26" ht="12.75" customHeight="1" x14ac:dyDescent="0.2">
      <c r="A908" s="111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</row>
    <row r="909" spans="1:26" ht="12.75" customHeight="1" x14ac:dyDescent="0.2">
      <c r="A909" s="111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</row>
    <row r="910" spans="1:26" ht="12.75" customHeight="1" x14ac:dyDescent="0.2">
      <c r="A910" s="111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</row>
    <row r="911" spans="1:26" ht="12.75" customHeight="1" x14ac:dyDescent="0.2">
      <c r="A911" s="111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</row>
    <row r="912" spans="1:26" ht="12.75" customHeight="1" x14ac:dyDescent="0.2">
      <c r="A912" s="111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</row>
    <row r="913" spans="1:26" ht="12.75" customHeight="1" x14ac:dyDescent="0.2">
      <c r="A913" s="111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</row>
    <row r="914" spans="1:26" ht="12.75" customHeight="1" x14ac:dyDescent="0.2">
      <c r="A914" s="111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</row>
    <row r="915" spans="1:26" ht="12.75" customHeight="1" x14ac:dyDescent="0.2">
      <c r="A915" s="111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</row>
    <row r="916" spans="1:26" ht="12.75" customHeight="1" x14ac:dyDescent="0.2">
      <c r="A916" s="111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</row>
    <row r="917" spans="1:26" ht="12.75" customHeight="1" x14ac:dyDescent="0.2">
      <c r="A917" s="111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</row>
    <row r="918" spans="1:26" ht="12.75" customHeight="1" x14ac:dyDescent="0.2">
      <c r="A918" s="111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</row>
    <row r="919" spans="1:26" ht="12.75" customHeight="1" x14ac:dyDescent="0.2">
      <c r="A919" s="111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</row>
    <row r="920" spans="1:26" ht="12.75" customHeight="1" x14ac:dyDescent="0.2">
      <c r="A920" s="111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</row>
    <row r="921" spans="1:26" ht="12.75" customHeight="1" x14ac:dyDescent="0.2">
      <c r="A921" s="111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</row>
    <row r="922" spans="1:26" ht="12.75" customHeight="1" x14ac:dyDescent="0.2">
      <c r="A922" s="111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</row>
    <row r="923" spans="1:26" ht="12.75" customHeight="1" x14ac:dyDescent="0.2">
      <c r="A923" s="111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</row>
    <row r="924" spans="1:26" ht="12.75" customHeight="1" x14ac:dyDescent="0.2">
      <c r="A924" s="111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</row>
    <row r="925" spans="1:26" ht="12.75" customHeight="1" x14ac:dyDescent="0.2">
      <c r="A925" s="111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</row>
    <row r="926" spans="1:26" ht="12.75" customHeight="1" x14ac:dyDescent="0.2">
      <c r="A926" s="111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</row>
    <row r="927" spans="1:26" ht="12.75" customHeight="1" x14ac:dyDescent="0.2">
      <c r="A927" s="111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</row>
    <row r="928" spans="1:26" ht="12.75" customHeight="1" x14ac:dyDescent="0.2">
      <c r="A928" s="111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</row>
    <row r="929" spans="1:26" ht="12.75" customHeight="1" x14ac:dyDescent="0.2">
      <c r="A929" s="111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</row>
    <row r="930" spans="1:26" ht="12.75" customHeight="1" x14ac:dyDescent="0.2">
      <c r="A930" s="111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</row>
    <row r="931" spans="1:26" ht="12.75" customHeight="1" x14ac:dyDescent="0.2">
      <c r="A931" s="111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</row>
    <row r="932" spans="1:26" ht="12.75" customHeight="1" x14ac:dyDescent="0.2">
      <c r="A932" s="111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</row>
    <row r="933" spans="1:26" ht="12.75" customHeight="1" x14ac:dyDescent="0.2">
      <c r="A933" s="111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</row>
    <row r="934" spans="1:26" ht="12.75" customHeight="1" x14ac:dyDescent="0.2">
      <c r="A934" s="111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</row>
    <row r="935" spans="1:26" ht="12.75" customHeight="1" x14ac:dyDescent="0.2">
      <c r="A935" s="111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</row>
    <row r="936" spans="1:26" ht="12.75" customHeight="1" x14ac:dyDescent="0.2">
      <c r="A936" s="111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</row>
    <row r="937" spans="1:26" ht="12.75" customHeight="1" x14ac:dyDescent="0.2">
      <c r="A937" s="111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</row>
    <row r="938" spans="1:26" ht="12.75" customHeight="1" x14ac:dyDescent="0.2">
      <c r="A938" s="111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</row>
    <row r="939" spans="1:26" ht="12.75" customHeight="1" x14ac:dyDescent="0.2">
      <c r="A939" s="111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</row>
    <row r="940" spans="1:26" ht="12.75" customHeight="1" x14ac:dyDescent="0.2">
      <c r="A940" s="111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</row>
    <row r="941" spans="1:26" ht="12.75" customHeight="1" x14ac:dyDescent="0.2">
      <c r="A941" s="111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</row>
    <row r="942" spans="1:26" ht="12.75" customHeight="1" x14ac:dyDescent="0.2">
      <c r="A942" s="111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</row>
    <row r="943" spans="1:26" ht="12.75" customHeight="1" x14ac:dyDescent="0.2">
      <c r="A943" s="111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</row>
    <row r="944" spans="1:26" ht="12.75" customHeight="1" x14ac:dyDescent="0.2">
      <c r="A944" s="111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</row>
    <row r="945" spans="1:26" ht="12.75" customHeight="1" x14ac:dyDescent="0.2">
      <c r="A945" s="111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</row>
    <row r="946" spans="1:26" ht="12.75" customHeight="1" x14ac:dyDescent="0.2">
      <c r="A946" s="111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</row>
    <row r="947" spans="1:26" ht="12.75" customHeight="1" x14ac:dyDescent="0.2">
      <c r="A947" s="111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</row>
    <row r="948" spans="1:26" ht="12.75" customHeight="1" x14ac:dyDescent="0.2">
      <c r="A948" s="111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</row>
    <row r="949" spans="1:26" ht="12.75" customHeight="1" x14ac:dyDescent="0.2">
      <c r="A949" s="111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</row>
    <row r="950" spans="1:26" ht="12.75" customHeight="1" x14ac:dyDescent="0.2">
      <c r="A950" s="111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</row>
    <row r="951" spans="1:26" ht="12.75" customHeight="1" x14ac:dyDescent="0.2">
      <c r="A951" s="111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</row>
    <row r="952" spans="1:26" ht="12.75" customHeight="1" x14ac:dyDescent="0.2">
      <c r="A952" s="111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</row>
    <row r="953" spans="1:26" ht="12.75" customHeight="1" x14ac:dyDescent="0.2">
      <c r="A953" s="111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</row>
    <row r="954" spans="1:26" ht="12.75" customHeight="1" x14ac:dyDescent="0.2">
      <c r="A954" s="111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</row>
    <row r="955" spans="1:26" ht="12.75" customHeight="1" x14ac:dyDescent="0.2">
      <c r="A955" s="111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</row>
    <row r="956" spans="1:26" ht="12.75" customHeight="1" x14ac:dyDescent="0.2">
      <c r="A956" s="111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</row>
    <row r="957" spans="1:26" ht="12.75" customHeight="1" x14ac:dyDescent="0.2">
      <c r="A957" s="111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</row>
    <row r="958" spans="1:26" ht="12.75" customHeight="1" x14ac:dyDescent="0.2">
      <c r="A958" s="111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</row>
    <row r="959" spans="1:26" ht="12.75" customHeight="1" x14ac:dyDescent="0.2">
      <c r="A959" s="111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</row>
    <row r="960" spans="1:26" ht="12.75" customHeight="1" x14ac:dyDescent="0.2">
      <c r="A960" s="111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</row>
    <row r="961" spans="1:26" ht="12.75" customHeight="1" x14ac:dyDescent="0.2">
      <c r="A961" s="111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</row>
    <row r="962" spans="1:26" ht="12.75" customHeight="1" x14ac:dyDescent="0.2">
      <c r="A962" s="111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</row>
    <row r="963" spans="1:26" ht="12.75" customHeight="1" x14ac:dyDescent="0.2">
      <c r="A963" s="111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</row>
    <row r="964" spans="1:26" ht="12.75" customHeight="1" x14ac:dyDescent="0.2">
      <c r="A964" s="111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</row>
    <row r="965" spans="1:26" ht="12.75" customHeight="1" x14ac:dyDescent="0.2">
      <c r="A965" s="111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</row>
    <row r="966" spans="1:26" ht="12.75" customHeight="1" x14ac:dyDescent="0.2">
      <c r="A966" s="111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</row>
    <row r="967" spans="1:26" ht="12.75" customHeight="1" x14ac:dyDescent="0.2">
      <c r="A967" s="111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</row>
    <row r="968" spans="1:26" ht="12.75" customHeight="1" x14ac:dyDescent="0.2">
      <c r="A968" s="111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</row>
    <row r="969" spans="1:26" ht="12.75" customHeight="1" x14ac:dyDescent="0.2">
      <c r="A969" s="111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</row>
    <row r="970" spans="1:26" ht="12.75" customHeight="1" x14ac:dyDescent="0.2">
      <c r="A970" s="111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</row>
    <row r="971" spans="1:26" ht="12.75" customHeight="1" x14ac:dyDescent="0.2">
      <c r="A971" s="111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</row>
    <row r="972" spans="1:26" ht="12.75" customHeight="1" x14ac:dyDescent="0.2">
      <c r="A972" s="111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</row>
    <row r="973" spans="1:26" ht="12.75" customHeight="1" x14ac:dyDescent="0.2">
      <c r="A973" s="111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</row>
    <row r="974" spans="1:26" ht="12.75" customHeight="1" x14ac:dyDescent="0.2">
      <c r="A974" s="111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</row>
    <row r="975" spans="1:26" ht="12.75" customHeight="1" x14ac:dyDescent="0.2">
      <c r="A975" s="111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</row>
    <row r="976" spans="1:26" ht="12.75" customHeight="1" x14ac:dyDescent="0.2">
      <c r="A976" s="111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</row>
    <row r="977" spans="1:26" ht="12.75" customHeight="1" x14ac:dyDescent="0.2">
      <c r="A977" s="111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</row>
    <row r="978" spans="1:26" ht="12.75" customHeight="1" x14ac:dyDescent="0.2">
      <c r="A978" s="111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</row>
    <row r="979" spans="1:26" ht="12.75" customHeight="1" x14ac:dyDescent="0.2">
      <c r="A979" s="111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</row>
    <row r="980" spans="1:26" ht="12.75" customHeight="1" x14ac:dyDescent="0.2">
      <c r="A980" s="111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</row>
    <row r="981" spans="1:26" ht="12.75" customHeight="1" x14ac:dyDescent="0.2">
      <c r="A981" s="111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</row>
    <row r="982" spans="1:26" ht="12.75" customHeight="1" x14ac:dyDescent="0.2">
      <c r="A982" s="111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</row>
    <row r="983" spans="1:26" ht="12.75" customHeight="1" x14ac:dyDescent="0.2">
      <c r="A983" s="111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</row>
    <row r="984" spans="1:26" ht="12.75" customHeight="1" x14ac:dyDescent="0.2">
      <c r="A984" s="111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</row>
    <row r="985" spans="1:26" ht="12.75" customHeight="1" x14ac:dyDescent="0.2">
      <c r="A985" s="111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</row>
    <row r="986" spans="1:26" ht="12.75" customHeight="1" x14ac:dyDescent="0.2">
      <c r="A986" s="111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</row>
    <row r="987" spans="1:26" ht="12.75" customHeight="1" x14ac:dyDescent="0.2">
      <c r="A987" s="111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</row>
    <row r="988" spans="1:26" ht="12.75" customHeight="1" x14ac:dyDescent="0.2">
      <c r="A988" s="111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</row>
    <row r="989" spans="1:26" ht="12.75" customHeight="1" x14ac:dyDescent="0.2">
      <c r="A989" s="111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</row>
    <row r="990" spans="1:26" ht="12.75" customHeight="1" x14ac:dyDescent="0.2">
      <c r="A990" s="111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</row>
    <row r="991" spans="1:26" ht="12.75" customHeight="1" x14ac:dyDescent="0.2">
      <c r="A991" s="111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</row>
    <row r="992" spans="1:26" ht="12.75" customHeight="1" x14ac:dyDescent="0.2">
      <c r="A992" s="111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</row>
    <row r="993" spans="1:26" ht="12.75" customHeight="1" x14ac:dyDescent="0.2">
      <c r="A993" s="111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</row>
    <row r="994" spans="1:26" ht="12.75" customHeight="1" x14ac:dyDescent="0.2">
      <c r="A994" s="111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</row>
    <row r="995" spans="1:26" ht="12.75" customHeight="1" x14ac:dyDescent="0.2">
      <c r="A995" s="111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</row>
    <row r="996" spans="1:26" ht="12.75" customHeight="1" x14ac:dyDescent="0.2">
      <c r="A996" s="111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</row>
    <row r="997" spans="1:26" ht="12.75" customHeight="1" x14ac:dyDescent="0.2">
      <c r="A997" s="111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</row>
    <row r="998" spans="1:26" ht="12.75" customHeight="1" x14ac:dyDescent="0.2">
      <c r="A998" s="111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111"/>
    </row>
    <row r="999" spans="1:26" ht="12.75" customHeight="1" x14ac:dyDescent="0.2">
      <c r="A999" s="111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</row>
    <row r="1000" spans="1:26" ht="12.75" customHeight="1" x14ac:dyDescent="0.2">
      <c r="A1000" s="111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14.42578125" defaultRowHeight="15" customHeight="1" x14ac:dyDescent="0.2"/>
  <cols>
    <col min="1" max="1" width="15.140625" customWidth="1"/>
    <col min="2" max="2" width="6.28515625" customWidth="1"/>
    <col min="3" max="3" width="5.7109375" customWidth="1"/>
    <col min="4" max="4" width="5.42578125" customWidth="1"/>
    <col min="5" max="6" width="5.28515625" customWidth="1"/>
    <col min="7" max="7" width="5.42578125" customWidth="1"/>
    <col min="8" max="8" width="5.5703125" customWidth="1"/>
    <col min="9" max="9" width="5.7109375" customWidth="1"/>
    <col min="10" max="10" width="6" customWidth="1"/>
    <col min="11" max="11" width="6.140625" customWidth="1"/>
    <col min="12" max="12" width="5.7109375" customWidth="1"/>
    <col min="13" max="13" width="6.5703125" customWidth="1"/>
    <col min="14" max="14" width="6.140625" customWidth="1"/>
    <col min="15" max="15" width="6.85546875" customWidth="1"/>
    <col min="16" max="16" width="8.85546875" customWidth="1"/>
    <col min="17" max="17" width="9.5703125" customWidth="1"/>
    <col min="18" max="26" width="8" customWidth="1"/>
  </cols>
  <sheetData>
    <row r="1" spans="1:26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 t="s">
        <v>146</v>
      </c>
      <c r="Q1" s="152" t="s">
        <v>147</v>
      </c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25">
      <c r="A2" s="47"/>
      <c r="B2" s="47"/>
      <c r="C2" s="47"/>
      <c r="D2" s="47"/>
      <c r="E2" s="47"/>
      <c r="F2" s="47"/>
      <c r="G2" s="47"/>
      <c r="H2" s="47"/>
      <c r="I2" s="47"/>
      <c r="J2" s="47" t="s">
        <v>148</v>
      </c>
      <c r="K2" s="47"/>
      <c r="L2" s="47"/>
      <c r="M2" s="47"/>
      <c r="N2" s="47"/>
      <c r="O2" s="47"/>
      <c r="P2" s="47"/>
      <c r="Q2" s="152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152"/>
      <c r="R3" s="47"/>
      <c r="S3" s="47"/>
      <c r="T3" s="47"/>
      <c r="U3" s="47"/>
      <c r="V3" s="47"/>
      <c r="W3" s="47"/>
      <c r="X3" s="47"/>
      <c r="Y3" s="47"/>
      <c r="Z3" s="47"/>
    </row>
    <row r="4" spans="1:26" x14ac:dyDescent="0.25">
      <c r="A4" s="153" t="s">
        <v>121</v>
      </c>
      <c r="B4" s="153" t="s">
        <v>72</v>
      </c>
      <c r="C4" s="153" t="s">
        <v>149</v>
      </c>
      <c r="D4" s="153">
        <v>1</v>
      </c>
      <c r="E4" s="153">
        <v>2</v>
      </c>
      <c r="F4" s="153">
        <v>3</v>
      </c>
      <c r="G4" s="153">
        <v>4</v>
      </c>
      <c r="H4" s="153">
        <v>5</v>
      </c>
      <c r="I4" s="153">
        <v>6</v>
      </c>
      <c r="J4" s="153">
        <v>7</v>
      </c>
      <c r="K4" s="153">
        <v>8</v>
      </c>
      <c r="L4" s="153">
        <v>9</v>
      </c>
      <c r="M4" s="153">
        <v>10</v>
      </c>
      <c r="N4" s="153">
        <v>11</v>
      </c>
      <c r="O4" s="153">
        <v>12</v>
      </c>
      <c r="P4" s="153" t="s">
        <v>150</v>
      </c>
      <c r="Q4" s="154" t="s">
        <v>7</v>
      </c>
      <c r="R4" s="153"/>
      <c r="S4" s="153"/>
      <c r="T4" s="153"/>
      <c r="U4" s="153"/>
      <c r="V4" s="153"/>
      <c r="W4" s="153"/>
      <c r="X4" s="153"/>
      <c r="Y4" s="153"/>
      <c r="Z4" s="153"/>
    </row>
    <row r="5" spans="1:26" x14ac:dyDescent="0.25">
      <c r="A5" s="47"/>
      <c r="Q5" s="49"/>
    </row>
    <row r="6" spans="1:26" x14ac:dyDescent="0.25">
      <c r="A6" s="47" t="s">
        <v>16</v>
      </c>
      <c r="L6" s="155">
        <v>471</v>
      </c>
      <c r="M6" s="155">
        <v>532</v>
      </c>
      <c r="N6" s="155">
        <v>460</v>
      </c>
      <c r="O6" s="155">
        <v>477</v>
      </c>
      <c r="P6" s="121">
        <f t="shared" ref="P6:P26" si="0">SUM(B6:O6)</f>
        <v>1940</v>
      </c>
      <c r="Q6" s="49">
        <f t="shared" ref="Q6:Q26" si="1">SUM(C6:O6)</f>
        <v>1940</v>
      </c>
    </row>
    <row r="7" spans="1:26" x14ac:dyDescent="0.25">
      <c r="A7" s="47" t="s">
        <v>17</v>
      </c>
      <c r="L7" s="155">
        <v>275</v>
      </c>
      <c r="M7" s="155">
        <v>257</v>
      </c>
      <c r="N7" s="155">
        <v>223</v>
      </c>
      <c r="O7" s="155">
        <v>195</v>
      </c>
      <c r="P7" s="121">
        <f t="shared" si="0"/>
        <v>950</v>
      </c>
      <c r="Q7" s="49">
        <f t="shared" si="1"/>
        <v>950</v>
      </c>
    </row>
    <row r="8" spans="1:26" x14ac:dyDescent="0.25">
      <c r="A8" s="47" t="s">
        <v>18</v>
      </c>
      <c r="L8" s="155">
        <v>400</v>
      </c>
      <c r="M8" s="155">
        <v>526</v>
      </c>
      <c r="N8" s="155">
        <v>431</v>
      </c>
      <c r="O8" s="155">
        <v>381</v>
      </c>
      <c r="P8" s="121">
        <f t="shared" si="0"/>
        <v>1738</v>
      </c>
      <c r="Q8" s="49">
        <f t="shared" si="1"/>
        <v>1738</v>
      </c>
    </row>
    <row r="9" spans="1:26" x14ac:dyDescent="0.25">
      <c r="A9" s="47" t="s">
        <v>19</v>
      </c>
      <c r="I9" s="156">
        <v>242</v>
      </c>
      <c r="J9" s="155">
        <v>225</v>
      </c>
      <c r="K9" s="155">
        <v>238</v>
      </c>
      <c r="P9" s="121">
        <f t="shared" si="0"/>
        <v>705</v>
      </c>
      <c r="Q9" s="49">
        <f t="shared" si="1"/>
        <v>705</v>
      </c>
    </row>
    <row r="10" spans="1:26" x14ac:dyDescent="0.25">
      <c r="A10" s="47" t="s">
        <v>20</v>
      </c>
      <c r="I10" s="156">
        <v>220</v>
      </c>
      <c r="J10" s="155">
        <v>201</v>
      </c>
      <c r="K10" s="155">
        <v>196</v>
      </c>
      <c r="P10" s="121">
        <f t="shared" si="0"/>
        <v>617</v>
      </c>
      <c r="Q10" s="49">
        <f t="shared" si="1"/>
        <v>617</v>
      </c>
    </row>
    <row r="11" spans="1:26" x14ac:dyDescent="0.25">
      <c r="A11" s="47" t="s">
        <v>21</v>
      </c>
      <c r="I11" s="156">
        <v>238</v>
      </c>
      <c r="J11" s="155">
        <v>258</v>
      </c>
      <c r="K11" s="155">
        <v>232</v>
      </c>
      <c r="P11" s="121">
        <f t="shared" si="0"/>
        <v>728</v>
      </c>
      <c r="Q11" s="49">
        <f t="shared" si="1"/>
        <v>728</v>
      </c>
    </row>
    <row r="12" spans="1:26" x14ac:dyDescent="0.25">
      <c r="A12" s="47" t="s">
        <v>22</v>
      </c>
      <c r="I12" s="156">
        <v>215</v>
      </c>
      <c r="J12" s="155">
        <v>210</v>
      </c>
      <c r="K12" s="155">
        <v>188</v>
      </c>
      <c r="P12" s="121">
        <f t="shared" si="0"/>
        <v>613</v>
      </c>
      <c r="Q12" s="49">
        <f t="shared" si="1"/>
        <v>613</v>
      </c>
    </row>
    <row r="13" spans="1:26" x14ac:dyDescent="0.25">
      <c r="A13" s="47" t="s">
        <v>23</v>
      </c>
      <c r="I13" s="156">
        <v>170</v>
      </c>
      <c r="J13" s="155">
        <v>178</v>
      </c>
      <c r="K13" s="155">
        <v>185</v>
      </c>
      <c r="P13" s="121">
        <f t="shared" si="0"/>
        <v>533</v>
      </c>
      <c r="Q13" s="49">
        <f t="shared" si="1"/>
        <v>533</v>
      </c>
    </row>
    <row r="14" spans="1:26" x14ac:dyDescent="0.25">
      <c r="A14" s="47" t="s">
        <v>24</v>
      </c>
      <c r="B14" s="155">
        <v>105</v>
      </c>
      <c r="C14" s="156">
        <v>124</v>
      </c>
      <c r="D14" s="155">
        <v>149</v>
      </c>
      <c r="E14" s="155">
        <v>125</v>
      </c>
      <c r="F14" s="155">
        <v>134</v>
      </c>
      <c r="G14" s="155">
        <v>117</v>
      </c>
      <c r="H14" s="155">
        <v>108</v>
      </c>
      <c r="P14" s="121">
        <f t="shared" si="0"/>
        <v>862</v>
      </c>
      <c r="Q14" s="49">
        <f t="shared" si="1"/>
        <v>757</v>
      </c>
    </row>
    <row r="15" spans="1:26" x14ac:dyDescent="0.25">
      <c r="A15" s="47" t="s">
        <v>25</v>
      </c>
      <c r="B15" s="155">
        <v>67</v>
      </c>
      <c r="C15" s="156">
        <v>50</v>
      </c>
      <c r="D15" s="155">
        <v>56</v>
      </c>
      <c r="E15" s="157">
        <v>50</v>
      </c>
      <c r="F15" s="155">
        <v>48</v>
      </c>
      <c r="G15" s="155">
        <v>72</v>
      </c>
      <c r="H15" s="155">
        <v>47</v>
      </c>
      <c r="P15" s="121">
        <f t="shared" si="0"/>
        <v>390</v>
      </c>
      <c r="Q15" s="49">
        <f t="shared" si="1"/>
        <v>323</v>
      </c>
    </row>
    <row r="16" spans="1:26" x14ac:dyDescent="0.25">
      <c r="A16" s="47" t="s">
        <v>26</v>
      </c>
      <c r="B16" s="155">
        <v>67</v>
      </c>
      <c r="C16" s="156">
        <v>62</v>
      </c>
      <c r="D16" s="155">
        <v>70</v>
      </c>
      <c r="E16" s="155">
        <v>65</v>
      </c>
      <c r="F16" s="155">
        <v>49</v>
      </c>
      <c r="G16" s="155">
        <v>58</v>
      </c>
      <c r="H16" s="155">
        <v>58</v>
      </c>
      <c r="P16" s="121">
        <f t="shared" si="0"/>
        <v>429</v>
      </c>
      <c r="Q16" s="49">
        <f t="shared" si="1"/>
        <v>362</v>
      </c>
    </row>
    <row r="17" spans="1:26" x14ac:dyDescent="0.25">
      <c r="A17" s="47" t="s">
        <v>27</v>
      </c>
      <c r="B17" s="121">
        <v>68</v>
      </c>
      <c r="C17" s="156">
        <v>95</v>
      </c>
      <c r="D17" s="155">
        <v>83</v>
      </c>
      <c r="E17" s="155">
        <v>95</v>
      </c>
      <c r="F17" s="155">
        <v>95</v>
      </c>
      <c r="G17" s="155">
        <v>93</v>
      </c>
      <c r="H17" s="155">
        <v>89</v>
      </c>
      <c r="P17" s="121">
        <f t="shared" si="0"/>
        <v>618</v>
      </c>
      <c r="Q17" s="49">
        <f t="shared" si="1"/>
        <v>550</v>
      </c>
    </row>
    <row r="18" spans="1:26" x14ac:dyDescent="0.25">
      <c r="A18" s="47" t="s">
        <v>28</v>
      </c>
      <c r="B18" s="155">
        <v>55</v>
      </c>
      <c r="C18" s="156">
        <v>69</v>
      </c>
      <c r="D18" s="155">
        <v>64</v>
      </c>
      <c r="E18" s="155">
        <v>67</v>
      </c>
      <c r="F18" s="155">
        <v>73</v>
      </c>
      <c r="G18" s="155">
        <v>62</v>
      </c>
      <c r="H18" s="155">
        <v>67</v>
      </c>
      <c r="P18" s="121">
        <f t="shared" si="0"/>
        <v>457</v>
      </c>
      <c r="Q18" s="49">
        <f t="shared" si="1"/>
        <v>402</v>
      </c>
    </row>
    <row r="19" spans="1:26" x14ac:dyDescent="0.25">
      <c r="A19" s="47" t="s">
        <v>29</v>
      </c>
      <c r="B19" s="155">
        <v>50</v>
      </c>
      <c r="C19" s="158">
        <v>82</v>
      </c>
      <c r="D19" s="155">
        <v>81</v>
      </c>
      <c r="E19" s="155">
        <v>94</v>
      </c>
      <c r="F19" s="155">
        <v>83</v>
      </c>
      <c r="G19" s="155">
        <v>78</v>
      </c>
      <c r="H19" s="155">
        <v>88</v>
      </c>
      <c r="P19" s="121">
        <f t="shared" si="0"/>
        <v>556</v>
      </c>
      <c r="Q19" s="49">
        <f t="shared" si="1"/>
        <v>506</v>
      </c>
    </row>
    <row r="20" spans="1:26" x14ac:dyDescent="0.25">
      <c r="A20" s="47" t="s">
        <v>30</v>
      </c>
      <c r="C20" s="158"/>
      <c r="D20" s="156">
        <v>95</v>
      </c>
      <c r="E20" s="155">
        <v>118</v>
      </c>
      <c r="F20" s="155">
        <v>108</v>
      </c>
      <c r="G20" s="155">
        <v>93</v>
      </c>
      <c r="H20" s="155">
        <v>79</v>
      </c>
      <c r="P20" s="121">
        <f t="shared" si="0"/>
        <v>493</v>
      </c>
      <c r="Q20" s="49">
        <f t="shared" si="1"/>
        <v>493</v>
      </c>
    </row>
    <row r="21" spans="1:26" ht="15.75" customHeight="1" x14ac:dyDescent="0.25">
      <c r="A21" s="47" t="s">
        <v>31</v>
      </c>
      <c r="B21" s="155">
        <v>55</v>
      </c>
      <c r="C21" s="156">
        <v>76</v>
      </c>
      <c r="D21" s="155">
        <v>75</v>
      </c>
      <c r="E21" s="155">
        <v>68</v>
      </c>
      <c r="F21" s="155">
        <v>86</v>
      </c>
      <c r="G21" s="155">
        <v>79</v>
      </c>
      <c r="H21" s="155">
        <v>59</v>
      </c>
      <c r="P21" s="121">
        <f t="shared" si="0"/>
        <v>498</v>
      </c>
      <c r="Q21" s="49">
        <f t="shared" si="1"/>
        <v>443</v>
      </c>
    </row>
    <row r="22" spans="1:26" ht="15.75" customHeight="1" x14ac:dyDescent="0.25">
      <c r="A22" s="47" t="s">
        <v>32</v>
      </c>
      <c r="B22" s="155">
        <v>290</v>
      </c>
      <c r="C22" s="156">
        <v>401</v>
      </c>
      <c r="P22" s="121">
        <f t="shared" si="0"/>
        <v>691</v>
      </c>
      <c r="Q22" s="49">
        <f t="shared" si="1"/>
        <v>401</v>
      </c>
    </row>
    <row r="23" spans="1:26" ht="15.75" customHeight="1" x14ac:dyDescent="0.25">
      <c r="A23" s="47" t="s">
        <v>33</v>
      </c>
      <c r="C23" s="158"/>
      <c r="D23" s="156">
        <v>96</v>
      </c>
      <c r="E23" s="155">
        <v>85</v>
      </c>
      <c r="F23" s="155">
        <v>85</v>
      </c>
      <c r="G23" s="155">
        <v>68</v>
      </c>
      <c r="H23" s="155">
        <v>80</v>
      </c>
      <c r="P23" s="121">
        <f t="shared" si="0"/>
        <v>414</v>
      </c>
      <c r="Q23" s="49">
        <f t="shared" si="1"/>
        <v>414</v>
      </c>
    </row>
    <row r="24" spans="1:26" ht="15.75" customHeight="1" x14ac:dyDescent="0.25">
      <c r="A24" s="47" t="s">
        <v>34</v>
      </c>
      <c r="B24" s="155">
        <v>60</v>
      </c>
      <c r="C24" s="156">
        <v>89</v>
      </c>
      <c r="D24" s="155">
        <v>78</v>
      </c>
      <c r="E24" s="155">
        <v>79</v>
      </c>
      <c r="F24" s="155">
        <v>94</v>
      </c>
      <c r="G24" s="155">
        <v>99</v>
      </c>
      <c r="H24" s="155">
        <v>85</v>
      </c>
      <c r="P24" s="121">
        <f t="shared" si="0"/>
        <v>584</v>
      </c>
      <c r="Q24" s="49">
        <f t="shared" si="1"/>
        <v>524</v>
      </c>
    </row>
    <row r="25" spans="1:26" ht="15.75" customHeight="1" x14ac:dyDescent="0.25">
      <c r="A25" s="47" t="s">
        <v>35</v>
      </c>
      <c r="C25" s="2"/>
      <c r="D25" s="156">
        <v>90</v>
      </c>
      <c r="E25" s="155">
        <v>99</v>
      </c>
      <c r="F25" s="155">
        <v>104</v>
      </c>
      <c r="G25" s="155">
        <v>120</v>
      </c>
      <c r="H25" s="155">
        <v>90</v>
      </c>
      <c r="P25" s="121">
        <f t="shared" si="0"/>
        <v>503</v>
      </c>
      <c r="Q25" s="49">
        <f t="shared" si="1"/>
        <v>503</v>
      </c>
    </row>
    <row r="26" spans="1:26" ht="15.75" customHeight="1" x14ac:dyDescent="0.25">
      <c r="A26" s="47" t="s">
        <v>36</v>
      </c>
      <c r="C26" s="2"/>
      <c r="D26" s="156">
        <v>124</v>
      </c>
      <c r="E26" s="155">
        <v>130</v>
      </c>
      <c r="F26" s="155">
        <v>104</v>
      </c>
      <c r="G26" s="155">
        <v>105</v>
      </c>
      <c r="H26" s="155">
        <v>98</v>
      </c>
      <c r="P26" s="121">
        <f t="shared" si="0"/>
        <v>561</v>
      </c>
      <c r="Q26" s="49">
        <f t="shared" si="1"/>
        <v>561</v>
      </c>
    </row>
    <row r="27" spans="1:26" ht="15.75" customHeight="1" x14ac:dyDescent="0.25">
      <c r="A27" s="47" t="s">
        <v>151</v>
      </c>
      <c r="C27" s="2"/>
      <c r="Q27" s="53">
        <v>325</v>
      </c>
    </row>
    <row r="28" spans="1:26" ht="15.75" customHeight="1" x14ac:dyDescent="0.25">
      <c r="A28" s="47"/>
      <c r="Q28" s="49"/>
    </row>
    <row r="29" spans="1:26" ht="15.75" customHeight="1" x14ac:dyDescent="0.25">
      <c r="A29" s="47"/>
      <c r="Q29" s="49"/>
    </row>
    <row r="30" spans="1:26" ht="15.75" customHeight="1" x14ac:dyDescent="0.25">
      <c r="A30" s="47"/>
      <c r="Q30" s="49"/>
    </row>
    <row r="31" spans="1:26" ht="15.75" customHeight="1" x14ac:dyDescent="0.25">
      <c r="A31" s="152" t="s">
        <v>152</v>
      </c>
      <c r="B31" s="49">
        <f t="shared" ref="B31:Q31" si="2">SUM(B6:B29)</f>
        <v>817</v>
      </c>
      <c r="C31" s="49">
        <f t="shared" si="2"/>
        <v>1048</v>
      </c>
      <c r="D31" s="49">
        <f t="shared" si="2"/>
        <v>1061</v>
      </c>
      <c r="E31" s="49">
        <f t="shared" si="2"/>
        <v>1075</v>
      </c>
      <c r="F31" s="49">
        <f t="shared" si="2"/>
        <v>1063</v>
      </c>
      <c r="G31" s="49">
        <f t="shared" si="2"/>
        <v>1044</v>
      </c>
      <c r="H31" s="49">
        <f t="shared" si="2"/>
        <v>948</v>
      </c>
      <c r="I31" s="49">
        <f t="shared" si="2"/>
        <v>1085</v>
      </c>
      <c r="J31" s="49">
        <f t="shared" si="2"/>
        <v>1072</v>
      </c>
      <c r="K31" s="49">
        <f t="shared" si="2"/>
        <v>1039</v>
      </c>
      <c r="L31" s="49">
        <f t="shared" si="2"/>
        <v>1146</v>
      </c>
      <c r="M31" s="49">
        <f t="shared" si="2"/>
        <v>1315</v>
      </c>
      <c r="N31" s="49">
        <f t="shared" si="2"/>
        <v>1114</v>
      </c>
      <c r="O31" s="49">
        <f t="shared" si="2"/>
        <v>1053</v>
      </c>
      <c r="P31" s="49">
        <f t="shared" si="2"/>
        <v>14880</v>
      </c>
      <c r="Q31" s="49">
        <f t="shared" si="2"/>
        <v>14388</v>
      </c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5.75" customHeight="1" x14ac:dyDescent="0.25">
      <c r="A32" s="47"/>
      <c r="P32" s="177" t="s">
        <v>153</v>
      </c>
      <c r="Q32" s="174"/>
    </row>
    <row r="33" spans="1:17" ht="15.75" customHeight="1" x14ac:dyDescent="0.25">
      <c r="A33" s="47"/>
      <c r="Q33" s="49"/>
    </row>
    <row r="34" spans="1:17" ht="15.75" customHeight="1" x14ac:dyDescent="0.25">
      <c r="A34" s="47"/>
      <c r="Q34" s="49"/>
    </row>
    <row r="35" spans="1:17" ht="15.75" customHeight="1" x14ac:dyDescent="0.25">
      <c r="A35" s="47"/>
      <c r="Q35" s="49"/>
    </row>
    <row r="36" spans="1:17" ht="15.75" customHeight="1" x14ac:dyDescent="0.25">
      <c r="A36" s="47"/>
      <c r="Q36" s="49"/>
    </row>
    <row r="37" spans="1:17" ht="15.75" customHeight="1" x14ac:dyDescent="0.25">
      <c r="A37" s="47"/>
      <c r="Q37" s="49"/>
    </row>
    <row r="38" spans="1:17" ht="15.75" customHeight="1" x14ac:dyDescent="0.25">
      <c r="A38" s="47"/>
      <c r="Q38" s="49"/>
    </row>
    <row r="39" spans="1:17" ht="15.75" customHeight="1" x14ac:dyDescent="0.25">
      <c r="A39" s="47"/>
      <c r="J39" s="121" t="s">
        <v>40</v>
      </c>
      <c r="Q39" s="49"/>
    </row>
    <row r="40" spans="1:17" ht="15.75" customHeight="1" x14ac:dyDescent="0.25">
      <c r="A40" s="47"/>
      <c r="Q40" s="49"/>
    </row>
    <row r="41" spans="1:17" ht="15.75" customHeight="1" x14ac:dyDescent="0.25">
      <c r="A41" s="47"/>
      <c r="Q41" s="49"/>
    </row>
    <row r="42" spans="1:17" ht="15.75" customHeight="1" x14ac:dyDescent="0.25">
      <c r="A42" s="47"/>
      <c r="Q42" s="49"/>
    </row>
    <row r="43" spans="1:17" ht="15.75" customHeight="1" x14ac:dyDescent="0.25">
      <c r="A43" s="47"/>
      <c r="Q43" s="49"/>
    </row>
    <row r="44" spans="1:17" ht="15.75" customHeight="1" x14ac:dyDescent="0.25">
      <c r="A44" s="47"/>
      <c r="Q44" s="49"/>
    </row>
    <row r="45" spans="1:17" ht="15.75" customHeight="1" x14ac:dyDescent="0.25">
      <c r="A45" s="47"/>
      <c r="Q45" s="49"/>
    </row>
    <row r="46" spans="1:17" ht="15.75" customHeight="1" x14ac:dyDescent="0.25">
      <c r="A46" s="47"/>
      <c r="Q46" s="49"/>
    </row>
    <row r="47" spans="1:17" ht="15.75" customHeight="1" x14ac:dyDescent="0.25">
      <c r="A47" s="47"/>
      <c r="Q47" s="49"/>
    </row>
    <row r="48" spans="1:17" ht="15.75" customHeight="1" x14ac:dyDescent="0.25">
      <c r="A48" s="47"/>
      <c r="Q48" s="49"/>
    </row>
    <row r="49" spans="1:17" ht="15.75" customHeight="1" x14ac:dyDescent="0.25">
      <c r="A49" s="47"/>
      <c r="Q49" s="49"/>
    </row>
    <row r="50" spans="1:17" ht="15.75" customHeight="1" x14ac:dyDescent="0.25">
      <c r="A50" s="47"/>
      <c r="Q50" s="49"/>
    </row>
    <row r="51" spans="1:17" ht="15.75" customHeight="1" x14ac:dyDescent="0.25">
      <c r="A51" s="47"/>
      <c r="Q51" s="49"/>
    </row>
    <row r="52" spans="1:17" ht="15.75" customHeight="1" x14ac:dyDescent="0.25">
      <c r="A52" s="47"/>
      <c r="Q52" s="49"/>
    </row>
    <row r="53" spans="1:17" ht="15.75" customHeight="1" x14ac:dyDescent="0.25">
      <c r="A53" s="47"/>
      <c r="Q53" s="49"/>
    </row>
    <row r="54" spans="1:17" ht="15.75" customHeight="1" x14ac:dyDescent="0.25">
      <c r="A54" s="47"/>
      <c r="Q54" s="49"/>
    </row>
    <row r="55" spans="1:17" ht="15.75" customHeight="1" x14ac:dyDescent="0.25">
      <c r="A55" s="47"/>
      <c r="Q55" s="49"/>
    </row>
    <row r="56" spans="1:17" ht="15.75" customHeight="1" x14ac:dyDescent="0.25">
      <c r="A56" s="47"/>
      <c r="Q56" s="49"/>
    </row>
    <row r="57" spans="1:17" ht="15.75" customHeight="1" x14ac:dyDescent="0.25">
      <c r="A57" s="47"/>
      <c r="Q57" s="49"/>
    </row>
    <row r="58" spans="1:17" ht="15.75" customHeight="1" x14ac:dyDescent="0.25">
      <c r="A58" s="47"/>
      <c r="Q58" s="49"/>
    </row>
    <row r="59" spans="1:17" ht="15.75" customHeight="1" x14ac:dyDescent="0.25">
      <c r="A59" s="47"/>
      <c r="Q59" s="49"/>
    </row>
    <row r="60" spans="1:17" ht="15.75" customHeight="1" x14ac:dyDescent="0.25">
      <c r="A60" s="47"/>
      <c r="Q60" s="49"/>
    </row>
    <row r="61" spans="1:17" ht="15.75" customHeight="1" x14ac:dyDescent="0.25">
      <c r="A61" s="47"/>
      <c r="Q61" s="49"/>
    </row>
    <row r="62" spans="1:17" ht="15.75" customHeight="1" x14ac:dyDescent="0.25">
      <c r="A62" s="47"/>
      <c r="Q62" s="49"/>
    </row>
    <row r="63" spans="1:17" ht="15.75" customHeight="1" x14ac:dyDescent="0.25">
      <c r="A63" s="47"/>
      <c r="Q63" s="49"/>
    </row>
    <row r="64" spans="1:17" ht="15.75" customHeight="1" x14ac:dyDescent="0.25">
      <c r="A64" s="47"/>
      <c r="Q64" s="49"/>
    </row>
    <row r="65" spans="1:17" ht="15.75" customHeight="1" x14ac:dyDescent="0.25">
      <c r="A65" s="47"/>
      <c r="Q65" s="49"/>
    </row>
    <row r="66" spans="1:17" ht="15.75" customHeight="1" x14ac:dyDescent="0.25">
      <c r="A66" s="47"/>
      <c r="Q66" s="49"/>
    </row>
    <row r="67" spans="1:17" ht="15.75" customHeight="1" x14ac:dyDescent="0.25">
      <c r="A67" s="47"/>
      <c r="Q67" s="49"/>
    </row>
    <row r="68" spans="1:17" ht="15.75" customHeight="1" x14ac:dyDescent="0.25">
      <c r="A68" s="47"/>
      <c r="Q68" s="49"/>
    </row>
    <row r="69" spans="1:17" ht="15.75" customHeight="1" x14ac:dyDescent="0.25">
      <c r="A69" s="47"/>
      <c r="Q69" s="49"/>
    </row>
    <row r="70" spans="1:17" ht="15.75" customHeight="1" x14ac:dyDescent="0.25">
      <c r="A70" s="47"/>
      <c r="Q70" s="49"/>
    </row>
    <row r="71" spans="1:17" ht="15.75" customHeight="1" x14ac:dyDescent="0.25">
      <c r="A71" s="47"/>
      <c r="Q71" s="49"/>
    </row>
    <row r="72" spans="1:17" ht="15.75" customHeight="1" x14ac:dyDescent="0.25">
      <c r="A72" s="47"/>
      <c r="Q72" s="49"/>
    </row>
    <row r="73" spans="1:17" ht="15.75" customHeight="1" x14ac:dyDescent="0.25">
      <c r="A73" s="47"/>
      <c r="Q73" s="49"/>
    </row>
    <row r="74" spans="1:17" ht="15.75" customHeight="1" x14ac:dyDescent="0.25">
      <c r="A74" s="47"/>
      <c r="Q74" s="49"/>
    </row>
    <row r="75" spans="1:17" ht="15.75" customHeight="1" x14ac:dyDescent="0.25">
      <c r="A75" s="47"/>
      <c r="Q75" s="49"/>
    </row>
    <row r="76" spans="1:17" ht="15.75" customHeight="1" x14ac:dyDescent="0.25">
      <c r="A76" s="47"/>
      <c r="Q76" s="49"/>
    </row>
    <row r="77" spans="1:17" ht="15.75" customHeight="1" x14ac:dyDescent="0.25">
      <c r="A77" s="47"/>
      <c r="Q77" s="49"/>
    </row>
    <row r="78" spans="1:17" ht="15.75" customHeight="1" x14ac:dyDescent="0.25">
      <c r="A78" s="47"/>
      <c r="Q78" s="49"/>
    </row>
    <row r="79" spans="1:17" ht="15.75" customHeight="1" x14ac:dyDescent="0.25">
      <c r="A79" s="47"/>
      <c r="Q79" s="49"/>
    </row>
    <row r="80" spans="1:17" ht="15.75" customHeight="1" x14ac:dyDescent="0.25">
      <c r="A80" s="47"/>
      <c r="Q80" s="49"/>
    </row>
    <row r="81" spans="1:17" ht="15.75" customHeight="1" x14ac:dyDescent="0.25">
      <c r="A81" s="47"/>
      <c r="Q81" s="49"/>
    </row>
    <row r="82" spans="1:17" ht="15.75" customHeight="1" x14ac:dyDescent="0.25">
      <c r="A82" s="47"/>
      <c r="Q82" s="49"/>
    </row>
    <row r="83" spans="1:17" ht="15.75" customHeight="1" x14ac:dyDescent="0.25">
      <c r="A83" s="47"/>
      <c r="Q83" s="49"/>
    </row>
    <row r="84" spans="1:17" ht="15.75" customHeight="1" x14ac:dyDescent="0.25">
      <c r="A84" s="47"/>
      <c r="Q84" s="49"/>
    </row>
    <row r="85" spans="1:17" ht="15.75" customHeight="1" x14ac:dyDescent="0.25">
      <c r="A85" s="47"/>
      <c r="Q85" s="49"/>
    </row>
    <row r="86" spans="1:17" ht="15.75" customHeight="1" x14ac:dyDescent="0.25">
      <c r="A86" s="47"/>
      <c r="Q86" s="49"/>
    </row>
    <row r="87" spans="1:17" ht="15.75" customHeight="1" x14ac:dyDescent="0.25">
      <c r="A87" s="47"/>
      <c r="Q87" s="49"/>
    </row>
    <row r="88" spans="1:17" ht="15.75" customHeight="1" x14ac:dyDescent="0.25">
      <c r="A88" s="47"/>
      <c r="Q88" s="49"/>
    </row>
    <row r="89" spans="1:17" ht="15.75" customHeight="1" x14ac:dyDescent="0.25">
      <c r="A89" s="47"/>
      <c r="Q89" s="49"/>
    </row>
    <row r="90" spans="1:17" ht="15.75" customHeight="1" x14ac:dyDescent="0.25">
      <c r="A90" s="47"/>
      <c r="Q90" s="49"/>
    </row>
    <row r="91" spans="1:17" ht="15.75" customHeight="1" x14ac:dyDescent="0.25">
      <c r="A91" s="47"/>
      <c r="Q91" s="49"/>
    </row>
    <row r="92" spans="1:17" ht="15.75" customHeight="1" x14ac:dyDescent="0.25">
      <c r="A92" s="47"/>
      <c r="Q92" s="49"/>
    </row>
    <row r="93" spans="1:17" ht="15.75" customHeight="1" x14ac:dyDescent="0.25">
      <c r="A93" s="47"/>
      <c r="Q93" s="49"/>
    </row>
    <row r="94" spans="1:17" ht="15.75" customHeight="1" x14ac:dyDescent="0.25">
      <c r="A94" s="47"/>
      <c r="Q94" s="49"/>
    </row>
    <row r="95" spans="1:17" ht="15.75" customHeight="1" x14ac:dyDescent="0.25">
      <c r="A95" s="47"/>
      <c r="Q95" s="49"/>
    </row>
    <row r="96" spans="1:17" ht="15.75" customHeight="1" x14ac:dyDescent="0.25">
      <c r="A96" s="47"/>
      <c r="Q96" s="49"/>
    </row>
    <row r="97" spans="1:17" ht="15.75" customHeight="1" x14ac:dyDescent="0.25">
      <c r="A97" s="47"/>
      <c r="Q97" s="49"/>
    </row>
    <row r="98" spans="1:17" ht="15.75" customHeight="1" x14ac:dyDescent="0.25">
      <c r="A98" s="47"/>
      <c r="Q98" s="49"/>
    </row>
    <row r="99" spans="1:17" ht="15.75" customHeight="1" x14ac:dyDescent="0.25">
      <c r="A99" s="47"/>
      <c r="Q99" s="49"/>
    </row>
    <row r="100" spans="1:17" ht="15.75" customHeight="1" x14ac:dyDescent="0.25">
      <c r="A100" s="47"/>
      <c r="Q100" s="49"/>
    </row>
    <row r="101" spans="1:17" ht="15.75" customHeight="1" x14ac:dyDescent="0.25">
      <c r="A101" s="47"/>
      <c r="Q101" s="49"/>
    </row>
    <row r="102" spans="1:17" ht="15.75" customHeight="1" x14ac:dyDescent="0.25">
      <c r="A102" s="47"/>
      <c r="Q102" s="49"/>
    </row>
    <row r="103" spans="1:17" ht="15.75" customHeight="1" x14ac:dyDescent="0.25">
      <c r="A103" s="47"/>
      <c r="Q103" s="49"/>
    </row>
    <row r="104" spans="1:17" ht="15.75" customHeight="1" x14ac:dyDescent="0.25">
      <c r="A104" s="47"/>
      <c r="Q104" s="49"/>
    </row>
    <row r="105" spans="1:17" ht="15.75" customHeight="1" x14ac:dyDescent="0.25">
      <c r="A105" s="47"/>
      <c r="Q105" s="49"/>
    </row>
    <row r="106" spans="1:17" ht="15.75" customHeight="1" x14ac:dyDescent="0.25">
      <c r="A106" s="47"/>
      <c r="Q106" s="49"/>
    </row>
    <row r="107" spans="1:17" ht="15.75" customHeight="1" x14ac:dyDescent="0.25">
      <c r="A107" s="47"/>
      <c r="Q107" s="49"/>
    </row>
    <row r="108" spans="1:17" ht="15.75" customHeight="1" x14ac:dyDescent="0.25">
      <c r="A108" s="47"/>
      <c r="Q108" s="49"/>
    </row>
    <row r="109" spans="1:17" ht="15.75" customHeight="1" x14ac:dyDescent="0.25">
      <c r="A109" s="47"/>
      <c r="Q109" s="49"/>
    </row>
    <row r="110" spans="1:17" ht="15.75" customHeight="1" x14ac:dyDescent="0.25">
      <c r="A110" s="47"/>
      <c r="Q110" s="49"/>
    </row>
    <row r="111" spans="1:17" ht="15.75" customHeight="1" x14ac:dyDescent="0.25">
      <c r="A111" s="47"/>
      <c r="Q111" s="49"/>
    </row>
    <row r="112" spans="1:17" ht="15.75" customHeight="1" x14ac:dyDescent="0.25">
      <c r="A112" s="47"/>
      <c r="Q112" s="49"/>
    </row>
    <row r="113" spans="1:17" ht="15.75" customHeight="1" x14ac:dyDescent="0.25">
      <c r="A113" s="47"/>
      <c r="Q113" s="49"/>
    </row>
    <row r="114" spans="1:17" ht="15.75" customHeight="1" x14ac:dyDescent="0.25">
      <c r="A114" s="47"/>
      <c r="Q114" s="49"/>
    </row>
    <row r="115" spans="1:17" ht="15.75" customHeight="1" x14ac:dyDescent="0.25">
      <c r="A115" s="47"/>
      <c r="Q115" s="49"/>
    </row>
    <row r="116" spans="1:17" ht="15.75" customHeight="1" x14ac:dyDescent="0.25">
      <c r="A116" s="47"/>
      <c r="Q116" s="49"/>
    </row>
    <row r="117" spans="1:17" ht="15.75" customHeight="1" x14ac:dyDescent="0.25">
      <c r="A117" s="47"/>
      <c r="Q117" s="49"/>
    </row>
    <row r="118" spans="1:17" ht="15.75" customHeight="1" x14ac:dyDescent="0.25">
      <c r="A118" s="47"/>
      <c r="Q118" s="49"/>
    </row>
    <row r="119" spans="1:17" ht="15.75" customHeight="1" x14ac:dyDescent="0.25">
      <c r="A119" s="47"/>
      <c r="Q119" s="49"/>
    </row>
    <row r="120" spans="1:17" ht="15.75" customHeight="1" x14ac:dyDescent="0.25">
      <c r="A120" s="47"/>
      <c r="Q120" s="49"/>
    </row>
    <row r="121" spans="1:17" ht="15.75" customHeight="1" x14ac:dyDescent="0.25">
      <c r="A121" s="47"/>
      <c r="Q121" s="49"/>
    </row>
    <row r="122" spans="1:17" ht="15.75" customHeight="1" x14ac:dyDescent="0.25">
      <c r="A122" s="47"/>
      <c r="Q122" s="49"/>
    </row>
    <row r="123" spans="1:17" ht="15.75" customHeight="1" x14ac:dyDescent="0.25">
      <c r="A123" s="47"/>
      <c r="Q123" s="49"/>
    </row>
    <row r="124" spans="1:17" ht="15.75" customHeight="1" x14ac:dyDescent="0.25">
      <c r="A124" s="47"/>
      <c r="Q124" s="49"/>
    </row>
    <row r="125" spans="1:17" ht="15.75" customHeight="1" x14ac:dyDescent="0.25">
      <c r="A125" s="47"/>
      <c r="Q125" s="49"/>
    </row>
    <row r="126" spans="1:17" ht="15.75" customHeight="1" x14ac:dyDescent="0.25">
      <c r="A126" s="47"/>
      <c r="Q126" s="49"/>
    </row>
    <row r="127" spans="1:17" ht="15.75" customHeight="1" x14ac:dyDescent="0.25">
      <c r="A127" s="47"/>
      <c r="Q127" s="49"/>
    </row>
    <row r="128" spans="1:17" ht="15.75" customHeight="1" x14ac:dyDescent="0.25">
      <c r="A128" s="47"/>
      <c r="Q128" s="49"/>
    </row>
    <row r="129" spans="1:17" ht="15.75" customHeight="1" x14ac:dyDescent="0.25">
      <c r="A129" s="47"/>
      <c r="Q129" s="49"/>
    </row>
    <row r="130" spans="1:17" ht="15.75" customHeight="1" x14ac:dyDescent="0.25">
      <c r="A130" s="47"/>
      <c r="Q130" s="49"/>
    </row>
    <row r="131" spans="1:17" ht="15.75" customHeight="1" x14ac:dyDescent="0.25">
      <c r="A131" s="47"/>
      <c r="Q131" s="49"/>
    </row>
    <row r="132" spans="1:17" ht="15.75" customHeight="1" x14ac:dyDescent="0.25">
      <c r="A132" s="47"/>
      <c r="Q132" s="49"/>
    </row>
    <row r="133" spans="1:17" ht="15.75" customHeight="1" x14ac:dyDescent="0.25">
      <c r="A133" s="47"/>
      <c r="Q133" s="49"/>
    </row>
    <row r="134" spans="1:17" ht="15.75" customHeight="1" x14ac:dyDescent="0.25">
      <c r="A134" s="47"/>
      <c r="Q134" s="49"/>
    </row>
    <row r="135" spans="1:17" ht="15.75" customHeight="1" x14ac:dyDescent="0.25">
      <c r="A135" s="47"/>
      <c r="Q135" s="49"/>
    </row>
    <row r="136" spans="1:17" ht="15.75" customHeight="1" x14ac:dyDescent="0.25">
      <c r="A136" s="47"/>
      <c r="Q136" s="49"/>
    </row>
    <row r="137" spans="1:17" ht="15.75" customHeight="1" x14ac:dyDescent="0.25">
      <c r="A137" s="47"/>
      <c r="Q137" s="49"/>
    </row>
    <row r="138" spans="1:17" ht="15.75" customHeight="1" x14ac:dyDescent="0.25">
      <c r="A138" s="47"/>
      <c r="Q138" s="49"/>
    </row>
    <row r="139" spans="1:17" ht="15.75" customHeight="1" x14ac:dyDescent="0.25">
      <c r="A139" s="47"/>
      <c r="Q139" s="49"/>
    </row>
    <row r="140" spans="1:17" ht="15.75" customHeight="1" x14ac:dyDescent="0.25">
      <c r="A140" s="47"/>
      <c r="Q140" s="49"/>
    </row>
    <row r="141" spans="1:17" ht="15.75" customHeight="1" x14ac:dyDescent="0.25">
      <c r="A141" s="47"/>
      <c r="Q141" s="49"/>
    </row>
    <row r="142" spans="1:17" ht="15.75" customHeight="1" x14ac:dyDescent="0.25">
      <c r="A142" s="47"/>
      <c r="Q142" s="49"/>
    </row>
    <row r="143" spans="1:17" ht="15.75" customHeight="1" x14ac:dyDescent="0.25">
      <c r="A143" s="47"/>
      <c r="Q143" s="49"/>
    </row>
    <row r="144" spans="1:17" ht="15.75" customHeight="1" x14ac:dyDescent="0.25">
      <c r="A144" s="47"/>
      <c r="Q144" s="49"/>
    </row>
    <row r="145" spans="1:17" ht="15.75" customHeight="1" x14ac:dyDescent="0.25">
      <c r="A145" s="47"/>
      <c r="Q145" s="49"/>
    </row>
    <row r="146" spans="1:17" ht="15.75" customHeight="1" x14ac:dyDescent="0.25">
      <c r="A146" s="47"/>
      <c r="Q146" s="49"/>
    </row>
    <row r="147" spans="1:17" ht="15.75" customHeight="1" x14ac:dyDescent="0.25">
      <c r="A147" s="47"/>
      <c r="Q147" s="49"/>
    </row>
    <row r="148" spans="1:17" ht="15.75" customHeight="1" x14ac:dyDescent="0.25">
      <c r="A148" s="47"/>
      <c r="Q148" s="49"/>
    </row>
    <row r="149" spans="1:17" ht="15.75" customHeight="1" x14ac:dyDescent="0.25">
      <c r="A149" s="47"/>
      <c r="Q149" s="49"/>
    </row>
    <row r="150" spans="1:17" ht="15.75" customHeight="1" x14ac:dyDescent="0.25">
      <c r="A150" s="47"/>
      <c r="Q150" s="49"/>
    </row>
    <row r="151" spans="1:17" ht="15.75" customHeight="1" x14ac:dyDescent="0.25">
      <c r="A151" s="47"/>
      <c r="Q151" s="49"/>
    </row>
    <row r="152" spans="1:17" ht="15.75" customHeight="1" x14ac:dyDescent="0.25">
      <c r="A152" s="47"/>
      <c r="Q152" s="49"/>
    </row>
    <row r="153" spans="1:17" ht="15.75" customHeight="1" x14ac:dyDescent="0.25">
      <c r="A153" s="47"/>
      <c r="Q153" s="49"/>
    </row>
    <row r="154" spans="1:17" ht="15.75" customHeight="1" x14ac:dyDescent="0.25">
      <c r="A154" s="47"/>
      <c r="Q154" s="49"/>
    </row>
    <row r="155" spans="1:17" ht="15.75" customHeight="1" x14ac:dyDescent="0.25">
      <c r="A155" s="47"/>
      <c r="Q155" s="49"/>
    </row>
    <row r="156" spans="1:17" ht="15.75" customHeight="1" x14ac:dyDescent="0.25">
      <c r="A156" s="47"/>
      <c r="Q156" s="49"/>
    </row>
    <row r="157" spans="1:17" ht="15.75" customHeight="1" x14ac:dyDescent="0.25">
      <c r="A157" s="47"/>
      <c r="Q157" s="49"/>
    </row>
    <row r="158" spans="1:17" ht="15.75" customHeight="1" x14ac:dyDescent="0.25">
      <c r="A158" s="47"/>
      <c r="Q158" s="49"/>
    </row>
    <row r="159" spans="1:17" ht="15.75" customHeight="1" x14ac:dyDescent="0.25">
      <c r="A159" s="47"/>
      <c r="Q159" s="49"/>
    </row>
    <row r="160" spans="1:17" ht="15.75" customHeight="1" x14ac:dyDescent="0.25">
      <c r="A160" s="47"/>
      <c r="Q160" s="49"/>
    </row>
    <row r="161" spans="1:17" ht="15.75" customHeight="1" x14ac:dyDescent="0.25">
      <c r="A161" s="47"/>
      <c r="Q161" s="49"/>
    </row>
    <row r="162" spans="1:17" ht="15.75" customHeight="1" x14ac:dyDescent="0.25">
      <c r="A162" s="47"/>
      <c r="Q162" s="49"/>
    </row>
    <row r="163" spans="1:17" ht="15.75" customHeight="1" x14ac:dyDescent="0.25">
      <c r="A163" s="47"/>
      <c r="Q163" s="49"/>
    </row>
    <row r="164" spans="1:17" ht="15.75" customHeight="1" x14ac:dyDescent="0.25">
      <c r="A164" s="47"/>
      <c r="Q164" s="49"/>
    </row>
    <row r="165" spans="1:17" ht="15.75" customHeight="1" x14ac:dyDescent="0.25">
      <c r="A165" s="47"/>
      <c r="Q165" s="49"/>
    </row>
    <row r="166" spans="1:17" ht="15.75" customHeight="1" x14ac:dyDescent="0.25">
      <c r="A166" s="47"/>
      <c r="Q166" s="49"/>
    </row>
    <row r="167" spans="1:17" ht="15.75" customHeight="1" x14ac:dyDescent="0.25">
      <c r="A167" s="47"/>
      <c r="Q167" s="49"/>
    </row>
    <row r="168" spans="1:17" ht="15.75" customHeight="1" x14ac:dyDescent="0.25">
      <c r="A168" s="47"/>
      <c r="Q168" s="49"/>
    </row>
    <row r="169" spans="1:17" ht="15.75" customHeight="1" x14ac:dyDescent="0.25">
      <c r="A169" s="47"/>
      <c r="Q169" s="49"/>
    </row>
    <row r="170" spans="1:17" ht="15.75" customHeight="1" x14ac:dyDescent="0.25">
      <c r="A170" s="47"/>
      <c r="Q170" s="49"/>
    </row>
    <row r="171" spans="1:17" ht="15.75" customHeight="1" x14ac:dyDescent="0.25">
      <c r="A171" s="47"/>
      <c r="Q171" s="49"/>
    </row>
    <row r="172" spans="1:17" ht="15.75" customHeight="1" x14ac:dyDescent="0.25">
      <c r="A172" s="47"/>
      <c r="Q172" s="49"/>
    </row>
    <row r="173" spans="1:17" ht="15.75" customHeight="1" x14ac:dyDescent="0.25">
      <c r="A173" s="47"/>
      <c r="Q173" s="49"/>
    </row>
    <row r="174" spans="1:17" ht="15.75" customHeight="1" x14ac:dyDescent="0.25">
      <c r="A174" s="47"/>
      <c r="Q174" s="49"/>
    </row>
    <row r="175" spans="1:17" ht="15.75" customHeight="1" x14ac:dyDescent="0.25">
      <c r="A175" s="47"/>
      <c r="Q175" s="49"/>
    </row>
    <row r="176" spans="1:17" ht="15.75" customHeight="1" x14ac:dyDescent="0.25">
      <c r="A176" s="47"/>
      <c r="Q176" s="49"/>
    </row>
    <row r="177" spans="1:17" ht="15.75" customHeight="1" x14ac:dyDescent="0.25">
      <c r="A177" s="47"/>
      <c r="Q177" s="49"/>
    </row>
    <row r="178" spans="1:17" ht="15.75" customHeight="1" x14ac:dyDescent="0.25">
      <c r="A178" s="47"/>
      <c r="Q178" s="49"/>
    </row>
    <row r="179" spans="1:17" ht="15.75" customHeight="1" x14ac:dyDescent="0.25">
      <c r="A179" s="47"/>
      <c r="Q179" s="49"/>
    </row>
    <row r="180" spans="1:17" ht="15.75" customHeight="1" x14ac:dyDescent="0.25">
      <c r="A180" s="47"/>
      <c r="Q180" s="49"/>
    </row>
    <row r="181" spans="1:17" ht="15.75" customHeight="1" x14ac:dyDescent="0.25">
      <c r="A181" s="47"/>
      <c r="Q181" s="49"/>
    </row>
    <row r="182" spans="1:17" ht="15.75" customHeight="1" x14ac:dyDescent="0.25">
      <c r="A182" s="47"/>
      <c r="Q182" s="49"/>
    </row>
    <row r="183" spans="1:17" ht="15.75" customHeight="1" x14ac:dyDescent="0.25">
      <c r="A183" s="47"/>
      <c r="Q183" s="49"/>
    </row>
    <row r="184" spans="1:17" ht="15.75" customHeight="1" x14ac:dyDescent="0.25">
      <c r="A184" s="47"/>
      <c r="Q184" s="49"/>
    </row>
    <row r="185" spans="1:17" ht="15.75" customHeight="1" x14ac:dyDescent="0.25">
      <c r="A185" s="47"/>
      <c r="Q185" s="49"/>
    </row>
    <row r="186" spans="1:17" ht="15.75" customHeight="1" x14ac:dyDescent="0.25">
      <c r="A186" s="47"/>
      <c r="Q186" s="49"/>
    </row>
    <row r="187" spans="1:17" ht="15.75" customHeight="1" x14ac:dyDescent="0.25">
      <c r="A187" s="47"/>
      <c r="Q187" s="49"/>
    </row>
    <row r="188" spans="1:17" ht="15.75" customHeight="1" x14ac:dyDescent="0.25">
      <c r="A188" s="47"/>
      <c r="Q188" s="49"/>
    </row>
    <row r="189" spans="1:17" ht="15.75" customHeight="1" x14ac:dyDescent="0.25">
      <c r="A189" s="47"/>
      <c r="Q189" s="49"/>
    </row>
    <row r="190" spans="1:17" ht="15.75" customHeight="1" x14ac:dyDescent="0.25">
      <c r="A190" s="47"/>
      <c r="Q190" s="49"/>
    </row>
    <row r="191" spans="1:17" ht="15.75" customHeight="1" x14ac:dyDescent="0.25">
      <c r="A191" s="47"/>
      <c r="Q191" s="49"/>
    </row>
    <row r="192" spans="1:17" ht="15.75" customHeight="1" x14ac:dyDescent="0.25">
      <c r="A192" s="47"/>
      <c r="Q192" s="49"/>
    </row>
    <row r="193" spans="1:17" ht="15.75" customHeight="1" x14ac:dyDescent="0.25">
      <c r="A193" s="47"/>
      <c r="Q193" s="49"/>
    </row>
    <row r="194" spans="1:17" ht="15.75" customHeight="1" x14ac:dyDescent="0.25">
      <c r="A194" s="47"/>
      <c r="Q194" s="49"/>
    </row>
    <row r="195" spans="1:17" ht="15.75" customHeight="1" x14ac:dyDescent="0.25">
      <c r="A195" s="47"/>
      <c r="Q195" s="49"/>
    </row>
    <row r="196" spans="1:17" ht="15.75" customHeight="1" x14ac:dyDescent="0.25">
      <c r="A196" s="47"/>
      <c r="Q196" s="49"/>
    </row>
    <row r="197" spans="1:17" ht="15.75" customHeight="1" x14ac:dyDescent="0.25">
      <c r="A197" s="47"/>
      <c r="Q197" s="49"/>
    </row>
    <row r="198" spans="1:17" ht="15.75" customHeight="1" x14ac:dyDescent="0.25">
      <c r="A198" s="47"/>
      <c r="Q198" s="49"/>
    </row>
    <row r="199" spans="1:17" ht="15.75" customHeight="1" x14ac:dyDescent="0.25">
      <c r="A199" s="47"/>
      <c r="Q199" s="49"/>
    </row>
    <row r="200" spans="1:17" ht="15.75" customHeight="1" x14ac:dyDescent="0.25">
      <c r="A200" s="47"/>
      <c r="Q200" s="49"/>
    </row>
    <row r="201" spans="1:17" ht="15.75" customHeight="1" x14ac:dyDescent="0.25">
      <c r="A201" s="47"/>
      <c r="Q201" s="49"/>
    </row>
    <row r="202" spans="1:17" ht="15.75" customHeight="1" x14ac:dyDescent="0.25">
      <c r="A202" s="47"/>
      <c r="Q202" s="49"/>
    </row>
    <row r="203" spans="1:17" ht="15.75" customHeight="1" x14ac:dyDescent="0.25">
      <c r="A203" s="47"/>
      <c r="Q203" s="49"/>
    </row>
    <row r="204" spans="1:17" ht="15.75" customHeight="1" x14ac:dyDescent="0.25">
      <c r="A204" s="47"/>
      <c r="Q204" s="49"/>
    </row>
    <row r="205" spans="1:17" ht="15.75" customHeight="1" x14ac:dyDescent="0.25">
      <c r="A205" s="47"/>
      <c r="Q205" s="49"/>
    </row>
    <row r="206" spans="1:17" ht="15.75" customHeight="1" x14ac:dyDescent="0.25">
      <c r="A206" s="47"/>
      <c r="Q206" s="49"/>
    </row>
    <row r="207" spans="1:17" ht="15.75" customHeight="1" x14ac:dyDescent="0.25">
      <c r="A207" s="47"/>
      <c r="Q207" s="49"/>
    </row>
    <row r="208" spans="1:17" ht="15.75" customHeight="1" x14ac:dyDescent="0.25">
      <c r="A208" s="47"/>
      <c r="Q208" s="49"/>
    </row>
    <row r="209" spans="1:17" ht="15.75" customHeight="1" x14ac:dyDescent="0.25">
      <c r="A209" s="47"/>
      <c r="Q209" s="49"/>
    </row>
    <row r="210" spans="1:17" ht="15.75" customHeight="1" x14ac:dyDescent="0.25">
      <c r="A210" s="47"/>
      <c r="Q210" s="49"/>
    </row>
    <row r="211" spans="1:17" ht="15.75" customHeight="1" x14ac:dyDescent="0.25">
      <c r="A211" s="47"/>
      <c r="Q211" s="49"/>
    </row>
    <row r="212" spans="1:17" ht="15.75" customHeight="1" x14ac:dyDescent="0.25">
      <c r="A212" s="47"/>
      <c r="Q212" s="49"/>
    </row>
    <row r="213" spans="1:17" ht="15.75" customHeight="1" x14ac:dyDescent="0.25">
      <c r="A213" s="47"/>
      <c r="Q213" s="49"/>
    </row>
    <row r="214" spans="1:17" ht="15.75" customHeight="1" x14ac:dyDescent="0.25">
      <c r="A214" s="47"/>
      <c r="Q214" s="49"/>
    </row>
    <row r="215" spans="1:17" ht="15.75" customHeight="1" x14ac:dyDescent="0.25">
      <c r="A215" s="47"/>
      <c r="Q215" s="49"/>
    </row>
    <row r="216" spans="1:17" ht="15.75" customHeight="1" x14ac:dyDescent="0.25">
      <c r="A216" s="47"/>
      <c r="Q216" s="49"/>
    </row>
    <row r="217" spans="1:17" ht="15.75" customHeight="1" x14ac:dyDescent="0.25">
      <c r="A217" s="47"/>
      <c r="Q217" s="49"/>
    </row>
    <row r="218" spans="1:17" ht="15.75" customHeight="1" x14ac:dyDescent="0.25">
      <c r="A218" s="47"/>
      <c r="Q218" s="49"/>
    </row>
    <row r="219" spans="1:17" ht="15.75" customHeight="1" x14ac:dyDescent="0.25">
      <c r="A219" s="47"/>
      <c r="Q219" s="49"/>
    </row>
    <row r="220" spans="1:17" ht="15.75" customHeight="1" x14ac:dyDescent="0.25">
      <c r="A220" s="47"/>
      <c r="Q220" s="49"/>
    </row>
    <row r="221" spans="1:17" ht="15.75" customHeight="1" x14ac:dyDescent="0.25">
      <c r="A221" s="47"/>
      <c r="Q221" s="49"/>
    </row>
    <row r="222" spans="1:17" ht="15.75" customHeight="1" x14ac:dyDescent="0.25">
      <c r="A222" s="47"/>
      <c r="Q222" s="49"/>
    </row>
    <row r="223" spans="1:17" ht="15.75" customHeight="1" x14ac:dyDescent="0.25">
      <c r="A223" s="47"/>
      <c r="Q223" s="49"/>
    </row>
    <row r="224" spans="1:17" ht="15.75" customHeight="1" x14ac:dyDescent="0.25">
      <c r="A224" s="47"/>
      <c r="Q224" s="49"/>
    </row>
    <row r="225" spans="1:17" ht="15.75" customHeight="1" x14ac:dyDescent="0.25">
      <c r="A225" s="47"/>
      <c r="Q225" s="49"/>
    </row>
    <row r="226" spans="1:17" ht="15.75" customHeight="1" x14ac:dyDescent="0.25">
      <c r="A226" s="47"/>
      <c r="Q226" s="49"/>
    </row>
    <row r="227" spans="1:17" ht="15.75" customHeight="1" x14ac:dyDescent="0.25">
      <c r="A227" s="47"/>
      <c r="Q227" s="49"/>
    </row>
    <row r="228" spans="1:17" ht="15.75" customHeight="1" x14ac:dyDescent="0.25">
      <c r="A228" s="47"/>
      <c r="Q228" s="49"/>
    </row>
    <row r="229" spans="1:17" ht="15.75" customHeight="1" x14ac:dyDescent="0.25">
      <c r="A229" s="47"/>
      <c r="Q229" s="49"/>
    </row>
    <row r="230" spans="1:17" ht="15.75" customHeight="1" x14ac:dyDescent="0.25">
      <c r="A230" s="47"/>
      <c r="Q230" s="49"/>
    </row>
    <row r="231" spans="1:17" ht="15.75" customHeight="1" x14ac:dyDescent="0.25">
      <c r="A231" s="47"/>
      <c r="Q231" s="49"/>
    </row>
    <row r="232" spans="1:17" ht="15.75" customHeight="1" x14ac:dyDescent="0.25">
      <c r="A232" s="47"/>
      <c r="Q232" s="49"/>
    </row>
    <row r="233" spans="1:17" ht="15.75" customHeight="1" x14ac:dyDescent="0.25">
      <c r="A233" s="47"/>
      <c r="Q233" s="49"/>
    </row>
    <row r="234" spans="1:17" ht="15.75" customHeight="1" x14ac:dyDescent="0.25">
      <c r="A234" s="47"/>
      <c r="Q234" s="49"/>
    </row>
    <row r="235" spans="1:17" ht="15.75" customHeight="1" x14ac:dyDescent="0.25">
      <c r="A235" s="47"/>
      <c r="Q235" s="49"/>
    </row>
    <row r="236" spans="1:17" ht="15.75" customHeight="1" x14ac:dyDescent="0.25">
      <c r="A236" s="47"/>
      <c r="Q236" s="49"/>
    </row>
    <row r="237" spans="1:17" ht="15.75" customHeight="1" x14ac:dyDescent="0.25">
      <c r="A237" s="47"/>
      <c r="Q237" s="49"/>
    </row>
    <row r="238" spans="1:17" ht="15.75" customHeight="1" x14ac:dyDescent="0.25">
      <c r="A238" s="47"/>
      <c r="Q238" s="49"/>
    </row>
    <row r="239" spans="1:17" ht="15.75" customHeight="1" x14ac:dyDescent="0.25">
      <c r="A239" s="47"/>
      <c r="Q239" s="49"/>
    </row>
    <row r="240" spans="1:17" ht="15.75" customHeight="1" x14ac:dyDescent="0.25">
      <c r="A240" s="47"/>
      <c r="Q240" s="49"/>
    </row>
    <row r="241" spans="1:17" ht="15.75" customHeight="1" x14ac:dyDescent="0.25">
      <c r="A241" s="47"/>
      <c r="Q241" s="49"/>
    </row>
    <row r="242" spans="1:17" ht="15.75" customHeight="1" x14ac:dyDescent="0.25">
      <c r="A242" s="47"/>
      <c r="Q242" s="49"/>
    </row>
    <row r="243" spans="1:17" ht="15.75" customHeight="1" x14ac:dyDescent="0.25">
      <c r="A243" s="47"/>
      <c r="Q243" s="49"/>
    </row>
    <row r="244" spans="1:17" ht="15.75" customHeight="1" x14ac:dyDescent="0.25">
      <c r="A244" s="47"/>
      <c r="Q244" s="49"/>
    </row>
    <row r="245" spans="1:17" ht="15.75" customHeight="1" x14ac:dyDescent="0.25">
      <c r="A245" s="47"/>
      <c r="Q245" s="49"/>
    </row>
    <row r="246" spans="1:17" ht="15.75" customHeight="1" x14ac:dyDescent="0.25">
      <c r="A246" s="47"/>
      <c r="Q246" s="49"/>
    </row>
    <row r="247" spans="1:17" ht="15.75" customHeight="1" x14ac:dyDescent="0.25">
      <c r="A247" s="47"/>
      <c r="Q247" s="49"/>
    </row>
    <row r="248" spans="1:17" ht="15.75" customHeight="1" x14ac:dyDescent="0.25">
      <c r="A248" s="47"/>
      <c r="Q248" s="49"/>
    </row>
    <row r="249" spans="1:17" ht="15.75" customHeight="1" x14ac:dyDescent="0.25">
      <c r="A249" s="47"/>
      <c r="Q249" s="49"/>
    </row>
    <row r="250" spans="1:17" ht="15.75" customHeight="1" x14ac:dyDescent="0.25">
      <c r="A250" s="47"/>
      <c r="Q250" s="49"/>
    </row>
    <row r="251" spans="1:17" ht="15.75" customHeight="1" x14ac:dyDescent="0.25">
      <c r="A251" s="47"/>
      <c r="Q251" s="49"/>
    </row>
    <row r="252" spans="1:17" ht="15.75" customHeight="1" x14ac:dyDescent="0.25">
      <c r="A252" s="47"/>
      <c r="Q252" s="49"/>
    </row>
    <row r="253" spans="1:17" ht="15.75" customHeight="1" x14ac:dyDescent="0.25">
      <c r="A253" s="47"/>
      <c r="Q253" s="49"/>
    </row>
    <row r="254" spans="1:17" ht="15.75" customHeight="1" x14ac:dyDescent="0.25">
      <c r="A254" s="47"/>
      <c r="Q254" s="49"/>
    </row>
    <row r="255" spans="1:17" ht="15.75" customHeight="1" x14ac:dyDescent="0.25">
      <c r="A255" s="47"/>
      <c r="Q255" s="49"/>
    </row>
    <row r="256" spans="1:17" ht="15.75" customHeight="1" x14ac:dyDescent="0.25">
      <c r="A256" s="47"/>
      <c r="Q256" s="49"/>
    </row>
    <row r="257" spans="1:17" ht="15.75" customHeight="1" x14ac:dyDescent="0.25">
      <c r="A257" s="47"/>
      <c r="Q257" s="49"/>
    </row>
    <row r="258" spans="1:17" ht="15.75" customHeight="1" x14ac:dyDescent="0.25">
      <c r="A258" s="47"/>
      <c r="Q258" s="49"/>
    </row>
    <row r="259" spans="1:17" ht="15.75" customHeight="1" x14ac:dyDescent="0.25">
      <c r="A259" s="47"/>
      <c r="Q259" s="49"/>
    </row>
    <row r="260" spans="1:17" ht="15.75" customHeight="1" x14ac:dyDescent="0.25">
      <c r="A260" s="47"/>
      <c r="Q260" s="49"/>
    </row>
    <row r="261" spans="1:17" ht="15.75" customHeight="1" x14ac:dyDescent="0.25">
      <c r="A261" s="47"/>
      <c r="Q261" s="49"/>
    </row>
    <row r="262" spans="1:17" ht="15.75" customHeight="1" x14ac:dyDescent="0.25">
      <c r="A262" s="47"/>
      <c r="Q262" s="49"/>
    </row>
    <row r="263" spans="1:17" ht="15.75" customHeight="1" x14ac:dyDescent="0.25">
      <c r="A263" s="47"/>
      <c r="Q263" s="49"/>
    </row>
    <row r="264" spans="1:17" ht="15.75" customHeight="1" x14ac:dyDescent="0.25">
      <c r="A264" s="47"/>
      <c r="Q264" s="49"/>
    </row>
    <row r="265" spans="1:17" ht="15.75" customHeight="1" x14ac:dyDescent="0.25">
      <c r="A265" s="47"/>
      <c r="Q265" s="49"/>
    </row>
    <row r="266" spans="1:17" ht="15.75" customHeight="1" x14ac:dyDescent="0.25">
      <c r="A266" s="47"/>
      <c r="Q266" s="49"/>
    </row>
    <row r="267" spans="1:17" ht="15.75" customHeight="1" x14ac:dyDescent="0.25">
      <c r="A267" s="47"/>
      <c r="Q267" s="49"/>
    </row>
    <row r="268" spans="1:17" ht="15.75" customHeight="1" x14ac:dyDescent="0.25">
      <c r="A268" s="47"/>
      <c r="Q268" s="49"/>
    </row>
    <row r="269" spans="1:17" ht="15.75" customHeight="1" x14ac:dyDescent="0.25">
      <c r="A269" s="47"/>
      <c r="Q269" s="49"/>
    </row>
    <row r="270" spans="1:17" ht="15.75" customHeight="1" x14ac:dyDescent="0.25">
      <c r="A270" s="47"/>
      <c r="Q270" s="49"/>
    </row>
    <row r="271" spans="1:17" ht="15.75" customHeight="1" x14ac:dyDescent="0.25">
      <c r="A271" s="47"/>
      <c r="Q271" s="49"/>
    </row>
    <row r="272" spans="1:17" ht="15.75" customHeight="1" x14ac:dyDescent="0.25">
      <c r="A272" s="47"/>
      <c r="Q272" s="49"/>
    </row>
    <row r="273" spans="1:17" ht="15.75" customHeight="1" x14ac:dyDescent="0.25">
      <c r="A273" s="47"/>
      <c r="Q273" s="49"/>
    </row>
    <row r="274" spans="1:17" ht="15.75" customHeight="1" x14ac:dyDescent="0.25">
      <c r="A274" s="47"/>
      <c r="Q274" s="49"/>
    </row>
    <row r="275" spans="1:17" ht="15.75" customHeight="1" x14ac:dyDescent="0.25">
      <c r="A275" s="47"/>
      <c r="Q275" s="49"/>
    </row>
    <row r="276" spans="1:17" ht="15.75" customHeight="1" x14ac:dyDescent="0.25">
      <c r="A276" s="47"/>
      <c r="Q276" s="49"/>
    </row>
    <row r="277" spans="1:17" ht="15.75" customHeight="1" x14ac:dyDescent="0.25">
      <c r="A277" s="47"/>
      <c r="Q277" s="49"/>
    </row>
    <row r="278" spans="1:17" ht="15.75" customHeight="1" x14ac:dyDescent="0.25">
      <c r="A278" s="47"/>
      <c r="Q278" s="49"/>
    </row>
    <row r="279" spans="1:17" ht="15.75" customHeight="1" x14ac:dyDescent="0.25">
      <c r="A279" s="47"/>
      <c r="Q279" s="49"/>
    </row>
    <row r="280" spans="1:17" ht="15.75" customHeight="1" x14ac:dyDescent="0.25">
      <c r="A280" s="47"/>
      <c r="Q280" s="49"/>
    </row>
    <row r="281" spans="1:17" ht="15.75" customHeight="1" x14ac:dyDescent="0.25">
      <c r="A281" s="47"/>
      <c r="Q281" s="49"/>
    </row>
    <row r="282" spans="1:17" ht="15.75" customHeight="1" x14ac:dyDescent="0.25">
      <c r="A282" s="47"/>
      <c r="Q282" s="49"/>
    </row>
    <row r="283" spans="1:17" ht="15.75" customHeight="1" x14ac:dyDescent="0.25">
      <c r="A283" s="47"/>
      <c r="Q283" s="49"/>
    </row>
    <row r="284" spans="1:17" ht="15.75" customHeight="1" x14ac:dyDescent="0.25">
      <c r="A284" s="47"/>
      <c r="Q284" s="49"/>
    </row>
    <row r="285" spans="1:17" ht="15.75" customHeight="1" x14ac:dyDescent="0.25">
      <c r="A285" s="47"/>
      <c r="Q285" s="49"/>
    </row>
    <row r="286" spans="1:17" ht="15.75" customHeight="1" x14ac:dyDescent="0.25">
      <c r="A286" s="47"/>
      <c r="Q286" s="49"/>
    </row>
    <row r="287" spans="1:17" ht="15.75" customHeight="1" x14ac:dyDescent="0.25">
      <c r="A287" s="47"/>
      <c r="Q287" s="49"/>
    </row>
    <row r="288" spans="1:17" ht="15.75" customHeight="1" x14ac:dyDescent="0.25">
      <c r="A288" s="47"/>
      <c r="Q288" s="49"/>
    </row>
    <row r="289" spans="1:17" ht="15.75" customHeight="1" x14ac:dyDescent="0.25">
      <c r="A289" s="47"/>
      <c r="Q289" s="49"/>
    </row>
    <row r="290" spans="1:17" ht="15.75" customHeight="1" x14ac:dyDescent="0.25">
      <c r="A290" s="47"/>
      <c r="Q290" s="49"/>
    </row>
    <row r="291" spans="1:17" ht="15.75" customHeight="1" x14ac:dyDescent="0.25">
      <c r="A291" s="47"/>
      <c r="Q291" s="49"/>
    </row>
    <row r="292" spans="1:17" ht="15.75" customHeight="1" x14ac:dyDescent="0.25">
      <c r="A292" s="47"/>
      <c r="Q292" s="49"/>
    </row>
    <row r="293" spans="1:17" ht="15.75" customHeight="1" x14ac:dyDescent="0.25">
      <c r="A293" s="47"/>
      <c r="Q293" s="49"/>
    </row>
    <row r="294" spans="1:17" ht="15.75" customHeight="1" x14ac:dyDescent="0.25">
      <c r="A294" s="47"/>
      <c r="Q294" s="49"/>
    </row>
    <row r="295" spans="1:17" ht="15.75" customHeight="1" x14ac:dyDescent="0.25">
      <c r="A295" s="47"/>
      <c r="Q295" s="49"/>
    </row>
    <row r="296" spans="1:17" ht="15.75" customHeight="1" x14ac:dyDescent="0.25">
      <c r="A296" s="47"/>
      <c r="Q296" s="49"/>
    </row>
    <row r="297" spans="1:17" ht="15.75" customHeight="1" x14ac:dyDescent="0.25">
      <c r="A297" s="47"/>
      <c r="Q297" s="49"/>
    </row>
    <row r="298" spans="1:17" ht="15.75" customHeight="1" x14ac:dyDescent="0.25">
      <c r="A298" s="47"/>
      <c r="Q298" s="49"/>
    </row>
    <row r="299" spans="1:17" ht="15.75" customHeight="1" x14ac:dyDescent="0.25">
      <c r="A299" s="47"/>
      <c r="Q299" s="49"/>
    </row>
    <row r="300" spans="1:17" ht="15.75" customHeight="1" x14ac:dyDescent="0.25">
      <c r="A300" s="47"/>
      <c r="Q300" s="49"/>
    </row>
    <row r="301" spans="1:17" ht="15.75" customHeight="1" x14ac:dyDescent="0.25">
      <c r="A301" s="47"/>
      <c r="Q301" s="49"/>
    </row>
    <row r="302" spans="1:17" ht="15.75" customHeight="1" x14ac:dyDescent="0.25">
      <c r="A302" s="47"/>
      <c r="Q302" s="49"/>
    </row>
    <row r="303" spans="1:17" ht="15.75" customHeight="1" x14ac:dyDescent="0.25">
      <c r="A303" s="47"/>
      <c r="Q303" s="49"/>
    </row>
    <row r="304" spans="1:17" ht="15.75" customHeight="1" x14ac:dyDescent="0.25">
      <c r="A304" s="47"/>
      <c r="Q304" s="49"/>
    </row>
    <row r="305" spans="1:17" ht="15.75" customHeight="1" x14ac:dyDescent="0.25">
      <c r="A305" s="47"/>
      <c r="Q305" s="49"/>
    </row>
    <row r="306" spans="1:17" ht="15.75" customHeight="1" x14ac:dyDescent="0.25">
      <c r="A306" s="47"/>
      <c r="Q306" s="49"/>
    </row>
    <row r="307" spans="1:17" ht="15.75" customHeight="1" x14ac:dyDescent="0.25">
      <c r="A307" s="47"/>
      <c r="Q307" s="49"/>
    </row>
    <row r="308" spans="1:17" ht="15.75" customHeight="1" x14ac:dyDescent="0.25">
      <c r="A308" s="47"/>
      <c r="Q308" s="49"/>
    </row>
    <row r="309" spans="1:17" ht="15.75" customHeight="1" x14ac:dyDescent="0.25">
      <c r="A309" s="47"/>
      <c r="Q309" s="49"/>
    </row>
    <row r="310" spans="1:17" ht="15.75" customHeight="1" x14ac:dyDescent="0.25">
      <c r="A310" s="47"/>
      <c r="Q310" s="49"/>
    </row>
    <row r="311" spans="1:17" ht="15.75" customHeight="1" x14ac:dyDescent="0.25">
      <c r="A311" s="47"/>
      <c r="Q311" s="49"/>
    </row>
    <row r="312" spans="1:17" ht="15.75" customHeight="1" x14ac:dyDescent="0.25">
      <c r="A312" s="47"/>
      <c r="Q312" s="49"/>
    </row>
    <row r="313" spans="1:17" ht="15.75" customHeight="1" x14ac:dyDescent="0.25">
      <c r="A313" s="47"/>
      <c r="Q313" s="49"/>
    </row>
    <row r="314" spans="1:17" ht="15.75" customHeight="1" x14ac:dyDescent="0.25">
      <c r="A314" s="47"/>
      <c r="Q314" s="49"/>
    </row>
    <row r="315" spans="1:17" ht="15.75" customHeight="1" x14ac:dyDescent="0.25">
      <c r="A315" s="47"/>
      <c r="Q315" s="49"/>
    </row>
    <row r="316" spans="1:17" ht="15.75" customHeight="1" x14ac:dyDescent="0.25">
      <c r="A316" s="47"/>
      <c r="Q316" s="49"/>
    </row>
    <row r="317" spans="1:17" ht="15.75" customHeight="1" x14ac:dyDescent="0.25">
      <c r="A317" s="47"/>
      <c r="Q317" s="49"/>
    </row>
    <row r="318" spans="1:17" ht="15.75" customHeight="1" x14ac:dyDescent="0.25">
      <c r="A318" s="47"/>
      <c r="Q318" s="49"/>
    </row>
    <row r="319" spans="1:17" ht="15.75" customHeight="1" x14ac:dyDescent="0.25">
      <c r="A319" s="47"/>
      <c r="Q319" s="49"/>
    </row>
    <row r="320" spans="1:17" ht="15.75" customHeight="1" x14ac:dyDescent="0.25">
      <c r="A320" s="47"/>
      <c r="Q320" s="49"/>
    </row>
    <row r="321" spans="1:17" ht="15.75" customHeight="1" x14ac:dyDescent="0.25">
      <c r="A321" s="47"/>
      <c r="Q321" s="49"/>
    </row>
    <row r="322" spans="1:17" ht="15.75" customHeight="1" x14ac:dyDescent="0.25">
      <c r="A322" s="47"/>
      <c r="Q322" s="49"/>
    </row>
    <row r="323" spans="1:17" ht="15.75" customHeight="1" x14ac:dyDescent="0.25">
      <c r="A323" s="47"/>
      <c r="Q323" s="49"/>
    </row>
    <row r="324" spans="1:17" ht="15.75" customHeight="1" x14ac:dyDescent="0.25">
      <c r="A324" s="47"/>
      <c r="Q324" s="49"/>
    </row>
    <row r="325" spans="1:17" ht="15.75" customHeight="1" x14ac:dyDescent="0.25">
      <c r="A325" s="47"/>
      <c r="Q325" s="49"/>
    </row>
    <row r="326" spans="1:17" ht="15.75" customHeight="1" x14ac:dyDescent="0.25">
      <c r="A326" s="47"/>
      <c r="Q326" s="49"/>
    </row>
    <row r="327" spans="1:17" ht="15.75" customHeight="1" x14ac:dyDescent="0.25">
      <c r="A327" s="47"/>
      <c r="Q327" s="49"/>
    </row>
    <row r="328" spans="1:17" ht="15.75" customHeight="1" x14ac:dyDescent="0.25">
      <c r="A328" s="47"/>
      <c r="Q328" s="49"/>
    </row>
    <row r="329" spans="1:17" ht="15.75" customHeight="1" x14ac:dyDescent="0.25">
      <c r="A329" s="47"/>
      <c r="Q329" s="49"/>
    </row>
    <row r="330" spans="1:17" ht="15.75" customHeight="1" x14ac:dyDescent="0.25">
      <c r="A330" s="47"/>
      <c r="Q330" s="49"/>
    </row>
    <row r="331" spans="1:17" ht="15.75" customHeight="1" x14ac:dyDescent="0.25">
      <c r="A331" s="47"/>
      <c r="Q331" s="49"/>
    </row>
    <row r="332" spans="1:17" ht="15.75" customHeight="1" x14ac:dyDescent="0.25">
      <c r="A332" s="47"/>
      <c r="Q332" s="49"/>
    </row>
    <row r="333" spans="1:17" ht="15.75" customHeight="1" x14ac:dyDescent="0.25">
      <c r="A333" s="47"/>
      <c r="Q333" s="49"/>
    </row>
    <row r="334" spans="1:17" ht="15.75" customHeight="1" x14ac:dyDescent="0.25">
      <c r="A334" s="47"/>
      <c r="Q334" s="49"/>
    </row>
    <row r="335" spans="1:17" ht="15.75" customHeight="1" x14ac:dyDescent="0.25">
      <c r="A335" s="47"/>
      <c r="Q335" s="49"/>
    </row>
    <row r="336" spans="1:17" ht="15.75" customHeight="1" x14ac:dyDescent="0.25">
      <c r="A336" s="47"/>
      <c r="Q336" s="49"/>
    </row>
    <row r="337" spans="1:17" ht="15.75" customHeight="1" x14ac:dyDescent="0.25">
      <c r="A337" s="47"/>
      <c r="Q337" s="49"/>
    </row>
    <row r="338" spans="1:17" ht="15.75" customHeight="1" x14ac:dyDescent="0.25">
      <c r="A338" s="47"/>
      <c r="Q338" s="49"/>
    </row>
    <row r="339" spans="1:17" ht="15.75" customHeight="1" x14ac:dyDescent="0.25">
      <c r="A339" s="47"/>
      <c r="Q339" s="49"/>
    </row>
    <row r="340" spans="1:17" ht="15.75" customHeight="1" x14ac:dyDescent="0.25">
      <c r="A340" s="47"/>
      <c r="Q340" s="49"/>
    </row>
    <row r="341" spans="1:17" ht="15.75" customHeight="1" x14ac:dyDescent="0.25">
      <c r="A341" s="47"/>
      <c r="Q341" s="49"/>
    </row>
    <row r="342" spans="1:17" ht="15.75" customHeight="1" x14ac:dyDescent="0.25">
      <c r="A342" s="47"/>
      <c r="Q342" s="49"/>
    </row>
    <row r="343" spans="1:17" ht="15.75" customHeight="1" x14ac:dyDescent="0.25">
      <c r="A343" s="47"/>
      <c r="Q343" s="49"/>
    </row>
    <row r="344" spans="1:17" ht="15.75" customHeight="1" x14ac:dyDescent="0.25">
      <c r="A344" s="47"/>
      <c r="Q344" s="49"/>
    </row>
    <row r="345" spans="1:17" ht="15.75" customHeight="1" x14ac:dyDescent="0.25">
      <c r="A345" s="47"/>
      <c r="Q345" s="49"/>
    </row>
    <row r="346" spans="1:17" ht="15.75" customHeight="1" x14ac:dyDescent="0.25">
      <c r="A346" s="47"/>
      <c r="Q346" s="49"/>
    </row>
    <row r="347" spans="1:17" ht="15.75" customHeight="1" x14ac:dyDescent="0.25">
      <c r="A347" s="47"/>
      <c r="Q347" s="49"/>
    </row>
    <row r="348" spans="1:17" ht="15.75" customHeight="1" x14ac:dyDescent="0.25">
      <c r="A348" s="47"/>
      <c r="Q348" s="49"/>
    </row>
    <row r="349" spans="1:17" ht="15.75" customHeight="1" x14ac:dyDescent="0.25">
      <c r="A349" s="47"/>
      <c r="Q349" s="49"/>
    </row>
    <row r="350" spans="1:17" ht="15.75" customHeight="1" x14ac:dyDescent="0.25">
      <c r="A350" s="47"/>
      <c r="Q350" s="49"/>
    </row>
    <row r="351" spans="1:17" ht="15.75" customHeight="1" x14ac:dyDescent="0.25">
      <c r="A351" s="47"/>
      <c r="Q351" s="49"/>
    </row>
    <row r="352" spans="1:17" ht="15.75" customHeight="1" x14ac:dyDescent="0.25">
      <c r="A352" s="47"/>
      <c r="Q352" s="49"/>
    </row>
    <row r="353" spans="1:17" ht="15.75" customHeight="1" x14ac:dyDescent="0.25">
      <c r="A353" s="47"/>
      <c r="Q353" s="49"/>
    </row>
    <row r="354" spans="1:17" ht="15.75" customHeight="1" x14ac:dyDescent="0.25">
      <c r="A354" s="47"/>
      <c r="Q354" s="49"/>
    </row>
    <row r="355" spans="1:17" ht="15.75" customHeight="1" x14ac:dyDescent="0.25">
      <c r="A355" s="47"/>
      <c r="Q355" s="49"/>
    </row>
    <row r="356" spans="1:17" ht="15.75" customHeight="1" x14ac:dyDescent="0.25">
      <c r="A356" s="47"/>
      <c r="Q356" s="49"/>
    </row>
    <row r="357" spans="1:17" ht="15.75" customHeight="1" x14ac:dyDescent="0.25">
      <c r="A357" s="47"/>
      <c r="Q357" s="49"/>
    </row>
    <row r="358" spans="1:17" ht="15.75" customHeight="1" x14ac:dyDescent="0.25">
      <c r="A358" s="47"/>
      <c r="Q358" s="49"/>
    </row>
    <row r="359" spans="1:17" ht="15.75" customHeight="1" x14ac:dyDescent="0.25">
      <c r="A359" s="47"/>
      <c r="Q359" s="49"/>
    </row>
    <row r="360" spans="1:17" ht="15.75" customHeight="1" x14ac:dyDescent="0.25">
      <c r="A360" s="47"/>
      <c r="Q360" s="49"/>
    </row>
    <row r="361" spans="1:17" ht="15.75" customHeight="1" x14ac:dyDescent="0.25">
      <c r="A361" s="47"/>
      <c r="Q361" s="49"/>
    </row>
    <row r="362" spans="1:17" ht="15.75" customHeight="1" x14ac:dyDescent="0.25">
      <c r="A362" s="47"/>
      <c r="Q362" s="49"/>
    </row>
    <row r="363" spans="1:17" ht="15.75" customHeight="1" x14ac:dyDescent="0.25">
      <c r="A363" s="47"/>
      <c r="Q363" s="49"/>
    </row>
    <row r="364" spans="1:17" ht="15.75" customHeight="1" x14ac:dyDescent="0.25">
      <c r="A364" s="47"/>
      <c r="Q364" s="49"/>
    </row>
    <row r="365" spans="1:17" ht="15.75" customHeight="1" x14ac:dyDescent="0.25">
      <c r="A365" s="47"/>
      <c r="Q365" s="49"/>
    </row>
    <row r="366" spans="1:17" ht="15.75" customHeight="1" x14ac:dyDescent="0.25">
      <c r="A366" s="47"/>
      <c r="Q366" s="49"/>
    </row>
    <row r="367" spans="1:17" ht="15.75" customHeight="1" x14ac:dyDescent="0.25">
      <c r="A367" s="47"/>
      <c r="Q367" s="49"/>
    </row>
    <row r="368" spans="1:17" ht="15.75" customHeight="1" x14ac:dyDescent="0.25">
      <c r="A368" s="47"/>
      <c r="Q368" s="49"/>
    </row>
    <row r="369" spans="1:17" ht="15.75" customHeight="1" x14ac:dyDescent="0.25">
      <c r="A369" s="47"/>
      <c r="Q369" s="49"/>
    </row>
    <row r="370" spans="1:17" ht="15.75" customHeight="1" x14ac:dyDescent="0.25">
      <c r="A370" s="47"/>
      <c r="Q370" s="49"/>
    </row>
    <row r="371" spans="1:17" ht="15.75" customHeight="1" x14ac:dyDescent="0.25">
      <c r="A371" s="47"/>
      <c r="Q371" s="49"/>
    </row>
    <row r="372" spans="1:17" ht="15.75" customHeight="1" x14ac:dyDescent="0.25">
      <c r="A372" s="47"/>
      <c r="Q372" s="49"/>
    </row>
    <row r="373" spans="1:17" ht="15.75" customHeight="1" x14ac:dyDescent="0.25">
      <c r="A373" s="47"/>
      <c r="Q373" s="49"/>
    </row>
    <row r="374" spans="1:17" ht="15.75" customHeight="1" x14ac:dyDescent="0.25">
      <c r="A374" s="47"/>
      <c r="Q374" s="49"/>
    </row>
    <row r="375" spans="1:17" ht="15.75" customHeight="1" x14ac:dyDescent="0.25">
      <c r="A375" s="47"/>
      <c r="Q375" s="49"/>
    </row>
    <row r="376" spans="1:17" ht="15.75" customHeight="1" x14ac:dyDescent="0.25">
      <c r="A376" s="47"/>
      <c r="Q376" s="49"/>
    </row>
    <row r="377" spans="1:17" ht="15.75" customHeight="1" x14ac:dyDescent="0.25">
      <c r="A377" s="47"/>
      <c r="Q377" s="49"/>
    </row>
    <row r="378" spans="1:17" ht="15.75" customHeight="1" x14ac:dyDescent="0.25">
      <c r="A378" s="47"/>
      <c r="Q378" s="49"/>
    </row>
    <row r="379" spans="1:17" ht="15.75" customHeight="1" x14ac:dyDescent="0.25">
      <c r="A379" s="47"/>
      <c r="Q379" s="49"/>
    </row>
    <row r="380" spans="1:17" ht="15.75" customHeight="1" x14ac:dyDescent="0.25">
      <c r="A380" s="47"/>
      <c r="Q380" s="49"/>
    </row>
    <row r="381" spans="1:17" ht="15.75" customHeight="1" x14ac:dyDescent="0.25">
      <c r="A381" s="47"/>
      <c r="Q381" s="49"/>
    </row>
    <row r="382" spans="1:17" ht="15.75" customHeight="1" x14ac:dyDescent="0.25">
      <c r="A382" s="47"/>
      <c r="Q382" s="49"/>
    </row>
    <row r="383" spans="1:17" ht="15.75" customHeight="1" x14ac:dyDescent="0.25">
      <c r="A383" s="47"/>
      <c r="Q383" s="49"/>
    </row>
    <row r="384" spans="1:17" ht="15.75" customHeight="1" x14ac:dyDescent="0.25">
      <c r="A384" s="47"/>
      <c r="Q384" s="49"/>
    </row>
    <row r="385" spans="1:17" ht="15.75" customHeight="1" x14ac:dyDescent="0.25">
      <c r="A385" s="47"/>
      <c r="Q385" s="49"/>
    </row>
    <row r="386" spans="1:17" ht="15.75" customHeight="1" x14ac:dyDescent="0.25">
      <c r="A386" s="47"/>
      <c r="Q386" s="49"/>
    </row>
    <row r="387" spans="1:17" ht="15.75" customHeight="1" x14ac:dyDescent="0.25">
      <c r="A387" s="47"/>
      <c r="Q387" s="49"/>
    </row>
    <row r="388" spans="1:17" ht="15.75" customHeight="1" x14ac:dyDescent="0.25">
      <c r="A388" s="47"/>
      <c r="Q388" s="49"/>
    </row>
    <row r="389" spans="1:17" ht="15.75" customHeight="1" x14ac:dyDescent="0.25">
      <c r="A389" s="47"/>
      <c r="Q389" s="49"/>
    </row>
    <row r="390" spans="1:17" ht="15.75" customHeight="1" x14ac:dyDescent="0.25">
      <c r="A390" s="47"/>
      <c r="Q390" s="49"/>
    </row>
    <row r="391" spans="1:17" ht="15.75" customHeight="1" x14ac:dyDescent="0.25">
      <c r="A391" s="47"/>
      <c r="Q391" s="49"/>
    </row>
    <row r="392" spans="1:17" ht="15.75" customHeight="1" x14ac:dyDescent="0.25">
      <c r="A392" s="47"/>
      <c r="Q392" s="49"/>
    </row>
    <row r="393" spans="1:17" ht="15.75" customHeight="1" x14ac:dyDescent="0.25">
      <c r="A393" s="47"/>
      <c r="Q393" s="49"/>
    </row>
    <row r="394" spans="1:17" ht="15.75" customHeight="1" x14ac:dyDescent="0.25">
      <c r="A394" s="47"/>
      <c r="Q394" s="49"/>
    </row>
    <row r="395" spans="1:17" ht="15.75" customHeight="1" x14ac:dyDescent="0.25">
      <c r="A395" s="47"/>
      <c r="Q395" s="49"/>
    </row>
    <row r="396" spans="1:17" ht="15.75" customHeight="1" x14ac:dyDescent="0.25">
      <c r="A396" s="47"/>
      <c r="Q396" s="49"/>
    </row>
    <row r="397" spans="1:17" ht="15.75" customHeight="1" x14ac:dyDescent="0.25">
      <c r="A397" s="47"/>
      <c r="Q397" s="49"/>
    </row>
    <row r="398" spans="1:17" ht="15.75" customHeight="1" x14ac:dyDescent="0.25">
      <c r="A398" s="47"/>
      <c r="Q398" s="49"/>
    </row>
    <row r="399" spans="1:17" ht="15.75" customHeight="1" x14ac:dyDescent="0.25">
      <c r="A399" s="47"/>
      <c r="Q399" s="49"/>
    </row>
    <row r="400" spans="1:17" ht="15.75" customHeight="1" x14ac:dyDescent="0.25">
      <c r="A400" s="47"/>
      <c r="Q400" s="49"/>
    </row>
    <row r="401" spans="1:17" ht="15.75" customHeight="1" x14ac:dyDescent="0.25">
      <c r="A401" s="47"/>
      <c r="Q401" s="49"/>
    </row>
    <row r="402" spans="1:17" ht="15.75" customHeight="1" x14ac:dyDescent="0.25">
      <c r="A402" s="47"/>
      <c r="Q402" s="49"/>
    </row>
    <row r="403" spans="1:17" ht="15.75" customHeight="1" x14ac:dyDescent="0.25">
      <c r="A403" s="47"/>
      <c r="Q403" s="49"/>
    </row>
    <row r="404" spans="1:17" ht="15.75" customHeight="1" x14ac:dyDescent="0.25">
      <c r="A404" s="47"/>
      <c r="Q404" s="49"/>
    </row>
    <row r="405" spans="1:17" ht="15.75" customHeight="1" x14ac:dyDescent="0.25">
      <c r="A405" s="47"/>
      <c r="Q405" s="49"/>
    </row>
    <row r="406" spans="1:17" ht="15.75" customHeight="1" x14ac:dyDescent="0.25">
      <c r="A406" s="47"/>
      <c r="Q406" s="49"/>
    </row>
    <row r="407" spans="1:17" ht="15.75" customHeight="1" x14ac:dyDescent="0.25">
      <c r="A407" s="47"/>
      <c r="Q407" s="49"/>
    </row>
    <row r="408" spans="1:17" ht="15.75" customHeight="1" x14ac:dyDescent="0.25">
      <c r="A408" s="47"/>
      <c r="Q408" s="49"/>
    </row>
    <row r="409" spans="1:17" ht="15.75" customHeight="1" x14ac:dyDescent="0.25">
      <c r="A409" s="47"/>
      <c r="Q409" s="49"/>
    </row>
    <row r="410" spans="1:17" ht="15.75" customHeight="1" x14ac:dyDescent="0.25">
      <c r="A410" s="47"/>
      <c r="Q410" s="49"/>
    </row>
    <row r="411" spans="1:17" ht="15.75" customHeight="1" x14ac:dyDescent="0.25">
      <c r="A411" s="47"/>
      <c r="Q411" s="49"/>
    </row>
    <row r="412" spans="1:17" ht="15.75" customHeight="1" x14ac:dyDescent="0.25">
      <c r="A412" s="47"/>
      <c r="Q412" s="49"/>
    </row>
    <row r="413" spans="1:17" ht="15.75" customHeight="1" x14ac:dyDescent="0.25">
      <c r="A413" s="47"/>
      <c r="Q413" s="49"/>
    </row>
    <row r="414" spans="1:17" ht="15.75" customHeight="1" x14ac:dyDescent="0.25">
      <c r="A414" s="47"/>
      <c r="Q414" s="49"/>
    </row>
    <row r="415" spans="1:17" ht="15.75" customHeight="1" x14ac:dyDescent="0.25">
      <c r="A415" s="47"/>
      <c r="Q415" s="49"/>
    </row>
    <row r="416" spans="1:17" ht="15.75" customHeight="1" x14ac:dyDescent="0.25">
      <c r="A416" s="47"/>
      <c r="Q416" s="49"/>
    </row>
    <row r="417" spans="1:17" ht="15.75" customHeight="1" x14ac:dyDescent="0.25">
      <c r="A417" s="47"/>
      <c r="Q417" s="49"/>
    </row>
    <row r="418" spans="1:17" ht="15.75" customHeight="1" x14ac:dyDescent="0.25">
      <c r="A418" s="47"/>
      <c r="Q418" s="49"/>
    </row>
    <row r="419" spans="1:17" ht="15.75" customHeight="1" x14ac:dyDescent="0.25">
      <c r="A419" s="47"/>
      <c r="Q419" s="49"/>
    </row>
    <row r="420" spans="1:17" ht="15.75" customHeight="1" x14ac:dyDescent="0.25">
      <c r="A420" s="47"/>
      <c r="Q420" s="49"/>
    </row>
    <row r="421" spans="1:17" ht="15.75" customHeight="1" x14ac:dyDescent="0.25">
      <c r="A421" s="47"/>
      <c r="Q421" s="49"/>
    </row>
    <row r="422" spans="1:17" ht="15.75" customHeight="1" x14ac:dyDescent="0.25">
      <c r="A422" s="47"/>
      <c r="Q422" s="49"/>
    </row>
    <row r="423" spans="1:17" ht="15.75" customHeight="1" x14ac:dyDescent="0.25">
      <c r="A423" s="47"/>
      <c r="Q423" s="49"/>
    </row>
    <row r="424" spans="1:17" ht="15.75" customHeight="1" x14ac:dyDescent="0.25">
      <c r="A424" s="47"/>
      <c r="Q424" s="49"/>
    </row>
    <row r="425" spans="1:17" ht="15.75" customHeight="1" x14ac:dyDescent="0.25">
      <c r="A425" s="47"/>
      <c r="Q425" s="49"/>
    </row>
    <row r="426" spans="1:17" ht="15.75" customHeight="1" x14ac:dyDescent="0.25">
      <c r="A426" s="47"/>
      <c r="Q426" s="49"/>
    </row>
    <row r="427" spans="1:17" ht="15.75" customHeight="1" x14ac:dyDescent="0.25">
      <c r="A427" s="47"/>
      <c r="Q427" s="49"/>
    </row>
    <row r="428" spans="1:17" ht="15.75" customHeight="1" x14ac:dyDescent="0.25">
      <c r="A428" s="47"/>
      <c r="Q428" s="49"/>
    </row>
    <row r="429" spans="1:17" ht="15.75" customHeight="1" x14ac:dyDescent="0.25">
      <c r="A429" s="47"/>
      <c r="Q429" s="49"/>
    </row>
    <row r="430" spans="1:17" ht="15.75" customHeight="1" x14ac:dyDescent="0.25">
      <c r="A430" s="47"/>
      <c r="Q430" s="49"/>
    </row>
    <row r="431" spans="1:17" ht="15.75" customHeight="1" x14ac:dyDescent="0.25">
      <c r="A431" s="47"/>
      <c r="Q431" s="49"/>
    </row>
    <row r="432" spans="1:17" ht="15.75" customHeight="1" x14ac:dyDescent="0.25">
      <c r="A432" s="47"/>
      <c r="Q432" s="49"/>
    </row>
    <row r="433" spans="1:17" ht="15.75" customHeight="1" x14ac:dyDescent="0.25">
      <c r="A433" s="47"/>
      <c r="Q433" s="49"/>
    </row>
    <row r="434" spans="1:17" ht="15.75" customHeight="1" x14ac:dyDescent="0.25">
      <c r="A434" s="47"/>
      <c r="Q434" s="49"/>
    </row>
    <row r="435" spans="1:17" ht="15.75" customHeight="1" x14ac:dyDescent="0.25">
      <c r="A435" s="47"/>
      <c r="Q435" s="49"/>
    </row>
    <row r="436" spans="1:17" ht="15.75" customHeight="1" x14ac:dyDescent="0.25">
      <c r="A436" s="47"/>
      <c r="Q436" s="49"/>
    </row>
    <row r="437" spans="1:17" ht="15.75" customHeight="1" x14ac:dyDescent="0.25">
      <c r="A437" s="47"/>
      <c r="Q437" s="49"/>
    </row>
    <row r="438" spans="1:17" ht="15.75" customHeight="1" x14ac:dyDescent="0.25">
      <c r="A438" s="47"/>
      <c r="Q438" s="49"/>
    </row>
    <row r="439" spans="1:17" ht="15.75" customHeight="1" x14ac:dyDescent="0.25">
      <c r="A439" s="47"/>
      <c r="Q439" s="49"/>
    </row>
    <row r="440" spans="1:17" ht="15.75" customHeight="1" x14ac:dyDescent="0.25">
      <c r="A440" s="47"/>
      <c r="Q440" s="49"/>
    </row>
    <row r="441" spans="1:17" ht="15.75" customHeight="1" x14ac:dyDescent="0.25">
      <c r="A441" s="47"/>
      <c r="Q441" s="49"/>
    </row>
    <row r="442" spans="1:17" ht="15.75" customHeight="1" x14ac:dyDescent="0.25">
      <c r="A442" s="47"/>
      <c r="Q442" s="49"/>
    </row>
    <row r="443" spans="1:17" ht="15.75" customHeight="1" x14ac:dyDescent="0.25">
      <c r="A443" s="47"/>
      <c r="Q443" s="49"/>
    </row>
    <row r="444" spans="1:17" ht="15.75" customHeight="1" x14ac:dyDescent="0.25">
      <c r="A444" s="47"/>
      <c r="Q444" s="49"/>
    </row>
    <row r="445" spans="1:17" ht="15.75" customHeight="1" x14ac:dyDescent="0.25">
      <c r="A445" s="47"/>
      <c r="Q445" s="49"/>
    </row>
    <row r="446" spans="1:17" ht="15.75" customHeight="1" x14ac:dyDescent="0.25">
      <c r="A446" s="47"/>
      <c r="Q446" s="49"/>
    </row>
    <row r="447" spans="1:17" ht="15.75" customHeight="1" x14ac:dyDescent="0.25">
      <c r="A447" s="47"/>
      <c r="Q447" s="49"/>
    </row>
    <row r="448" spans="1:17" ht="15.75" customHeight="1" x14ac:dyDescent="0.25">
      <c r="A448" s="47"/>
      <c r="Q448" s="49"/>
    </row>
    <row r="449" spans="1:17" ht="15.75" customHeight="1" x14ac:dyDescent="0.25">
      <c r="A449" s="47"/>
      <c r="Q449" s="49"/>
    </row>
    <row r="450" spans="1:17" ht="15.75" customHeight="1" x14ac:dyDescent="0.25">
      <c r="A450" s="47"/>
      <c r="Q450" s="49"/>
    </row>
    <row r="451" spans="1:17" ht="15.75" customHeight="1" x14ac:dyDescent="0.25">
      <c r="A451" s="47"/>
      <c r="Q451" s="49"/>
    </row>
    <row r="452" spans="1:17" ht="15.75" customHeight="1" x14ac:dyDescent="0.25">
      <c r="A452" s="47"/>
      <c r="Q452" s="49"/>
    </row>
    <row r="453" spans="1:17" ht="15.75" customHeight="1" x14ac:dyDescent="0.25">
      <c r="A453" s="47"/>
      <c r="Q453" s="49"/>
    </row>
    <row r="454" spans="1:17" ht="15.75" customHeight="1" x14ac:dyDescent="0.25">
      <c r="A454" s="47"/>
      <c r="Q454" s="49"/>
    </row>
    <row r="455" spans="1:17" ht="15.75" customHeight="1" x14ac:dyDescent="0.25">
      <c r="A455" s="47"/>
      <c r="Q455" s="49"/>
    </row>
    <row r="456" spans="1:17" ht="15.75" customHeight="1" x14ac:dyDescent="0.25">
      <c r="A456" s="47"/>
      <c r="Q456" s="49"/>
    </row>
    <row r="457" spans="1:17" ht="15.75" customHeight="1" x14ac:dyDescent="0.25">
      <c r="A457" s="47"/>
      <c r="Q457" s="49"/>
    </row>
    <row r="458" spans="1:17" ht="15.75" customHeight="1" x14ac:dyDescent="0.25">
      <c r="A458" s="47"/>
      <c r="Q458" s="49"/>
    </row>
    <row r="459" spans="1:17" ht="15.75" customHeight="1" x14ac:dyDescent="0.25">
      <c r="A459" s="47"/>
      <c r="Q459" s="49"/>
    </row>
    <row r="460" spans="1:17" ht="15.75" customHeight="1" x14ac:dyDescent="0.25">
      <c r="A460" s="47"/>
      <c r="Q460" s="49"/>
    </row>
    <row r="461" spans="1:17" ht="15.75" customHeight="1" x14ac:dyDescent="0.25">
      <c r="A461" s="47"/>
      <c r="Q461" s="49"/>
    </row>
    <row r="462" spans="1:17" ht="15.75" customHeight="1" x14ac:dyDescent="0.25">
      <c r="A462" s="47"/>
      <c r="Q462" s="49"/>
    </row>
    <row r="463" spans="1:17" ht="15.75" customHeight="1" x14ac:dyDescent="0.25">
      <c r="A463" s="47"/>
      <c r="Q463" s="49"/>
    </row>
    <row r="464" spans="1:17" ht="15.75" customHeight="1" x14ac:dyDescent="0.25">
      <c r="A464" s="47"/>
      <c r="Q464" s="49"/>
    </row>
    <row r="465" spans="1:17" ht="15.75" customHeight="1" x14ac:dyDescent="0.25">
      <c r="A465" s="47"/>
      <c r="Q465" s="49"/>
    </row>
    <row r="466" spans="1:17" ht="15.75" customHeight="1" x14ac:dyDescent="0.25">
      <c r="A466" s="47"/>
      <c r="Q466" s="49"/>
    </row>
    <row r="467" spans="1:17" ht="15.75" customHeight="1" x14ac:dyDescent="0.25">
      <c r="A467" s="47"/>
      <c r="Q467" s="49"/>
    </row>
    <row r="468" spans="1:17" ht="15.75" customHeight="1" x14ac:dyDescent="0.25">
      <c r="A468" s="47"/>
      <c r="Q468" s="49"/>
    </row>
    <row r="469" spans="1:17" ht="15.75" customHeight="1" x14ac:dyDescent="0.25">
      <c r="A469" s="47"/>
      <c r="Q469" s="49"/>
    </row>
    <row r="470" spans="1:17" ht="15.75" customHeight="1" x14ac:dyDescent="0.25">
      <c r="A470" s="47"/>
      <c r="Q470" s="49"/>
    </row>
    <row r="471" spans="1:17" ht="15.75" customHeight="1" x14ac:dyDescent="0.25">
      <c r="A471" s="47"/>
      <c r="Q471" s="49"/>
    </row>
    <row r="472" spans="1:17" ht="15.75" customHeight="1" x14ac:dyDescent="0.25">
      <c r="A472" s="47"/>
      <c r="Q472" s="49"/>
    </row>
    <row r="473" spans="1:17" ht="15.75" customHeight="1" x14ac:dyDescent="0.25">
      <c r="A473" s="47"/>
      <c r="Q473" s="49"/>
    </row>
    <row r="474" spans="1:17" ht="15.75" customHeight="1" x14ac:dyDescent="0.25">
      <c r="A474" s="47"/>
      <c r="Q474" s="49"/>
    </row>
    <row r="475" spans="1:17" ht="15.75" customHeight="1" x14ac:dyDescent="0.25">
      <c r="A475" s="47"/>
      <c r="Q475" s="49"/>
    </row>
    <row r="476" spans="1:17" ht="15.75" customHeight="1" x14ac:dyDescent="0.25">
      <c r="A476" s="47"/>
      <c r="Q476" s="49"/>
    </row>
    <row r="477" spans="1:17" ht="15.75" customHeight="1" x14ac:dyDescent="0.25">
      <c r="A477" s="47"/>
      <c r="Q477" s="49"/>
    </row>
    <row r="478" spans="1:17" ht="15.75" customHeight="1" x14ac:dyDescent="0.25">
      <c r="A478" s="47"/>
      <c r="Q478" s="49"/>
    </row>
    <row r="479" spans="1:17" ht="15.75" customHeight="1" x14ac:dyDescent="0.25">
      <c r="A479" s="47"/>
      <c r="Q479" s="49"/>
    </row>
    <row r="480" spans="1:17" ht="15.75" customHeight="1" x14ac:dyDescent="0.25">
      <c r="A480" s="47"/>
      <c r="Q480" s="49"/>
    </row>
    <row r="481" spans="1:17" ht="15.75" customHeight="1" x14ac:dyDescent="0.25">
      <c r="A481" s="47"/>
      <c r="Q481" s="49"/>
    </row>
    <row r="482" spans="1:17" ht="15.75" customHeight="1" x14ac:dyDescent="0.25">
      <c r="A482" s="47"/>
      <c r="Q482" s="49"/>
    </row>
    <row r="483" spans="1:17" ht="15.75" customHeight="1" x14ac:dyDescent="0.25">
      <c r="A483" s="47"/>
      <c r="Q483" s="49"/>
    </row>
    <row r="484" spans="1:17" ht="15.75" customHeight="1" x14ac:dyDescent="0.25">
      <c r="A484" s="47"/>
      <c r="Q484" s="49"/>
    </row>
    <row r="485" spans="1:17" ht="15.75" customHeight="1" x14ac:dyDescent="0.25">
      <c r="A485" s="47"/>
      <c r="Q485" s="49"/>
    </row>
    <row r="486" spans="1:17" ht="15.75" customHeight="1" x14ac:dyDescent="0.25">
      <c r="A486" s="47"/>
      <c r="Q486" s="49"/>
    </row>
    <row r="487" spans="1:17" ht="15.75" customHeight="1" x14ac:dyDescent="0.25">
      <c r="A487" s="47"/>
      <c r="Q487" s="49"/>
    </row>
    <row r="488" spans="1:17" ht="15.75" customHeight="1" x14ac:dyDescent="0.25">
      <c r="A488" s="47"/>
      <c r="Q488" s="49"/>
    </row>
    <row r="489" spans="1:17" ht="15.75" customHeight="1" x14ac:dyDescent="0.25">
      <c r="A489" s="47"/>
      <c r="Q489" s="49"/>
    </row>
    <row r="490" spans="1:17" ht="15.75" customHeight="1" x14ac:dyDescent="0.25">
      <c r="A490" s="47"/>
      <c r="Q490" s="49"/>
    </row>
    <row r="491" spans="1:17" ht="15.75" customHeight="1" x14ac:dyDescent="0.25">
      <c r="A491" s="47"/>
      <c r="Q491" s="49"/>
    </row>
    <row r="492" spans="1:17" ht="15.75" customHeight="1" x14ac:dyDescent="0.25">
      <c r="A492" s="47"/>
      <c r="Q492" s="49"/>
    </row>
    <row r="493" spans="1:17" ht="15.75" customHeight="1" x14ac:dyDescent="0.25">
      <c r="A493" s="47"/>
      <c r="Q493" s="49"/>
    </row>
    <row r="494" spans="1:17" ht="15.75" customHeight="1" x14ac:dyDescent="0.25">
      <c r="A494" s="47"/>
      <c r="Q494" s="49"/>
    </row>
    <row r="495" spans="1:17" ht="15.75" customHeight="1" x14ac:dyDescent="0.25">
      <c r="A495" s="47"/>
      <c r="Q495" s="49"/>
    </row>
    <row r="496" spans="1:17" ht="15.75" customHeight="1" x14ac:dyDescent="0.25">
      <c r="A496" s="47"/>
      <c r="Q496" s="49"/>
    </row>
    <row r="497" spans="1:17" ht="15.75" customHeight="1" x14ac:dyDescent="0.25">
      <c r="A497" s="47"/>
      <c r="Q497" s="49"/>
    </row>
    <row r="498" spans="1:17" ht="15.75" customHeight="1" x14ac:dyDescent="0.25">
      <c r="A498" s="47"/>
      <c r="Q498" s="49"/>
    </row>
    <row r="499" spans="1:17" ht="15.75" customHeight="1" x14ac:dyDescent="0.25">
      <c r="A499" s="47"/>
      <c r="Q499" s="49"/>
    </row>
    <row r="500" spans="1:17" ht="15.75" customHeight="1" x14ac:dyDescent="0.25">
      <c r="A500" s="47"/>
      <c r="Q500" s="49"/>
    </row>
    <row r="501" spans="1:17" ht="15.75" customHeight="1" x14ac:dyDescent="0.25">
      <c r="A501" s="47"/>
      <c r="Q501" s="49"/>
    </row>
    <row r="502" spans="1:17" ht="15.75" customHeight="1" x14ac:dyDescent="0.25">
      <c r="A502" s="47"/>
      <c r="Q502" s="49"/>
    </row>
    <row r="503" spans="1:17" ht="15.75" customHeight="1" x14ac:dyDescent="0.25">
      <c r="A503" s="47"/>
      <c r="Q503" s="49"/>
    </row>
    <row r="504" spans="1:17" ht="15.75" customHeight="1" x14ac:dyDescent="0.25">
      <c r="A504" s="47"/>
      <c r="Q504" s="49"/>
    </row>
    <row r="505" spans="1:17" ht="15.75" customHeight="1" x14ac:dyDescent="0.25">
      <c r="A505" s="47"/>
      <c r="Q505" s="49"/>
    </row>
    <row r="506" spans="1:17" ht="15.75" customHeight="1" x14ac:dyDescent="0.25">
      <c r="A506" s="47"/>
      <c r="Q506" s="49"/>
    </row>
    <row r="507" spans="1:17" ht="15.75" customHeight="1" x14ac:dyDescent="0.25">
      <c r="A507" s="47"/>
      <c r="Q507" s="49"/>
    </row>
    <row r="508" spans="1:17" ht="15.75" customHeight="1" x14ac:dyDescent="0.25">
      <c r="A508" s="47"/>
      <c r="Q508" s="49"/>
    </row>
    <row r="509" spans="1:17" ht="15.75" customHeight="1" x14ac:dyDescent="0.25">
      <c r="A509" s="47"/>
      <c r="Q509" s="49"/>
    </row>
    <row r="510" spans="1:17" ht="15.75" customHeight="1" x14ac:dyDescent="0.25">
      <c r="A510" s="47"/>
      <c r="Q510" s="49"/>
    </row>
    <row r="511" spans="1:17" ht="15.75" customHeight="1" x14ac:dyDescent="0.25">
      <c r="A511" s="47"/>
      <c r="Q511" s="49"/>
    </row>
    <row r="512" spans="1:17" ht="15.75" customHeight="1" x14ac:dyDescent="0.25">
      <c r="A512" s="47"/>
      <c r="Q512" s="49"/>
    </row>
    <row r="513" spans="1:17" ht="15.75" customHeight="1" x14ac:dyDescent="0.25">
      <c r="A513" s="47"/>
      <c r="Q513" s="49"/>
    </row>
    <row r="514" spans="1:17" ht="15.75" customHeight="1" x14ac:dyDescent="0.25">
      <c r="A514" s="47"/>
      <c r="Q514" s="49"/>
    </row>
    <row r="515" spans="1:17" ht="15.75" customHeight="1" x14ac:dyDescent="0.25">
      <c r="A515" s="47"/>
      <c r="Q515" s="49"/>
    </row>
    <row r="516" spans="1:17" ht="15.75" customHeight="1" x14ac:dyDescent="0.25">
      <c r="A516" s="47"/>
      <c r="Q516" s="49"/>
    </row>
    <row r="517" spans="1:17" ht="15.75" customHeight="1" x14ac:dyDescent="0.25">
      <c r="A517" s="47"/>
      <c r="Q517" s="49"/>
    </row>
    <row r="518" spans="1:17" ht="15.75" customHeight="1" x14ac:dyDescent="0.25">
      <c r="A518" s="47"/>
      <c r="Q518" s="49"/>
    </row>
    <row r="519" spans="1:17" ht="15.75" customHeight="1" x14ac:dyDescent="0.25">
      <c r="A519" s="47"/>
      <c r="Q519" s="49"/>
    </row>
    <row r="520" spans="1:17" ht="15.75" customHeight="1" x14ac:dyDescent="0.25">
      <c r="A520" s="47"/>
      <c r="Q520" s="49"/>
    </row>
    <row r="521" spans="1:17" ht="15.75" customHeight="1" x14ac:dyDescent="0.25">
      <c r="A521" s="47"/>
      <c r="Q521" s="49"/>
    </row>
    <row r="522" spans="1:17" ht="15.75" customHeight="1" x14ac:dyDescent="0.25">
      <c r="A522" s="47"/>
      <c r="Q522" s="49"/>
    </row>
    <row r="523" spans="1:17" ht="15.75" customHeight="1" x14ac:dyDescent="0.25">
      <c r="A523" s="47"/>
      <c r="Q523" s="49"/>
    </row>
    <row r="524" spans="1:17" ht="15.75" customHeight="1" x14ac:dyDescent="0.25">
      <c r="A524" s="47"/>
      <c r="Q524" s="49"/>
    </row>
    <row r="525" spans="1:17" ht="15.75" customHeight="1" x14ac:dyDescent="0.25">
      <c r="A525" s="47"/>
      <c r="Q525" s="49"/>
    </row>
    <row r="526" spans="1:17" ht="15.75" customHeight="1" x14ac:dyDescent="0.25">
      <c r="A526" s="47"/>
      <c r="Q526" s="49"/>
    </row>
    <row r="527" spans="1:17" ht="15.75" customHeight="1" x14ac:dyDescent="0.25">
      <c r="A527" s="47"/>
      <c r="Q527" s="49"/>
    </row>
    <row r="528" spans="1:17" ht="15.75" customHeight="1" x14ac:dyDescent="0.25">
      <c r="A528" s="47"/>
      <c r="Q528" s="49"/>
    </row>
    <row r="529" spans="1:17" ht="15.75" customHeight="1" x14ac:dyDescent="0.25">
      <c r="A529" s="47"/>
      <c r="Q529" s="49"/>
    </row>
    <row r="530" spans="1:17" ht="15.75" customHeight="1" x14ac:dyDescent="0.25">
      <c r="A530" s="47"/>
      <c r="Q530" s="49"/>
    </row>
    <row r="531" spans="1:17" ht="15.75" customHeight="1" x14ac:dyDescent="0.25">
      <c r="A531" s="47"/>
      <c r="Q531" s="49"/>
    </row>
    <row r="532" spans="1:17" ht="15.75" customHeight="1" x14ac:dyDescent="0.25">
      <c r="A532" s="47"/>
      <c r="Q532" s="49"/>
    </row>
    <row r="533" spans="1:17" ht="15.75" customHeight="1" x14ac:dyDescent="0.25">
      <c r="A533" s="47"/>
      <c r="Q533" s="49"/>
    </row>
    <row r="534" spans="1:17" ht="15.75" customHeight="1" x14ac:dyDescent="0.25">
      <c r="A534" s="47"/>
      <c r="Q534" s="49"/>
    </row>
    <row r="535" spans="1:17" ht="15.75" customHeight="1" x14ac:dyDescent="0.25">
      <c r="A535" s="47"/>
      <c r="Q535" s="49"/>
    </row>
    <row r="536" spans="1:17" ht="15.75" customHeight="1" x14ac:dyDescent="0.25">
      <c r="A536" s="47"/>
      <c r="Q536" s="49"/>
    </row>
    <row r="537" spans="1:17" ht="15.75" customHeight="1" x14ac:dyDescent="0.25">
      <c r="A537" s="47"/>
      <c r="Q537" s="49"/>
    </row>
    <row r="538" spans="1:17" ht="15.75" customHeight="1" x14ac:dyDescent="0.25">
      <c r="A538" s="47"/>
      <c r="Q538" s="49"/>
    </row>
    <row r="539" spans="1:17" ht="15.75" customHeight="1" x14ac:dyDescent="0.25">
      <c r="A539" s="47"/>
      <c r="Q539" s="49"/>
    </row>
    <row r="540" spans="1:17" ht="15.75" customHeight="1" x14ac:dyDescent="0.25">
      <c r="A540" s="47"/>
      <c r="Q540" s="49"/>
    </row>
    <row r="541" spans="1:17" ht="15.75" customHeight="1" x14ac:dyDescent="0.25">
      <c r="A541" s="47"/>
      <c r="Q541" s="49"/>
    </row>
    <row r="542" spans="1:17" ht="15.75" customHeight="1" x14ac:dyDescent="0.25">
      <c r="A542" s="47"/>
      <c r="Q542" s="49"/>
    </row>
    <row r="543" spans="1:17" ht="15.75" customHeight="1" x14ac:dyDescent="0.25">
      <c r="A543" s="47"/>
      <c r="Q543" s="49"/>
    </row>
    <row r="544" spans="1:17" ht="15.75" customHeight="1" x14ac:dyDescent="0.25">
      <c r="A544" s="47"/>
      <c r="Q544" s="49"/>
    </row>
    <row r="545" spans="1:17" ht="15.75" customHeight="1" x14ac:dyDescent="0.25">
      <c r="A545" s="47"/>
      <c r="Q545" s="49"/>
    </row>
    <row r="546" spans="1:17" ht="15.75" customHeight="1" x14ac:dyDescent="0.25">
      <c r="A546" s="47"/>
      <c r="Q546" s="49"/>
    </row>
    <row r="547" spans="1:17" ht="15.75" customHeight="1" x14ac:dyDescent="0.25">
      <c r="A547" s="47"/>
      <c r="Q547" s="49"/>
    </row>
    <row r="548" spans="1:17" ht="15.75" customHeight="1" x14ac:dyDescent="0.25">
      <c r="A548" s="47"/>
      <c r="Q548" s="49"/>
    </row>
    <row r="549" spans="1:17" ht="15.75" customHeight="1" x14ac:dyDescent="0.25">
      <c r="A549" s="47"/>
      <c r="Q549" s="49"/>
    </row>
    <row r="550" spans="1:17" ht="15.75" customHeight="1" x14ac:dyDescent="0.25">
      <c r="A550" s="47"/>
      <c r="Q550" s="49"/>
    </row>
    <row r="551" spans="1:17" ht="15.75" customHeight="1" x14ac:dyDescent="0.25">
      <c r="A551" s="47"/>
      <c r="Q551" s="49"/>
    </row>
    <row r="552" spans="1:17" ht="15.75" customHeight="1" x14ac:dyDescent="0.25">
      <c r="A552" s="47"/>
      <c r="Q552" s="49"/>
    </row>
    <row r="553" spans="1:17" ht="15.75" customHeight="1" x14ac:dyDescent="0.25">
      <c r="A553" s="47"/>
      <c r="Q553" s="49"/>
    </row>
    <row r="554" spans="1:17" ht="15.75" customHeight="1" x14ac:dyDescent="0.25">
      <c r="A554" s="47"/>
      <c r="Q554" s="49"/>
    </row>
    <row r="555" spans="1:17" ht="15.75" customHeight="1" x14ac:dyDescent="0.25">
      <c r="A555" s="47"/>
      <c r="Q555" s="49"/>
    </row>
    <row r="556" spans="1:17" ht="15.75" customHeight="1" x14ac:dyDescent="0.25">
      <c r="A556" s="47"/>
      <c r="Q556" s="49"/>
    </row>
    <row r="557" spans="1:17" ht="15.75" customHeight="1" x14ac:dyDescent="0.25">
      <c r="A557" s="47"/>
      <c r="Q557" s="49"/>
    </row>
    <row r="558" spans="1:17" ht="15.75" customHeight="1" x14ac:dyDescent="0.25">
      <c r="A558" s="47"/>
      <c r="Q558" s="49"/>
    </row>
    <row r="559" spans="1:17" ht="15.75" customHeight="1" x14ac:dyDescent="0.25">
      <c r="A559" s="47"/>
      <c r="Q559" s="49"/>
    </row>
    <row r="560" spans="1:17" ht="15.75" customHeight="1" x14ac:dyDescent="0.25">
      <c r="A560" s="47"/>
      <c r="Q560" s="49"/>
    </row>
    <row r="561" spans="1:17" ht="15.75" customHeight="1" x14ac:dyDescent="0.25">
      <c r="A561" s="47"/>
      <c r="Q561" s="49"/>
    </row>
    <row r="562" spans="1:17" ht="15.75" customHeight="1" x14ac:dyDescent="0.25">
      <c r="A562" s="47"/>
      <c r="Q562" s="49"/>
    </row>
    <row r="563" spans="1:17" ht="15.75" customHeight="1" x14ac:dyDescent="0.25">
      <c r="A563" s="47"/>
      <c r="Q563" s="49"/>
    </row>
    <row r="564" spans="1:17" ht="15.75" customHeight="1" x14ac:dyDescent="0.25">
      <c r="A564" s="47"/>
      <c r="Q564" s="49"/>
    </row>
    <row r="565" spans="1:17" ht="15.75" customHeight="1" x14ac:dyDescent="0.25">
      <c r="A565" s="47"/>
      <c r="Q565" s="49"/>
    </row>
    <row r="566" spans="1:17" ht="15.75" customHeight="1" x14ac:dyDescent="0.25">
      <c r="A566" s="47"/>
      <c r="Q566" s="49"/>
    </row>
    <row r="567" spans="1:17" ht="15.75" customHeight="1" x14ac:dyDescent="0.25">
      <c r="A567" s="47"/>
      <c r="Q567" s="49"/>
    </row>
    <row r="568" spans="1:17" ht="15.75" customHeight="1" x14ac:dyDescent="0.25">
      <c r="A568" s="47"/>
      <c r="Q568" s="49"/>
    </row>
    <row r="569" spans="1:17" ht="15.75" customHeight="1" x14ac:dyDescent="0.25">
      <c r="A569" s="47"/>
      <c r="Q569" s="49"/>
    </row>
    <row r="570" spans="1:17" ht="15.75" customHeight="1" x14ac:dyDescent="0.25">
      <c r="A570" s="47"/>
      <c r="Q570" s="49"/>
    </row>
    <row r="571" spans="1:17" ht="15.75" customHeight="1" x14ac:dyDescent="0.25">
      <c r="A571" s="47"/>
      <c r="Q571" s="49"/>
    </row>
    <row r="572" spans="1:17" ht="15.75" customHeight="1" x14ac:dyDescent="0.25">
      <c r="A572" s="47"/>
      <c r="Q572" s="49"/>
    </row>
    <row r="573" spans="1:17" ht="15.75" customHeight="1" x14ac:dyDescent="0.25">
      <c r="A573" s="47"/>
      <c r="Q573" s="49"/>
    </row>
    <row r="574" spans="1:17" ht="15.75" customHeight="1" x14ac:dyDescent="0.25">
      <c r="A574" s="47"/>
      <c r="Q574" s="49"/>
    </row>
    <row r="575" spans="1:17" ht="15.75" customHeight="1" x14ac:dyDescent="0.25">
      <c r="A575" s="47"/>
      <c r="Q575" s="49"/>
    </row>
    <row r="576" spans="1:17" ht="15.75" customHeight="1" x14ac:dyDescent="0.25">
      <c r="A576" s="47"/>
      <c r="Q576" s="49"/>
    </row>
    <row r="577" spans="1:17" ht="15.75" customHeight="1" x14ac:dyDescent="0.25">
      <c r="A577" s="47"/>
      <c r="Q577" s="49"/>
    </row>
    <row r="578" spans="1:17" ht="15.75" customHeight="1" x14ac:dyDescent="0.25">
      <c r="A578" s="47"/>
      <c r="Q578" s="49"/>
    </row>
    <row r="579" spans="1:17" ht="15.75" customHeight="1" x14ac:dyDescent="0.25">
      <c r="A579" s="47"/>
      <c r="Q579" s="49"/>
    </row>
    <row r="580" spans="1:17" ht="15.75" customHeight="1" x14ac:dyDescent="0.25">
      <c r="A580" s="47"/>
      <c r="Q580" s="49"/>
    </row>
    <row r="581" spans="1:17" ht="15.75" customHeight="1" x14ac:dyDescent="0.25">
      <c r="A581" s="47"/>
      <c r="Q581" s="49"/>
    </row>
    <row r="582" spans="1:17" ht="15.75" customHeight="1" x14ac:dyDescent="0.25">
      <c r="A582" s="47"/>
      <c r="Q582" s="49"/>
    </row>
    <row r="583" spans="1:17" ht="15.75" customHeight="1" x14ac:dyDescent="0.25">
      <c r="A583" s="47"/>
      <c r="Q583" s="49"/>
    </row>
    <row r="584" spans="1:17" ht="15.75" customHeight="1" x14ac:dyDescent="0.25">
      <c r="A584" s="47"/>
      <c r="Q584" s="49"/>
    </row>
    <row r="585" spans="1:17" ht="15.75" customHeight="1" x14ac:dyDescent="0.25">
      <c r="A585" s="47"/>
      <c r="Q585" s="49"/>
    </row>
    <row r="586" spans="1:17" ht="15.75" customHeight="1" x14ac:dyDescent="0.25">
      <c r="A586" s="47"/>
      <c r="Q586" s="49"/>
    </row>
    <row r="587" spans="1:17" ht="15.75" customHeight="1" x14ac:dyDescent="0.25">
      <c r="A587" s="47"/>
      <c r="Q587" s="49"/>
    </row>
    <row r="588" spans="1:17" ht="15.75" customHeight="1" x14ac:dyDescent="0.25">
      <c r="A588" s="47"/>
      <c r="Q588" s="49"/>
    </row>
    <row r="589" spans="1:17" ht="15.75" customHeight="1" x14ac:dyDescent="0.25">
      <c r="A589" s="47"/>
      <c r="Q589" s="49"/>
    </row>
    <row r="590" spans="1:17" ht="15.75" customHeight="1" x14ac:dyDescent="0.25">
      <c r="A590" s="47"/>
      <c r="Q590" s="49"/>
    </row>
    <row r="591" spans="1:17" ht="15.75" customHeight="1" x14ac:dyDescent="0.25">
      <c r="A591" s="47"/>
      <c r="Q591" s="49"/>
    </row>
    <row r="592" spans="1:17" ht="15.75" customHeight="1" x14ac:dyDescent="0.25">
      <c r="A592" s="47"/>
      <c r="Q592" s="49"/>
    </row>
    <row r="593" spans="1:17" ht="15.75" customHeight="1" x14ac:dyDescent="0.25">
      <c r="A593" s="47"/>
      <c r="Q593" s="49"/>
    </row>
    <row r="594" spans="1:17" ht="15.75" customHeight="1" x14ac:dyDescent="0.25">
      <c r="A594" s="47"/>
      <c r="Q594" s="49"/>
    </row>
    <row r="595" spans="1:17" ht="15.75" customHeight="1" x14ac:dyDescent="0.25">
      <c r="A595" s="47"/>
      <c r="Q595" s="49"/>
    </row>
    <row r="596" spans="1:17" ht="15.75" customHeight="1" x14ac:dyDescent="0.25">
      <c r="A596" s="47"/>
      <c r="Q596" s="49"/>
    </row>
    <row r="597" spans="1:17" ht="15.75" customHeight="1" x14ac:dyDescent="0.25">
      <c r="A597" s="47"/>
      <c r="Q597" s="49"/>
    </row>
    <row r="598" spans="1:17" ht="15.75" customHeight="1" x14ac:dyDescent="0.25">
      <c r="A598" s="47"/>
      <c r="Q598" s="49"/>
    </row>
    <row r="599" spans="1:17" ht="15.75" customHeight="1" x14ac:dyDescent="0.25">
      <c r="A599" s="47"/>
      <c r="Q599" s="49"/>
    </row>
    <row r="600" spans="1:17" ht="15.75" customHeight="1" x14ac:dyDescent="0.25">
      <c r="A600" s="47"/>
      <c r="Q600" s="49"/>
    </row>
    <row r="601" spans="1:17" ht="15.75" customHeight="1" x14ac:dyDescent="0.25">
      <c r="A601" s="47"/>
      <c r="Q601" s="49"/>
    </row>
    <row r="602" spans="1:17" ht="15.75" customHeight="1" x14ac:dyDescent="0.25">
      <c r="A602" s="47"/>
      <c r="Q602" s="49"/>
    </row>
    <row r="603" spans="1:17" ht="15.75" customHeight="1" x14ac:dyDescent="0.25">
      <c r="A603" s="47"/>
      <c r="Q603" s="49"/>
    </row>
    <row r="604" spans="1:17" ht="15.75" customHeight="1" x14ac:dyDescent="0.25">
      <c r="A604" s="47"/>
      <c r="Q604" s="49"/>
    </row>
    <row r="605" spans="1:17" ht="15.75" customHeight="1" x14ac:dyDescent="0.25">
      <c r="A605" s="47"/>
      <c r="Q605" s="49"/>
    </row>
    <row r="606" spans="1:17" ht="15.75" customHeight="1" x14ac:dyDescent="0.25">
      <c r="A606" s="47"/>
      <c r="Q606" s="49"/>
    </row>
    <row r="607" spans="1:17" ht="15.75" customHeight="1" x14ac:dyDescent="0.25">
      <c r="A607" s="47"/>
      <c r="Q607" s="49"/>
    </row>
    <row r="608" spans="1:17" ht="15.75" customHeight="1" x14ac:dyDescent="0.25">
      <c r="A608" s="47"/>
      <c r="Q608" s="49"/>
    </row>
    <row r="609" spans="1:17" ht="15.75" customHeight="1" x14ac:dyDescent="0.25">
      <c r="A609" s="47"/>
      <c r="Q609" s="49"/>
    </row>
    <row r="610" spans="1:17" ht="15.75" customHeight="1" x14ac:dyDescent="0.25">
      <c r="A610" s="47"/>
      <c r="Q610" s="49"/>
    </row>
    <row r="611" spans="1:17" ht="15.75" customHeight="1" x14ac:dyDescent="0.25">
      <c r="A611" s="47"/>
      <c r="Q611" s="49"/>
    </row>
    <row r="612" spans="1:17" ht="15.75" customHeight="1" x14ac:dyDescent="0.25">
      <c r="A612" s="47"/>
      <c r="Q612" s="49"/>
    </row>
    <row r="613" spans="1:17" ht="15.75" customHeight="1" x14ac:dyDescent="0.25">
      <c r="A613" s="47"/>
      <c r="Q613" s="49"/>
    </row>
    <row r="614" spans="1:17" ht="15.75" customHeight="1" x14ac:dyDescent="0.25">
      <c r="A614" s="47"/>
      <c r="Q614" s="49"/>
    </row>
    <row r="615" spans="1:17" ht="15.75" customHeight="1" x14ac:dyDescent="0.25">
      <c r="A615" s="47"/>
      <c r="Q615" s="49"/>
    </row>
    <row r="616" spans="1:17" ht="15.75" customHeight="1" x14ac:dyDescent="0.25">
      <c r="A616" s="47"/>
      <c r="Q616" s="49"/>
    </row>
    <row r="617" spans="1:17" ht="15.75" customHeight="1" x14ac:dyDescent="0.25">
      <c r="A617" s="47"/>
      <c r="Q617" s="49"/>
    </row>
    <row r="618" spans="1:17" ht="15.75" customHeight="1" x14ac:dyDescent="0.25">
      <c r="A618" s="47"/>
      <c r="Q618" s="49"/>
    </row>
    <row r="619" spans="1:17" ht="15.75" customHeight="1" x14ac:dyDescent="0.25">
      <c r="A619" s="47"/>
      <c r="Q619" s="49"/>
    </row>
    <row r="620" spans="1:17" ht="15.75" customHeight="1" x14ac:dyDescent="0.25">
      <c r="A620" s="47"/>
      <c r="Q620" s="49"/>
    </row>
    <row r="621" spans="1:17" ht="15.75" customHeight="1" x14ac:dyDescent="0.25">
      <c r="A621" s="47"/>
      <c r="Q621" s="49"/>
    </row>
    <row r="622" spans="1:17" ht="15.75" customHeight="1" x14ac:dyDescent="0.25">
      <c r="A622" s="47"/>
      <c r="Q622" s="49"/>
    </row>
    <row r="623" spans="1:17" ht="15.75" customHeight="1" x14ac:dyDescent="0.25">
      <c r="A623" s="47"/>
      <c r="Q623" s="49"/>
    </row>
    <row r="624" spans="1:17" ht="15.75" customHeight="1" x14ac:dyDescent="0.25">
      <c r="A624" s="47"/>
      <c r="Q624" s="49"/>
    </row>
    <row r="625" spans="1:17" ht="15.75" customHeight="1" x14ac:dyDescent="0.25">
      <c r="A625" s="47"/>
      <c r="Q625" s="49"/>
    </row>
    <row r="626" spans="1:17" ht="15.75" customHeight="1" x14ac:dyDescent="0.25">
      <c r="A626" s="47"/>
      <c r="Q626" s="49"/>
    </row>
    <row r="627" spans="1:17" ht="15.75" customHeight="1" x14ac:dyDescent="0.25">
      <c r="A627" s="47"/>
      <c r="Q627" s="49"/>
    </row>
    <row r="628" spans="1:17" ht="15.75" customHeight="1" x14ac:dyDescent="0.25">
      <c r="A628" s="47"/>
      <c r="Q628" s="49"/>
    </row>
    <row r="629" spans="1:17" ht="15.75" customHeight="1" x14ac:dyDescent="0.25">
      <c r="A629" s="47"/>
      <c r="Q629" s="49"/>
    </row>
    <row r="630" spans="1:17" ht="15.75" customHeight="1" x14ac:dyDescent="0.25">
      <c r="A630" s="47"/>
      <c r="Q630" s="49"/>
    </row>
    <row r="631" spans="1:17" ht="15.75" customHeight="1" x14ac:dyDescent="0.25">
      <c r="A631" s="47"/>
      <c r="Q631" s="49"/>
    </row>
    <row r="632" spans="1:17" ht="15.75" customHeight="1" x14ac:dyDescent="0.25">
      <c r="A632" s="47"/>
      <c r="Q632" s="49"/>
    </row>
    <row r="633" spans="1:17" ht="15.75" customHeight="1" x14ac:dyDescent="0.25">
      <c r="A633" s="47"/>
      <c r="Q633" s="49"/>
    </row>
    <row r="634" spans="1:17" ht="15.75" customHeight="1" x14ac:dyDescent="0.25">
      <c r="A634" s="47"/>
      <c r="Q634" s="49"/>
    </row>
    <row r="635" spans="1:17" ht="15.75" customHeight="1" x14ac:dyDescent="0.25">
      <c r="A635" s="47"/>
      <c r="Q635" s="49"/>
    </row>
    <row r="636" spans="1:17" ht="15.75" customHeight="1" x14ac:dyDescent="0.25">
      <c r="A636" s="47"/>
      <c r="Q636" s="49"/>
    </row>
    <row r="637" spans="1:17" ht="15.75" customHeight="1" x14ac:dyDescent="0.25">
      <c r="A637" s="47"/>
      <c r="Q637" s="49"/>
    </row>
    <row r="638" spans="1:17" ht="15.75" customHeight="1" x14ac:dyDescent="0.25">
      <c r="A638" s="47"/>
      <c r="Q638" s="49"/>
    </row>
    <row r="639" spans="1:17" ht="15.75" customHeight="1" x14ac:dyDescent="0.25">
      <c r="A639" s="47"/>
      <c r="Q639" s="49"/>
    </row>
    <row r="640" spans="1:17" ht="15.75" customHeight="1" x14ac:dyDescent="0.25">
      <c r="A640" s="47"/>
      <c r="Q640" s="49"/>
    </row>
    <row r="641" spans="1:17" ht="15.75" customHeight="1" x14ac:dyDescent="0.25">
      <c r="A641" s="47"/>
      <c r="Q641" s="49"/>
    </row>
    <row r="642" spans="1:17" ht="15.75" customHeight="1" x14ac:dyDescent="0.25">
      <c r="A642" s="47"/>
      <c r="Q642" s="49"/>
    </row>
    <row r="643" spans="1:17" ht="15.75" customHeight="1" x14ac:dyDescent="0.25">
      <c r="A643" s="47"/>
      <c r="Q643" s="49"/>
    </row>
    <row r="644" spans="1:17" ht="15.75" customHeight="1" x14ac:dyDescent="0.25">
      <c r="A644" s="47"/>
      <c r="Q644" s="49"/>
    </row>
    <row r="645" spans="1:17" ht="15.75" customHeight="1" x14ac:dyDescent="0.25">
      <c r="A645" s="47"/>
      <c r="Q645" s="49"/>
    </row>
    <row r="646" spans="1:17" ht="15.75" customHeight="1" x14ac:dyDescent="0.25">
      <c r="A646" s="47"/>
      <c r="Q646" s="49"/>
    </row>
    <row r="647" spans="1:17" ht="15.75" customHeight="1" x14ac:dyDescent="0.25">
      <c r="A647" s="47"/>
      <c r="Q647" s="49"/>
    </row>
    <row r="648" spans="1:17" ht="15.75" customHeight="1" x14ac:dyDescent="0.25">
      <c r="A648" s="47"/>
      <c r="Q648" s="49"/>
    </row>
    <row r="649" spans="1:17" ht="15.75" customHeight="1" x14ac:dyDescent="0.25">
      <c r="A649" s="47"/>
      <c r="Q649" s="49"/>
    </row>
    <row r="650" spans="1:17" ht="15.75" customHeight="1" x14ac:dyDescent="0.25">
      <c r="A650" s="47"/>
      <c r="Q650" s="49"/>
    </row>
    <row r="651" spans="1:17" ht="15.75" customHeight="1" x14ac:dyDescent="0.25">
      <c r="A651" s="47"/>
      <c r="Q651" s="49"/>
    </row>
    <row r="652" spans="1:17" ht="15.75" customHeight="1" x14ac:dyDescent="0.25">
      <c r="A652" s="47"/>
      <c r="Q652" s="49"/>
    </row>
    <row r="653" spans="1:17" ht="15.75" customHeight="1" x14ac:dyDescent="0.25">
      <c r="A653" s="47"/>
      <c r="Q653" s="49"/>
    </row>
    <row r="654" spans="1:17" ht="15.75" customHeight="1" x14ac:dyDescent="0.25">
      <c r="A654" s="47"/>
      <c r="Q654" s="49"/>
    </row>
    <row r="655" spans="1:17" ht="15.75" customHeight="1" x14ac:dyDescent="0.25">
      <c r="A655" s="47"/>
      <c r="Q655" s="49"/>
    </row>
    <row r="656" spans="1:17" ht="15.75" customHeight="1" x14ac:dyDescent="0.25">
      <c r="A656" s="47"/>
      <c r="Q656" s="49"/>
    </row>
    <row r="657" spans="1:17" ht="15.75" customHeight="1" x14ac:dyDescent="0.25">
      <c r="A657" s="47"/>
      <c r="Q657" s="49"/>
    </row>
    <row r="658" spans="1:17" ht="15.75" customHeight="1" x14ac:dyDescent="0.25">
      <c r="A658" s="47"/>
      <c r="Q658" s="49"/>
    </row>
    <row r="659" spans="1:17" ht="15.75" customHeight="1" x14ac:dyDescent="0.25">
      <c r="A659" s="47"/>
      <c r="Q659" s="49"/>
    </row>
    <row r="660" spans="1:17" ht="15.75" customHeight="1" x14ac:dyDescent="0.25">
      <c r="A660" s="47"/>
      <c r="Q660" s="49"/>
    </row>
    <row r="661" spans="1:17" ht="15.75" customHeight="1" x14ac:dyDescent="0.25">
      <c r="A661" s="47"/>
      <c r="Q661" s="49"/>
    </row>
    <row r="662" spans="1:17" ht="15.75" customHeight="1" x14ac:dyDescent="0.25">
      <c r="A662" s="47"/>
      <c r="Q662" s="49"/>
    </row>
    <row r="663" spans="1:17" ht="15.75" customHeight="1" x14ac:dyDescent="0.25">
      <c r="A663" s="47"/>
      <c r="Q663" s="49"/>
    </row>
    <row r="664" spans="1:17" ht="15.75" customHeight="1" x14ac:dyDescent="0.25">
      <c r="A664" s="47"/>
      <c r="Q664" s="49"/>
    </row>
    <row r="665" spans="1:17" ht="15.75" customHeight="1" x14ac:dyDescent="0.25">
      <c r="A665" s="47"/>
      <c r="Q665" s="49"/>
    </row>
    <row r="666" spans="1:17" ht="15.75" customHeight="1" x14ac:dyDescent="0.25">
      <c r="A666" s="47"/>
      <c r="Q666" s="49"/>
    </row>
    <row r="667" spans="1:17" ht="15.75" customHeight="1" x14ac:dyDescent="0.25">
      <c r="A667" s="47"/>
      <c r="Q667" s="49"/>
    </row>
    <row r="668" spans="1:17" ht="15.75" customHeight="1" x14ac:dyDescent="0.25">
      <c r="A668" s="47"/>
      <c r="Q668" s="49"/>
    </row>
    <row r="669" spans="1:17" ht="15.75" customHeight="1" x14ac:dyDescent="0.25">
      <c r="A669" s="47"/>
      <c r="Q669" s="49"/>
    </row>
    <row r="670" spans="1:17" ht="15.75" customHeight="1" x14ac:dyDescent="0.25">
      <c r="A670" s="47"/>
      <c r="Q670" s="49"/>
    </row>
    <row r="671" spans="1:17" ht="15.75" customHeight="1" x14ac:dyDescent="0.25">
      <c r="A671" s="47"/>
      <c r="Q671" s="49"/>
    </row>
    <row r="672" spans="1:17" ht="15.75" customHeight="1" x14ac:dyDescent="0.25">
      <c r="A672" s="47"/>
      <c r="Q672" s="49"/>
    </row>
    <row r="673" spans="1:17" ht="15.75" customHeight="1" x14ac:dyDescent="0.25">
      <c r="A673" s="47"/>
      <c r="Q673" s="49"/>
    </row>
    <row r="674" spans="1:17" ht="15.75" customHeight="1" x14ac:dyDescent="0.25">
      <c r="A674" s="47"/>
      <c r="Q674" s="49"/>
    </row>
    <row r="675" spans="1:17" ht="15.75" customHeight="1" x14ac:dyDescent="0.25">
      <c r="A675" s="47"/>
      <c r="Q675" s="49"/>
    </row>
    <row r="676" spans="1:17" ht="15.75" customHeight="1" x14ac:dyDescent="0.25">
      <c r="A676" s="47"/>
      <c r="Q676" s="49"/>
    </row>
    <row r="677" spans="1:17" ht="15.75" customHeight="1" x14ac:dyDescent="0.25">
      <c r="A677" s="47"/>
      <c r="Q677" s="49"/>
    </row>
    <row r="678" spans="1:17" ht="15.75" customHeight="1" x14ac:dyDescent="0.25">
      <c r="A678" s="47"/>
      <c r="Q678" s="49"/>
    </row>
    <row r="679" spans="1:17" ht="15.75" customHeight="1" x14ac:dyDescent="0.25">
      <c r="A679" s="47"/>
      <c r="Q679" s="49"/>
    </row>
    <row r="680" spans="1:17" ht="15.75" customHeight="1" x14ac:dyDescent="0.25">
      <c r="A680" s="47"/>
      <c r="Q680" s="49"/>
    </row>
    <row r="681" spans="1:17" ht="15.75" customHeight="1" x14ac:dyDescent="0.25">
      <c r="A681" s="47"/>
      <c r="Q681" s="49"/>
    </row>
    <row r="682" spans="1:17" ht="15.75" customHeight="1" x14ac:dyDescent="0.25">
      <c r="A682" s="47"/>
      <c r="Q682" s="49"/>
    </row>
    <row r="683" spans="1:17" ht="15.75" customHeight="1" x14ac:dyDescent="0.25">
      <c r="A683" s="47"/>
      <c r="Q683" s="49"/>
    </row>
    <row r="684" spans="1:17" ht="15.75" customHeight="1" x14ac:dyDescent="0.25">
      <c r="A684" s="47"/>
      <c r="Q684" s="49"/>
    </row>
    <row r="685" spans="1:17" ht="15.75" customHeight="1" x14ac:dyDescent="0.25">
      <c r="A685" s="47"/>
      <c r="Q685" s="49"/>
    </row>
    <row r="686" spans="1:17" ht="15.75" customHeight="1" x14ac:dyDescent="0.25">
      <c r="A686" s="47"/>
      <c r="Q686" s="49"/>
    </row>
    <row r="687" spans="1:17" ht="15.75" customHeight="1" x14ac:dyDescent="0.25">
      <c r="A687" s="47"/>
      <c r="Q687" s="49"/>
    </row>
    <row r="688" spans="1:17" ht="15.75" customHeight="1" x14ac:dyDescent="0.25">
      <c r="A688" s="47"/>
      <c r="Q688" s="49"/>
    </row>
    <row r="689" spans="1:17" ht="15.75" customHeight="1" x14ac:dyDescent="0.25">
      <c r="A689" s="47"/>
      <c r="Q689" s="49"/>
    </row>
    <row r="690" spans="1:17" ht="15.75" customHeight="1" x14ac:dyDescent="0.25">
      <c r="A690" s="47"/>
      <c r="Q690" s="49"/>
    </row>
    <row r="691" spans="1:17" ht="15.75" customHeight="1" x14ac:dyDescent="0.25">
      <c r="A691" s="47"/>
      <c r="Q691" s="49"/>
    </row>
    <row r="692" spans="1:17" ht="15.75" customHeight="1" x14ac:dyDescent="0.25">
      <c r="A692" s="47"/>
      <c r="Q692" s="49"/>
    </row>
    <row r="693" spans="1:17" ht="15.75" customHeight="1" x14ac:dyDescent="0.25">
      <c r="A693" s="47"/>
      <c r="Q693" s="49"/>
    </row>
    <row r="694" spans="1:17" ht="15.75" customHeight="1" x14ac:dyDescent="0.25">
      <c r="A694" s="47"/>
      <c r="Q694" s="49"/>
    </row>
    <row r="695" spans="1:17" ht="15.75" customHeight="1" x14ac:dyDescent="0.25">
      <c r="A695" s="47"/>
      <c r="Q695" s="49"/>
    </row>
    <row r="696" spans="1:17" ht="15.75" customHeight="1" x14ac:dyDescent="0.25">
      <c r="A696" s="47"/>
      <c r="Q696" s="49"/>
    </row>
    <row r="697" spans="1:17" ht="15.75" customHeight="1" x14ac:dyDescent="0.25">
      <c r="A697" s="47"/>
      <c r="Q697" s="49"/>
    </row>
    <row r="698" spans="1:17" ht="15.75" customHeight="1" x14ac:dyDescent="0.25">
      <c r="A698" s="47"/>
      <c r="Q698" s="49"/>
    </row>
    <row r="699" spans="1:17" ht="15.75" customHeight="1" x14ac:dyDescent="0.25">
      <c r="A699" s="47"/>
      <c r="Q699" s="49"/>
    </row>
    <row r="700" spans="1:17" ht="15.75" customHeight="1" x14ac:dyDescent="0.25">
      <c r="A700" s="47"/>
      <c r="Q700" s="49"/>
    </row>
    <row r="701" spans="1:17" ht="15.75" customHeight="1" x14ac:dyDescent="0.25">
      <c r="A701" s="47"/>
      <c r="Q701" s="49"/>
    </row>
    <row r="702" spans="1:17" ht="15.75" customHeight="1" x14ac:dyDescent="0.25">
      <c r="A702" s="47"/>
      <c r="Q702" s="49"/>
    </row>
    <row r="703" spans="1:17" ht="15.75" customHeight="1" x14ac:dyDescent="0.25">
      <c r="A703" s="47"/>
      <c r="Q703" s="49"/>
    </row>
    <row r="704" spans="1:17" ht="15.75" customHeight="1" x14ac:dyDescent="0.25">
      <c r="A704" s="47"/>
      <c r="Q704" s="49"/>
    </row>
    <row r="705" spans="1:17" ht="15.75" customHeight="1" x14ac:dyDescent="0.25">
      <c r="A705" s="47"/>
      <c r="Q705" s="49"/>
    </row>
    <row r="706" spans="1:17" ht="15.75" customHeight="1" x14ac:dyDescent="0.25">
      <c r="A706" s="47"/>
      <c r="Q706" s="49"/>
    </row>
    <row r="707" spans="1:17" ht="15.75" customHeight="1" x14ac:dyDescent="0.25">
      <c r="A707" s="47"/>
      <c r="Q707" s="49"/>
    </row>
    <row r="708" spans="1:17" ht="15.75" customHeight="1" x14ac:dyDescent="0.25">
      <c r="A708" s="47"/>
      <c r="Q708" s="49"/>
    </row>
    <row r="709" spans="1:17" ht="15.75" customHeight="1" x14ac:dyDescent="0.25">
      <c r="A709" s="47"/>
      <c r="Q709" s="49"/>
    </row>
    <row r="710" spans="1:17" ht="15.75" customHeight="1" x14ac:dyDescent="0.25">
      <c r="A710" s="47"/>
      <c r="Q710" s="49"/>
    </row>
    <row r="711" spans="1:17" ht="15.75" customHeight="1" x14ac:dyDescent="0.25">
      <c r="A711" s="47"/>
      <c r="Q711" s="49"/>
    </row>
    <row r="712" spans="1:17" ht="15.75" customHeight="1" x14ac:dyDescent="0.25">
      <c r="A712" s="47"/>
      <c r="Q712" s="49"/>
    </row>
    <row r="713" spans="1:17" ht="15.75" customHeight="1" x14ac:dyDescent="0.25">
      <c r="A713" s="47"/>
      <c r="Q713" s="49"/>
    </row>
    <row r="714" spans="1:17" ht="15.75" customHeight="1" x14ac:dyDescent="0.25">
      <c r="A714" s="47"/>
      <c r="Q714" s="49"/>
    </row>
    <row r="715" spans="1:17" ht="15.75" customHeight="1" x14ac:dyDescent="0.25">
      <c r="A715" s="47"/>
      <c r="Q715" s="49"/>
    </row>
    <row r="716" spans="1:17" ht="15.75" customHeight="1" x14ac:dyDescent="0.25">
      <c r="A716" s="47"/>
      <c r="Q716" s="49"/>
    </row>
    <row r="717" spans="1:17" ht="15.75" customHeight="1" x14ac:dyDescent="0.25">
      <c r="A717" s="47"/>
      <c r="Q717" s="49"/>
    </row>
    <row r="718" spans="1:17" ht="15.75" customHeight="1" x14ac:dyDescent="0.25">
      <c r="A718" s="47"/>
      <c r="Q718" s="49"/>
    </row>
    <row r="719" spans="1:17" ht="15.75" customHeight="1" x14ac:dyDescent="0.25">
      <c r="A719" s="47"/>
      <c r="Q719" s="49"/>
    </row>
    <row r="720" spans="1:17" ht="15.75" customHeight="1" x14ac:dyDescent="0.25">
      <c r="A720" s="47"/>
      <c r="Q720" s="49"/>
    </row>
    <row r="721" spans="1:17" ht="15.75" customHeight="1" x14ac:dyDescent="0.25">
      <c r="A721" s="47"/>
      <c r="Q721" s="49"/>
    </row>
    <row r="722" spans="1:17" ht="15.75" customHeight="1" x14ac:dyDescent="0.25">
      <c r="A722" s="47"/>
      <c r="Q722" s="49"/>
    </row>
    <row r="723" spans="1:17" ht="15.75" customHeight="1" x14ac:dyDescent="0.25">
      <c r="A723" s="47"/>
      <c r="Q723" s="49"/>
    </row>
    <row r="724" spans="1:17" ht="15.75" customHeight="1" x14ac:dyDescent="0.25">
      <c r="A724" s="47"/>
      <c r="Q724" s="49"/>
    </row>
    <row r="725" spans="1:17" ht="15.75" customHeight="1" x14ac:dyDescent="0.25">
      <c r="A725" s="47"/>
      <c r="Q725" s="49"/>
    </row>
    <row r="726" spans="1:17" ht="15.75" customHeight="1" x14ac:dyDescent="0.25">
      <c r="A726" s="47"/>
      <c r="Q726" s="49"/>
    </row>
    <row r="727" spans="1:17" ht="15.75" customHeight="1" x14ac:dyDescent="0.25">
      <c r="A727" s="47"/>
      <c r="Q727" s="49"/>
    </row>
    <row r="728" spans="1:17" ht="15.75" customHeight="1" x14ac:dyDescent="0.25">
      <c r="A728" s="47"/>
      <c r="Q728" s="49"/>
    </row>
    <row r="729" spans="1:17" ht="15.75" customHeight="1" x14ac:dyDescent="0.25">
      <c r="A729" s="47"/>
      <c r="Q729" s="49"/>
    </row>
    <row r="730" spans="1:17" ht="15.75" customHeight="1" x14ac:dyDescent="0.25">
      <c r="A730" s="47"/>
      <c r="Q730" s="49"/>
    </row>
    <row r="731" spans="1:17" ht="15.75" customHeight="1" x14ac:dyDescent="0.25">
      <c r="A731" s="47"/>
      <c r="Q731" s="49"/>
    </row>
    <row r="732" spans="1:17" ht="15.75" customHeight="1" x14ac:dyDescent="0.25">
      <c r="A732" s="47"/>
      <c r="Q732" s="49"/>
    </row>
    <row r="733" spans="1:17" ht="15.75" customHeight="1" x14ac:dyDescent="0.25">
      <c r="A733" s="47"/>
      <c r="Q733" s="49"/>
    </row>
    <row r="734" spans="1:17" ht="15.75" customHeight="1" x14ac:dyDescent="0.25">
      <c r="A734" s="47"/>
      <c r="Q734" s="49"/>
    </row>
    <row r="735" spans="1:17" ht="15.75" customHeight="1" x14ac:dyDescent="0.25">
      <c r="A735" s="47"/>
      <c r="Q735" s="49"/>
    </row>
    <row r="736" spans="1:17" ht="15.75" customHeight="1" x14ac:dyDescent="0.25">
      <c r="A736" s="47"/>
      <c r="Q736" s="49"/>
    </row>
    <row r="737" spans="1:17" ht="15.75" customHeight="1" x14ac:dyDescent="0.25">
      <c r="A737" s="47"/>
      <c r="Q737" s="49"/>
    </row>
    <row r="738" spans="1:17" ht="15.75" customHeight="1" x14ac:dyDescent="0.25">
      <c r="A738" s="47"/>
      <c r="Q738" s="49"/>
    </row>
    <row r="739" spans="1:17" ht="15.75" customHeight="1" x14ac:dyDescent="0.25">
      <c r="A739" s="47"/>
      <c r="Q739" s="49"/>
    </row>
    <row r="740" spans="1:17" ht="15.75" customHeight="1" x14ac:dyDescent="0.25">
      <c r="A740" s="47"/>
      <c r="Q740" s="49"/>
    </row>
    <row r="741" spans="1:17" ht="15.75" customHeight="1" x14ac:dyDescent="0.25">
      <c r="A741" s="47"/>
      <c r="Q741" s="49"/>
    </row>
    <row r="742" spans="1:17" ht="15.75" customHeight="1" x14ac:dyDescent="0.25">
      <c r="A742" s="47"/>
      <c r="Q742" s="49"/>
    </row>
    <row r="743" spans="1:17" ht="15.75" customHeight="1" x14ac:dyDescent="0.25">
      <c r="A743" s="47"/>
      <c r="Q743" s="49"/>
    </row>
    <row r="744" spans="1:17" ht="15.75" customHeight="1" x14ac:dyDescent="0.25">
      <c r="A744" s="47"/>
      <c r="Q744" s="49"/>
    </row>
    <row r="745" spans="1:17" ht="15.75" customHeight="1" x14ac:dyDescent="0.25">
      <c r="A745" s="47"/>
      <c r="Q745" s="49"/>
    </row>
    <row r="746" spans="1:17" ht="15.75" customHeight="1" x14ac:dyDescent="0.25">
      <c r="A746" s="47"/>
      <c r="Q746" s="49"/>
    </row>
    <row r="747" spans="1:17" ht="15.75" customHeight="1" x14ac:dyDescent="0.25">
      <c r="A747" s="47"/>
      <c r="Q747" s="49"/>
    </row>
    <row r="748" spans="1:17" ht="15.75" customHeight="1" x14ac:dyDescent="0.25">
      <c r="A748" s="47"/>
      <c r="Q748" s="49"/>
    </row>
    <row r="749" spans="1:17" ht="15.75" customHeight="1" x14ac:dyDescent="0.25">
      <c r="A749" s="47"/>
      <c r="Q749" s="49"/>
    </row>
    <row r="750" spans="1:17" ht="15.75" customHeight="1" x14ac:dyDescent="0.25">
      <c r="A750" s="47"/>
      <c r="Q750" s="49"/>
    </row>
    <row r="751" spans="1:17" ht="15.75" customHeight="1" x14ac:dyDescent="0.25">
      <c r="A751" s="47"/>
      <c r="Q751" s="49"/>
    </row>
    <row r="752" spans="1:17" ht="15.75" customHeight="1" x14ac:dyDescent="0.25">
      <c r="A752" s="47"/>
      <c r="Q752" s="49"/>
    </row>
    <row r="753" spans="1:17" ht="15.75" customHeight="1" x14ac:dyDescent="0.25">
      <c r="A753" s="47"/>
      <c r="Q753" s="49"/>
    </row>
    <row r="754" spans="1:17" ht="15.75" customHeight="1" x14ac:dyDescent="0.25">
      <c r="A754" s="47"/>
      <c r="Q754" s="49"/>
    </row>
    <row r="755" spans="1:17" ht="15.75" customHeight="1" x14ac:dyDescent="0.25">
      <c r="A755" s="47"/>
      <c r="Q755" s="49"/>
    </row>
    <row r="756" spans="1:17" ht="15.75" customHeight="1" x14ac:dyDescent="0.25">
      <c r="A756" s="47"/>
      <c r="Q756" s="49"/>
    </row>
    <row r="757" spans="1:17" ht="15.75" customHeight="1" x14ac:dyDescent="0.25">
      <c r="A757" s="47"/>
      <c r="Q757" s="49"/>
    </row>
    <row r="758" spans="1:17" ht="15.75" customHeight="1" x14ac:dyDescent="0.25">
      <c r="A758" s="47"/>
      <c r="Q758" s="49"/>
    </row>
    <row r="759" spans="1:17" ht="15.75" customHeight="1" x14ac:dyDescent="0.25">
      <c r="A759" s="47"/>
      <c r="Q759" s="49"/>
    </row>
    <row r="760" spans="1:17" ht="15.75" customHeight="1" x14ac:dyDescent="0.25">
      <c r="A760" s="47"/>
      <c r="Q760" s="49"/>
    </row>
    <row r="761" spans="1:17" ht="15.75" customHeight="1" x14ac:dyDescent="0.25">
      <c r="A761" s="47"/>
      <c r="Q761" s="49"/>
    </row>
    <row r="762" spans="1:17" ht="15.75" customHeight="1" x14ac:dyDescent="0.25">
      <c r="A762" s="47"/>
      <c r="Q762" s="49"/>
    </row>
    <row r="763" spans="1:17" ht="15.75" customHeight="1" x14ac:dyDescent="0.25">
      <c r="A763" s="47"/>
      <c r="Q763" s="49"/>
    </row>
    <row r="764" spans="1:17" ht="15.75" customHeight="1" x14ac:dyDescent="0.25">
      <c r="A764" s="47"/>
      <c r="Q764" s="49"/>
    </row>
    <row r="765" spans="1:17" ht="15.75" customHeight="1" x14ac:dyDescent="0.25">
      <c r="A765" s="47"/>
      <c r="Q765" s="49"/>
    </row>
    <row r="766" spans="1:17" ht="15.75" customHeight="1" x14ac:dyDescent="0.25">
      <c r="A766" s="47"/>
      <c r="Q766" s="49"/>
    </row>
    <row r="767" spans="1:17" ht="15.75" customHeight="1" x14ac:dyDescent="0.25">
      <c r="A767" s="47"/>
      <c r="Q767" s="49"/>
    </row>
    <row r="768" spans="1:17" ht="15.75" customHeight="1" x14ac:dyDescent="0.25">
      <c r="A768" s="47"/>
      <c r="Q768" s="49"/>
    </row>
    <row r="769" spans="1:17" ht="15.75" customHeight="1" x14ac:dyDescent="0.25">
      <c r="A769" s="47"/>
      <c r="Q769" s="49"/>
    </row>
    <row r="770" spans="1:17" ht="15.75" customHeight="1" x14ac:dyDescent="0.25">
      <c r="A770" s="47"/>
      <c r="Q770" s="49"/>
    </row>
    <row r="771" spans="1:17" ht="15.75" customHeight="1" x14ac:dyDescent="0.25">
      <c r="A771" s="47"/>
      <c r="Q771" s="49"/>
    </row>
    <row r="772" spans="1:17" ht="15.75" customHeight="1" x14ac:dyDescent="0.25">
      <c r="A772" s="47"/>
      <c r="Q772" s="49"/>
    </row>
    <row r="773" spans="1:17" ht="15.75" customHeight="1" x14ac:dyDescent="0.25">
      <c r="A773" s="47"/>
      <c r="Q773" s="49"/>
    </row>
    <row r="774" spans="1:17" ht="15.75" customHeight="1" x14ac:dyDescent="0.25">
      <c r="A774" s="47"/>
      <c r="Q774" s="49"/>
    </row>
    <row r="775" spans="1:17" ht="15.75" customHeight="1" x14ac:dyDescent="0.25">
      <c r="A775" s="47"/>
      <c r="Q775" s="49"/>
    </row>
    <row r="776" spans="1:17" ht="15.75" customHeight="1" x14ac:dyDescent="0.25">
      <c r="A776" s="47"/>
      <c r="Q776" s="49"/>
    </row>
    <row r="777" spans="1:17" ht="15.75" customHeight="1" x14ac:dyDescent="0.25">
      <c r="A777" s="47"/>
      <c r="Q777" s="49"/>
    </row>
    <row r="778" spans="1:17" ht="15.75" customHeight="1" x14ac:dyDescent="0.25">
      <c r="A778" s="47"/>
      <c r="Q778" s="49"/>
    </row>
    <row r="779" spans="1:17" ht="15.75" customHeight="1" x14ac:dyDescent="0.25">
      <c r="A779" s="47"/>
      <c r="Q779" s="49"/>
    </row>
    <row r="780" spans="1:17" ht="15.75" customHeight="1" x14ac:dyDescent="0.25">
      <c r="A780" s="47"/>
      <c r="Q780" s="49"/>
    </row>
    <row r="781" spans="1:17" ht="15.75" customHeight="1" x14ac:dyDescent="0.25">
      <c r="A781" s="47"/>
      <c r="Q781" s="49"/>
    </row>
    <row r="782" spans="1:17" ht="15.75" customHeight="1" x14ac:dyDescent="0.25">
      <c r="A782" s="47"/>
      <c r="Q782" s="49"/>
    </row>
    <row r="783" spans="1:17" ht="15.75" customHeight="1" x14ac:dyDescent="0.25">
      <c r="A783" s="47"/>
      <c r="Q783" s="49"/>
    </row>
    <row r="784" spans="1:17" ht="15.75" customHeight="1" x14ac:dyDescent="0.25">
      <c r="A784" s="47"/>
      <c r="Q784" s="49"/>
    </row>
    <row r="785" spans="1:17" ht="15.75" customHeight="1" x14ac:dyDescent="0.25">
      <c r="A785" s="47"/>
      <c r="Q785" s="49"/>
    </row>
    <row r="786" spans="1:17" ht="15.75" customHeight="1" x14ac:dyDescent="0.25">
      <c r="A786" s="47"/>
      <c r="Q786" s="49"/>
    </row>
    <row r="787" spans="1:17" ht="15.75" customHeight="1" x14ac:dyDescent="0.25">
      <c r="A787" s="47"/>
      <c r="Q787" s="49"/>
    </row>
    <row r="788" spans="1:17" ht="15.75" customHeight="1" x14ac:dyDescent="0.25">
      <c r="A788" s="47"/>
      <c r="Q788" s="49"/>
    </row>
    <row r="789" spans="1:17" ht="15.75" customHeight="1" x14ac:dyDescent="0.25">
      <c r="A789" s="47"/>
      <c r="Q789" s="49"/>
    </row>
    <row r="790" spans="1:17" ht="15.75" customHeight="1" x14ac:dyDescent="0.25">
      <c r="A790" s="47"/>
      <c r="Q790" s="49"/>
    </row>
    <row r="791" spans="1:17" ht="15.75" customHeight="1" x14ac:dyDescent="0.25">
      <c r="A791" s="47"/>
      <c r="Q791" s="49"/>
    </row>
    <row r="792" spans="1:17" ht="15.75" customHeight="1" x14ac:dyDescent="0.25">
      <c r="A792" s="47"/>
      <c r="Q792" s="49"/>
    </row>
    <row r="793" spans="1:17" ht="15.75" customHeight="1" x14ac:dyDescent="0.25">
      <c r="A793" s="47"/>
      <c r="Q793" s="49"/>
    </row>
    <row r="794" spans="1:17" ht="15.75" customHeight="1" x14ac:dyDescent="0.25">
      <c r="A794" s="47"/>
      <c r="Q794" s="49"/>
    </row>
    <row r="795" spans="1:17" ht="15.75" customHeight="1" x14ac:dyDescent="0.25">
      <c r="A795" s="47"/>
      <c r="Q795" s="49"/>
    </row>
    <row r="796" spans="1:17" ht="15.75" customHeight="1" x14ac:dyDescent="0.25">
      <c r="A796" s="47"/>
      <c r="Q796" s="49"/>
    </row>
    <row r="797" spans="1:17" ht="15.75" customHeight="1" x14ac:dyDescent="0.25">
      <c r="A797" s="47"/>
      <c r="Q797" s="49"/>
    </row>
    <row r="798" spans="1:17" ht="15.75" customHeight="1" x14ac:dyDescent="0.25">
      <c r="A798" s="47"/>
      <c r="Q798" s="49"/>
    </row>
    <row r="799" spans="1:17" ht="15.75" customHeight="1" x14ac:dyDescent="0.25">
      <c r="A799" s="47"/>
      <c r="Q799" s="49"/>
    </row>
    <row r="800" spans="1:17" ht="15.75" customHeight="1" x14ac:dyDescent="0.25">
      <c r="A800" s="47"/>
      <c r="Q800" s="49"/>
    </row>
    <row r="801" spans="1:17" ht="15.75" customHeight="1" x14ac:dyDescent="0.25">
      <c r="A801" s="47"/>
      <c r="Q801" s="49"/>
    </row>
    <row r="802" spans="1:17" ht="15.75" customHeight="1" x14ac:dyDescent="0.25">
      <c r="A802" s="47"/>
      <c r="Q802" s="49"/>
    </row>
    <row r="803" spans="1:17" ht="15.75" customHeight="1" x14ac:dyDescent="0.25">
      <c r="A803" s="47"/>
      <c r="Q803" s="49"/>
    </row>
    <row r="804" spans="1:17" ht="15.75" customHeight="1" x14ac:dyDescent="0.25">
      <c r="A804" s="47"/>
      <c r="Q804" s="49"/>
    </row>
    <row r="805" spans="1:17" ht="15.75" customHeight="1" x14ac:dyDescent="0.25">
      <c r="A805" s="47"/>
      <c r="Q805" s="49"/>
    </row>
    <row r="806" spans="1:17" ht="15.75" customHeight="1" x14ac:dyDescent="0.25">
      <c r="A806" s="47"/>
      <c r="Q806" s="49"/>
    </row>
    <row r="807" spans="1:17" ht="15.75" customHeight="1" x14ac:dyDescent="0.25">
      <c r="A807" s="47"/>
      <c r="Q807" s="49"/>
    </row>
    <row r="808" spans="1:17" ht="15.75" customHeight="1" x14ac:dyDescent="0.25">
      <c r="A808" s="47"/>
      <c r="Q808" s="49"/>
    </row>
    <row r="809" spans="1:17" ht="15.75" customHeight="1" x14ac:dyDescent="0.25">
      <c r="A809" s="47"/>
      <c r="Q809" s="49"/>
    </row>
    <row r="810" spans="1:17" ht="15.75" customHeight="1" x14ac:dyDescent="0.25">
      <c r="A810" s="47"/>
      <c r="Q810" s="49"/>
    </row>
    <row r="811" spans="1:17" ht="15.75" customHeight="1" x14ac:dyDescent="0.25">
      <c r="A811" s="47"/>
      <c r="Q811" s="49"/>
    </row>
    <row r="812" spans="1:17" ht="15.75" customHeight="1" x14ac:dyDescent="0.25">
      <c r="A812" s="47"/>
      <c r="Q812" s="49"/>
    </row>
    <row r="813" spans="1:17" ht="15.75" customHeight="1" x14ac:dyDescent="0.25">
      <c r="A813" s="47"/>
      <c r="Q813" s="49"/>
    </row>
    <row r="814" spans="1:17" ht="15.75" customHeight="1" x14ac:dyDescent="0.25">
      <c r="A814" s="47"/>
      <c r="Q814" s="49"/>
    </row>
    <row r="815" spans="1:17" ht="15.75" customHeight="1" x14ac:dyDescent="0.25">
      <c r="A815" s="47"/>
      <c r="Q815" s="49"/>
    </row>
    <row r="816" spans="1:17" ht="15.75" customHeight="1" x14ac:dyDescent="0.25">
      <c r="A816" s="47"/>
      <c r="Q816" s="49"/>
    </row>
    <row r="817" spans="1:17" ht="15.75" customHeight="1" x14ac:dyDescent="0.25">
      <c r="A817" s="47"/>
      <c r="Q817" s="49"/>
    </row>
    <row r="818" spans="1:17" ht="15.75" customHeight="1" x14ac:dyDescent="0.25">
      <c r="A818" s="47"/>
      <c r="Q818" s="49"/>
    </row>
    <row r="819" spans="1:17" ht="15.75" customHeight="1" x14ac:dyDescent="0.25">
      <c r="A819" s="47"/>
      <c r="Q819" s="49"/>
    </row>
    <row r="820" spans="1:17" ht="15.75" customHeight="1" x14ac:dyDescent="0.25">
      <c r="A820" s="47"/>
      <c r="Q820" s="49"/>
    </row>
    <row r="821" spans="1:17" ht="15.75" customHeight="1" x14ac:dyDescent="0.25">
      <c r="A821" s="47"/>
      <c r="Q821" s="49"/>
    </row>
    <row r="822" spans="1:17" ht="15.75" customHeight="1" x14ac:dyDescent="0.25">
      <c r="A822" s="47"/>
      <c r="Q822" s="49"/>
    </row>
    <row r="823" spans="1:17" ht="15.75" customHeight="1" x14ac:dyDescent="0.25">
      <c r="A823" s="47"/>
      <c r="Q823" s="49"/>
    </row>
    <row r="824" spans="1:17" ht="15.75" customHeight="1" x14ac:dyDescent="0.25">
      <c r="A824" s="47"/>
      <c r="Q824" s="49"/>
    </row>
    <row r="825" spans="1:17" ht="15.75" customHeight="1" x14ac:dyDescent="0.25">
      <c r="A825" s="47"/>
      <c r="Q825" s="49"/>
    </row>
    <row r="826" spans="1:17" ht="15.75" customHeight="1" x14ac:dyDescent="0.25">
      <c r="A826" s="47"/>
      <c r="Q826" s="49"/>
    </row>
    <row r="827" spans="1:17" ht="15.75" customHeight="1" x14ac:dyDescent="0.25">
      <c r="A827" s="47"/>
      <c r="Q827" s="49"/>
    </row>
    <row r="828" spans="1:17" ht="15.75" customHeight="1" x14ac:dyDescent="0.25">
      <c r="A828" s="47"/>
      <c r="Q828" s="49"/>
    </row>
    <row r="829" spans="1:17" ht="15.75" customHeight="1" x14ac:dyDescent="0.25">
      <c r="A829" s="47"/>
      <c r="Q829" s="49"/>
    </row>
    <row r="830" spans="1:17" ht="15.75" customHeight="1" x14ac:dyDescent="0.25">
      <c r="A830" s="47"/>
      <c r="Q830" s="49"/>
    </row>
    <row r="831" spans="1:17" ht="15.75" customHeight="1" x14ac:dyDescent="0.25">
      <c r="A831" s="47"/>
      <c r="Q831" s="49"/>
    </row>
    <row r="832" spans="1:17" ht="15.75" customHeight="1" x14ac:dyDescent="0.25">
      <c r="A832" s="47"/>
      <c r="Q832" s="49"/>
    </row>
    <row r="833" spans="1:17" ht="15.75" customHeight="1" x14ac:dyDescent="0.25">
      <c r="A833" s="47"/>
      <c r="Q833" s="49"/>
    </row>
    <row r="834" spans="1:17" ht="15.75" customHeight="1" x14ac:dyDescent="0.25">
      <c r="A834" s="47"/>
      <c r="Q834" s="49"/>
    </row>
    <row r="835" spans="1:17" ht="15.75" customHeight="1" x14ac:dyDescent="0.25">
      <c r="A835" s="47"/>
      <c r="Q835" s="49"/>
    </row>
    <row r="836" spans="1:17" ht="15.75" customHeight="1" x14ac:dyDescent="0.25">
      <c r="A836" s="47"/>
      <c r="Q836" s="49"/>
    </row>
    <row r="837" spans="1:17" ht="15.75" customHeight="1" x14ac:dyDescent="0.25">
      <c r="A837" s="47"/>
      <c r="Q837" s="49"/>
    </row>
    <row r="838" spans="1:17" ht="15.75" customHeight="1" x14ac:dyDescent="0.25">
      <c r="A838" s="47"/>
      <c r="Q838" s="49"/>
    </row>
    <row r="839" spans="1:17" ht="15.75" customHeight="1" x14ac:dyDescent="0.25">
      <c r="A839" s="47"/>
      <c r="Q839" s="49"/>
    </row>
    <row r="840" spans="1:17" ht="15.75" customHeight="1" x14ac:dyDescent="0.25">
      <c r="A840" s="47"/>
      <c r="Q840" s="49"/>
    </row>
    <row r="841" spans="1:17" ht="15.75" customHeight="1" x14ac:dyDescent="0.25">
      <c r="A841" s="47"/>
      <c r="Q841" s="49"/>
    </row>
    <row r="842" spans="1:17" ht="15.75" customHeight="1" x14ac:dyDescent="0.25">
      <c r="A842" s="47"/>
      <c r="Q842" s="49"/>
    </row>
    <row r="843" spans="1:17" ht="15.75" customHeight="1" x14ac:dyDescent="0.25">
      <c r="A843" s="47"/>
      <c r="Q843" s="49"/>
    </row>
    <row r="844" spans="1:17" ht="15.75" customHeight="1" x14ac:dyDescent="0.25">
      <c r="A844" s="47"/>
      <c r="Q844" s="49"/>
    </row>
    <row r="845" spans="1:17" ht="15.75" customHeight="1" x14ac:dyDescent="0.25">
      <c r="A845" s="47"/>
      <c r="Q845" s="49"/>
    </row>
    <row r="846" spans="1:17" ht="15.75" customHeight="1" x14ac:dyDescent="0.25">
      <c r="A846" s="47"/>
      <c r="Q846" s="49"/>
    </row>
    <row r="847" spans="1:17" ht="15.75" customHeight="1" x14ac:dyDescent="0.25">
      <c r="A847" s="47"/>
      <c r="Q847" s="49"/>
    </row>
    <row r="848" spans="1:17" ht="15.75" customHeight="1" x14ac:dyDescent="0.25">
      <c r="A848" s="47"/>
      <c r="Q848" s="49"/>
    </row>
    <row r="849" spans="1:17" ht="15.75" customHeight="1" x14ac:dyDescent="0.25">
      <c r="A849" s="47"/>
      <c r="Q849" s="49"/>
    </row>
    <row r="850" spans="1:17" ht="15.75" customHeight="1" x14ac:dyDescent="0.25">
      <c r="A850" s="47"/>
      <c r="Q850" s="49"/>
    </row>
    <row r="851" spans="1:17" ht="15.75" customHeight="1" x14ac:dyDescent="0.25">
      <c r="A851" s="47"/>
      <c r="Q851" s="49"/>
    </row>
    <row r="852" spans="1:17" ht="15.75" customHeight="1" x14ac:dyDescent="0.25">
      <c r="A852" s="47"/>
      <c r="Q852" s="49"/>
    </row>
    <row r="853" spans="1:17" ht="15.75" customHeight="1" x14ac:dyDescent="0.25">
      <c r="A853" s="47"/>
      <c r="Q853" s="49"/>
    </row>
    <row r="854" spans="1:17" ht="15.75" customHeight="1" x14ac:dyDescent="0.25">
      <c r="A854" s="47"/>
      <c r="Q854" s="49"/>
    </row>
    <row r="855" spans="1:17" ht="15.75" customHeight="1" x14ac:dyDescent="0.25">
      <c r="A855" s="47"/>
      <c r="Q855" s="49"/>
    </row>
    <row r="856" spans="1:17" ht="15.75" customHeight="1" x14ac:dyDescent="0.25">
      <c r="A856" s="47"/>
      <c r="Q856" s="49"/>
    </row>
    <row r="857" spans="1:17" ht="15.75" customHeight="1" x14ac:dyDescent="0.25">
      <c r="A857" s="47"/>
      <c r="Q857" s="49"/>
    </row>
    <row r="858" spans="1:17" ht="15.75" customHeight="1" x14ac:dyDescent="0.25">
      <c r="A858" s="47"/>
      <c r="Q858" s="49"/>
    </row>
    <row r="859" spans="1:17" ht="15.75" customHeight="1" x14ac:dyDescent="0.25">
      <c r="A859" s="47"/>
      <c r="Q859" s="49"/>
    </row>
    <row r="860" spans="1:17" ht="15.75" customHeight="1" x14ac:dyDescent="0.25">
      <c r="A860" s="47"/>
      <c r="Q860" s="49"/>
    </row>
    <row r="861" spans="1:17" ht="15.75" customHeight="1" x14ac:dyDescent="0.25">
      <c r="A861" s="47"/>
      <c r="Q861" s="49"/>
    </row>
    <row r="862" spans="1:17" ht="15.75" customHeight="1" x14ac:dyDescent="0.25">
      <c r="A862" s="47"/>
      <c r="Q862" s="49"/>
    </row>
    <row r="863" spans="1:17" ht="15.75" customHeight="1" x14ac:dyDescent="0.25">
      <c r="A863" s="47"/>
      <c r="Q863" s="49"/>
    </row>
    <row r="864" spans="1:17" ht="15.75" customHeight="1" x14ac:dyDescent="0.25">
      <c r="A864" s="47"/>
      <c r="Q864" s="49"/>
    </row>
    <row r="865" spans="1:17" ht="15.75" customHeight="1" x14ac:dyDescent="0.25">
      <c r="A865" s="47"/>
      <c r="Q865" s="49"/>
    </row>
    <row r="866" spans="1:17" ht="15.75" customHeight="1" x14ac:dyDescent="0.25">
      <c r="A866" s="47"/>
      <c r="Q866" s="49"/>
    </row>
    <row r="867" spans="1:17" ht="15.75" customHeight="1" x14ac:dyDescent="0.25">
      <c r="A867" s="47"/>
      <c r="Q867" s="49"/>
    </row>
    <row r="868" spans="1:17" ht="15.75" customHeight="1" x14ac:dyDescent="0.25">
      <c r="A868" s="47"/>
      <c r="Q868" s="49"/>
    </row>
    <row r="869" spans="1:17" ht="15.75" customHeight="1" x14ac:dyDescent="0.25">
      <c r="A869" s="47"/>
      <c r="Q869" s="49"/>
    </row>
    <row r="870" spans="1:17" ht="15.75" customHeight="1" x14ac:dyDescent="0.25">
      <c r="A870" s="47"/>
      <c r="Q870" s="49"/>
    </row>
    <row r="871" spans="1:17" ht="15.75" customHeight="1" x14ac:dyDescent="0.25">
      <c r="A871" s="47"/>
      <c r="Q871" s="49"/>
    </row>
    <row r="872" spans="1:17" ht="15.75" customHeight="1" x14ac:dyDescent="0.25">
      <c r="A872" s="47"/>
      <c r="Q872" s="49"/>
    </row>
    <row r="873" spans="1:17" ht="15.75" customHeight="1" x14ac:dyDescent="0.25">
      <c r="A873" s="47"/>
      <c r="Q873" s="49"/>
    </row>
    <row r="874" spans="1:17" ht="15.75" customHeight="1" x14ac:dyDescent="0.25">
      <c r="A874" s="47"/>
      <c r="Q874" s="49"/>
    </row>
    <row r="875" spans="1:17" ht="15.75" customHeight="1" x14ac:dyDescent="0.25">
      <c r="A875" s="47"/>
      <c r="Q875" s="49"/>
    </row>
    <row r="876" spans="1:17" ht="15.75" customHeight="1" x14ac:dyDescent="0.25">
      <c r="A876" s="47"/>
      <c r="Q876" s="49"/>
    </row>
    <row r="877" spans="1:17" ht="15.75" customHeight="1" x14ac:dyDescent="0.25">
      <c r="A877" s="47"/>
      <c r="Q877" s="49"/>
    </row>
    <row r="878" spans="1:17" ht="15.75" customHeight="1" x14ac:dyDescent="0.25">
      <c r="A878" s="47"/>
      <c r="Q878" s="49"/>
    </row>
    <row r="879" spans="1:17" ht="15.75" customHeight="1" x14ac:dyDescent="0.25">
      <c r="A879" s="47"/>
      <c r="Q879" s="49"/>
    </row>
    <row r="880" spans="1:17" ht="15.75" customHeight="1" x14ac:dyDescent="0.25">
      <c r="A880" s="47"/>
      <c r="Q880" s="49"/>
    </row>
    <row r="881" spans="1:17" ht="15.75" customHeight="1" x14ac:dyDescent="0.25">
      <c r="A881" s="47"/>
      <c r="Q881" s="49"/>
    </row>
    <row r="882" spans="1:17" ht="15.75" customHeight="1" x14ac:dyDescent="0.25">
      <c r="A882" s="47"/>
      <c r="Q882" s="49"/>
    </row>
    <row r="883" spans="1:17" ht="15.75" customHeight="1" x14ac:dyDescent="0.25">
      <c r="A883" s="47"/>
      <c r="Q883" s="49"/>
    </row>
    <row r="884" spans="1:17" ht="15.75" customHeight="1" x14ac:dyDescent="0.25">
      <c r="A884" s="47"/>
      <c r="Q884" s="49"/>
    </row>
    <row r="885" spans="1:17" ht="15.75" customHeight="1" x14ac:dyDescent="0.25">
      <c r="A885" s="47"/>
      <c r="Q885" s="49"/>
    </row>
    <row r="886" spans="1:17" ht="15.75" customHeight="1" x14ac:dyDescent="0.25">
      <c r="A886" s="47"/>
      <c r="Q886" s="49"/>
    </row>
    <row r="887" spans="1:17" ht="15.75" customHeight="1" x14ac:dyDescent="0.25">
      <c r="A887" s="47"/>
      <c r="Q887" s="49"/>
    </row>
    <row r="888" spans="1:17" ht="15.75" customHeight="1" x14ac:dyDescent="0.25">
      <c r="A888" s="47"/>
      <c r="Q888" s="49"/>
    </row>
    <row r="889" spans="1:17" ht="15.75" customHeight="1" x14ac:dyDescent="0.25">
      <c r="A889" s="47"/>
      <c r="Q889" s="49"/>
    </row>
    <row r="890" spans="1:17" ht="15.75" customHeight="1" x14ac:dyDescent="0.25">
      <c r="A890" s="47"/>
      <c r="Q890" s="49"/>
    </row>
    <row r="891" spans="1:17" ht="15.75" customHeight="1" x14ac:dyDescent="0.25">
      <c r="A891" s="47"/>
      <c r="Q891" s="49"/>
    </row>
    <row r="892" spans="1:17" ht="15.75" customHeight="1" x14ac:dyDescent="0.25">
      <c r="A892" s="47"/>
      <c r="Q892" s="49"/>
    </row>
    <row r="893" spans="1:17" ht="15.75" customHeight="1" x14ac:dyDescent="0.25">
      <c r="A893" s="47"/>
      <c r="Q893" s="49"/>
    </row>
    <row r="894" spans="1:17" ht="15.75" customHeight="1" x14ac:dyDescent="0.25">
      <c r="A894" s="47"/>
      <c r="Q894" s="49"/>
    </row>
    <row r="895" spans="1:17" ht="15.75" customHeight="1" x14ac:dyDescent="0.25">
      <c r="A895" s="47"/>
      <c r="Q895" s="49"/>
    </row>
    <row r="896" spans="1:17" ht="15.75" customHeight="1" x14ac:dyDescent="0.25">
      <c r="A896" s="47"/>
      <c r="Q896" s="49"/>
    </row>
    <row r="897" spans="1:17" ht="15.75" customHeight="1" x14ac:dyDescent="0.25">
      <c r="A897" s="47"/>
      <c r="Q897" s="49"/>
    </row>
    <row r="898" spans="1:17" ht="15.75" customHeight="1" x14ac:dyDescent="0.25">
      <c r="A898" s="47"/>
      <c r="Q898" s="49"/>
    </row>
    <row r="899" spans="1:17" ht="15.75" customHeight="1" x14ac:dyDescent="0.25">
      <c r="A899" s="47"/>
      <c r="Q899" s="49"/>
    </row>
    <row r="900" spans="1:17" ht="15.75" customHeight="1" x14ac:dyDescent="0.25">
      <c r="A900" s="47"/>
      <c r="Q900" s="49"/>
    </row>
    <row r="901" spans="1:17" ht="15.75" customHeight="1" x14ac:dyDescent="0.25">
      <c r="A901" s="47"/>
      <c r="Q901" s="49"/>
    </row>
    <row r="902" spans="1:17" ht="15.75" customHeight="1" x14ac:dyDescent="0.25">
      <c r="A902" s="47"/>
      <c r="Q902" s="49"/>
    </row>
    <row r="903" spans="1:17" ht="15.75" customHeight="1" x14ac:dyDescent="0.25">
      <c r="A903" s="47"/>
      <c r="Q903" s="49"/>
    </row>
    <row r="904" spans="1:17" ht="15.75" customHeight="1" x14ac:dyDescent="0.25">
      <c r="A904" s="47"/>
      <c r="Q904" s="49"/>
    </row>
    <row r="905" spans="1:17" ht="15.75" customHeight="1" x14ac:dyDescent="0.25">
      <c r="A905" s="47"/>
      <c r="Q905" s="49"/>
    </row>
    <row r="906" spans="1:17" ht="15.75" customHeight="1" x14ac:dyDescent="0.25">
      <c r="A906" s="47"/>
      <c r="Q906" s="49"/>
    </row>
    <row r="907" spans="1:17" ht="15.75" customHeight="1" x14ac:dyDescent="0.25">
      <c r="A907" s="47"/>
      <c r="Q907" s="49"/>
    </row>
    <row r="908" spans="1:17" ht="15.75" customHeight="1" x14ac:dyDescent="0.25">
      <c r="A908" s="47"/>
      <c r="Q908" s="49"/>
    </row>
    <row r="909" spans="1:17" ht="15.75" customHeight="1" x14ac:dyDescent="0.25">
      <c r="A909" s="47"/>
      <c r="Q909" s="49"/>
    </row>
    <row r="910" spans="1:17" ht="15.75" customHeight="1" x14ac:dyDescent="0.25">
      <c r="A910" s="47"/>
      <c r="Q910" s="49"/>
    </row>
    <row r="911" spans="1:17" ht="15.75" customHeight="1" x14ac:dyDescent="0.25">
      <c r="A911" s="47"/>
      <c r="Q911" s="49"/>
    </row>
    <row r="912" spans="1:17" ht="15.75" customHeight="1" x14ac:dyDescent="0.25">
      <c r="A912" s="47"/>
      <c r="Q912" s="49"/>
    </row>
    <row r="913" spans="1:17" ht="15.75" customHeight="1" x14ac:dyDescent="0.25">
      <c r="A913" s="47"/>
      <c r="Q913" s="49"/>
    </row>
    <row r="914" spans="1:17" ht="15.75" customHeight="1" x14ac:dyDescent="0.25">
      <c r="A914" s="47"/>
      <c r="Q914" s="49"/>
    </row>
    <row r="915" spans="1:17" ht="15.75" customHeight="1" x14ac:dyDescent="0.25">
      <c r="A915" s="47"/>
      <c r="Q915" s="49"/>
    </row>
    <row r="916" spans="1:17" ht="15.75" customHeight="1" x14ac:dyDescent="0.25">
      <c r="A916" s="47"/>
      <c r="Q916" s="49"/>
    </row>
    <row r="917" spans="1:17" ht="15.75" customHeight="1" x14ac:dyDescent="0.25">
      <c r="A917" s="47"/>
      <c r="Q917" s="49"/>
    </row>
    <row r="918" spans="1:17" ht="15.75" customHeight="1" x14ac:dyDescent="0.25">
      <c r="A918" s="47"/>
      <c r="Q918" s="49"/>
    </row>
    <row r="919" spans="1:17" ht="15.75" customHeight="1" x14ac:dyDescent="0.25">
      <c r="A919" s="47"/>
      <c r="Q919" s="49"/>
    </row>
    <row r="920" spans="1:17" ht="15.75" customHeight="1" x14ac:dyDescent="0.25">
      <c r="A920" s="47"/>
      <c r="Q920" s="49"/>
    </row>
    <row r="921" spans="1:17" ht="15.75" customHeight="1" x14ac:dyDescent="0.25">
      <c r="A921" s="47"/>
      <c r="Q921" s="49"/>
    </row>
    <row r="922" spans="1:17" ht="15.75" customHeight="1" x14ac:dyDescent="0.25">
      <c r="A922" s="47"/>
      <c r="Q922" s="49"/>
    </row>
    <row r="923" spans="1:17" ht="15.75" customHeight="1" x14ac:dyDescent="0.25">
      <c r="A923" s="47"/>
      <c r="Q923" s="49"/>
    </row>
    <row r="924" spans="1:17" ht="15.75" customHeight="1" x14ac:dyDescent="0.25">
      <c r="A924" s="47"/>
      <c r="Q924" s="49"/>
    </row>
    <row r="925" spans="1:17" ht="15.75" customHeight="1" x14ac:dyDescent="0.25">
      <c r="A925" s="47"/>
      <c r="Q925" s="49"/>
    </row>
    <row r="926" spans="1:17" ht="15.75" customHeight="1" x14ac:dyDescent="0.25">
      <c r="A926" s="47"/>
      <c r="Q926" s="49"/>
    </row>
    <row r="927" spans="1:17" ht="15.75" customHeight="1" x14ac:dyDescent="0.25">
      <c r="A927" s="47"/>
      <c r="Q927" s="49"/>
    </row>
    <row r="928" spans="1:17" ht="15.75" customHeight="1" x14ac:dyDescent="0.25">
      <c r="A928" s="47"/>
      <c r="Q928" s="49"/>
    </row>
    <row r="929" spans="1:17" ht="15.75" customHeight="1" x14ac:dyDescent="0.25">
      <c r="A929" s="47"/>
      <c r="Q929" s="49"/>
    </row>
    <row r="930" spans="1:17" ht="15.75" customHeight="1" x14ac:dyDescent="0.25">
      <c r="A930" s="47"/>
      <c r="Q930" s="49"/>
    </row>
    <row r="931" spans="1:17" ht="15.75" customHeight="1" x14ac:dyDescent="0.25">
      <c r="A931" s="47"/>
      <c r="Q931" s="49"/>
    </row>
    <row r="932" spans="1:17" ht="15.75" customHeight="1" x14ac:dyDescent="0.25">
      <c r="A932" s="47"/>
      <c r="Q932" s="49"/>
    </row>
    <row r="933" spans="1:17" ht="15.75" customHeight="1" x14ac:dyDescent="0.25">
      <c r="A933" s="47"/>
      <c r="Q933" s="49"/>
    </row>
    <row r="934" spans="1:17" ht="15.75" customHeight="1" x14ac:dyDescent="0.25">
      <c r="A934" s="47"/>
      <c r="Q934" s="49"/>
    </row>
    <row r="935" spans="1:17" ht="15.75" customHeight="1" x14ac:dyDescent="0.25">
      <c r="A935" s="47"/>
      <c r="Q935" s="49"/>
    </row>
    <row r="936" spans="1:17" ht="15.75" customHeight="1" x14ac:dyDescent="0.25">
      <c r="A936" s="47"/>
      <c r="Q936" s="49"/>
    </row>
    <row r="937" spans="1:17" ht="15.75" customHeight="1" x14ac:dyDescent="0.25">
      <c r="A937" s="47"/>
      <c r="Q937" s="49"/>
    </row>
    <row r="938" spans="1:17" ht="15.75" customHeight="1" x14ac:dyDescent="0.25">
      <c r="A938" s="47"/>
      <c r="Q938" s="49"/>
    </row>
    <row r="939" spans="1:17" ht="15.75" customHeight="1" x14ac:dyDescent="0.25">
      <c r="A939" s="47"/>
      <c r="Q939" s="49"/>
    </row>
    <row r="940" spans="1:17" ht="15.75" customHeight="1" x14ac:dyDescent="0.25">
      <c r="A940" s="47"/>
      <c r="Q940" s="49"/>
    </row>
    <row r="941" spans="1:17" ht="15.75" customHeight="1" x14ac:dyDescent="0.25">
      <c r="A941" s="47"/>
      <c r="Q941" s="49"/>
    </row>
    <row r="942" spans="1:17" ht="15.75" customHeight="1" x14ac:dyDescent="0.25">
      <c r="A942" s="47"/>
      <c r="Q942" s="49"/>
    </row>
    <row r="943" spans="1:17" ht="15.75" customHeight="1" x14ac:dyDescent="0.25">
      <c r="A943" s="47"/>
      <c r="Q943" s="49"/>
    </row>
    <row r="944" spans="1:17" ht="15.75" customHeight="1" x14ac:dyDescent="0.25">
      <c r="A944" s="47"/>
      <c r="Q944" s="49"/>
    </row>
    <row r="945" spans="1:17" ht="15.75" customHeight="1" x14ac:dyDescent="0.25">
      <c r="A945" s="47"/>
      <c r="Q945" s="49"/>
    </row>
    <row r="946" spans="1:17" ht="15.75" customHeight="1" x14ac:dyDescent="0.25">
      <c r="A946" s="47"/>
      <c r="Q946" s="49"/>
    </row>
    <row r="947" spans="1:17" ht="15.75" customHeight="1" x14ac:dyDescent="0.25">
      <c r="A947" s="47"/>
      <c r="Q947" s="49"/>
    </row>
    <row r="948" spans="1:17" ht="15.75" customHeight="1" x14ac:dyDescent="0.25">
      <c r="A948" s="47"/>
      <c r="Q948" s="49"/>
    </row>
    <row r="949" spans="1:17" ht="15.75" customHeight="1" x14ac:dyDescent="0.25">
      <c r="A949" s="47"/>
      <c r="Q949" s="49"/>
    </row>
    <row r="950" spans="1:17" ht="15.75" customHeight="1" x14ac:dyDescent="0.25">
      <c r="A950" s="47"/>
      <c r="Q950" s="49"/>
    </row>
    <row r="951" spans="1:17" ht="15.75" customHeight="1" x14ac:dyDescent="0.25">
      <c r="A951" s="47"/>
      <c r="Q951" s="49"/>
    </row>
    <row r="952" spans="1:17" ht="15.75" customHeight="1" x14ac:dyDescent="0.25">
      <c r="A952" s="47"/>
      <c r="Q952" s="49"/>
    </row>
    <row r="953" spans="1:17" ht="15.75" customHeight="1" x14ac:dyDescent="0.25">
      <c r="A953" s="47"/>
      <c r="Q953" s="49"/>
    </row>
    <row r="954" spans="1:17" ht="15.75" customHeight="1" x14ac:dyDescent="0.25">
      <c r="A954" s="47"/>
      <c r="Q954" s="49"/>
    </row>
    <row r="955" spans="1:17" ht="15.75" customHeight="1" x14ac:dyDescent="0.25">
      <c r="A955" s="47"/>
      <c r="Q955" s="49"/>
    </row>
    <row r="956" spans="1:17" ht="15.75" customHeight="1" x14ac:dyDescent="0.25">
      <c r="A956" s="47"/>
      <c r="Q956" s="49"/>
    </row>
    <row r="957" spans="1:17" ht="15.75" customHeight="1" x14ac:dyDescent="0.25">
      <c r="A957" s="47"/>
      <c r="Q957" s="49"/>
    </row>
    <row r="958" spans="1:17" ht="15.75" customHeight="1" x14ac:dyDescent="0.25">
      <c r="A958" s="47"/>
      <c r="Q958" s="49"/>
    </row>
    <row r="959" spans="1:17" ht="15.75" customHeight="1" x14ac:dyDescent="0.25">
      <c r="A959" s="47"/>
      <c r="Q959" s="49"/>
    </row>
    <row r="960" spans="1:17" ht="15.75" customHeight="1" x14ac:dyDescent="0.25">
      <c r="A960" s="47"/>
      <c r="Q960" s="49"/>
    </row>
    <row r="961" spans="1:17" ht="15.75" customHeight="1" x14ac:dyDescent="0.25">
      <c r="A961" s="47"/>
      <c r="Q961" s="49"/>
    </row>
    <row r="962" spans="1:17" ht="15.75" customHeight="1" x14ac:dyDescent="0.25">
      <c r="A962" s="47"/>
      <c r="Q962" s="49"/>
    </row>
    <row r="963" spans="1:17" ht="15.75" customHeight="1" x14ac:dyDescent="0.25">
      <c r="A963" s="47"/>
      <c r="Q963" s="49"/>
    </row>
    <row r="964" spans="1:17" ht="15.75" customHeight="1" x14ac:dyDescent="0.25">
      <c r="A964" s="47"/>
      <c r="Q964" s="49"/>
    </row>
    <row r="965" spans="1:17" ht="15.75" customHeight="1" x14ac:dyDescent="0.25">
      <c r="A965" s="47"/>
      <c r="Q965" s="49"/>
    </row>
    <row r="966" spans="1:17" ht="15.75" customHeight="1" x14ac:dyDescent="0.25">
      <c r="A966" s="47"/>
      <c r="Q966" s="49"/>
    </row>
    <row r="967" spans="1:17" ht="15.75" customHeight="1" x14ac:dyDescent="0.25">
      <c r="A967" s="47"/>
      <c r="Q967" s="49"/>
    </row>
    <row r="968" spans="1:17" ht="15.75" customHeight="1" x14ac:dyDescent="0.25">
      <c r="A968" s="47"/>
      <c r="Q968" s="49"/>
    </row>
    <row r="969" spans="1:17" ht="15.75" customHeight="1" x14ac:dyDescent="0.25">
      <c r="A969" s="47"/>
      <c r="Q969" s="49"/>
    </row>
    <row r="970" spans="1:17" ht="15.75" customHeight="1" x14ac:dyDescent="0.25">
      <c r="A970" s="47"/>
      <c r="Q970" s="49"/>
    </row>
    <row r="971" spans="1:17" ht="15.75" customHeight="1" x14ac:dyDescent="0.25">
      <c r="A971" s="47"/>
      <c r="Q971" s="49"/>
    </row>
    <row r="972" spans="1:17" ht="15.75" customHeight="1" x14ac:dyDescent="0.25">
      <c r="A972" s="47"/>
      <c r="Q972" s="49"/>
    </row>
    <row r="973" spans="1:17" ht="15.75" customHeight="1" x14ac:dyDescent="0.25">
      <c r="A973" s="47"/>
      <c r="Q973" s="49"/>
    </row>
    <row r="974" spans="1:17" ht="15.75" customHeight="1" x14ac:dyDescent="0.25">
      <c r="A974" s="47"/>
      <c r="Q974" s="49"/>
    </row>
    <row r="975" spans="1:17" ht="15.75" customHeight="1" x14ac:dyDescent="0.25">
      <c r="A975" s="47"/>
      <c r="Q975" s="49"/>
    </row>
    <row r="976" spans="1:17" ht="15.75" customHeight="1" x14ac:dyDescent="0.25">
      <c r="A976" s="47"/>
      <c r="Q976" s="49"/>
    </row>
    <row r="977" spans="1:17" ht="15.75" customHeight="1" x14ac:dyDescent="0.25">
      <c r="A977" s="47"/>
      <c r="Q977" s="49"/>
    </row>
    <row r="978" spans="1:17" ht="15.75" customHeight="1" x14ac:dyDescent="0.25">
      <c r="A978" s="47"/>
      <c r="Q978" s="49"/>
    </row>
    <row r="979" spans="1:17" ht="15.75" customHeight="1" x14ac:dyDescent="0.25">
      <c r="A979" s="47"/>
      <c r="Q979" s="49"/>
    </row>
    <row r="980" spans="1:17" ht="15.75" customHeight="1" x14ac:dyDescent="0.25">
      <c r="A980" s="47"/>
      <c r="Q980" s="49"/>
    </row>
    <row r="981" spans="1:17" ht="15.75" customHeight="1" x14ac:dyDescent="0.25">
      <c r="A981" s="47"/>
      <c r="Q981" s="49"/>
    </row>
    <row r="982" spans="1:17" ht="15.75" customHeight="1" x14ac:dyDescent="0.25">
      <c r="A982" s="47"/>
      <c r="Q982" s="49"/>
    </row>
    <row r="983" spans="1:17" ht="15.75" customHeight="1" x14ac:dyDescent="0.25">
      <c r="A983" s="47"/>
      <c r="Q983" s="49"/>
    </row>
    <row r="984" spans="1:17" ht="15.75" customHeight="1" x14ac:dyDescent="0.25">
      <c r="A984" s="47"/>
      <c r="Q984" s="49"/>
    </row>
    <row r="985" spans="1:17" ht="15.75" customHeight="1" x14ac:dyDescent="0.25">
      <c r="A985" s="47"/>
      <c r="Q985" s="49"/>
    </row>
    <row r="986" spans="1:17" ht="15.75" customHeight="1" x14ac:dyDescent="0.25">
      <c r="A986" s="47"/>
      <c r="Q986" s="49"/>
    </row>
    <row r="987" spans="1:17" ht="15.75" customHeight="1" x14ac:dyDescent="0.25">
      <c r="A987" s="47"/>
      <c r="Q987" s="49"/>
    </row>
    <row r="988" spans="1:17" ht="15.75" customHeight="1" x14ac:dyDescent="0.25">
      <c r="A988" s="47"/>
      <c r="Q988" s="49"/>
    </row>
    <row r="989" spans="1:17" ht="15.75" customHeight="1" x14ac:dyDescent="0.25">
      <c r="A989" s="47"/>
      <c r="Q989" s="49"/>
    </row>
    <row r="990" spans="1:17" ht="15.75" customHeight="1" x14ac:dyDescent="0.25">
      <c r="A990" s="47"/>
      <c r="Q990" s="49"/>
    </row>
    <row r="991" spans="1:17" ht="15.75" customHeight="1" x14ac:dyDescent="0.25">
      <c r="A991" s="47"/>
      <c r="Q991" s="49"/>
    </row>
    <row r="992" spans="1:17" ht="15.75" customHeight="1" x14ac:dyDescent="0.25">
      <c r="A992" s="47"/>
      <c r="Q992" s="49"/>
    </row>
    <row r="993" spans="1:17" ht="15.75" customHeight="1" x14ac:dyDescent="0.25">
      <c r="A993" s="47"/>
      <c r="Q993" s="49"/>
    </row>
    <row r="994" spans="1:17" ht="15.75" customHeight="1" x14ac:dyDescent="0.25">
      <c r="A994" s="47"/>
      <c r="Q994" s="49"/>
    </row>
    <row r="995" spans="1:17" ht="15.75" customHeight="1" x14ac:dyDescent="0.25">
      <c r="A995" s="47"/>
      <c r="Q995" s="49"/>
    </row>
    <row r="996" spans="1:17" ht="15.75" customHeight="1" x14ac:dyDescent="0.25">
      <c r="A996" s="47"/>
      <c r="Q996" s="49"/>
    </row>
    <row r="997" spans="1:17" ht="15.75" customHeight="1" x14ac:dyDescent="0.25">
      <c r="A997" s="47"/>
      <c r="Q997" s="49"/>
    </row>
    <row r="998" spans="1:17" ht="15.75" customHeight="1" x14ac:dyDescent="0.25">
      <c r="A998" s="47"/>
      <c r="Q998" s="49"/>
    </row>
    <row r="999" spans="1:17" ht="15.75" customHeight="1" x14ac:dyDescent="0.25">
      <c r="A999" s="47"/>
      <c r="Q999" s="49"/>
    </row>
    <row r="1000" spans="1:17" ht="15.75" customHeight="1" x14ac:dyDescent="0.25">
      <c r="A1000" s="47"/>
      <c r="Q1000" s="49"/>
    </row>
  </sheetData>
  <mergeCells count="1">
    <mergeCell ref="P32:Q3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 x14ac:dyDescent="0.2"/>
  <cols>
    <col min="1" max="1" width="16.7109375" customWidth="1"/>
    <col min="2" max="2" width="11.7109375" customWidth="1"/>
    <col min="3" max="3" width="9.140625" customWidth="1"/>
    <col min="4" max="4" width="11.7109375" customWidth="1"/>
    <col min="5" max="5" width="11" customWidth="1"/>
    <col min="6" max="6" width="10" customWidth="1"/>
    <col min="7" max="7" width="11.42578125" customWidth="1"/>
    <col min="8" max="9" width="11" customWidth="1"/>
    <col min="10" max="10" width="6.7109375" customWidth="1"/>
    <col min="11" max="11" width="8.7109375" customWidth="1"/>
    <col min="12" max="26" width="8" customWidth="1"/>
  </cols>
  <sheetData>
    <row r="1" spans="1:11" ht="15" customHeight="1" x14ac:dyDescent="0.2">
      <c r="A1" s="159" t="s">
        <v>7</v>
      </c>
      <c r="B1" s="159" t="s">
        <v>154</v>
      </c>
      <c r="C1" s="159" t="s">
        <v>155</v>
      </c>
      <c r="D1" s="159" t="s">
        <v>156</v>
      </c>
      <c r="E1" s="160" t="s">
        <v>157</v>
      </c>
      <c r="F1" s="161" t="s">
        <v>158</v>
      </c>
      <c r="G1" s="161" t="s">
        <v>159</v>
      </c>
      <c r="H1" s="161" t="s">
        <v>160</v>
      </c>
      <c r="I1" s="162" t="s">
        <v>161</v>
      </c>
      <c r="J1" s="159" t="s">
        <v>156</v>
      </c>
      <c r="K1" s="159" t="s">
        <v>156</v>
      </c>
    </row>
    <row r="2" spans="1:11" ht="15" customHeight="1" x14ac:dyDescent="0.2">
      <c r="A2" s="159"/>
      <c r="B2" s="159" t="s">
        <v>62</v>
      </c>
      <c r="C2" s="159" t="s">
        <v>162</v>
      </c>
      <c r="D2" s="159" t="s">
        <v>62</v>
      </c>
      <c r="E2" s="160" t="s">
        <v>163</v>
      </c>
      <c r="F2" s="163" t="s">
        <v>157</v>
      </c>
      <c r="G2" s="163" t="s">
        <v>163</v>
      </c>
      <c r="H2" s="163" t="s">
        <v>164</v>
      </c>
      <c r="I2" s="162" t="s">
        <v>163</v>
      </c>
      <c r="J2" s="159" t="s">
        <v>165</v>
      </c>
      <c r="K2" s="159" t="s">
        <v>166</v>
      </c>
    </row>
    <row r="3" spans="1:11" ht="15" customHeight="1" x14ac:dyDescent="0.2">
      <c r="A3" s="164" t="s">
        <v>97</v>
      </c>
      <c r="B3" s="75">
        <v>1940</v>
      </c>
      <c r="C3" s="64">
        <v>65</v>
      </c>
      <c r="D3" s="64">
        <f t="shared" ref="D3:D23" si="0">B3+C3</f>
        <v>2005</v>
      </c>
      <c r="E3" s="64">
        <v>1</v>
      </c>
      <c r="F3" s="64">
        <v>3</v>
      </c>
      <c r="G3" s="64">
        <v>3.5</v>
      </c>
      <c r="H3" s="134">
        <v>2</v>
      </c>
      <c r="I3" s="64">
        <v>2</v>
      </c>
      <c r="J3" s="165">
        <f t="shared" ref="J3:J25" si="1">SUM(E3:I3)</f>
        <v>11.5</v>
      </c>
      <c r="K3" s="166">
        <v>1</v>
      </c>
    </row>
    <row r="4" spans="1:11" ht="15" customHeight="1" x14ac:dyDescent="0.2">
      <c r="A4" s="164" t="s">
        <v>98</v>
      </c>
      <c r="B4" s="75">
        <v>949</v>
      </c>
      <c r="C4" s="75">
        <v>65</v>
      </c>
      <c r="D4" s="64">
        <f t="shared" si="0"/>
        <v>1014</v>
      </c>
      <c r="E4" s="64">
        <v>1</v>
      </c>
      <c r="F4" s="64">
        <v>2</v>
      </c>
      <c r="G4" s="64">
        <v>2.5</v>
      </c>
      <c r="H4" s="64">
        <v>0</v>
      </c>
      <c r="I4" s="64">
        <v>2</v>
      </c>
      <c r="J4" s="64">
        <f t="shared" si="1"/>
        <v>7.5</v>
      </c>
      <c r="K4" s="64">
        <v>0</v>
      </c>
    </row>
    <row r="5" spans="1:11" ht="15" customHeight="1" x14ac:dyDescent="0.2">
      <c r="A5" s="164" t="s">
        <v>99</v>
      </c>
      <c r="B5" s="75">
        <v>1738</v>
      </c>
      <c r="C5" s="75">
        <v>110</v>
      </c>
      <c r="D5" s="64">
        <f t="shared" si="0"/>
        <v>1848</v>
      </c>
      <c r="E5" s="64">
        <v>1</v>
      </c>
      <c r="F5" s="64">
        <v>3</v>
      </c>
      <c r="G5" s="64">
        <v>3.5</v>
      </c>
      <c r="H5" s="85">
        <v>1</v>
      </c>
      <c r="I5" s="64">
        <v>2</v>
      </c>
      <c r="J5" s="64">
        <f t="shared" si="1"/>
        <v>10.5</v>
      </c>
      <c r="K5" s="85">
        <v>0</v>
      </c>
    </row>
    <row r="6" spans="1:11" ht="15" customHeight="1" x14ac:dyDescent="0.2">
      <c r="A6" s="164" t="s">
        <v>100</v>
      </c>
      <c r="B6" s="75">
        <v>705</v>
      </c>
      <c r="C6" s="64">
        <v>45</v>
      </c>
      <c r="D6" s="64">
        <f t="shared" si="0"/>
        <v>750</v>
      </c>
      <c r="E6" s="64">
        <v>1</v>
      </c>
      <c r="F6" s="85">
        <v>1.5</v>
      </c>
      <c r="G6" s="64">
        <v>2</v>
      </c>
      <c r="H6" s="64">
        <v>0</v>
      </c>
      <c r="I6" s="64">
        <v>1</v>
      </c>
      <c r="J6" s="64">
        <f t="shared" si="1"/>
        <v>5.5</v>
      </c>
      <c r="K6" s="85">
        <v>0</v>
      </c>
    </row>
    <row r="7" spans="1:11" ht="15" customHeight="1" x14ac:dyDescent="0.2">
      <c r="A7" s="164" t="s">
        <v>101</v>
      </c>
      <c r="B7" s="75">
        <v>617</v>
      </c>
      <c r="C7" s="75">
        <v>65</v>
      </c>
      <c r="D7" s="64">
        <f t="shared" si="0"/>
        <v>682</v>
      </c>
      <c r="E7" s="64">
        <v>1</v>
      </c>
      <c r="F7" s="64">
        <v>1</v>
      </c>
      <c r="G7" s="64">
        <v>2</v>
      </c>
      <c r="H7" s="64">
        <v>0</v>
      </c>
      <c r="I7" s="64">
        <v>1</v>
      </c>
      <c r="J7" s="64">
        <f t="shared" si="1"/>
        <v>5</v>
      </c>
      <c r="K7" s="64">
        <v>0</v>
      </c>
    </row>
    <row r="8" spans="1:11" ht="15" customHeight="1" x14ac:dyDescent="0.2">
      <c r="A8" s="164" t="s">
        <v>140</v>
      </c>
      <c r="B8" s="75">
        <v>753</v>
      </c>
      <c r="C8" s="75">
        <v>45</v>
      </c>
      <c r="D8" s="64">
        <f t="shared" si="0"/>
        <v>798</v>
      </c>
      <c r="E8" s="64">
        <v>1</v>
      </c>
      <c r="F8" s="85">
        <v>1.5</v>
      </c>
      <c r="G8" s="64">
        <v>2</v>
      </c>
      <c r="H8" s="64">
        <v>0</v>
      </c>
      <c r="I8" s="64">
        <v>1</v>
      </c>
      <c r="J8" s="64">
        <f t="shared" si="1"/>
        <v>5.5</v>
      </c>
      <c r="K8" s="85">
        <v>0</v>
      </c>
    </row>
    <row r="9" spans="1:11" ht="15" customHeight="1" x14ac:dyDescent="0.2">
      <c r="A9" s="164" t="s">
        <v>103</v>
      </c>
      <c r="B9" s="75">
        <v>613</v>
      </c>
      <c r="C9" s="64">
        <v>45</v>
      </c>
      <c r="D9" s="64">
        <f t="shared" si="0"/>
        <v>658</v>
      </c>
      <c r="E9" s="64">
        <v>1</v>
      </c>
      <c r="F9" s="64">
        <v>1</v>
      </c>
      <c r="G9" s="64">
        <v>2</v>
      </c>
      <c r="H9" s="64">
        <v>0</v>
      </c>
      <c r="I9" s="64">
        <v>1</v>
      </c>
      <c r="J9" s="64">
        <f t="shared" si="1"/>
        <v>5</v>
      </c>
      <c r="K9" s="64">
        <v>0</v>
      </c>
    </row>
    <row r="10" spans="1:11" ht="15.75" customHeight="1" x14ac:dyDescent="0.2">
      <c r="A10" s="167" t="s">
        <v>141</v>
      </c>
      <c r="B10" s="75">
        <v>533</v>
      </c>
      <c r="C10" s="75">
        <v>0</v>
      </c>
      <c r="D10" s="64">
        <f t="shared" si="0"/>
        <v>533</v>
      </c>
      <c r="E10" s="64">
        <v>1</v>
      </c>
      <c r="F10" s="64">
        <v>1</v>
      </c>
      <c r="G10" s="64">
        <v>2</v>
      </c>
      <c r="H10" s="64">
        <v>0</v>
      </c>
      <c r="I10" s="64">
        <v>1</v>
      </c>
      <c r="J10" s="64">
        <f t="shared" si="1"/>
        <v>5</v>
      </c>
      <c r="K10" s="64">
        <v>0</v>
      </c>
    </row>
    <row r="11" spans="1:11" ht="15.75" customHeight="1" x14ac:dyDescent="0.2">
      <c r="A11" s="168" t="s">
        <v>105</v>
      </c>
      <c r="B11" s="75">
        <v>757</v>
      </c>
      <c r="C11" s="64">
        <v>25</v>
      </c>
      <c r="D11" s="64">
        <f t="shared" si="0"/>
        <v>782</v>
      </c>
      <c r="E11" s="64">
        <v>1</v>
      </c>
      <c r="F11" s="64">
        <v>1</v>
      </c>
      <c r="G11" s="64">
        <v>1.5</v>
      </c>
      <c r="H11" s="64">
        <v>0</v>
      </c>
      <c r="I11" s="64">
        <v>1</v>
      </c>
      <c r="J11" s="64">
        <f t="shared" si="1"/>
        <v>4.5</v>
      </c>
      <c r="K11" s="64">
        <v>0</v>
      </c>
    </row>
    <row r="12" spans="1:11" ht="15" customHeight="1" x14ac:dyDescent="0.2">
      <c r="A12" s="164" t="s">
        <v>106</v>
      </c>
      <c r="B12" s="75">
        <v>390</v>
      </c>
      <c r="C12" s="75">
        <v>40</v>
      </c>
      <c r="D12" s="64">
        <f t="shared" si="0"/>
        <v>430</v>
      </c>
      <c r="E12" s="64">
        <v>1</v>
      </c>
      <c r="F12" s="85">
        <v>0.5</v>
      </c>
      <c r="G12" s="169">
        <v>1</v>
      </c>
      <c r="H12" s="64">
        <v>0</v>
      </c>
      <c r="I12" s="64">
        <v>1</v>
      </c>
      <c r="J12" s="64">
        <f t="shared" si="1"/>
        <v>3.5</v>
      </c>
      <c r="K12" s="85">
        <v>0</v>
      </c>
    </row>
    <row r="13" spans="1:11" ht="15" customHeight="1" x14ac:dyDescent="0.2">
      <c r="A13" s="164" t="s">
        <v>107</v>
      </c>
      <c r="B13" s="75">
        <v>362</v>
      </c>
      <c r="C13" s="64">
        <v>0</v>
      </c>
      <c r="D13" s="64">
        <f t="shared" si="0"/>
        <v>362</v>
      </c>
      <c r="E13" s="64">
        <v>1</v>
      </c>
      <c r="F13" s="75">
        <v>0.5</v>
      </c>
      <c r="G13" s="64">
        <v>1</v>
      </c>
      <c r="H13" s="64">
        <v>0</v>
      </c>
      <c r="I13" s="64">
        <v>1</v>
      </c>
      <c r="J13" s="64">
        <f t="shared" si="1"/>
        <v>3.5</v>
      </c>
      <c r="K13" s="64">
        <v>0</v>
      </c>
    </row>
    <row r="14" spans="1:11" ht="15" customHeight="1" x14ac:dyDescent="0.2">
      <c r="A14" s="164" t="s">
        <v>108</v>
      </c>
      <c r="B14" s="75">
        <v>550</v>
      </c>
      <c r="C14" s="75">
        <v>0</v>
      </c>
      <c r="D14" s="64">
        <f t="shared" si="0"/>
        <v>550</v>
      </c>
      <c r="E14" s="64">
        <v>1</v>
      </c>
      <c r="F14" s="64">
        <v>0.5</v>
      </c>
      <c r="G14" s="64">
        <v>1</v>
      </c>
      <c r="H14" s="64">
        <v>0</v>
      </c>
      <c r="I14" s="64">
        <v>1</v>
      </c>
      <c r="J14" s="64">
        <f t="shared" si="1"/>
        <v>3.5</v>
      </c>
      <c r="K14" s="64">
        <v>0</v>
      </c>
    </row>
    <row r="15" spans="1:11" ht="15" customHeight="1" x14ac:dyDescent="0.2">
      <c r="A15" s="164" t="s">
        <v>109</v>
      </c>
      <c r="B15" s="75">
        <v>402</v>
      </c>
      <c r="C15" s="75">
        <v>0</v>
      </c>
      <c r="D15" s="64">
        <f t="shared" si="0"/>
        <v>402</v>
      </c>
      <c r="E15" s="64">
        <v>1</v>
      </c>
      <c r="F15" s="64">
        <v>0.5</v>
      </c>
      <c r="G15" s="64">
        <v>1</v>
      </c>
      <c r="H15" s="64">
        <v>0</v>
      </c>
      <c r="I15" s="64">
        <v>1</v>
      </c>
      <c r="J15" s="64">
        <f t="shared" si="1"/>
        <v>3.5</v>
      </c>
      <c r="K15" s="64">
        <v>0</v>
      </c>
    </row>
    <row r="16" spans="1:11" ht="15" customHeight="1" x14ac:dyDescent="0.2">
      <c r="A16" s="164" t="s">
        <v>110</v>
      </c>
      <c r="B16" s="75">
        <v>506</v>
      </c>
      <c r="C16" s="64">
        <v>25</v>
      </c>
      <c r="D16" s="64">
        <f t="shared" si="0"/>
        <v>531</v>
      </c>
      <c r="E16" s="64">
        <v>1</v>
      </c>
      <c r="F16" s="64">
        <v>0.5</v>
      </c>
      <c r="G16" s="64">
        <v>1</v>
      </c>
      <c r="H16" s="64">
        <v>0</v>
      </c>
      <c r="I16" s="64">
        <v>1</v>
      </c>
      <c r="J16" s="64">
        <f t="shared" si="1"/>
        <v>3.5</v>
      </c>
      <c r="K16" s="64">
        <v>0</v>
      </c>
    </row>
    <row r="17" spans="1:11" ht="15" customHeight="1" x14ac:dyDescent="0.2">
      <c r="A17" s="164" t="s">
        <v>111</v>
      </c>
      <c r="B17" s="75">
        <v>493</v>
      </c>
      <c r="C17" s="64">
        <v>20</v>
      </c>
      <c r="D17" s="64">
        <f t="shared" si="0"/>
        <v>513</v>
      </c>
      <c r="E17" s="64">
        <v>1</v>
      </c>
      <c r="F17" s="64">
        <v>0.5</v>
      </c>
      <c r="G17" s="64">
        <v>1</v>
      </c>
      <c r="H17" s="64">
        <v>0</v>
      </c>
      <c r="I17" s="64">
        <v>1</v>
      </c>
      <c r="J17" s="64">
        <f t="shared" si="1"/>
        <v>3.5</v>
      </c>
      <c r="K17" s="64">
        <v>0</v>
      </c>
    </row>
    <row r="18" spans="1:11" ht="15" customHeight="1" x14ac:dyDescent="0.2">
      <c r="A18" s="164" t="s">
        <v>112</v>
      </c>
      <c r="B18" s="75">
        <v>498</v>
      </c>
      <c r="C18" s="75">
        <v>40</v>
      </c>
      <c r="D18" s="64">
        <f t="shared" si="0"/>
        <v>538</v>
      </c>
      <c r="E18" s="64">
        <v>1</v>
      </c>
      <c r="F18" s="64">
        <v>0.5</v>
      </c>
      <c r="G18" s="64">
        <v>1</v>
      </c>
      <c r="H18" s="64">
        <v>0</v>
      </c>
      <c r="I18" s="64">
        <v>1</v>
      </c>
      <c r="J18" s="64">
        <f t="shared" si="1"/>
        <v>3.5</v>
      </c>
      <c r="K18" s="64">
        <v>0</v>
      </c>
    </row>
    <row r="19" spans="1:11" ht="15" customHeight="1" x14ac:dyDescent="0.2">
      <c r="A19" s="164" t="s">
        <v>113</v>
      </c>
      <c r="B19" s="75">
        <v>691</v>
      </c>
      <c r="C19" s="64">
        <v>0</v>
      </c>
      <c r="D19" s="64">
        <f t="shared" si="0"/>
        <v>691</v>
      </c>
      <c r="E19" s="64">
        <v>1</v>
      </c>
      <c r="F19" s="64">
        <v>0.5</v>
      </c>
      <c r="G19" s="64">
        <v>1</v>
      </c>
      <c r="H19" s="64">
        <v>0</v>
      </c>
      <c r="I19" s="64">
        <v>1</v>
      </c>
      <c r="J19" s="64">
        <f t="shared" si="1"/>
        <v>3.5</v>
      </c>
      <c r="K19" s="64">
        <v>0</v>
      </c>
    </row>
    <row r="20" spans="1:11" ht="15" customHeight="1" x14ac:dyDescent="0.2">
      <c r="A20" s="164" t="s">
        <v>114</v>
      </c>
      <c r="B20" s="75">
        <v>414</v>
      </c>
      <c r="C20" s="64">
        <v>25</v>
      </c>
      <c r="D20" s="64">
        <f t="shared" si="0"/>
        <v>439</v>
      </c>
      <c r="E20" s="64">
        <v>1</v>
      </c>
      <c r="F20" s="85">
        <v>1</v>
      </c>
      <c r="G20" s="64">
        <v>1</v>
      </c>
      <c r="H20" s="64">
        <v>0</v>
      </c>
      <c r="I20" s="64">
        <v>1</v>
      </c>
      <c r="J20" s="64">
        <f t="shared" si="1"/>
        <v>4</v>
      </c>
      <c r="K20" s="85">
        <v>1</v>
      </c>
    </row>
    <row r="21" spans="1:11" ht="15" customHeight="1" x14ac:dyDescent="0.2">
      <c r="A21" s="164" t="s">
        <v>115</v>
      </c>
      <c r="B21" s="75">
        <v>524</v>
      </c>
      <c r="C21" s="64">
        <v>65</v>
      </c>
      <c r="D21" s="64">
        <f t="shared" si="0"/>
        <v>589</v>
      </c>
      <c r="E21" s="64">
        <v>1</v>
      </c>
      <c r="F21" s="64">
        <v>0.5</v>
      </c>
      <c r="G21" s="64">
        <v>1</v>
      </c>
      <c r="H21" s="64">
        <v>0</v>
      </c>
      <c r="I21" s="64">
        <v>1</v>
      </c>
      <c r="J21" s="64">
        <f t="shared" si="1"/>
        <v>3.5</v>
      </c>
      <c r="K21" s="64">
        <v>0</v>
      </c>
    </row>
    <row r="22" spans="1:11" ht="15" customHeight="1" x14ac:dyDescent="0.2">
      <c r="A22" s="164" t="s">
        <v>116</v>
      </c>
      <c r="B22" s="75">
        <v>503</v>
      </c>
      <c r="C22" s="64">
        <v>0</v>
      </c>
      <c r="D22" s="64">
        <f t="shared" si="0"/>
        <v>503</v>
      </c>
      <c r="E22" s="64">
        <v>1</v>
      </c>
      <c r="F22" s="64">
        <v>0.5</v>
      </c>
      <c r="G22" s="64">
        <v>1</v>
      </c>
      <c r="H22" s="64">
        <v>0</v>
      </c>
      <c r="I22" s="64">
        <v>1</v>
      </c>
      <c r="J22" s="64">
        <f t="shared" si="1"/>
        <v>3.5</v>
      </c>
      <c r="K22" s="64">
        <v>0</v>
      </c>
    </row>
    <row r="23" spans="1:11" ht="15" customHeight="1" x14ac:dyDescent="0.2">
      <c r="A23" s="164" t="s">
        <v>117</v>
      </c>
      <c r="B23" s="75">
        <v>561</v>
      </c>
      <c r="C23" s="64">
        <v>25</v>
      </c>
      <c r="D23" s="64">
        <f t="shared" si="0"/>
        <v>586</v>
      </c>
      <c r="E23" s="64">
        <v>1</v>
      </c>
      <c r="F23" s="64">
        <v>0.5</v>
      </c>
      <c r="G23" s="64">
        <v>1</v>
      </c>
      <c r="H23" s="64">
        <v>0</v>
      </c>
      <c r="I23" s="64">
        <v>1</v>
      </c>
      <c r="J23" s="64">
        <f t="shared" si="1"/>
        <v>3.5</v>
      </c>
      <c r="K23" s="86">
        <v>0</v>
      </c>
    </row>
    <row r="24" spans="1:11" ht="15" customHeight="1" x14ac:dyDescent="0.2">
      <c r="A24" s="164" t="s">
        <v>144</v>
      </c>
      <c r="B24" s="64">
        <v>0</v>
      </c>
      <c r="C24" s="64">
        <v>0</v>
      </c>
      <c r="D24" s="64">
        <v>0</v>
      </c>
      <c r="E24" s="64">
        <v>1</v>
      </c>
      <c r="F24" s="75">
        <v>1</v>
      </c>
      <c r="G24" s="64">
        <v>1</v>
      </c>
      <c r="H24" s="64">
        <v>0</v>
      </c>
      <c r="I24" s="64">
        <v>0</v>
      </c>
      <c r="J24" s="64">
        <f t="shared" si="1"/>
        <v>3</v>
      </c>
      <c r="K24" s="64">
        <v>0</v>
      </c>
    </row>
    <row r="25" spans="1:11" ht="15" customHeight="1" x14ac:dyDescent="0.2">
      <c r="A25" s="170" t="s">
        <v>119</v>
      </c>
      <c r="B25" s="75">
        <v>325</v>
      </c>
      <c r="C25" s="75">
        <v>75</v>
      </c>
      <c r="D25" s="64">
        <f>B25+C25</f>
        <v>400</v>
      </c>
      <c r="E25" s="64">
        <v>1</v>
      </c>
      <c r="F25" s="75">
        <v>1</v>
      </c>
      <c r="G25" s="64">
        <v>1</v>
      </c>
      <c r="H25" s="64">
        <v>0</v>
      </c>
      <c r="I25" s="64">
        <v>0.5</v>
      </c>
      <c r="J25" s="64">
        <f t="shared" si="1"/>
        <v>3.5</v>
      </c>
      <c r="K25" s="64">
        <v>0</v>
      </c>
    </row>
    <row r="26" spans="1:11" ht="15.75" customHeight="1" x14ac:dyDescent="0.25">
      <c r="A26" s="171" t="s">
        <v>167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 x14ac:dyDescent="0.25">
      <c r="A27" s="171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" customHeight="1" x14ac:dyDescent="0.2">
      <c r="A28" s="172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" customHeight="1" x14ac:dyDescent="0.2">
      <c r="A29" s="172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" customHeight="1" x14ac:dyDescent="0.2">
      <c r="A30" s="172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2.7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2.7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2.7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2.7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2.75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2.7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2.75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2.7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2.75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2.75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2.75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2.75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2.75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2.75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2.75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2.75" customHeigh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2.75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2.75" customHeigh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2.75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2.75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2.75" customHeigh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2.75" customHeight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2.75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2.75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2.75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2.75" customHeight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2.75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2.75" customHeigh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2.75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2.75" customHeigh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2.75" customHeigh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2.75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2.75" customHeight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2.75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2.75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2.75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2.75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2.75" customHeight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2.75" customHeight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2.75" customHeight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2.75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2.75" customHeigh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2.75" customHeight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2.75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2.75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2.75" customHeight="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2.75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2.75" customHeight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2.75" customHeight="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2.75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2.75" customHeight="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2.75" customHeight="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2.75" customHeight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2.75" customHeight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2.75" customHeight="1" x14ac:dyDescent="0.2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2.75" customHeight="1" x14ac:dyDescent="0.2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2.75" customHeight="1" x14ac:dyDescent="0.2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2.75" customHeight="1" x14ac:dyDescent="0.2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2.75" customHeight="1" x14ac:dyDescent="0.2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2.75" customHeight="1" x14ac:dyDescent="0.2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2.75" customHeight="1" x14ac:dyDescent="0.2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2.75" customHeight="1" x14ac:dyDescent="0.2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2.75" customHeight="1" x14ac:dyDescent="0.2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2.75" customHeight="1" x14ac:dyDescent="0.2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2.75" customHeight="1" x14ac:dyDescent="0.2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2.75" customHeight="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2.75" customHeigh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2.75" customHeight="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2.75" customHeight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2.75" customHeight="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2.75" customHeight="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2.75" customHeigh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2.75" customHeight="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2.75" customHeight="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2.75" customHeight="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2.75" customHeight="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2.75" customHeight="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2.75" customHeight="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2.75" customHeight="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2.75" customHeight="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2.75" customHeight="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 customHeight="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2.75" customHeight="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2.75" customHeight="1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2.75" customHeight="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2.75" customHeight="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2.75" customHeight="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2.75" customHeight="1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2.75" customHeight="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2.75" customHeight="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2.75" customHeight="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2.75" customHeight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2.75" customHeight="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2.75" customHeight="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2.75" customHeight="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2.75" customHeight="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2.75" customHeight="1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2.75" customHeight="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2.75" customHeight="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2.75" customHeight="1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2.75" customHeight="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2.75" customHeight="1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2.75" customHeight="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2.75" customHeight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2.75" customHeight="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2.75" customHeight="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2.75" customHeight="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2.75" customHeight="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2.75" customHeight="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2.75" customHeight="1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2.75" customHeight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2.75" customHeight="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2.75" customHeight="1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2.75" customHeight="1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2.75" customHeight="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2.75" customHeight="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2.75" customHeight="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2.75" customHeight="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2.75" customHeight="1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2.75" customHeight="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2.75" customHeight="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2.75" customHeight="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2.75" customHeight="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2.75" customHeight="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2.75" customHeight="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2.75" customHeight="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2.75" customHeight="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2.75" customHeight="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2.75" customHeight="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2.75" customHeight="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2.75" customHeight="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2.75" customHeight="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2.75" customHeight="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2.75" customHeight="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2.75" customHeight="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2.75" customHeight="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2.75" customHeight="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2.75" customHeight="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2.75" customHeight="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2.75" customHeight="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2.75" customHeight="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2.75" customHeight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2.75" customHeight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2.75" customHeight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2.75" customHeight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2.75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2.75" customHeight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2.75" customHeigh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2.75" customHeigh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2.75" customHeigh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2.75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2.75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2.7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2.7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2.7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2.7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2.7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2.7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2.7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2.7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2.7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2.7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2.7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2.7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2.7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2.7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2.7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2.7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2.7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2.7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2.7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2.7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2.7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2.7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2.7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2.7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2.7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2.75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2.75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2.75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2.75" customHeigh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2.75" customHeight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2.75" customHeigh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2.75" customHeight="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2.75" customHeight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2.75" customHeight="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2.75" customHeight="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2.75" customHeight="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2.75" customHeight="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2.75" customHeight="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2.75" customHeight="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2.75" customHeight="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2.75" customHeight="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2.75" customHeight="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2.75" customHeight="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2.75" customHeight="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2.75" customHeight="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2.75" customHeight="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2.75" customHeight="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2.75" customHeight="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2.75" customHeight="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2.75" customHeight="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2.75" customHeight="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2.75" customHeight="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2.75" customHeight="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2.75" customHeight="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2.75" customHeight="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2.75" customHeight="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2.75" customHeight="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2.75" customHeight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2.75" customHeight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2.75" customHeight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2.75" customHeight="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2.75" customHeight="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2.75" customHeight="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2.75" customHeight="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2.75" customHeight="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2.75" customHeight="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2.75" customHeight="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2.75" customHeight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2.75" customHeight="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2.75" customHeight="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2.75" customHeight="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2.75" customHeight="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2.75" customHeight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2.75" customHeight="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2.75" customHeight="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2.75" customHeight="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2.75" customHeight="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2.75" customHeight="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2.75" customHeight="1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2.75" customHeight="1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2.75" customHeight="1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2.75" customHeight="1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2.75" customHeight="1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2.75" customHeight="1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2.75" customHeight="1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2.75" customHeight="1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2.75" customHeight="1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2.75" customHeight="1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2.75" customHeight="1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2.75" customHeight="1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2.75" customHeight="1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2.75" customHeight="1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2.75" customHeight="1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2.75" customHeight="1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2.75" customHeight="1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2.75" customHeight="1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2.75" customHeight="1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2.75" customHeight="1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2.75" customHeight="1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2.75" customHeight="1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2.75" customHeight="1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2.75" customHeight="1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2.75" customHeight="1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2.75" customHeight="1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2.75" customHeight="1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2.75" customHeight="1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2.75" customHeight="1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2.75" customHeight="1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2.75" customHeight="1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2.75" customHeight="1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2.75" customHeight="1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2.75" customHeight="1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2.75" customHeight="1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2.75" customHeight="1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2.75" customHeight="1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2.75" customHeight="1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2.75" customHeight="1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2.75" customHeight="1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2.75" customHeight="1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2.75" customHeight="1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2.75" customHeight="1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2.75" customHeight="1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2.75" customHeight="1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2.75" customHeight="1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2.75" customHeight="1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2.75" customHeight="1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2.75" customHeight="1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2.75" customHeight="1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2.75" customHeight="1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2.75" customHeight="1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2.75" customHeight="1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2.75" customHeight="1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2.75" customHeight="1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2.75" customHeight="1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2.75" customHeight="1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2.75" customHeight="1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2.75" customHeight="1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2.75" customHeight="1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2.75" customHeight="1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2.75" customHeight="1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2.75" customHeight="1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2.75" customHeight="1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2.75" customHeight="1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2.75" customHeight="1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2.75" customHeight="1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2.75" customHeight="1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2.75" customHeight="1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2.75" customHeight="1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2.75" customHeight="1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2.75" customHeight="1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2.75" customHeight="1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2.75" customHeight="1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2.75" customHeight="1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2.75" customHeight="1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2.75" customHeight="1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2.75" customHeight="1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2.75" customHeight="1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2.75" customHeight="1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2.75" customHeight="1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2.75" customHeight="1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2.75" customHeight="1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2.75" customHeight="1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2.75" customHeight="1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2.75" customHeight="1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2.75" customHeight="1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2.75" customHeight="1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2.75" customHeight="1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2.75" customHeight="1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2.75" customHeight="1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2.75" customHeight="1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2.75" customHeight="1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2.75" customHeight="1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2.75" customHeight="1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2.75" customHeight="1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2.75" customHeight="1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2.75" customHeight="1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2.75" customHeight="1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2.75" customHeight="1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2.75" customHeight="1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2.75" customHeight="1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2.75" customHeight="1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2.75" customHeight="1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2.75" customHeight="1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2.75" customHeight="1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2.75" customHeight="1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2.75" customHeight="1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2.75" customHeight="1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2.75" customHeight="1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2.75" customHeight="1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2.75" customHeight="1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2.75" customHeight="1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2.75" customHeight="1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2.75" customHeight="1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2.75" customHeight="1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2.75" customHeight="1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2.75" customHeight="1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2.75" customHeight="1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2.75" customHeight="1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2.75" customHeight="1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2.75" customHeight="1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2.75" customHeight="1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2.75" customHeight="1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2.75" customHeight="1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2.75" customHeight="1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2.75" customHeight="1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2.75" customHeight="1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2.75" customHeight="1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2.75" customHeight="1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2.75" customHeight="1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2.75" customHeight="1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2.75" customHeight="1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2.75" customHeight="1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2.75" customHeight="1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2.75" customHeight="1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2.75" customHeight="1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2.75" customHeight="1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2.75" customHeight="1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2.75" customHeight="1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2.75" customHeight="1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2.75" customHeight="1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2.75" customHeight="1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2.75" customHeight="1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2.75" customHeight="1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2.75" customHeight="1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2.75" customHeight="1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2.75" customHeight="1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2.75" customHeight="1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2.75" customHeight="1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2.75" customHeight="1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2.75" customHeight="1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2.75" customHeight="1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2.75" customHeight="1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2.75" customHeight="1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2.75" customHeight="1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2.75" customHeight="1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2.75" customHeight="1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2.75" customHeight="1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2.75" customHeight="1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2.75" customHeight="1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2.75" customHeight="1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2.75" customHeight="1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2.75" customHeight="1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2.75" customHeight="1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2.75" customHeight="1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2.75" customHeight="1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2.75" customHeight="1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2.75" customHeight="1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2.75" customHeight="1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2.75" customHeight="1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2.75" customHeight="1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2.75" customHeight="1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2.75" customHeight="1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2.75" customHeight="1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2.75" customHeight="1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2.75" customHeight="1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2.75" customHeight="1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2.75" customHeight="1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2.75" customHeight="1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2.75" customHeight="1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2.75" customHeight="1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2.75" customHeight="1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2.75" customHeight="1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2.75" customHeight="1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2.75" customHeight="1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2.75" customHeight="1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2.75" customHeight="1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2.75" customHeight="1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2.75" customHeight="1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2.75" customHeight="1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2.75" customHeight="1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2.75" customHeight="1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2.75" customHeight="1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2.75" customHeight="1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2.75" customHeight="1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2.75" customHeight="1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2.75" customHeight="1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2.75" customHeight="1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2.75" customHeight="1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2.75" customHeight="1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2.75" customHeight="1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2.75" customHeight="1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2.75" customHeight="1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2.75" customHeight="1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2.75" customHeight="1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2.75" customHeight="1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2.75" customHeight="1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2.75" customHeight="1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2.75" customHeight="1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2.75" customHeight="1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2.75" customHeight="1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2.75" customHeight="1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2.75" customHeight="1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2.75" customHeight="1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2.75" customHeight="1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2.75" customHeight="1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2.75" customHeight="1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2.75" customHeight="1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2.75" customHeight="1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2.75" customHeight="1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2.75" customHeight="1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2.75" customHeight="1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2.75" customHeight="1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2.75" customHeight="1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2.75" customHeight="1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2.75" customHeight="1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2.75" customHeight="1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2.75" customHeight="1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2.75" customHeight="1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2.75" customHeight="1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2.75" customHeight="1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2.75" customHeight="1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2.75" customHeight="1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2.75" customHeight="1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2.75" customHeight="1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2.75" customHeight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2.75" customHeight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2.75" customHeight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2.75" customHeight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2.75" customHeight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2.75" customHeight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2.75" customHeight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2.75" customHeigh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2.75" customHeigh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2.75" customHeight="1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2.75" customHeight="1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2.75" customHeight="1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2.75" customHeight="1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2.75" customHeight="1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2.75" customHeight="1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2.75" customHeight="1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2.75" customHeight="1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2.75" customHeight="1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2.75" customHeight="1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2.75" customHeight="1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2.75" customHeight="1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2.75" customHeight="1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2.75" customHeight="1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2.75" customHeight="1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2.75" customHeight="1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2.75" customHeight="1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2.75" customHeight="1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2.75" customHeight="1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ht="12.75" customHeight="1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2:11" ht="12.75" customHeight="1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2:11" ht="12.75" customHeight="1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2:11" ht="12.75" customHeight="1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2:11" ht="12.75" customHeight="1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2:11" ht="12.75" customHeight="1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2:11" ht="12.75" customHeight="1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2:11" ht="12.75" customHeight="1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2:11" ht="12.75" customHeight="1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2:11" ht="12.75" customHeight="1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2:11" ht="12.75" customHeight="1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2:11" ht="12.75" customHeight="1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2:11" ht="12.75" customHeight="1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2:11" ht="12.75" customHeight="1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2:11" ht="12.75" customHeight="1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2:11" ht="12.75" customHeight="1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2:11" ht="12.75" customHeight="1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2:11" ht="12.75" customHeight="1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2:11" ht="12.75" customHeight="1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2:11" ht="12.75" customHeight="1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2:11" ht="12.75" customHeight="1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2:11" ht="12.75" customHeight="1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2:11" ht="12.75" customHeight="1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2:11" ht="12.75" customHeight="1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2:11" ht="12.75" customHeight="1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2:11" ht="12.75" customHeight="1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2:11" ht="12.75" customHeight="1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2:11" ht="12.75" customHeight="1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2:11" ht="12.75" customHeight="1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2:11" ht="12.75" customHeight="1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2:11" ht="12.75" customHeight="1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2:11" ht="12.75" customHeight="1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2:11" ht="12.75" customHeight="1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2:11" ht="12.75" customHeight="1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2:11" ht="12.75" customHeight="1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2:11" ht="12.75" customHeight="1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2:11" ht="12.75" customHeight="1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2:11" ht="12.75" customHeight="1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2:11" ht="12.75" customHeight="1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2:11" ht="12.75" customHeight="1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2:11" ht="12.75" customHeight="1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2:11" ht="12.75" customHeight="1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2:11" ht="12.75" customHeight="1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2:11" ht="12.75" customHeight="1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2:11" ht="12.75" customHeight="1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2:11" ht="12.75" customHeight="1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2:11" ht="12.75" customHeight="1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2:11" ht="12.75" customHeight="1" x14ac:dyDescent="0.2"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2:11" ht="12.75" customHeight="1" x14ac:dyDescent="0.2"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2:11" ht="12.75" customHeight="1" x14ac:dyDescent="0.2"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2:11" ht="12.75" customHeight="1" x14ac:dyDescent="0.2"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2:11" ht="12.75" customHeight="1" x14ac:dyDescent="0.2"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2:11" ht="12.75" customHeight="1" x14ac:dyDescent="0.2"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2:11" ht="12.75" customHeight="1" x14ac:dyDescent="0.2"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2:11" ht="12.75" customHeight="1" x14ac:dyDescent="0.2"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2:11" ht="12.75" customHeight="1" x14ac:dyDescent="0.2"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2:11" ht="12.75" customHeight="1" x14ac:dyDescent="0.2"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2:11" ht="12.75" customHeight="1" x14ac:dyDescent="0.2"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2:11" ht="12.75" customHeight="1" x14ac:dyDescent="0.2"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2:11" ht="12.75" customHeight="1" x14ac:dyDescent="0.2"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2:11" ht="12.75" customHeight="1" x14ac:dyDescent="0.2"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2:11" ht="12.75" customHeight="1" x14ac:dyDescent="0.2"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2:11" ht="12.75" customHeight="1" x14ac:dyDescent="0.2"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2:11" ht="12.75" customHeight="1" x14ac:dyDescent="0.2"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2:11" ht="12.75" customHeight="1" x14ac:dyDescent="0.2"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2:11" ht="12.75" customHeight="1" x14ac:dyDescent="0.2"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2:11" ht="12.75" customHeight="1" x14ac:dyDescent="0.2"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2:11" ht="12.75" customHeight="1" x14ac:dyDescent="0.2"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2:11" ht="12.75" customHeight="1" x14ac:dyDescent="0.2"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2:11" ht="12.75" customHeight="1" x14ac:dyDescent="0.2"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2:11" ht="12.75" customHeight="1" x14ac:dyDescent="0.2"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2:11" ht="12.75" customHeight="1" x14ac:dyDescent="0.2"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2:11" ht="12.75" customHeight="1" x14ac:dyDescent="0.2"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2:11" ht="12.75" customHeight="1" x14ac:dyDescent="0.2"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2:11" ht="12.75" customHeight="1" x14ac:dyDescent="0.2"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2:11" ht="12.75" customHeight="1" x14ac:dyDescent="0.2"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2:11" ht="12.75" customHeight="1" x14ac:dyDescent="0.2"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2:11" ht="12.75" customHeight="1" x14ac:dyDescent="0.2"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2:11" ht="12.75" customHeight="1" x14ac:dyDescent="0.2"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2:11" ht="12.75" customHeight="1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2:11" ht="12.75" customHeight="1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2:11" ht="12.75" customHeight="1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2:11" ht="12.75" customHeight="1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2:11" ht="12.75" customHeight="1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2:11" ht="12.75" customHeight="1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2:11" ht="12.75" customHeight="1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2:11" ht="12.75" customHeight="1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2:11" ht="12.75" customHeight="1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2:11" ht="12.75" customHeight="1" x14ac:dyDescent="0.2"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2:11" ht="12.75" customHeight="1" x14ac:dyDescent="0.2"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2:11" ht="12.75" customHeight="1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2:11" ht="12.75" customHeight="1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2:11" ht="12.75" customHeight="1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2:11" ht="12.75" customHeight="1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2:11" ht="12.75" customHeight="1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2:11" ht="12.75" customHeight="1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2:11" ht="12.75" customHeight="1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2:11" ht="12.75" customHeight="1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2:11" ht="12.75" customHeight="1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2:11" ht="12.75" customHeight="1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2:11" ht="12.75" customHeight="1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2:11" ht="12.75" customHeight="1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2:11" ht="12.75" customHeight="1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2:11" ht="12.75" customHeight="1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2:11" ht="12.75" customHeight="1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2:11" ht="12.75" customHeight="1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2:11" ht="12.75" customHeight="1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2:11" ht="12.75" customHeight="1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2:11" ht="12.75" customHeight="1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2:11" ht="12.75" customHeight="1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2:11" ht="12.75" customHeight="1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2:11" ht="12.75" customHeight="1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2:11" ht="12.75" customHeight="1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2:11" ht="12.75" customHeight="1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2:11" ht="12.75" customHeight="1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2:11" ht="12.75" customHeight="1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2:11" ht="12.75" customHeight="1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2:11" ht="12.75" customHeight="1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2:11" ht="12.75" customHeight="1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2:11" ht="12.75" customHeight="1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2:11" ht="12.75" customHeight="1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2:11" ht="12.75" customHeight="1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2:11" ht="12.75" customHeight="1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2:11" ht="12.75" customHeight="1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2:11" ht="12.75" customHeight="1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2:11" ht="12.75" customHeight="1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2:11" ht="12.75" customHeight="1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2:11" ht="12.75" customHeight="1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2:11" ht="12.75" customHeight="1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2:11" ht="12.75" customHeight="1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2:11" ht="12.75" customHeight="1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2:11" ht="12.75" customHeight="1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2:11" ht="12.75" customHeight="1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2:11" ht="12.75" customHeight="1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2:11" ht="12.75" customHeight="1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2:11" ht="12.75" customHeight="1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2:11" ht="12.75" customHeight="1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2:11" ht="12.75" customHeight="1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2:11" ht="12.75" customHeight="1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2:11" ht="12.75" customHeight="1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2:11" ht="12.75" customHeight="1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2:11" ht="12.75" customHeight="1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2:11" ht="12.75" customHeight="1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2:11" ht="12.75" customHeight="1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2:11" ht="12.75" customHeight="1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2:11" ht="12.75" customHeight="1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2:11" ht="12.75" customHeight="1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2:11" ht="12.75" customHeight="1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2:11" ht="12.75" customHeight="1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2:11" ht="12.75" customHeight="1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2:11" ht="12.75" customHeight="1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2:11" ht="12.75" customHeight="1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2:11" ht="12.75" customHeight="1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2:11" ht="12.75" customHeight="1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2:11" ht="12.75" customHeight="1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2:11" ht="12.75" customHeight="1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2:11" ht="12.75" customHeight="1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2:11" ht="12.75" customHeight="1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2:11" ht="12.75" customHeight="1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2:11" ht="12.75" customHeight="1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2:11" ht="12.75" customHeight="1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2:11" ht="12.75" customHeight="1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2:11" ht="12.75" customHeight="1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2:11" ht="12.75" customHeight="1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2:11" ht="12.75" customHeight="1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2:11" ht="12.75" customHeight="1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2:11" ht="12.75" customHeight="1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2:11" ht="12.75" customHeight="1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2:11" ht="12.75" customHeight="1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2:11" ht="12.75" customHeight="1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2:11" ht="12.75" customHeight="1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2:11" ht="12.75" customHeight="1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2:11" ht="12.75" customHeight="1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2:11" ht="12.75" customHeight="1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2:11" ht="12.75" customHeight="1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2:11" ht="12.75" customHeight="1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2:11" ht="12.75" customHeight="1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2:11" ht="12.75" customHeight="1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2:11" ht="12.75" customHeight="1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2:11" ht="12.75" customHeight="1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2:11" ht="12.75" customHeight="1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2:11" ht="12.75" customHeight="1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2:11" ht="12.75" customHeight="1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2:11" ht="12.75" customHeight="1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2:11" ht="12.75" customHeight="1" x14ac:dyDescent="0.2"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2:11" ht="12.75" customHeight="1" x14ac:dyDescent="0.2"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2:11" ht="12.75" customHeight="1" x14ac:dyDescent="0.2"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2:11" ht="12.75" customHeight="1" x14ac:dyDescent="0.2"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2:11" ht="12.75" customHeight="1" x14ac:dyDescent="0.2"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2:11" ht="12.75" customHeight="1" x14ac:dyDescent="0.2"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2:11" ht="12.75" customHeight="1" x14ac:dyDescent="0.2"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2:11" ht="12.75" customHeight="1" x14ac:dyDescent="0.2"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2:11" ht="12.75" customHeight="1" x14ac:dyDescent="0.2"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2:11" ht="12.75" customHeight="1" x14ac:dyDescent="0.2"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2:11" ht="12.75" customHeight="1" x14ac:dyDescent="0.2"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2:11" ht="12.75" customHeight="1" x14ac:dyDescent="0.2"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2:11" ht="12.75" customHeight="1" x14ac:dyDescent="0.2"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2:11" ht="12.75" customHeight="1" x14ac:dyDescent="0.2"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2:11" ht="12.75" customHeight="1" x14ac:dyDescent="0.2"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2:11" ht="12.75" customHeight="1" x14ac:dyDescent="0.2"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2:11" ht="12.75" customHeight="1" x14ac:dyDescent="0.2"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2:11" ht="12.75" customHeight="1" x14ac:dyDescent="0.2"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2:11" ht="12.75" customHeight="1" x14ac:dyDescent="0.2"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2:11" ht="12.75" customHeight="1" x14ac:dyDescent="0.2"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2:11" ht="12.75" customHeight="1" x14ac:dyDescent="0.2"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2:11" ht="12.75" customHeight="1" x14ac:dyDescent="0.2"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2:11" ht="12.75" customHeight="1" x14ac:dyDescent="0.2"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2:11" ht="12.75" customHeight="1" x14ac:dyDescent="0.2"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2:11" ht="12.75" customHeight="1" x14ac:dyDescent="0.2"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2:11" ht="12.75" customHeight="1" x14ac:dyDescent="0.2"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2:11" ht="12.75" customHeight="1" x14ac:dyDescent="0.2"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2:11" ht="12.75" customHeight="1" x14ac:dyDescent="0.2"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2:11" ht="12.75" customHeight="1" x14ac:dyDescent="0.2"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2:11" ht="12.75" customHeight="1" x14ac:dyDescent="0.2"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2:11" ht="12.75" customHeight="1" x14ac:dyDescent="0.2"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2:11" ht="12.75" customHeight="1" x14ac:dyDescent="0.2"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2:11" ht="12.75" customHeight="1" x14ac:dyDescent="0.2"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2:11" ht="12.75" customHeight="1" x14ac:dyDescent="0.2"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2:11" ht="12.75" customHeight="1" x14ac:dyDescent="0.2"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2:11" ht="12.75" customHeight="1" x14ac:dyDescent="0.2"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2:11" ht="12.75" customHeight="1" x14ac:dyDescent="0.2"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2:11" ht="12.75" customHeight="1" x14ac:dyDescent="0.2"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2:11" ht="12.75" customHeight="1" x14ac:dyDescent="0.2"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2:11" ht="12.75" customHeight="1" x14ac:dyDescent="0.2"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2:11" ht="12.75" customHeight="1" x14ac:dyDescent="0.2"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2:11" ht="12.75" customHeight="1" x14ac:dyDescent="0.2"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2:11" ht="12.75" customHeight="1" x14ac:dyDescent="0.2"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2:11" ht="12.75" customHeight="1" x14ac:dyDescent="0.2"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2:11" ht="12.75" customHeight="1" x14ac:dyDescent="0.2"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2:11" ht="12.75" customHeight="1" x14ac:dyDescent="0.2"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2:11" ht="12.75" customHeight="1" x14ac:dyDescent="0.2"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2:11" ht="12.75" customHeight="1" x14ac:dyDescent="0.2"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2:11" ht="12.75" customHeight="1" x14ac:dyDescent="0.2"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2:11" ht="12.75" customHeight="1" x14ac:dyDescent="0.2"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2:11" ht="12.75" customHeight="1" x14ac:dyDescent="0.2"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2:11" ht="12.75" customHeight="1" x14ac:dyDescent="0.2"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2:11" ht="12.75" customHeight="1" x14ac:dyDescent="0.2"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2:11" ht="12.75" customHeight="1" x14ac:dyDescent="0.2"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2:11" ht="12.75" customHeight="1" x14ac:dyDescent="0.2"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2:11" ht="12.75" customHeight="1" x14ac:dyDescent="0.2"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2:11" ht="12.75" customHeight="1" x14ac:dyDescent="0.2"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2:11" ht="12.75" customHeight="1" x14ac:dyDescent="0.2"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2:11" ht="12.75" customHeight="1" x14ac:dyDescent="0.2"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2:11" ht="12.75" customHeight="1" x14ac:dyDescent="0.2"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2:11" ht="12.75" customHeight="1" x14ac:dyDescent="0.2"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2:11" ht="12.75" customHeight="1" x14ac:dyDescent="0.2"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2:11" ht="12.75" customHeight="1" x14ac:dyDescent="0.2"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2:11" ht="12.75" customHeight="1" x14ac:dyDescent="0.2"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2:11" ht="12.75" customHeight="1" x14ac:dyDescent="0.2"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2:11" ht="12.75" customHeight="1" x14ac:dyDescent="0.2"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2:11" ht="12.75" customHeight="1" x14ac:dyDescent="0.2"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2:11" ht="12.75" customHeight="1" x14ac:dyDescent="0.2"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2:11" ht="12.75" customHeight="1" x14ac:dyDescent="0.2"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2:11" ht="12.75" customHeight="1" x14ac:dyDescent="0.2"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2:11" ht="12.75" customHeight="1" x14ac:dyDescent="0.2"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2:11" ht="12.75" customHeight="1" x14ac:dyDescent="0.2"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2:11" ht="12.75" customHeight="1" x14ac:dyDescent="0.2"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2:11" ht="12.75" customHeight="1" x14ac:dyDescent="0.2"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2:11" ht="12.75" customHeight="1" x14ac:dyDescent="0.2"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2:11" ht="12.75" customHeight="1" x14ac:dyDescent="0.2"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2:11" ht="12.75" customHeight="1" x14ac:dyDescent="0.2"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2:11" ht="12.75" customHeight="1" x14ac:dyDescent="0.2"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2:11" ht="12.75" customHeight="1" x14ac:dyDescent="0.2"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2:11" ht="12.75" customHeight="1" x14ac:dyDescent="0.2"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2:11" ht="12.75" customHeight="1" x14ac:dyDescent="0.2"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2:11" ht="12.75" customHeight="1" x14ac:dyDescent="0.2"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2:11" ht="12.75" customHeight="1" x14ac:dyDescent="0.2"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2:11" ht="12.75" customHeight="1" x14ac:dyDescent="0.2"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2:11" ht="12.75" customHeight="1" x14ac:dyDescent="0.2"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2:11" ht="12.75" customHeight="1" x14ac:dyDescent="0.2"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2:11" ht="12.75" customHeight="1" x14ac:dyDescent="0.2"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2:11" ht="12.75" customHeight="1" x14ac:dyDescent="0.2"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2:11" ht="12.75" customHeight="1" x14ac:dyDescent="0.2"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2:11" ht="12.75" customHeight="1" x14ac:dyDescent="0.2"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2:11" ht="12.75" customHeight="1" x14ac:dyDescent="0.2"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2:11" ht="12.75" customHeight="1" x14ac:dyDescent="0.2"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2:11" ht="12.75" customHeight="1" x14ac:dyDescent="0.2"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2:11" ht="12.75" customHeight="1" x14ac:dyDescent="0.2"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2:11" ht="12.75" customHeight="1" x14ac:dyDescent="0.2"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2:11" ht="12.75" customHeight="1" x14ac:dyDescent="0.2"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2:11" ht="12.75" customHeight="1" x14ac:dyDescent="0.2"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2:11" ht="12.75" customHeight="1" x14ac:dyDescent="0.2"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2:11" ht="12.75" customHeight="1" x14ac:dyDescent="0.2"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2:11" ht="12.75" customHeight="1" x14ac:dyDescent="0.2"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2:11" ht="12.75" customHeight="1" x14ac:dyDescent="0.2"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2:11" ht="12.75" customHeight="1" x14ac:dyDescent="0.2"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2:11" ht="12.75" customHeight="1" x14ac:dyDescent="0.2"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2:11" ht="12.75" customHeight="1" x14ac:dyDescent="0.2"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2:11" ht="12.75" customHeight="1" x14ac:dyDescent="0.2"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2:11" ht="12.75" customHeight="1" x14ac:dyDescent="0.2"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2:11" ht="12.75" customHeight="1" x14ac:dyDescent="0.2"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2:11" ht="12.75" customHeight="1" x14ac:dyDescent="0.2"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2:11" ht="12.75" customHeight="1" x14ac:dyDescent="0.2"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2:11" ht="12.75" customHeight="1" x14ac:dyDescent="0.2"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2:11" ht="12.75" customHeight="1" x14ac:dyDescent="0.2"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2:11" ht="12.75" customHeight="1" x14ac:dyDescent="0.2"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2:11" ht="12.75" customHeight="1" x14ac:dyDescent="0.2"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2:11" ht="12.75" customHeight="1" x14ac:dyDescent="0.2"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2:11" ht="12.75" customHeight="1" x14ac:dyDescent="0.2"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2:11" ht="12.75" customHeight="1" x14ac:dyDescent="0.2"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2:11" ht="12.75" customHeight="1" x14ac:dyDescent="0.2"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2:11" ht="12.75" customHeight="1" x14ac:dyDescent="0.2"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2:11" ht="12.75" customHeight="1" x14ac:dyDescent="0.2"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2:11" ht="12.75" customHeight="1" x14ac:dyDescent="0.2"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2:11" ht="12.75" customHeight="1" x14ac:dyDescent="0.2"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2:11" ht="12.75" customHeight="1" x14ac:dyDescent="0.2"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2:11" ht="12.75" customHeight="1" x14ac:dyDescent="0.2"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2:11" ht="12.75" customHeight="1" x14ac:dyDescent="0.2"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2:11" ht="12.75" customHeight="1" x14ac:dyDescent="0.2"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2:11" ht="12.75" customHeight="1" x14ac:dyDescent="0.2"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2:11" ht="12.75" customHeight="1" x14ac:dyDescent="0.2"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2:11" ht="12.75" customHeight="1" x14ac:dyDescent="0.2"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2:11" ht="12.75" customHeight="1" x14ac:dyDescent="0.2"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2:11" ht="12.75" customHeight="1" x14ac:dyDescent="0.2"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2:11" ht="12.75" customHeight="1" x14ac:dyDescent="0.2"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2:11" ht="12.75" customHeight="1" x14ac:dyDescent="0.2"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2:11" ht="12.75" customHeight="1" x14ac:dyDescent="0.2"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2:11" ht="12.75" customHeight="1" x14ac:dyDescent="0.2"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2:11" ht="12.75" customHeight="1" x14ac:dyDescent="0.2"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2:11" ht="12.75" customHeight="1" x14ac:dyDescent="0.2"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2:11" ht="12.75" customHeight="1" x14ac:dyDescent="0.2"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2:11" ht="12.75" customHeight="1" x14ac:dyDescent="0.2"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2:11" ht="12.75" customHeight="1" x14ac:dyDescent="0.2"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2:11" ht="12.75" customHeight="1" x14ac:dyDescent="0.2"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2:11" ht="12.75" customHeight="1" x14ac:dyDescent="0.2"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2:11" ht="12.75" customHeight="1" x14ac:dyDescent="0.2"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2:11" ht="12.75" customHeight="1" x14ac:dyDescent="0.2"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2:11" ht="12.75" customHeight="1" x14ac:dyDescent="0.2"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2:11" ht="12.75" customHeight="1" x14ac:dyDescent="0.2"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2:11" ht="12.75" customHeight="1" x14ac:dyDescent="0.2"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2:11" ht="12.75" customHeight="1" x14ac:dyDescent="0.2"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2:11" ht="12.75" customHeight="1" x14ac:dyDescent="0.2"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2:11" ht="12.75" customHeight="1" x14ac:dyDescent="0.2"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2:11" ht="12.75" customHeight="1" x14ac:dyDescent="0.2"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2:11" ht="12.75" customHeight="1" x14ac:dyDescent="0.2"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2:11" ht="12.75" customHeight="1" x14ac:dyDescent="0.2"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2:11" ht="12.75" customHeight="1" x14ac:dyDescent="0.2"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2:11" ht="12.75" customHeight="1" x14ac:dyDescent="0.2"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2:11" ht="12.75" customHeight="1" x14ac:dyDescent="0.2"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2:11" ht="12.75" customHeight="1" x14ac:dyDescent="0.2"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2:11" ht="12.75" customHeight="1" x14ac:dyDescent="0.2"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2:11" ht="12.75" customHeight="1" x14ac:dyDescent="0.2"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2:11" ht="12.75" customHeight="1" x14ac:dyDescent="0.2"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2:11" ht="12.75" customHeight="1" x14ac:dyDescent="0.2"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2:11" ht="12.75" customHeight="1" x14ac:dyDescent="0.2"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2:11" ht="12.75" customHeight="1" x14ac:dyDescent="0.2"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2:11" ht="12.75" customHeight="1" x14ac:dyDescent="0.2"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2:11" ht="12.75" customHeight="1" x14ac:dyDescent="0.2"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2:11" ht="12.75" customHeight="1" x14ac:dyDescent="0.2"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2:11" ht="12.75" customHeight="1" x14ac:dyDescent="0.2"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2:11" ht="12.75" customHeight="1" x14ac:dyDescent="0.2"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2:11" ht="12.75" customHeight="1" x14ac:dyDescent="0.2"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2:11" ht="12.75" customHeight="1" x14ac:dyDescent="0.2"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2:11" ht="12.75" customHeight="1" x14ac:dyDescent="0.2"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2:11" ht="12.75" customHeight="1" x14ac:dyDescent="0.2"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2:11" ht="12.75" customHeight="1" x14ac:dyDescent="0.2"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2:11" ht="12.75" customHeight="1" x14ac:dyDescent="0.2"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2:11" ht="12.75" customHeight="1" x14ac:dyDescent="0.2"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2:11" ht="12.75" customHeight="1" x14ac:dyDescent="0.2"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2:11" ht="12.75" customHeight="1" x14ac:dyDescent="0.2"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2:11" ht="12.75" customHeight="1" x14ac:dyDescent="0.2"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2:11" ht="12.75" customHeight="1" x14ac:dyDescent="0.2"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2:11" ht="12.75" customHeight="1" x14ac:dyDescent="0.2"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2:11" ht="12.75" customHeight="1" x14ac:dyDescent="0.2"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2:11" ht="12.75" customHeight="1" x14ac:dyDescent="0.2"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2:11" ht="12.75" customHeight="1" x14ac:dyDescent="0.2"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2:11" ht="12.75" customHeight="1" x14ac:dyDescent="0.2"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2:11" ht="12.75" customHeight="1" x14ac:dyDescent="0.2"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2:11" ht="12.75" customHeight="1" x14ac:dyDescent="0.2"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2:11" ht="12.75" customHeight="1" x14ac:dyDescent="0.2"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2:11" ht="12.75" customHeight="1" x14ac:dyDescent="0.2"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2:11" ht="12.75" customHeight="1" x14ac:dyDescent="0.2"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2:11" ht="12.75" customHeight="1" x14ac:dyDescent="0.2"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2:11" ht="12.75" customHeight="1" x14ac:dyDescent="0.2"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2:11" ht="12.75" customHeight="1" x14ac:dyDescent="0.2"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2:11" ht="12.75" customHeight="1" x14ac:dyDescent="0.2"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2:11" ht="12.75" customHeight="1" x14ac:dyDescent="0.2"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2:11" ht="12.75" customHeight="1" x14ac:dyDescent="0.2"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2:11" ht="12.75" customHeight="1" x14ac:dyDescent="0.2"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2:11" ht="12.75" customHeight="1" x14ac:dyDescent="0.2"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2:11" ht="12.75" customHeight="1" x14ac:dyDescent="0.2"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2:11" ht="12.75" customHeight="1" x14ac:dyDescent="0.2"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2:11" ht="12.75" customHeight="1" x14ac:dyDescent="0.2"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2:11" ht="12.75" customHeight="1" x14ac:dyDescent="0.2"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2:11" ht="12.75" customHeight="1" x14ac:dyDescent="0.2"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2:11" ht="12.75" customHeight="1" x14ac:dyDescent="0.2"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2:11" ht="12.75" customHeight="1" x14ac:dyDescent="0.2"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2:11" ht="12.75" customHeight="1" x14ac:dyDescent="0.2"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2:11" ht="12.75" customHeight="1" x14ac:dyDescent="0.2"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2:11" ht="12.75" customHeight="1" x14ac:dyDescent="0.2"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2:11" ht="12.75" customHeight="1" x14ac:dyDescent="0.2"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2:11" ht="12.75" customHeight="1" x14ac:dyDescent="0.2"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2:11" ht="12.75" customHeight="1" x14ac:dyDescent="0.2"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2:11" ht="12.75" customHeight="1" x14ac:dyDescent="0.2"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2:11" ht="12.75" customHeight="1" x14ac:dyDescent="0.2"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2:11" ht="12.75" customHeight="1" x14ac:dyDescent="0.2"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2:11" ht="12.75" customHeight="1" x14ac:dyDescent="0.2"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2:11" ht="12.75" customHeight="1" x14ac:dyDescent="0.2"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2:11" ht="12.75" customHeight="1" x14ac:dyDescent="0.2"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2:11" ht="12.75" customHeight="1" x14ac:dyDescent="0.2"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2:11" ht="12.75" customHeight="1" x14ac:dyDescent="0.2"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2:11" ht="12.75" customHeight="1" x14ac:dyDescent="0.2"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2:11" ht="12.75" customHeight="1" x14ac:dyDescent="0.2"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2:11" ht="12.75" customHeight="1" x14ac:dyDescent="0.2"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2:11" ht="12.75" customHeight="1" x14ac:dyDescent="0.2"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2:11" ht="12.75" customHeight="1" x14ac:dyDescent="0.2"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2:11" ht="12.75" customHeight="1" x14ac:dyDescent="0.2"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2:11" ht="12.75" customHeight="1" x14ac:dyDescent="0.2"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2:11" ht="12.75" customHeight="1" x14ac:dyDescent="0.2"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2:11" ht="12.75" customHeight="1" x14ac:dyDescent="0.2"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2:11" ht="12.75" customHeight="1" x14ac:dyDescent="0.2"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2:11" ht="12.75" customHeight="1" x14ac:dyDescent="0.2"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2:11" ht="12.75" customHeight="1" x14ac:dyDescent="0.2"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2:11" ht="12.75" customHeight="1" x14ac:dyDescent="0.2"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2:11" ht="12.75" customHeight="1" x14ac:dyDescent="0.2"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2:11" ht="12.75" customHeight="1" x14ac:dyDescent="0.2"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2:11" ht="12.75" customHeight="1" x14ac:dyDescent="0.2"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2:11" ht="12.75" customHeight="1" x14ac:dyDescent="0.2"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2:11" ht="12.75" customHeight="1" x14ac:dyDescent="0.2"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2:11" ht="12.75" customHeight="1" x14ac:dyDescent="0.2"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2:11" ht="12.75" customHeight="1" x14ac:dyDescent="0.2"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2:11" ht="12.75" customHeight="1" x14ac:dyDescent="0.2"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2:11" ht="12.75" customHeight="1" x14ac:dyDescent="0.2"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2:11" ht="12.75" customHeight="1" x14ac:dyDescent="0.2"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2:11" ht="12.75" customHeight="1" x14ac:dyDescent="0.2"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2:11" ht="12.75" customHeight="1" x14ac:dyDescent="0.2"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2:11" ht="12.75" customHeight="1" x14ac:dyDescent="0.2"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2:11" ht="12.75" customHeight="1" x14ac:dyDescent="0.2"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2:11" ht="12.75" customHeight="1" x14ac:dyDescent="0.2"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2:11" ht="12.75" customHeight="1" x14ac:dyDescent="0.2"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2:11" ht="12.75" customHeight="1" x14ac:dyDescent="0.2"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2:11" ht="12.75" customHeight="1" x14ac:dyDescent="0.2"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2:11" ht="12.75" customHeight="1" x14ac:dyDescent="0.2"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2:11" ht="12.75" customHeight="1" x14ac:dyDescent="0.2"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2:11" ht="12.75" customHeight="1" x14ac:dyDescent="0.2"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2:11" ht="12.75" customHeight="1" x14ac:dyDescent="0.2"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2:11" ht="12.75" customHeight="1" x14ac:dyDescent="0.2"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2:11" ht="12.75" customHeight="1" x14ac:dyDescent="0.2"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2:11" ht="12.75" customHeight="1" x14ac:dyDescent="0.2"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2:11" ht="12.75" customHeight="1" x14ac:dyDescent="0.2"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2:11" ht="12.75" customHeight="1" x14ac:dyDescent="0.2"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2:11" ht="12.75" customHeight="1" x14ac:dyDescent="0.2"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2:11" ht="12.75" customHeight="1" x14ac:dyDescent="0.2"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2:11" ht="12.75" customHeight="1" x14ac:dyDescent="0.2"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2:11" ht="12.75" customHeight="1" x14ac:dyDescent="0.2"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2:11" ht="12.75" customHeight="1" x14ac:dyDescent="0.2"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2:11" ht="12.75" customHeight="1" x14ac:dyDescent="0.2"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2:11" ht="12.75" customHeight="1" x14ac:dyDescent="0.2"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2:11" ht="12.75" customHeight="1" x14ac:dyDescent="0.2"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2:11" ht="12.75" customHeight="1" x14ac:dyDescent="0.2"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2:11" ht="12.75" customHeight="1" x14ac:dyDescent="0.2"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2:11" ht="12.75" customHeight="1" x14ac:dyDescent="0.2"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2:11" ht="12.75" customHeight="1" x14ac:dyDescent="0.2"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spans="2:11" ht="12.75" customHeight="1" x14ac:dyDescent="0.2"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spans="2:11" ht="12.75" customHeight="1" x14ac:dyDescent="0.2"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2:11" ht="12.75" customHeight="1" x14ac:dyDescent="0.2"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2:11" ht="12.75" customHeight="1" x14ac:dyDescent="0.2"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2:11" ht="12.75" customHeight="1" x14ac:dyDescent="0.2"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2:11" ht="12.75" customHeight="1" x14ac:dyDescent="0.2"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spans="2:11" ht="12.75" customHeight="1" x14ac:dyDescent="0.2"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spans="2:11" ht="12.75" customHeight="1" x14ac:dyDescent="0.2"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spans="2:11" ht="12.75" customHeight="1" x14ac:dyDescent="0.2"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2:11" ht="12.75" customHeight="1" x14ac:dyDescent="0.2"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2:11" ht="12.75" customHeight="1" x14ac:dyDescent="0.2"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2:11" ht="12.75" customHeight="1" x14ac:dyDescent="0.2"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2:11" ht="12.75" customHeight="1" x14ac:dyDescent="0.2"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2:11" ht="12.75" customHeight="1" x14ac:dyDescent="0.2"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spans="2:11" ht="12.75" customHeight="1" x14ac:dyDescent="0.2"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spans="2:11" ht="12.75" customHeight="1" x14ac:dyDescent="0.2"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2:11" ht="12.75" customHeight="1" x14ac:dyDescent="0.2"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2:11" ht="12.75" customHeight="1" x14ac:dyDescent="0.2"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2:11" ht="12.75" customHeight="1" x14ac:dyDescent="0.2"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spans="2:11" ht="12.75" customHeight="1" x14ac:dyDescent="0.2">
      <c r="B1000" s="3"/>
      <c r="C1000" s="3"/>
      <c r="D1000" s="3"/>
      <c r="E1000" s="3"/>
      <c r="F1000" s="3"/>
      <c r="G1000" s="3"/>
      <c r="H1000" s="3"/>
      <c r="I1000" s="3"/>
      <c r="J1000" s="3"/>
      <c r="K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Factors</vt:lpstr>
      <vt:lpstr>Class</vt:lpstr>
      <vt:lpstr>Cert</vt:lpstr>
      <vt:lpstr>Enrollment</vt:lpstr>
      <vt:lpstr>Admin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S. Day</dc:creator>
  <cp:lastModifiedBy>Pawley, Kaycie</cp:lastModifiedBy>
  <dcterms:created xsi:type="dcterms:W3CDTF">2004-02-02T02:44:08Z</dcterms:created>
  <dcterms:modified xsi:type="dcterms:W3CDTF">2022-02-17T21:41:56Z</dcterms:modified>
</cp:coreProperties>
</file>