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defaultThemeVersion="124226"/>
  <mc:AlternateContent xmlns:mc="http://schemas.openxmlformats.org/markup-compatibility/2006">
    <mc:Choice Requires="x15">
      <x15ac:absPath xmlns:x15ac="http://schemas.microsoft.com/office/spreadsheetml/2010/11/ac" url="C:\Users\KStull\Desktop\Garrard Folder\Desktop Icons\Board Meetings\February 2022\"/>
    </mc:Choice>
  </mc:AlternateContent>
  <xr:revisionPtr revIDLastSave="0" documentId="8_{7F609494-87BB-408E-9ADA-CD0B6998449F}" xr6:coauthVersionLast="47" xr6:coauthVersionMax="47" xr10:uidLastSave="{00000000-0000-0000-0000-000000000000}"/>
  <bookViews>
    <workbookView xWindow="-120" yWindow="-120" windowWidth="20730" windowHeight="11160" tabRatio="899" activeTab="8" xr2:uid="{00000000-000D-0000-FFFF-FFFF00000000}"/>
  </bookViews>
  <sheets>
    <sheet name="Statutory Reference" sheetId="1" r:id="rId1"/>
    <sheet name="KRS 157.360" sheetId="6" r:id="rId2"/>
    <sheet name="Directions" sheetId="3" r:id="rId3"/>
    <sheet name="CDR" sheetId="2" r:id="rId4"/>
    <sheet name="LES" sheetId="10" r:id="rId5"/>
    <sheet name="PLE" sheetId="9" r:id="rId6"/>
    <sheet name="GMS" sheetId="11" r:id="rId7"/>
    <sheet name="GCHS" sheetId="12" r:id="rId8"/>
    <sheet name="Recap" sheetId="13" r:id="rId9"/>
    <sheet name="Middle Grades" sheetId="4" state="hidden" r:id="rId10"/>
    <sheet name="High Grades" sheetId="5" state="hidden" r:id="rId11"/>
    <sheet name="K-8 schools" sheetId="7" state="hidden" r:id="rId12"/>
    <sheet name="7-12 schools" sheetId="8" state="hidden" r:id="rId1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87" i="13" l="1"/>
  <c r="B87" i="13"/>
  <c r="D86" i="13"/>
  <c r="D85" i="13"/>
  <c r="D84" i="13"/>
  <c r="D83" i="13"/>
  <c r="D82" i="13"/>
  <c r="D81" i="13"/>
  <c r="D80" i="13"/>
  <c r="D79" i="13"/>
  <c r="D78" i="13"/>
  <c r="D77" i="13"/>
  <c r="D76" i="13"/>
  <c r="D75" i="13"/>
  <c r="C69" i="13"/>
  <c r="B69" i="13"/>
  <c r="D68" i="13"/>
  <c r="D67" i="13"/>
  <c r="D66" i="13"/>
  <c r="D65" i="13"/>
  <c r="D64" i="13"/>
  <c r="D63" i="13"/>
  <c r="D62" i="13"/>
  <c r="D61" i="13"/>
  <c r="D60" i="13"/>
  <c r="D59" i="13"/>
  <c r="D58" i="13"/>
  <c r="D57" i="13"/>
  <c r="C51" i="13"/>
  <c r="B51" i="13"/>
  <c r="D50" i="13"/>
  <c r="D49" i="13"/>
  <c r="D48" i="13"/>
  <c r="D47" i="13"/>
  <c r="D46" i="13"/>
  <c r="D45" i="13"/>
  <c r="D44" i="13"/>
  <c r="D43" i="13"/>
  <c r="D42" i="13"/>
  <c r="D41" i="13"/>
  <c r="D40" i="13"/>
  <c r="D39" i="13"/>
  <c r="C33" i="13"/>
  <c r="B33" i="13"/>
  <c r="D32" i="13"/>
  <c r="D31" i="13"/>
  <c r="D30" i="13"/>
  <c r="D29" i="13"/>
  <c r="D28" i="13"/>
  <c r="D27" i="13"/>
  <c r="D26" i="13"/>
  <c r="D25" i="13"/>
  <c r="D24" i="13"/>
  <c r="D23" i="13"/>
  <c r="D22" i="13"/>
  <c r="D21" i="13"/>
  <c r="D4" i="13"/>
  <c r="D5" i="13"/>
  <c r="D6" i="13"/>
  <c r="D7" i="13"/>
  <c r="D8" i="13"/>
  <c r="D9" i="13"/>
  <c r="D10" i="13"/>
  <c r="D11" i="13"/>
  <c r="D12" i="13"/>
  <c r="D13" i="13"/>
  <c r="D14" i="13"/>
  <c r="D15" i="13"/>
  <c r="D3" i="13"/>
  <c r="C15" i="13"/>
  <c r="B15" i="13"/>
  <c r="D87" i="13" l="1"/>
  <c r="D69" i="13"/>
  <c r="D51" i="13"/>
  <c r="D33" i="13"/>
  <c r="F17" i="12" l="1"/>
  <c r="F17" i="11"/>
  <c r="B17" i="11"/>
  <c r="F17" i="9"/>
  <c r="F17" i="10"/>
  <c r="F17" i="2"/>
  <c r="D43" i="12" l="1"/>
  <c r="G11" i="12" s="1"/>
  <c r="D38" i="11"/>
  <c r="G11" i="11" s="1"/>
  <c r="D47" i="9"/>
  <c r="G11" i="9" s="1"/>
  <c r="D47" i="10"/>
  <c r="G11" i="10" s="1"/>
  <c r="D47" i="2"/>
  <c r="G11" i="2" s="1"/>
  <c r="B21" i="12" l="1"/>
  <c r="B20" i="11"/>
  <c r="B23" i="9"/>
  <c r="B23" i="10"/>
  <c r="B23" i="2"/>
  <c r="D19" i="12"/>
  <c r="D35" i="12"/>
  <c r="D29" i="12"/>
  <c r="G10" i="12" s="1"/>
  <c r="D20" i="12"/>
  <c r="D18" i="12"/>
  <c r="H17" i="12"/>
  <c r="D17" i="12"/>
  <c r="B12" i="12"/>
  <c r="D29" i="11"/>
  <c r="D19" i="11"/>
  <c r="D18" i="11"/>
  <c r="H17" i="11"/>
  <c r="D17" i="11"/>
  <c r="B12" i="11"/>
  <c r="D37" i="10"/>
  <c r="D32" i="10"/>
  <c r="D22" i="10"/>
  <c r="D21" i="10"/>
  <c r="D20" i="10"/>
  <c r="D19" i="10"/>
  <c r="D18" i="10"/>
  <c r="H17" i="10"/>
  <c r="D17" i="10"/>
  <c r="B12" i="10"/>
  <c r="D37" i="9"/>
  <c r="D32" i="9"/>
  <c r="D22" i="9"/>
  <c r="D21" i="9"/>
  <c r="D20" i="9"/>
  <c r="D19" i="9"/>
  <c r="D18" i="9"/>
  <c r="H17" i="9"/>
  <c r="D17" i="9"/>
  <c r="B12" i="9"/>
  <c r="G10" i="10" l="1"/>
  <c r="G12" i="10" s="1"/>
  <c r="G10" i="9"/>
  <c r="D23" i="9"/>
  <c r="G10" i="11"/>
  <c r="D20" i="11"/>
  <c r="D21" i="12"/>
  <c r="D23" i="10"/>
  <c r="G12" i="12"/>
  <c r="G12" i="11" l="1"/>
  <c r="G12" i="9"/>
  <c r="H17" i="2"/>
  <c r="D19" i="2"/>
  <c r="D18" i="2"/>
  <c r="D17" i="2"/>
  <c r="D33" i="8" l="1"/>
  <c r="E7" i="8" s="1"/>
  <c r="D14" i="8"/>
  <c r="D13" i="8"/>
  <c r="D17" i="7"/>
  <c r="D16" i="7"/>
  <c r="D18" i="8"/>
  <c r="D17" i="8"/>
  <c r="D16" i="8"/>
  <c r="D15" i="8"/>
  <c r="B8" i="8"/>
  <c r="D18" i="7"/>
  <c r="D32" i="7"/>
  <c r="D34" i="7" s="1"/>
  <c r="E7" i="7" s="1"/>
  <c r="D26" i="7"/>
  <c r="D27" i="7" s="1"/>
  <c r="D15" i="7"/>
  <c r="D14" i="7"/>
  <c r="D13" i="7"/>
  <c r="B8" i="7"/>
  <c r="D24" i="4"/>
  <c r="D25" i="5"/>
  <c r="B8" i="5"/>
  <c r="B8" i="4"/>
  <c r="D15" i="5"/>
  <c r="D31" i="5"/>
  <c r="E7" i="5" s="1"/>
  <c r="D16" i="5"/>
  <c r="D14" i="5"/>
  <c r="D13" i="5"/>
  <c r="D30" i="4"/>
  <c r="E7" i="4" s="1"/>
  <c r="D15" i="4"/>
  <c r="D14" i="4"/>
  <c r="D13" i="4"/>
  <c r="D37" i="2"/>
  <c r="D32" i="2"/>
  <c r="D22" i="2"/>
  <c r="D21" i="2"/>
  <c r="D20" i="2"/>
  <c r="B12" i="2"/>
  <c r="D27" i="8"/>
  <c r="G10" i="2" l="1"/>
  <c r="D16" i="4"/>
  <c r="E6" i="4" s="1"/>
  <c r="E8" i="4" s="1"/>
  <c r="D17" i="5"/>
  <c r="E6" i="5" s="1"/>
  <c r="D23" i="2"/>
  <c r="D19" i="8"/>
  <c r="E6" i="8" s="1"/>
  <c r="E8" i="8" s="1"/>
  <c r="D19" i="7"/>
  <c r="E6" i="7" s="1"/>
  <c r="E8" i="7" s="1"/>
  <c r="G12" i="2"/>
  <c r="E8" i="5"/>
</calcChain>
</file>

<file path=xl/sharedStrings.xml><?xml version="1.0" encoding="utf-8"?>
<sst xmlns="http://schemas.openxmlformats.org/spreadsheetml/2006/main" count="468" uniqueCount="125">
  <si>
    <t>2. Twenty-eight (28) in grade four (4);</t>
  </si>
  <si>
    <t>1. Twenty-four (24) in primary grades (kindergarten through third grade);</t>
  </si>
  <si>
    <t>3. Twenty-nine (29) in grades five (5) and six (6);</t>
  </si>
  <si>
    <t>4. Thirty-one (31) in grades seven (7) to twelve (12).</t>
  </si>
  <si>
    <t>KRS 157.360(4)</t>
  </si>
  <si>
    <t>(b) Except for those schools which have implemented school-based decision making, class size load for middle and secondary school classroom teachers shall not exceed the equivalent of one hundred fifty (150) pupil hours per day</t>
  </si>
  <si>
    <t>Staffing Allocation Worksheets</t>
  </si>
  <si>
    <t>KRS 157.360(13)</t>
  </si>
  <si>
    <t>Except for those schools which have implemented school-based decision making and the school council has voted to waive this subsection, kindergarten aides shall be provided for each twenty-four (24) full-time equivalent kindergarten students enrolled.</t>
  </si>
  <si>
    <t>702 KAR 3:246 Section 2(1)</t>
  </si>
  <si>
    <t>702 KAR 3:246 Section 4(2)</t>
  </si>
  <si>
    <t>Any revisions of staffing policy or guidelines for the next school year shall be adopted by the local board and submitted to the Kentucky Department of Education by May 1 of each year.</t>
  </si>
  <si>
    <t>KRS 158.102(2)(a)</t>
  </si>
  <si>
    <t>Schools shall employ a school medial librarian to organize, equip, and manage the operations of the school media library. The school media librarian shall hold the appropriate certificate of legal qualifications in accordance with KRS 161.020 and 161.030. A certified school media librarian may be employed to serve two (2) or more schools in a school district with the consent of the school councils.</t>
  </si>
  <si>
    <t>Principal</t>
  </si>
  <si>
    <t>Media Librarian</t>
  </si>
  <si>
    <t>Directions</t>
  </si>
  <si>
    <t>Section 2: Certified Teachers</t>
  </si>
  <si>
    <t>Primary (P1-P5)</t>
  </si>
  <si>
    <t># of students</t>
  </si>
  <si>
    <t>ratio</t>
  </si>
  <si>
    <t>certified teachers allocated</t>
  </si>
  <si>
    <t>Fourth Grade</t>
  </si>
  <si>
    <t>Fifth Grade</t>
  </si>
  <si>
    <t>number of students/24</t>
  </si>
  <si>
    <t>number of students/28</t>
  </si>
  <si>
    <t>number of students/29</t>
  </si>
  <si>
    <t xml:space="preserve">Total Certified Allocated </t>
  </si>
  <si>
    <t>Kindergarten</t>
  </si>
  <si>
    <t>number of FTE Kindergarten students/ 24</t>
  </si>
  <si>
    <t>Other (not required)</t>
  </si>
  <si>
    <t>Total Classified Allocated</t>
  </si>
  <si>
    <t>Section 4: Classified Assistants</t>
  </si>
  <si>
    <t>Section 3: Additional Certified Staff (not required)</t>
  </si>
  <si>
    <t>Assistant Principal</t>
  </si>
  <si>
    <t>Guidance Counselor</t>
  </si>
  <si>
    <t>Discretionary Certified (Art, PE, Music)</t>
  </si>
  <si>
    <t>Additional Classroom Teachers</t>
  </si>
  <si>
    <t>Total Additional Certified</t>
  </si>
  <si>
    <t>Total Certified Allocated</t>
  </si>
  <si>
    <t>Staffing Allocation Worksheet for Middle School Grades</t>
  </si>
  <si>
    <t>Staffing Allocation Worksheet for High School Grades</t>
  </si>
  <si>
    <t>Sixth Grade</t>
  </si>
  <si>
    <t>Seventh Grade</t>
  </si>
  <si>
    <t>Eighth Grade</t>
  </si>
  <si>
    <t>Ninth Grade</t>
  </si>
  <si>
    <t>Eleventh Grade</t>
  </si>
  <si>
    <t>Twelveth Grade</t>
  </si>
  <si>
    <t>number of students/25</t>
  </si>
  <si>
    <t>Total Staff Allocated</t>
  </si>
  <si>
    <t xml:space="preserve">These worksheets are a tool to help simplify your staffing allocation process. Theses worksheets includes the class size maximums required by statute and regulations. Enter the data based on your district's staffing allocation formula for the school and the enrollment levels at the school. The worksheet will calculate the teacher to student allocation per grade span. Note: these worksheets' formulas are based on the maximums. </t>
  </si>
  <si>
    <t xml:space="preserve">Tenth Grade </t>
  </si>
  <si>
    <t>Understanding KRS 157.360</t>
  </si>
  <si>
    <t>When updating the staffing allocation formula, boards of education must adhere to guidelines in KRS 157.360. Base funding levels include:</t>
  </si>
  <si>
    <t>24:1 for primary grades</t>
  </si>
  <si>
    <t>28:1 for grade 4</t>
  </si>
  <si>
    <t>29:1 for grades 5 and 6</t>
  </si>
  <si>
    <t>31:1 for grades 7 to 12 [KRS 157.360(4)(a)]</t>
  </si>
  <si>
    <t>An addition to these base level is a requirement for secondary schools that includes a maximum of 150 per-pupil hours [KRS 157.360(4)(b)].</t>
  </si>
  <si>
    <t>Two parts of the staffing base funding levels can cause confusion for school council members and others in the school community: base levels for primary grades and the 150 per-pupil hours for secondary schools. Note that school councils are not bound by these maximum class size limits once the allocations are received by the school. School councils determine, within the number of staff allocated, the job classifications for each of the positions.</t>
  </si>
  <si>
    <t xml:space="preserve">Primary school is defined in KRS 158.031 as being multi-aged groupings. To this effect, the allocation of staff for primary school is based on the total number of students included in an enrollment from the time they enter school (i.e., kindergarten) to the time they exit (i.e., grade 3). Therefore, as a school district determines the staff for the primary grades at an elementary school, the school district will add the total number of students in the primary grades as a whole and then divide by a maximum of 24 (number can be lower based on district choice in the allocation formula) to get the number of teacher positions. For elementary schools that have determined that they will have a graded primary program, this may mean that one grade may have more than 24 students per classroom teacher and another grade may have less than 24 students per classroom teacher. </t>
  </si>
  <si>
    <t xml:space="preserve">In the second case, when this statute was enacted, most secondary schools operated on a six-period day. Scheduling concepts such as alternative models and block schedules were not factored into legislation. Once the base level funding language is added into the staffing allocation formula, class size loads for middle and secondary school classroom teachers cannot exceed the equivalent of 150 pupil hours per day. This means that each classroom teacher who is allocated to grades 7-12 cannot have more than 150 per-pupil hours. One-hundred-fifty per-pupil hours of instruction during a six-hour school day would yield a ratio of 25:1. </t>
  </si>
  <si>
    <t>Name of School:</t>
  </si>
  <si>
    <t>Section 5: Total Allocated Staff</t>
  </si>
  <si>
    <t>Fill in the School's Name.</t>
  </si>
  <si>
    <t>Section 1:</t>
  </si>
  <si>
    <t>Section 2:</t>
  </si>
  <si>
    <t>As required by KRS 158.102(2)(a), each school must have a media librarian. Insert the FTE for this position. The position of the principal and the media librarian cannot be changed by the school council.</t>
  </si>
  <si>
    <t>Section 3:</t>
  </si>
  <si>
    <t>Based on the district's staffing allocation formula, insert any additional staff allocated. Note that the job classification of these staff members will be determined by the school council and may be adjusted during these discussions.</t>
  </si>
  <si>
    <t>Section 4:</t>
  </si>
  <si>
    <t>Section 5:</t>
  </si>
  <si>
    <t xml:space="preserve">Insert any allocated classified staff member. For kindergarten assistants, allocate based on an FTE of 24:1. These are additional classified staff members above and beyond those required through an IEP determination. </t>
  </si>
  <si>
    <t xml:space="preserve">Insert the number of students per grade span. For primary grades, add the students from entry level (P1) to grade 3 (P4/P5). Ratios are default to the maximums listed in KRS 157.360(4)(a). Seventh through twelfth grade has a default ratio of 25:1 to cover the 150 per pupil hours as required by KRS 157.360(4)(b). Ratios will calculated automatically. </t>
  </si>
  <si>
    <t xml:space="preserve">Name of School: </t>
  </si>
  <si>
    <t>Staffing Allocation Worksheet for Schools with Grades K-8</t>
  </si>
  <si>
    <t>Staffing Allocation Worksheet for High Schools with Grades 7-12</t>
  </si>
  <si>
    <t>The local school district shall provide notice to school councils of a tentative allocation by March 1 and notice of an updated allocation by May of each year for the funds and positions identified in Sections 4, 5, 6, and 8 of this administrative regulation for the next budget year in accordance with this administrative regulation.</t>
  </si>
  <si>
    <t>Staff members will automatically calculate in these sections. This total will be the amount of staff allocated to the school council as part of the May 1 allocation.</t>
  </si>
  <si>
    <t>(a) Except for those schools which have implemented school-based decision making, the commissioner of education shall enforce maximum class sizes for every academic course requirement in all grades except in vocal and instrumental music, and physical education classes. Except as provided in subsection (5) of this section, the maximum number of pupils enrolled in a class shall be as follows:</t>
  </si>
  <si>
    <t>Note: all calculations are done to the nearest tenth of a position. Those cells that are shaded have formulas that will calculate.</t>
  </si>
  <si>
    <t>Section 1: Required Certified Positions</t>
  </si>
  <si>
    <t xml:space="preserve">Total </t>
  </si>
  <si>
    <t>Section 6:</t>
  </si>
  <si>
    <t>ADA</t>
  </si>
  <si>
    <t>Per Student</t>
  </si>
  <si>
    <t>Allocation</t>
  </si>
  <si>
    <t>Staffing Allocation Worksheet</t>
  </si>
  <si>
    <t>Camp Dick Robinson Elementary School</t>
  </si>
  <si>
    <t>Paint Lick Elementary School</t>
  </si>
  <si>
    <t>Lancaster Elementary School</t>
  </si>
  <si>
    <t>Garrard County Middle School</t>
  </si>
  <si>
    <t>Garrard County High School</t>
  </si>
  <si>
    <t>Grade</t>
  </si>
  <si>
    <t>K</t>
  </si>
  <si>
    <t xml:space="preserve">Total   </t>
  </si>
  <si>
    <t xml:space="preserve">Total  </t>
  </si>
  <si>
    <t>Additional Teacher</t>
  </si>
  <si>
    <t>Secretary</t>
  </si>
  <si>
    <t>Bookkeeper</t>
  </si>
  <si>
    <t>Custodian</t>
  </si>
  <si>
    <t>Additional Positions</t>
  </si>
  <si>
    <t>Total Additional Classified</t>
  </si>
  <si>
    <t>Additional Classified Staff (Based on Current Year Actual)</t>
  </si>
  <si>
    <t xml:space="preserve">Section 4: Classified </t>
  </si>
  <si>
    <t>Additional Teacher(s)</t>
  </si>
  <si>
    <t>Discretionary Certified (Art, PE, Music (2), STEM, .5 Alternative School)</t>
  </si>
  <si>
    <t>Discretionary Certified (0.5 Art, PE, 0.5 Music)</t>
  </si>
  <si>
    <t>Discretionary Certified (Art, PE (2), Music (2),PLTW, 0.5 Health Science, 0.5 Credit Recovery, Spanish, ROTC, Alternative School 0.5)</t>
  </si>
  <si>
    <t>FY 2022-2023 (Based on 5th Month ADM/ADA)</t>
  </si>
  <si>
    <t>Certified Teachers</t>
  </si>
  <si>
    <t>Discretionary Certified</t>
  </si>
  <si>
    <t>Certified Additional Teachers</t>
  </si>
  <si>
    <t>Classified Assistants</t>
  </si>
  <si>
    <t>FY 2023</t>
  </si>
  <si>
    <t>FY 2022</t>
  </si>
  <si>
    <t>Variance</t>
  </si>
  <si>
    <t>CDR</t>
  </si>
  <si>
    <t>Librarian</t>
  </si>
  <si>
    <t>Bookkkeeper</t>
  </si>
  <si>
    <t>Additional Classified</t>
  </si>
  <si>
    <t>PLE</t>
  </si>
  <si>
    <t>LES</t>
  </si>
  <si>
    <t>GMS</t>
  </si>
  <si>
    <t>GCHS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</si>
</sst>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
    <numFmt numFmtId="165" formatCode="&quot;$&quot;#,##0.0"/>
    <numFmt numFmtId="166" formatCode="#,##0.0"/>
  </numFmts>
  <fonts count="14" x14ac:knownFonts="1">
    <font>
      <sz val="12"/>
      <color theme="1"/>
      <name val="Times New Roman"/>
      <family val="2"/>
    </font>
    <font>
      <u/>
      <sz val="12"/>
      <color theme="10"/>
      <name val="Times New Roman"/>
      <family val="2"/>
    </font>
    <font>
      <b/>
      <sz val="16"/>
      <color theme="1"/>
      <name val="Times New Roman"/>
      <family val="1"/>
    </font>
    <font>
      <b/>
      <sz val="12"/>
      <color theme="1"/>
      <name val="Times New Roman"/>
      <family val="1"/>
    </font>
    <font>
      <b/>
      <sz val="10"/>
      <color theme="1"/>
      <name val="Times New Roman"/>
      <family val="1"/>
    </font>
    <font>
      <sz val="12"/>
      <color theme="1"/>
      <name val="Times New Roman"/>
      <family val="1"/>
    </font>
    <font>
      <sz val="10"/>
      <color theme="1"/>
      <name val="Times New Roman"/>
      <family val="2"/>
    </font>
    <font>
      <b/>
      <sz val="14"/>
      <color theme="1"/>
      <name val="Times New Roman"/>
      <family val="1"/>
    </font>
    <font>
      <b/>
      <sz val="18"/>
      <color theme="1"/>
      <name val="Times New Roman"/>
      <family val="1"/>
    </font>
    <font>
      <sz val="10"/>
      <color theme="1"/>
      <name val="Times New Roman"/>
      <family val="1"/>
    </font>
    <font>
      <sz val="12"/>
      <color theme="1"/>
      <name val="Times New Roman"/>
      <family val="2"/>
    </font>
    <font>
      <i/>
      <sz val="11"/>
      <color theme="1"/>
      <name val="Times New Roman"/>
      <family val="1"/>
    </font>
    <font>
      <sz val="12"/>
      <color rgb="FFFF0000"/>
      <name val="Marlett"/>
      <charset val="2"/>
    </font>
    <font>
      <i/>
      <sz val="12"/>
      <color theme="1"/>
      <name val="Times New Roman"/>
      <family val="1"/>
    </font>
  </fonts>
  <fills count="3">
    <fill>
      <patternFill patternType="none"/>
    </fill>
    <fill>
      <patternFill patternType="gray125"/>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double">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0" fontId="1" fillId="0" borderId="0" applyNumberFormat="0" applyFill="0" applyBorder="0" applyAlignment="0" applyProtection="0"/>
    <xf numFmtId="44" fontId="10" fillId="0" borderId="0" applyFont="0" applyFill="0" applyBorder="0" applyAlignment="0" applyProtection="0"/>
    <xf numFmtId="43" fontId="10" fillId="0" borderId="0" applyFont="0" applyFill="0" applyBorder="0" applyAlignment="0" applyProtection="0"/>
  </cellStyleXfs>
  <cellXfs count="99">
    <xf numFmtId="0" fontId="0" fillId="0" borderId="0" xfId="0"/>
    <xf numFmtId="0" fontId="2" fillId="0" borderId="0" xfId="0" applyFont="1"/>
    <xf numFmtId="0" fontId="3" fillId="0" borderId="0" xfId="0" applyFont="1"/>
    <xf numFmtId="0" fontId="4" fillId="0" borderId="0" xfId="0" applyFont="1" applyAlignment="1">
      <alignment vertical="center" wrapText="1"/>
    </xf>
    <xf numFmtId="0" fontId="4" fillId="0" borderId="0" xfId="0" applyFont="1" applyAlignment="1">
      <alignment horizontal="center" vertical="center" wrapText="1"/>
    </xf>
    <xf numFmtId="0" fontId="0" fillId="0" borderId="1" xfId="0" applyBorder="1"/>
    <xf numFmtId="0" fontId="0" fillId="0" borderId="1" xfId="0" applyFont="1" applyBorder="1"/>
    <xf numFmtId="0" fontId="5" fillId="0" borderId="0" xfId="0" applyFont="1"/>
    <xf numFmtId="0" fontId="0" fillId="0" borderId="1" xfId="0" applyBorder="1" applyAlignment="1">
      <alignment horizontal="center"/>
    </xf>
    <xf numFmtId="0" fontId="3" fillId="0" borderId="2" xfId="0" applyFont="1" applyBorder="1"/>
    <xf numFmtId="0" fontId="3" fillId="0" borderId="0" xfId="0" applyFont="1" applyBorder="1"/>
    <xf numFmtId="0" fontId="3" fillId="0" borderId="0" xfId="0" applyFont="1" applyBorder="1" applyAlignment="1">
      <alignment horizontal="right"/>
    </xf>
    <xf numFmtId="0" fontId="0" fillId="0" borderId="0" xfId="0" applyBorder="1" applyAlignment="1"/>
    <xf numFmtId="0" fontId="3" fillId="0" borderId="0" xfId="0" applyFont="1" applyBorder="1" applyAlignment="1">
      <alignment horizontal="center"/>
    </xf>
    <xf numFmtId="0" fontId="6" fillId="0" borderId="0" xfId="0" applyFont="1" applyAlignment="1">
      <alignment wrapText="1"/>
    </xf>
    <xf numFmtId="0" fontId="3" fillId="0" borderId="3" xfId="0" applyFont="1" applyBorder="1" applyAlignment="1">
      <alignment horizontal="right"/>
    </xf>
    <xf numFmtId="0" fontId="3" fillId="0" borderId="4" xfId="0" applyFont="1" applyBorder="1"/>
    <xf numFmtId="0" fontId="6" fillId="0" borderId="4" xfId="0" applyFont="1" applyBorder="1" applyAlignment="1">
      <alignment horizontal="left"/>
    </xf>
    <xf numFmtId="164" fontId="0" fillId="0" borderId="1" xfId="0" applyNumberFormat="1" applyBorder="1" applyAlignment="1">
      <alignment horizontal="center"/>
    </xf>
    <xf numFmtId="0" fontId="5" fillId="0" borderId="0" xfId="0" applyFont="1" applyAlignment="1">
      <alignment vertical="center"/>
    </xf>
    <xf numFmtId="0" fontId="7" fillId="0" borderId="0" xfId="0" applyFont="1"/>
    <xf numFmtId="0" fontId="8" fillId="0" borderId="0" xfId="0" applyFont="1"/>
    <xf numFmtId="0" fontId="1" fillId="0" borderId="0" xfId="1"/>
    <xf numFmtId="0" fontId="0" fillId="0" borderId="0" xfId="0" applyAlignment="1">
      <alignment horizontal="left"/>
    </xf>
    <xf numFmtId="0" fontId="5" fillId="0" borderId="5" xfId="0" applyFont="1" applyBorder="1" applyAlignment="1">
      <alignment horizontal="left"/>
    </xf>
    <xf numFmtId="0" fontId="5" fillId="0" borderId="5" xfId="0" applyFont="1" applyBorder="1" applyAlignment="1"/>
    <xf numFmtId="164" fontId="0" fillId="2" borderId="1" xfId="0" applyNumberFormat="1" applyFill="1" applyBorder="1" applyAlignment="1">
      <alignment horizontal="center"/>
    </xf>
    <xf numFmtId="164" fontId="3" fillId="2" borderId="1" xfId="0" applyNumberFormat="1" applyFont="1" applyFill="1" applyBorder="1" applyAlignment="1">
      <alignment horizontal="center"/>
    </xf>
    <xf numFmtId="164" fontId="0" fillId="0" borderId="1" xfId="0" applyNumberFormat="1" applyFont="1" applyBorder="1" applyAlignment="1">
      <alignment horizontal="center"/>
    </xf>
    <xf numFmtId="164" fontId="0" fillId="0" borderId="1" xfId="0" applyNumberFormat="1" applyFill="1" applyBorder="1" applyAlignment="1">
      <alignment horizontal="center"/>
    </xf>
    <xf numFmtId="165" fontId="0" fillId="0" borderId="1" xfId="0" applyNumberFormat="1" applyBorder="1" applyAlignment="1">
      <alignment horizontal="center"/>
    </xf>
    <xf numFmtId="166" fontId="3" fillId="2" borderId="1" xfId="0" applyNumberFormat="1" applyFont="1" applyFill="1" applyBorder="1" applyAlignment="1">
      <alignment horizontal="center"/>
    </xf>
    <xf numFmtId="0" fontId="3" fillId="0" borderId="3" xfId="0" applyFont="1" applyBorder="1" applyAlignment="1">
      <alignment horizontal="right"/>
    </xf>
    <xf numFmtId="0" fontId="9" fillId="0" borderId="0" xfId="0" applyFont="1" applyAlignment="1">
      <alignment horizontal="center" vertical="center"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2" fillId="0" borderId="0" xfId="0" applyFont="1" applyAlignment="1">
      <alignment horizontal="center"/>
    </xf>
    <xf numFmtId="164" fontId="0" fillId="0" borderId="0" xfId="0" applyNumberFormat="1" applyFill="1" applyBorder="1" applyAlignment="1">
      <alignment horizontal="center"/>
    </xf>
    <xf numFmtId="0" fontId="3" fillId="0" borderId="0" xfId="0" applyFont="1" applyFill="1"/>
    <xf numFmtId="0" fontId="0" fillId="0" borderId="0" xfId="0" applyFill="1"/>
    <xf numFmtId="0" fontId="4" fillId="0" borderId="0" xfId="0" applyFont="1" applyFill="1" applyAlignment="1">
      <alignment horizontal="center" vertical="center" wrapText="1"/>
    </xf>
    <xf numFmtId="164" fontId="0" fillId="0" borderId="4" xfId="0" applyNumberFormat="1" applyFill="1" applyBorder="1" applyAlignment="1">
      <alignment horizontal="center"/>
    </xf>
    <xf numFmtId="164" fontId="3" fillId="0" borderId="4" xfId="0" applyNumberFormat="1" applyFont="1" applyFill="1" applyBorder="1" applyAlignment="1">
      <alignment horizontal="center"/>
    </xf>
    <xf numFmtId="0" fontId="3" fillId="0" borderId="0" xfId="0" applyFont="1" applyFill="1" applyBorder="1" applyAlignment="1">
      <alignment horizontal="center"/>
    </xf>
    <xf numFmtId="164" fontId="3" fillId="0" borderId="0" xfId="0" applyNumberFormat="1" applyFont="1" applyFill="1" applyBorder="1" applyAlignment="1">
      <alignment horizontal="center"/>
    </xf>
    <xf numFmtId="0" fontId="0" fillId="0" borderId="0" xfId="0" applyFill="1" applyBorder="1" applyAlignment="1">
      <alignment horizontal="center"/>
    </xf>
    <xf numFmtId="0" fontId="6" fillId="0" borderId="0" xfId="0" applyFont="1" applyBorder="1" applyAlignment="1">
      <alignment horizontal="left"/>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0" fillId="0" borderId="1" xfId="0" applyFont="1" applyBorder="1" applyAlignment="1">
      <alignment horizontal="center"/>
    </xf>
    <xf numFmtId="44" fontId="3" fillId="2" borderId="1" xfId="2" applyFont="1" applyFill="1" applyBorder="1" applyAlignment="1">
      <alignment horizontal="center"/>
    </xf>
    <xf numFmtId="0" fontId="3" fillId="0" borderId="1" xfId="0" applyFont="1" applyBorder="1" applyAlignment="1">
      <alignment horizontal="right"/>
    </xf>
    <xf numFmtId="0" fontId="4" fillId="0" borderId="1" xfId="0" applyFont="1" applyBorder="1" applyAlignment="1">
      <alignment horizontal="center" vertical="center" wrapText="1"/>
    </xf>
    <xf numFmtId="0" fontId="4" fillId="0" borderId="1" xfId="0" applyFont="1" applyBorder="1" applyAlignment="1">
      <alignment vertical="center" wrapText="1"/>
    </xf>
    <xf numFmtId="164" fontId="3" fillId="0" borderId="1" xfId="0" applyNumberFormat="1" applyFont="1" applyFill="1" applyBorder="1" applyAlignment="1">
      <alignment horizontal="center"/>
    </xf>
    <xf numFmtId="0" fontId="11" fillId="0" borderId="0" xfId="0" applyFont="1" applyBorder="1" applyAlignment="1">
      <alignment horizontal="left"/>
    </xf>
    <xf numFmtId="0" fontId="11" fillId="0" borderId="0" xfId="0" applyFont="1" applyAlignment="1"/>
    <xf numFmtId="0" fontId="11" fillId="0" borderId="0" xfId="0" applyFont="1"/>
    <xf numFmtId="0" fontId="5" fillId="0" borderId="1" xfId="0" applyFont="1" applyBorder="1"/>
    <xf numFmtId="0" fontId="3" fillId="0" borderId="1" xfId="0" applyFont="1" applyBorder="1"/>
    <xf numFmtId="164" fontId="5" fillId="0" borderId="1" xfId="0" applyNumberFormat="1" applyFont="1" applyBorder="1" applyAlignment="1">
      <alignment horizontal="center"/>
    </xf>
    <xf numFmtId="0" fontId="0" fillId="0" borderId="5" xfId="0" applyBorder="1"/>
    <xf numFmtId="0" fontId="0" fillId="0" borderId="6" xfId="0" applyBorder="1"/>
    <xf numFmtId="0" fontId="3" fillId="0" borderId="7" xfId="0" applyFont="1" applyBorder="1" applyAlignment="1">
      <alignment horizontal="right"/>
    </xf>
    <xf numFmtId="0" fontId="3" fillId="0" borderId="5" xfId="0" applyFont="1" applyBorder="1"/>
    <xf numFmtId="0" fontId="3" fillId="0" borderId="6" xfId="0" applyFont="1" applyBorder="1"/>
    <xf numFmtId="0" fontId="3" fillId="0" borderId="7" xfId="0" applyFont="1" applyBorder="1"/>
    <xf numFmtId="164" fontId="12" fillId="0" borderId="4" xfId="0" applyNumberFormat="1" applyFont="1" applyFill="1" applyBorder="1" applyAlignment="1">
      <alignment horizontal="left"/>
    </xf>
    <xf numFmtId="164" fontId="13" fillId="0" borderId="4" xfId="0" applyNumberFormat="1" applyFont="1" applyFill="1" applyBorder="1" applyAlignment="1">
      <alignment horizontal="left"/>
    </xf>
    <xf numFmtId="43" fontId="0" fillId="0" borderId="0" xfId="3" applyFont="1"/>
    <xf numFmtId="0" fontId="5" fillId="0" borderId="1" xfId="0" applyFont="1" applyFill="1" applyBorder="1"/>
    <xf numFmtId="0" fontId="0" fillId="0" borderId="1" xfId="0" applyFill="1" applyBorder="1"/>
    <xf numFmtId="43" fontId="0" fillId="0" borderId="0" xfId="3" applyNumberFormat="1" applyFont="1"/>
    <xf numFmtId="43" fontId="0" fillId="0" borderId="9" xfId="3" applyNumberFormat="1" applyFont="1" applyBorder="1"/>
    <xf numFmtId="0" fontId="0" fillId="0" borderId="4" xfId="0" applyBorder="1"/>
    <xf numFmtId="43" fontId="0" fillId="0" borderId="0" xfId="3" applyNumberFormat="1" applyFont="1" applyBorder="1"/>
    <xf numFmtId="0" fontId="0" fillId="0" borderId="10" xfId="0" applyBorder="1"/>
    <xf numFmtId="0" fontId="0" fillId="0" borderId="11" xfId="0" applyBorder="1"/>
    <xf numFmtId="43" fontId="0" fillId="0" borderId="8" xfId="3" applyNumberFormat="1" applyFont="1" applyBorder="1"/>
    <xf numFmtId="0" fontId="0" fillId="0" borderId="12" xfId="0" applyBorder="1"/>
    <xf numFmtId="0" fontId="3" fillId="2" borderId="5" xfId="0" applyFont="1" applyFill="1" applyBorder="1" applyAlignment="1">
      <alignment horizontal="center"/>
    </xf>
    <xf numFmtId="43" fontId="3" fillId="2" borderId="6" xfId="3" applyNumberFormat="1" applyFont="1" applyFill="1" applyBorder="1" applyAlignment="1">
      <alignment horizontal="center"/>
    </xf>
    <xf numFmtId="0" fontId="0" fillId="2" borderId="7" xfId="0" applyFill="1" applyBorder="1"/>
    <xf numFmtId="0" fontId="0" fillId="0" borderId="0" xfId="0" applyAlignment="1">
      <alignment wrapText="1"/>
    </xf>
    <xf numFmtId="0" fontId="0" fillId="0" borderId="0" xfId="0" applyAlignment="1"/>
    <xf numFmtId="0" fontId="5" fillId="0" borderId="0" xfId="0" applyFont="1" applyAlignment="1">
      <alignment wrapText="1"/>
    </xf>
    <xf numFmtId="0" fontId="5" fillId="0" borderId="0" xfId="0" applyFont="1" applyAlignment="1">
      <alignment vertical="center" wrapText="1"/>
    </xf>
    <xf numFmtId="0" fontId="2" fillId="0" borderId="0" xfId="0" applyFont="1" applyAlignment="1">
      <alignment horizontal="center"/>
    </xf>
    <xf numFmtId="0" fontId="3" fillId="0" borderId="1" xfId="0" applyFont="1" applyBorder="1" applyAlignment="1">
      <alignment horizontal="right"/>
    </xf>
    <xf numFmtId="0" fontId="0" fillId="0" borderId="1" xfId="0" applyBorder="1" applyAlignment="1"/>
    <xf numFmtId="0" fontId="0" fillId="0" borderId="1" xfId="0" applyBorder="1" applyAlignment="1">
      <alignment horizontal="left"/>
    </xf>
    <xf numFmtId="0" fontId="0" fillId="0" borderId="1" xfId="0" applyFill="1" applyBorder="1" applyAlignment="1">
      <alignment horizontal="left"/>
    </xf>
    <xf numFmtId="0" fontId="0" fillId="0" borderId="1" xfId="0" applyBorder="1" applyAlignment="1">
      <alignment horizontal="left" wrapText="1"/>
    </xf>
    <xf numFmtId="0" fontId="0" fillId="0" borderId="5" xfId="0" applyBorder="1" applyAlignment="1">
      <alignment horizontal="left" wrapText="1"/>
    </xf>
    <xf numFmtId="0" fontId="0" fillId="0" borderId="6" xfId="0" applyBorder="1" applyAlignment="1">
      <alignment horizontal="left" wrapText="1"/>
    </xf>
    <xf numFmtId="0" fontId="0" fillId="0" borderId="7" xfId="0" applyBorder="1" applyAlignment="1">
      <alignment horizontal="left" wrapText="1"/>
    </xf>
    <xf numFmtId="0" fontId="3" fillId="0" borderId="3" xfId="0" applyFont="1" applyBorder="1" applyAlignment="1">
      <alignment horizontal="right"/>
    </xf>
    <xf numFmtId="0" fontId="0" fillId="0" borderId="2" xfId="0" applyBorder="1" applyAlignment="1"/>
    <xf numFmtId="0" fontId="3" fillId="0" borderId="0" xfId="0" applyFont="1" applyAlignment="1">
      <alignment horizontal="right"/>
    </xf>
  </cellXfs>
  <cellStyles count="4">
    <cellStyle name="Comma" xfId="3" builtinId="3"/>
    <cellStyle name="Currency" xfId="2" builtinId="4"/>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 Id="rId22" Type="http://schemas.openxmlformats.org/officeDocument/2006/relationships/customXml" Target="../customXml/item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2"/>
  <sheetViews>
    <sheetView workbookViewId="0">
      <selection activeCell="A5" sqref="A5:J5"/>
    </sheetView>
  </sheetViews>
  <sheetFormatPr defaultRowHeight="15.75" x14ac:dyDescent="0.25"/>
  <cols>
    <col min="1" max="1" width="4.25" customWidth="1"/>
  </cols>
  <sheetData>
    <row r="1" spans="1:10" ht="20.25" x14ac:dyDescent="0.3">
      <c r="A1" s="1" t="s">
        <v>6</v>
      </c>
    </row>
    <row r="2" spans="1:10" ht="88.5" customHeight="1" x14ac:dyDescent="0.25">
      <c r="A2" s="83" t="s">
        <v>50</v>
      </c>
      <c r="B2" s="83"/>
      <c r="C2" s="83"/>
      <c r="D2" s="83"/>
      <c r="E2" s="83"/>
      <c r="F2" s="83"/>
      <c r="G2" s="83"/>
      <c r="H2" s="83"/>
      <c r="I2" s="83"/>
      <c r="J2" s="84"/>
    </row>
    <row r="4" spans="1:10" ht="18.75" x14ac:dyDescent="0.3">
      <c r="A4" s="20" t="s">
        <v>4</v>
      </c>
    </row>
    <row r="5" spans="1:10" ht="78.599999999999994" customHeight="1" x14ac:dyDescent="0.25">
      <c r="A5" s="83" t="s">
        <v>79</v>
      </c>
      <c r="B5" s="83"/>
      <c r="C5" s="83"/>
      <c r="D5" s="83"/>
      <c r="E5" s="83"/>
      <c r="F5" s="83"/>
      <c r="G5" s="83"/>
      <c r="H5" s="83"/>
      <c r="I5" s="83"/>
      <c r="J5" s="84"/>
    </row>
    <row r="6" spans="1:10" x14ac:dyDescent="0.25">
      <c r="B6" t="s">
        <v>1</v>
      </c>
    </row>
    <row r="7" spans="1:10" x14ac:dyDescent="0.25">
      <c r="B7" t="s">
        <v>0</v>
      </c>
    </row>
    <row r="8" spans="1:10" x14ac:dyDescent="0.25">
      <c r="B8" t="s">
        <v>2</v>
      </c>
    </row>
    <row r="9" spans="1:10" x14ac:dyDescent="0.25">
      <c r="B9" t="s">
        <v>3</v>
      </c>
    </row>
    <row r="10" spans="1:10" ht="53.1" customHeight="1" x14ac:dyDescent="0.25">
      <c r="A10" s="83" t="s">
        <v>5</v>
      </c>
      <c r="B10" s="83"/>
      <c r="C10" s="83"/>
      <c r="D10" s="83"/>
      <c r="E10" s="83"/>
      <c r="F10" s="83"/>
      <c r="G10" s="83"/>
      <c r="H10" s="83"/>
      <c r="I10" s="83"/>
      <c r="J10" s="83"/>
    </row>
    <row r="12" spans="1:10" x14ac:dyDescent="0.25">
      <c r="A12" s="2" t="s">
        <v>7</v>
      </c>
    </row>
    <row r="13" spans="1:10" ht="50.1" customHeight="1" x14ac:dyDescent="0.25">
      <c r="A13" s="83" t="s">
        <v>8</v>
      </c>
      <c r="B13" s="83"/>
      <c r="C13" s="83"/>
      <c r="D13" s="83"/>
      <c r="E13" s="83"/>
      <c r="F13" s="83"/>
      <c r="G13" s="83"/>
      <c r="H13" s="83"/>
      <c r="I13" s="83"/>
      <c r="J13" s="83"/>
    </row>
    <row r="15" spans="1:10" x14ac:dyDescent="0.25">
      <c r="A15" s="2" t="s">
        <v>9</v>
      </c>
    </row>
    <row r="16" spans="1:10" ht="64.150000000000006" customHeight="1" x14ac:dyDescent="0.25">
      <c r="A16" s="83" t="s">
        <v>77</v>
      </c>
      <c r="B16" s="83"/>
      <c r="C16" s="83"/>
      <c r="D16" s="83"/>
      <c r="E16" s="83"/>
      <c r="F16" s="83"/>
      <c r="G16" s="83"/>
      <c r="H16" s="83"/>
      <c r="I16" s="83"/>
      <c r="J16" s="83"/>
    </row>
    <row r="18" spans="1:10" x14ac:dyDescent="0.25">
      <c r="A18" s="2" t="s">
        <v>10</v>
      </c>
    </row>
    <row r="19" spans="1:10" ht="35.1" customHeight="1" x14ac:dyDescent="0.25">
      <c r="A19" s="83" t="s">
        <v>11</v>
      </c>
      <c r="B19" s="83"/>
      <c r="C19" s="83"/>
      <c r="D19" s="83"/>
      <c r="E19" s="83"/>
      <c r="F19" s="83"/>
      <c r="G19" s="83"/>
      <c r="H19" s="83"/>
      <c r="I19" s="83"/>
      <c r="J19" s="83"/>
    </row>
    <row r="21" spans="1:10" x14ac:dyDescent="0.25">
      <c r="A21" s="2" t="s">
        <v>12</v>
      </c>
    </row>
    <row r="22" spans="1:10" ht="76.150000000000006" customHeight="1" x14ac:dyDescent="0.25">
      <c r="A22" s="83" t="s">
        <v>13</v>
      </c>
      <c r="B22" s="83"/>
      <c r="C22" s="83"/>
      <c r="D22" s="83"/>
      <c r="E22" s="83"/>
      <c r="F22" s="83"/>
      <c r="G22" s="83"/>
      <c r="H22" s="83"/>
      <c r="I22" s="83"/>
      <c r="J22" s="83"/>
    </row>
  </sheetData>
  <mergeCells count="7">
    <mergeCell ref="A16:J16"/>
    <mergeCell ref="A19:J19"/>
    <mergeCell ref="A22:J22"/>
    <mergeCell ref="A2:J2"/>
    <mergeCell ref="A5:J5"/>
    <mergeCell ref="A10:J10"/>
    <mergeCell ref="A13:J1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31"/>
  <sheetViews>
    <sheetView workbookViewId="0">
      <selection activeCell="A13" sqref="A13:IV13"/>
    </sheetView>
  </sheetViews>
  <sheetFormatPr defaultRowHeight="15.75" x14ac:dyDescent="0.25"/>
  <cols>
    <col min="1" max="1" width="23.75" customWidth="1"/>
    <col min="4" max="4" width="22.125" customWidth="1"/>
    <col min="5" max="5" width="16.25" customWidth="1"/>
  </cols>
  <sheetData>
    <row r="1" spans="1:5" ht="20.25" x14ac:dyDescent="0.3">
      <c r="A1" s="87" t="s">
        <v>40</v>
      </c>
      <c r="B1" s="87"/>
      <c r="C1" s="87"/>
      <c r="D1" s="87"/>
      <c r="E1" s="87"/>
    </row>
    <row r="3" spans="1:5" x14ac:dyDescent="0.25">
      <c r="A3" s="23" t="s">
        <v>62</v>
      </c>
      <c r="B3" s="12"/>
      <c r="C3" s="12"/>
      <c r="D3" s="12"/>
      <c r="E3" s="12"/>
    </row>
    <row r="5" spans="1:5" s="2" customFormat="1" x14ac:dyDescent="0.25">
      <c r="A5" s="2" t="s">
        <v>81</v>
      </c>
      <c r="D5" s="2" t="s">
        <v>63</v>
      </c>
    </row>
    <row r="6" spans="1:5" ht="25.15" customHeight="1" x14ac:dyDescent="0.25">
      <c r="A6" s="5" t="s">
        <v>14</v>
      </c>
      <c r="B6" s="18">
        <v>1</v>
      </c>
      <c r="D6" s="24" t="s">
        <v>39</v>
      </c>
      <c r="E6" s="27">
        <f>SUM(D16+D24)</f>
        <v>0</v>
      </c>
    </row>
    <row r="7" spans="1:5" ht="25.15" customHeight="1" x14ac:dyDescent="0.25">
      <c r="A7" s="6" t="s">
        <v>15</v>
      </c>
      <c r="B7" s="28"/>
      <c r="D7" s="25" t="s">
        <v>31</v>
      </c>
      <c r="E7" s="27">
        <f>SUM(D30)</f>
        <v>0</v>
      </c>
    </row>
    <row r="8" spans="1:5" s="2" customFormat="1" ht="25.15" customHeight="1" x14ac:dyDescent="0.25">
      <c r="A8" s="9" t="s">
        <v>82</v>
      </c>
      <c r="B8" s="27">
        <f>SUM(B6:B7)</f>
        <v>1</v>
      </c>
      <c r="D8" s="15" t="s">
        <v>49</v>
      </c>
      <c r="E8" s="27">
        <f>SUM(E6:E7)</f>
        <v>0</v>
      </c>
    </row>
    <row r="9" spans="1:5" s="2" customFormat="1" ht="15.6" customHeight="1" x14ac:dyDescent="0.25">
      <c r="A9" s="10"/>
      <c r="B9" s="10"/>
    </row>
    <row r="11" spans="1:5" x14ac:dyDescent="0.25">
      <c r="A11" s="2" t="s">
        <v>17</v>
      </c>
      <c r="B11" s="2"/>
      <c r="C11" s="2"/>
      <c r="D11" s="2"/>
      <c r="E11" s="2"/>
    </row>
    <row r="12" spans="1:5" ht="25.15" customHeight="1" x14ac:dyDescent="0.25">
      <c r="A12" s="3"/>
      <c r="B12" s="4" t="s">
        <v>19</v>
      </c>
      <c r="C12" s="4" t="s">
        <v>20</v>
      </c>
      <c r="D12" s="4" t="s">
        <v>21</v>
      </c>
      <c r="E12" s="4"/>
    </row>
    <row r="13" spans="1:5" ht="25.15" customHeight="1" x14ac:dyDescent="0.25">
      <c r="A13" s="5" t="s">
        <v>42</v>
      </c>
      <c r="B13" s="8">
        <v>0</v>
      </c>
      <c r="C13" s="8">
        <v>29</v>
      </c>
      <c r="D13" s="26">
        <f>SUM(B13/C13)</f>
        <v>0</v>
      </c>
      <c r="E13" s="17" t="s">
        <v>26</v>
      </c>
    </row>
    <row r="14" spans="1:5" ht="25.15" customHeight="1" x14ac:dyDescent="0.25">
      <c r="A14" s="5" t="s">
        <v>43</v>
      </c>
      <c r="B14" s="8">
        <v>0</v>
      </c>
      <c r="C14" s="8">
        <v>25</v>
      </c>
      <c r="D14" s="26">
        <f>SUM(B14/C14)</f>
        <v>0</v>
      </c>
      <c r="E14" s="17" t="s">
        <v>48</v>
      </c>
    </row>
    <row r="15" spans="1:5" ht="25.15" customHeight="1" x14ac:dyDescent="0.25">
      <c r="A15" s="5" t="s">
        <v>44</v>
      </c>
      <c r="B15" s="8">
        <v>0</v>
      </c>
      <c r="C15" s="8">
        <v>25</v>
      </c>
      <c r="D15" s="26">
        <f>SUM(B15/C15)</f>
        <v>0</v>
      </c>
      <c r="E15" s="17" t="s">
        <v>48</v>
      </c>
    </row>
    <row r="16" spans="1:5" ht="25.15" customHeight="1" x14ac:dyDescent="0.25">
      <c r="A16" s="96" t="s">
        <v>27</v>
      </c>
      <c r="B16" s="96"/>
      <c r="C16" s="97"/>
      <c r="D16" s="27">
        <f>SUM(D13:D15)</f>
        <v>0</v>
      </c>
      <c r="E16" s="16"/>
    </row>
    <row r="17" spans="1:5" x14ac:dyDescent="0.25">
      <c r="A17" s="11"/>
      <c r="B17" s="11"/>
      <c r="C17" s="12"/>
      <c r="D17" s="13"/>
      <c r="E17" s="10"/>
    </row>
    <row r="19" spans="1:5" x14ac:dyDescent="0.25">
      <c r="A19" s="2" t="s">
        <v>33</v>
      </c>
      <c r="B19" s="2"/>
      <c r="C19" s="2"/>
      <c r="D19" s="2"/>
      <c r="E19" s="2"/>
    </row>
    <row r="20" spans="1:5" ht="25.15" customHeight="1" x14ac:dyDescent="0.25">
      <c r="A20" s="90" t="s">
        <v>34</v>
      </c>
      <c r="B20" s="90"/>
      <c r="C20" s="90"/>
      <c r="D20" s="18">
        <v>0</v>
      </c>
    </row>
    <row r="21" spans="1:5" ht="25.15" customHeight="1" x14ac:dyDescent="0.25">
      <c r="A21" s="90" t="s">
        <v>35</v>
      </c>
      <c r="B21" s="90"/>
      <c r="C21" s="90"/>
      <c r="D21" s="18">
        <v>0</v>
      </c>
    </row>
    <row r="22" spans="1:5" ht="25.15" customHeight="1" x14ac:dyDescent="0.25">
      <c r="A22" s="90" t="s">
        <v>36</v>
      </c>
      <c r="B22" s="90"/>
      <c r="C22" s="90"/>
      <c r="D22" s="18">
        <v>0</v>
      </c>
    </row>
    <row r="23" spans="1:5" ht="25.15" customHeight="1" x14ac:dyDescent="0.25">
      <c r="A23" s="90" t="s">
        <v>37</v>
      </c>
      <c r="B23" s="90"/>
      <c r="C23" s="90"/>
      <c r="D23" s="18">
        <v>0</v>
      </c>
    </row>
    <row r="24" spans="1:5" ht="25.15" customHeight="1" x14ac:dyDescent="0.25">
      <c r="A24" s="98" t="s">
        <v>38</v>
      </c>
      <c r="B24" s="98"/>
      <c r="C24" s="98"/>
      <c r="D24" s="27">
        <f>SUM(D20:D23)</f>
        <v>0</v>
      </c>
    </row>
    <row r="27" spans="1:5" x14ac:dyDescent="0.25">
      <c r="A27" s="2" t="s">
        <v>32</v>
      </c>
      <c r="B27" s="2"/>
      <c r="C27" s="2"/>
      <c r="D27" s="2"/>
      <c r="E27" s="2"/>
    </row>
    <row r="28" spans="1:5" ht="25.15" customHeight="1" x14ac:dyDescent="0.25">
      <c r="A28" s="3"/>
      <c r="B28" s="4" t="s">
        <v>19</v>
      </c>
      <c r="C28" s="4" t="s">
        <v>20</v>
      </c>
      <c r="D28" s="4" t="s">
        <v>21</v>
      </c>
      <c r="E28" s="4"/>
    </row>
    <row r="29" spans="1:5" ht="25.15" customHeight="1" x14ac:dyDescent="0.25">
      <c r="A29" s="5" t="s">
        <v>30</v>
      </c>
      <c r="B29" s="8">
        <v>0</v>
      </c>
      <c r="C29" s="8">
        <v>0</v>
      </c>
      <c r="D29" s="30"/>
    </row>
    <row r="30" spans="1:5" ht="25.15" customHeight="1" x14ac:dyDescent="0.25">
      <c r="A30" s="96" t="s">
        <v>31</v>
      </c>
      <c r="B30" s="96"/>
      <c r="C30" s="96"/>
      <c r="D30" s="31">
        <f>SUM(D29:D29)</f>
        <v>0</v>
      </c>
      <c r="E30" s="2"/>
    </row>
    <row r="31" spans="1:5" x14ac:dyDescent="0.25">
      <c r="A31" s="11"/>
      <c r="B31" s="11"/>
      <c r="C31" s="11"/>
      <c r="D31" s="13"/>
      <c r="E31" s="2"/>
    </row>
  </sheetData>
  <mergeCells count="8">
    <mergeCell ref="A30:C30"/>
    <mergeCell ref="A1:E1"/>
    <mergeCell ref="A16:C16"/>
    <mergeCell ref="A20:C20"/>
    <mergeCell ref="A21:C21"/>
    <mergeCell ref="A22:C22"/>
    <mergeCell ref="A23:C23"/>
    <mergeCell ref="A24:C24"/>
  </mergeCells>
  <printOptions horizontalCentered="1"/>
  <pageMargins left="0.7" right="0.7" top="0.5" bottom="0.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32"/>
  <sheetViews>
    <sheetView workbookViewId="0">
      <selection activeCell="H9" sqref="H9"/>
    </sheetView>
  </sheetViews>
  <sheetFormatPr defaultRowHeight="15.75" x14ac:dyDescent="0.25"/>
  <cols>
    <col min="1" max="1" width="23.75" customWidth="1"/>
    <col min="4" max="4" width="22.125" customWidth="1"/>
    <col min="5" max="5" width="16.125" customWidth="1"/>
  </cols>
  <sheetData>
    <row r="1" spans="1:5" ht="20.25" x14ac:dyDescent="0.3">
      <c r="A1" s="87" t="s">
        <v>41</v>
      </c>
      <c r="B1" s="87"/>
      <c r="C1" s="87"/>
      <c r="D1" s="87"/>
      <c r="E1" s="87"/>
    </row>
    <row r="3" spans="1:5" x14ac:dyDescent="0.25">
      <c r="A3" s="23" t="s">
        <v>62</v>
      </c>
      <c r="B3" s="12"/>
      <c r="C3" s="12"/>
      <c r="D3" s="12"/>
      <c r="E3" s="12"/>
    </row>
    <row r="5" spans="1:5" s="2" customFormat="1" x14ac:dyDescent="0.25">
      <c r="A5" s="2" t="s">
        <v>81</v>
      </c>
      <c r="D5" s="2" t="s">
        <v>63</v>
      </c>
    </row>
    <row r="6" spans="1:5" ht="25.15" customHeight="1" x14ac:dyDescent="0.25">
      <c r="A6" s="5" t="s">
        <v>14</v>
      </c>
      <c r="B6" s="18">
        <v>1</v>
      </c>
      <c r="D6" s="24" t="s">
        <v>39</v>
      </c>
      <c r="E6" s="27">
        <f>SUM(D17+D25)</f>
        <v>0</v>
      </c>
    </row>
    <row r="7" spans="1:5" ht="25.15" customHeight="1" x14ac:dyDescent="0.25">
      <c r="A7" s="6" t="s">
        <v>15</v>
      </c>
      <c r="B7" s="28"/>
      <c r="D7" s="25" t="s">
        <v>31</v>
      </c>
      <c r="E7" s="27">
        <f>SUM(D31)</f>
        <v>0</v>
      </c>
    </row>
    <row r="8" spans="1:5" s="2" customFormat="1" ht="25.15" customHeight="1" x14ac:dyDescent="0.25">
      <c r="A8" s="9" t="s">
        <v>82</v>
      </c>
      <c r="B8" s="27">
        <f>SUM(B6:B7)</f>
        <v>1</v>
      </c>
      <c r="D8" s="15" t="s">
        <v>49</v>
      </c>
      <c r="E8" s="27">
        <f>SUM(E6:E7)</f>
        <v>0</v>
      </c>
    </row>
    <row r="9" spans="1:5" s="2" customFormat="1" ht="15.6" customHeight="1" x14ac:dyDescent="0.25">
      <c r="A9" s="10"/>
      <c r="B9" s="10"/>
    </row>
    <row r="11" spans="1:5" x14ac:dyDescent="0.25">
      <c r="A11" s="2" t="s">
        <v>17</v>
      </c>
      <c r="B11" s="2"/>
      <c r="C11" s="2"/>
      <c r="D11" s="2"/>
      <c r="E11" s="2"/>
    </row>
    <row r="12" spans="1:5" ht="25.15" customHeight="1" x14ac:dyDescent="0.25">
      <c r="A12" s="3"/>
      <c r="B12" s="4" t="s">
        <v>19</v>
      </c>
      <c r="C12" s="4" t="s">
        <v>20</v>
      </c>
      <c r="D12" s="4" t="s">
        <v>21</v>
      </c>
      <c r="E12" s="4"/>
    </row>
    <row r="13" spans="1:5" ht="25.15" customHeight="1" x14ac:dyDescent="0.25">
      <c r="A13" s="5" t="s">
        <v>45</v>
      </c>
      <c r="B13" s="8">
        <v>0</v>
      </c>
      <c r="C13" s="8">
        <v>25</v>
      </c>
      <c r="D13" s="26">
        <f>SUM(B13/C13)</f>
        <v>0</v>
      </c>
      <c r="E13" s="17" t="s">
        <v>48</v>
      </c>
    </row>
    <row r="14" spans="1:5" ht="25.15" customHeight="1" x14ac:dyDescent="0.25">
      <c r="A14" s="5" t="s">
        <v>51</v>
      </c>
      <c r="B14" s="8">
        <v>0</v>
      </c>
      <c r="C14" s="8">
        <v>25</v>
      </c>
      <c r="D14" s="26">
        <f>SUM(B14/C14)</f>
        <v>0</v>
      </c>
      <c r="E14" s="17" t="s">
        <v>48</v>
      </c>
    </row>
    <row r="15" spans="1:5" ht="25.15" customHeight="1" x14ac:dyDescent="0.25">
      <c r="A15" s="5" t="s">
        <v>46</v>
      </c>
      <c r="B15" s="8">
        <v>0</v>
      </c>
      <c r="C15" s="8">
        <v>25</v>
      </c>
      <c r="D15" s="26">
        <f>SUM(B15/C15)</f>
        <v>0</v>
      </c>
      <c r="E15" s="17" t="s">
        <v>48</v>
      </c>
    </row>
    <row r="16" spans="1:5" ht="25.15" customHeight="1" x14ac:dyDescent="0.25">
      <c r="A16" s="5" t="s">
        <v>47</v>
      </c>
      <c r="B16" s="8">
        <v>0</v>
      </c>
      <c r="C16" s="8">
        <v>25</v>
      </c>
      <c r="D16" s="26">
        <f>SUM(B16/C16)</f>
        <v>0</v>
      </c>
      <c r="E16" s="17" t="s">
        <v>48</v>
      </c>
    </row>
    <row r="17" spans="1:5" ht="25.15" customHeight="1" x14ac:dyDescent="0.25">
      <c r="A17" s="96" t="s">
        <v>27</v>
      </c>
      <c r="B17" s="96"/>
      <c r="C17" s="97"/>
      <c r="D17" s="27">
        <f>SUM(D13:D16)</f>
        <v>0</v>
      </c>
      <c r="E17" s="16"/>
    </row>
    <row r="18" spans="1:5" x14ac:dyDescent="0.25">
      <c r="A18" s="11"/>
      <c r="B18" s="11"/>
      <c r="C18" s="12"/>
      <c r="D18" s="13"/>
      <c r="E18" s="10"/>
    </row>
    <row r="20" spans="1:5" x14ac:dyDescent="0.25">
      <c r="A20" s="2" t="s">
        <v>33</v>
      </c>
      <c r="B20" s="2"/>
      <c r="C20" s="2"/>
      <c r="D20" s="2"/>
      <c r="E20" s="2"/>
    </row>
    <row r="21" spans="1:5" ht="25.15" customHeight="1" x14ac:dyDescent="0.25">
      <c r="A21" s="90" t="s">
        <v>34</v>
      </c>
      <c r="B21" s="90"/>
      <c r="C21" s="90"/>
      <c r="D21" s="18">
        <v>0</v>
      </c>
    </row>
    <row r="22" spans="1:5" ht="25.15" customHeight="1" x14ac:dyDescent="0.25">
      <c r="A22" s="90" t="s">
        <v>35</v>
      </c>
      <c r="B22" s="90"/>
      <c r="C22" s="90"/>
      <c r="D22" s="18">
        <v>0</v>
      </c>
    </row>
    <row r="23" spans="1:5" ht="25.15" customHeight="1" x14ac:dyDescent="0.25">
      <c r="A23" s="90" t="s">
        <v>36</v>
      </c>
      <c r="B23" s="90"/>
      <c r="C23" s="90"/>
      <c r="D23" s="18">
        <v>0</v>
      </c>
    </row>
    <row r="24" spans="1:5" ht="25.15" customHeight="1" x14ac:dyDescent="0.25">
      <c r="A24" s="90" t="s">
        <v>37</v>
      </c>
      <c r="B24" s="90"/>
      <c r="C24" s="90"/>
      <c r="D24" s="18">
        <v>0</v>
      </c>
    </row>
    <row r="25" spans="1:5" ht="25.15" customHeight="1" x14ac:dyDescent="0.25">
      <c r="A25" s="98" t="s">
        <v>38</v>
      </c>
      <c r="B25" s="98"/>
      <c r="C25" s="98"/>
      <c r="D25" s="26">
        <f>SUM(D21:D24)</f>
        <v>0</v>
      </c>
    </row>
    <row r="28" spans="1:5" x14ac:dyDescent="0.25">
      <c r="A28" s="2" t="s">
        <v>32</v>
      </c>
      <c r="B28" s="2"/>
      <c r="C28" s="2"/>
      <c r="D28" s="2"/>
      <c r="E28" s="2"/>
    </row>
    <row r="29" spans="1:5" ht="25.15" customHeight="1" x14ac:dyDescent="0.25">
      <c r="A29" s="3"/>
      <c r="B29" s="4" t="s">
        <v>19</v>
      </c>
      <c r="C29" s="4" t="s">
        <v>20</v>
      </c>
      <c r="D29" s="4" t="s">
        <v>21</v>
      </c>
      <c r="E29" s="4"/>
    </row>
    <row r="30" spans="1:5" ht="25.15" customHeight="1" x14ac:dyDescent="0.25">
      <c r="A30" s="5" t="s">
        <v>30</v>
      </c>
      <c r="B30" s="8">
        <v>0</v>
      </c>
      <c r="C30" s="8">
        <v>0</v>
      </c>
      <c r="D30" s="8"/>
    </row>
    <row r="31" spans="1:5" ht="25.15" customHeight="1" x14ac:dyDescent="0.25">
      <c r="A31" s="96" t="s">
        <v>31</v>
      </c>
      <c r="B31" s="96"/>
      <c r="C31" s="96"/>
      <c r="D31" s="27">
        <f>SUM(D30:D30)</f>
        <v>0</v>
      </c>
      <c r="E31" s="2"/>
    </row>
    <row r="32" spans="1:5" x14ac:dyDescent="0.25">
      <c r="A32" s="11"/>
      <c r="B32" s="11"/>
      <c r="C32" s="11"/>
      <c r="D32" s="13"/>
      <c r="E32" s="2"/>
    </row>
  </sheetData>
  <mergeCells count="8">
    <mergeCell ref="A31:C31"/>
    <mergeCell ref="A1:E1"/>
    <mergeCell ref="A17:C17"/>
    <mergeCell ref="A21:C21"/>
    <mergeCell ref="A22:C22"/>
    <mergeCell ref="A23:C23"/>
    <mergeCell ref="A24:C24"/>
    <mergeCell ref="A25:C25"/>
  </mergeCells>
  <printOptions horizontalCentered="1"/>
  <pageMargins left="0.7" right="0.7" top="0.5" bottom="0.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39"/>
  <sheetViews>
    <sheetView topLeftCell="A28" workbookViewId="0">
      <selection activeCell="D33" sqref="D33"/>
    </sheetView>
  </sheetViews>
  <sheetFormatPr defaultRowHeight="15.75" x14ac:dyDescent="0.25"/>
  <cols>
    <col min="1" max="1" width="23.75" customWidth="1"/>
    <col min="4" max="4" width="23.25" customWidth="1"/>
    <col min="5" max="5" width="17.75" customWidth="1"/>
  </cols>
  <sheetData>
    <row r="1" spans="1:5" ht="20.25" x14ac:dyDescent="0.3">
      <c r="A1" s="87" t="s">
        <v>75</v>
      </c>
      <c r="B1" s="87"/>
      <c r="C1" s="87"/>
      <c r="D1" s="87"/>
      <c r="E1" s="87"/>
    </row>
    <row r="3" spans="1:5" x14ac:dyDescent="0.25">
      <c r="A3" s="23" t="s">
        <v>74</v>
      </c>
      <c r="B3" s="12"/>
      <c r="C3" s="12"/>
      <c r="D3" s="12"/>
      <c r="E3" s="12"/>
    </row>
    <row r="5" spans="1:5" x14ac:dyDescent="0.25">
      <c r="A5" s="2" t="s">
        <v>81</v>
      </c>
      <c r="B5" s="2"/>
      <c r="C5" s="2"/>
      <c r="D5" s="2" t="s">
        <v>63</v>
      </c>
      <c r="E5" s="2"/>
    </row>
    <row r="6" spans="1:5" ht="25.15" customHeight="1" x14ac:dyDescent="0.25">
      <c r="A6" s="5" t="s">
        <v>14</v>
      </c>
      <c r="B6" s="18">
        <v>1</v>
      </c>
      <c r="D6" s="24" t="s">
        <v>39</v>
      </c>
      <c r="E6" s="27">
        <f>SUM(D19+D27)</f>
        <v>0</v>
      </c>
    </row>
    <row r="7" spans="1:5" ht="25.15" customHeight="1" x14ac:dyDescent="0.25">
      <c r="A7" s="6" t="s">
        <v>15</v>
      </c>
      <c r="B7" s="28">
        <v>0</v>
      </c>
      <c r="D7" s="25" t="s">
        <v>31</v>
      </c>
      <c r="E7" s="27">
        <f>SUM(D34)</f>
        <v>0</v>
      </c>
    </row>
    <row r="8" spans="1:5" ht="25.15" customHeight="1" x14ac:dyDescent="0.25">
      <c r="A8" s="9" t="s">
        <v>82</v>
      </c>
      <c r="B8" s="27">
        <f>SUM(B6:B7)</f>
        <v>1</v>
      </c>
      <c r="C8" s="2"/>
      <c r="D8" s="32" t="s">
        <v>49</v>
      </c>
      <c r="E8" s="27">
        <f>SUM(E6:E7)</f>
        <v>0</v>
      </c>
    </row>
    <row r="9" spans="1:5" x14ac:dyDescent="0.25">
      <c r="A9" s="10"/>
      <c r="B9" s="10"/>
      <c r="C9" s="2"/>
      <c r="D9" s="2"/>
      <c r="E9" s="2"/>
    </row>
    <row r="11" spans="1:5" x14ac:dyDescent="0.25">
      <c r="A11" s="2" t="s">
        <v>17</v>
      </c>
      <c r="B11" s="2"/>
      <c r="C11" s="2"/>
      <c r="D11" s="2"/>
      <c r="E11" s="2"/>
    </row>
    <row r="12" spans="1:5" ht="25.5" x14ac:dyDescent="0.25">
      <c r="A12" s="3"/>
      <c r="B12" s="4" t="s">
        <v>19</v>
      </c>
      <c r="C12" s="4" t="s">
        <v>20</v>
      </c>
      <c r="D12" s="4" t="s">
        <v>21</v>
      </c>
      <c r="E12" s="4"/>
    </row>
    <row r="13" spans="1:5" ht="25.15" customHeight="1" x14ac:dyDescent="0.25">
      <c r="A13" s="5" t="s">
        <v>18</v>
      </c>
      <c r="B13" s="8">
        <v>0</v>
      </c>
      <c r="C13" s="8">
        <v>24</v>
      </c>
      <c r="D13" s="26">
        <f t="shared" ref="D13:D18" si="0">SUM(B13/C13)</f>
        <v>0</v>
      </c>
      <c r="E13" s="17" t="s">
        <v>24</v>
      </c>
    </row>
    <row r="14" spans="1:5" ht="25.15" customHeight="1" x14ac:dyDescent="0.25">
      <c r="A14" s="5" t="s">
        <v>22</v>
      </c>
      <c r="B14" s="8">
        <v>0</v>
      </c>
      <c r="C14" s="8">
        <v>28</v>
      </c>
      <c r="D14" s="26">
        <f t="shared" si="0"/>
        <v>0</v>
      </c>
      <c r="E14" s="17" t="s">
        <v>25</v>
      </c>
    </row>
    <row r="15" spans="1:5" ht="25.15" customHeight="1" x14ac:dyDescent="0.25">
      <c r="A15" s="5" t="s">
        <v>23</v>
      </c>
      <c r="B15" s="8">
        <v>0</v>
      </c>
      <c r="C15" s="8">
        <v>29</v>
      </c>
      <c r="D15" s="26">
        <f t="shared" si="0"/>
        <v>0</v>
      </c>
      <c r="E15" s="17" t="s">
        <v>26</v>
      </c>
    </row>
    <row r="16" spans="1:5" ht="25.15" customHeight="1" x14ac:dyDescent="0.25">
      <c r="A16" s="5" t="s">
        <v>42</v>
      </c>
      <c r="B16" s="8">
        <v>0</v>
      </c>
      <c r="C16" s="8">
        <v>29</v>
      </c>
      <c r="D16" s="26">
        <f t="shared" si="0"/>
        <v>0</v>
      </c>
      <c r="E16" s="17" t="s">
        <v>26</v>
      </c>
    </row>
    <row r="17" spans="1:5" ht="25.15" customHeight="1" x14ac:dyDescent="0.25">
      <c r="A17" s="5" t="s">
        <v>43</v>
      </c>
      <c r="B17" s="8">
        <v>0</v>
      </c>
      <c r="C17" s="8">
        <v>25</v>
      </c>
      <c r="D17" s="26">
        <f t="shared" si="0"/>
        <v>0</v>
      </c>
      <c r="E17" s="17" t="s">
        <v>48</v>
      </c>
    </row>
    <row r="18" spans="1:5" ht="25.15" customHeight="1" x14ac:dyDescent="0.25">
      <c r="A18" s="5" t="s">
        <v>44</v>
      </c>
      <c r="B18" s="8">
        <v>0</v>
      </c>
      <c r="C18" s="8">
        <v>25</v>
      </c>
      <c r="D18" s="26">
        <f t="shared" si="0"/>
        <v>0</v>
      </c>
      <c r="E18" s="17" t="s">
        <v>48</v>
      </c>
    </row>
    <row r="19" spans="1:5" ht="25.15" customHeight="1" x14ac:dyDescent="0.25">
      <c r="A19" s="96" t="s">
        <v>27</v>
      </c>
      <c r="B19" s="96"/>
      <c r="C19" s="97"/>
      <c r="D19" s="27">
        <f>SUM(D13:D15)</f>
        <v>0</v>
      </c>
      <c r="E19" s="16"/>
    </row>
    <row r="20" spans="1:5" x14ac:dyDescent="0.25">
      <c r="A20" s="11"/>
      <c r="B20" s="11"/>
      <c r="C20" s="12"/>
      <c r="D20" s="13"/>
      <c r="E20" s="10"/>
    </row>
    <row r="22" spans="1:5" x14ac:dyDescent="0.25">
      <c r="A22" s="2" t="s">
        <v>33</v>
      </c>
      <c r="B22" s="2"/>
      <c r="C22" s="2"/>
      <c r="D22" s="2"/>
      <c r="E22" s="2"/>
    </row>
    <row r="23" spans="1:5" ht="25.15" customHeight="1" x14ac:dyDescent="0.25">
      <c r="A23" s="90" t="s">
        <v>34</v>
      </c>
      <c r="B23" s="90"/>
      <c r="C23" s="90"/>
      <c r="D23" s="29">
        <v>0</v>
      </c>
    </row>
    <row r="24" spans="1:5" ht="25.15" customHeight="1" x14ac:dyDescent="0.25">
      <c r="A24" s="90" t="s">
        <v>35</v>
      </c>
      <c r="B24" s="90"/>
      <c r="C24" s="90"/>
      <c r="D24" s="29">
        <v>0</v>
      </c>
    </row>
    <row r="25" spans="1:5" ht="25.15" customHeight="1" x14ac:dyDescent="0.25">
      <c r="A25" s="90" t="s">
        <v>36</v>
      </c>
      <c r="B25" s="90"/>
      <c r="C25" s="90"/>
      <c r="D25" s="29">
        <v>0</v>
      </c>
    </row>
    <row r="26" spans="1:5" ht="25.15" customHeight="1" x14ac:dyDescent="0.25">
      <c r="A26" s="90" t="s">
        <v>37</v>
      </c>
      <c r="B26" s="90"/>
      <c r="C26" s="90"/>
      <c r="D26" s="29">
        <f>SUM(D22)</f>
        <v>0</v>
      </c>
    </row>
    <row r="27" spans="1:5" ht="25.15" customHeight="1" x14ac:dyDescent="0.25">
      <c r="A27" s="98" t="s">
        <v>38</v>
      </c>
      <c r="B27" s="98"/>
      <c r="C27" s="98"/>
      <c r="D27" s="27">
        <f>SUM(D23:D26)</f>
        <v>0</v>
      </c>
    </row>
    <row r="30" spans="1:5" x14ac:dyDescent="0.25">
      <c r="A30" s="2" t="s">
        <v>32</v>
      </c>
      <c r="B30" s="2"/>
      <c r="C30" s="2"/>
      <c r="D30" s="2"/>
      <c r="E30" s="2"/>
    </row>
    <row r="31" spans="1:5" ht="25.5" x14ac:dyDescent="0.25">
      <c r="A31" s="3"/>
      <c r="B31" s="4" t="s">
        <v>19</v>
      </c>
      <c r="C31" s="4" t="s">
        <v>20</v>
      </c>
      <c r="D31" s="4" t="s">
        <v>21</v>
      </c>
      <c r="E31" s="4"/>
    </row>
    <row r="32" spans="1:5" ht="39" x14ac:dyDescent="0.25">
      <c r="A32" s="5" t="s">
        <v>28</v>
      </c>
      <c r="B32" s="8">
        <v>0</v>
      </c>
      <c r="C32" s="8">
        <v>24</v>
      </c>
      <c r="D32" s="26">
        <f>SUM(B32/C32)</f>
        <v>0</v>
      </c>
      <c r="E32" s="14" t="s">
        <v>29</v>
      </c>
    </row>
    <row r="33" spans="1:5" ht="25.15" customHeight="1" x14ac:dyDescent="0.25">
      <c r="A33" s="5" t="s">
        <v>30</v>
      </c>
      <c r="B33" s="8">
        <v>0</v>
      </c>
      <c r="C33" s="8">
        <v>0</v>
      </c>
      <c r="D33" s="8">
        <v>0</v>
      </c>
    </row>
    <row r="34" spans="1:5" ht="25.15" customHeight="1" x14ac:dyDescent="0.25">
      <c r="A34" s="96" t="s">
        <v>31</v>
      </c>
      <c r="B34" s="96"/>
      <c r="C34" s="96"/>
      <c r="D34" s="27">
        <f>SUM(D32:D33)</f>
        <v>0</v>
      </c>
      <c r="E34" s="2"/>
    </row>
    <row r="35" spans="1:5" x14ac:dyDescent="0.25">
      <c r="A35" s="11"/>
      <c r="B35" s="11"/>
      <c r="C35" s="11"/>
      <c r="D35" s="13"/>
      <c r="E35" s="2"/>
    </row>
    <row r="37" spans="1:5" x14ac:dyDescent="0.25">
      <c r="A37" s="2"/>
      <c r="B37" s="2"/>
      <c r="C37" s="2"/>
      <c r="D37" s="2"/>
      <c r="E37" s="2"/>
    </row>
    <row r="38" spans="1:5" x14ac:dyDescent="0.25">
      <c r="A38" s="2"/>
      <c r="B38" s="2"/>
      <c r="C38" s="2"/>
      <c r="D38" s="2"/>
      <c r="E38" s="2"/>
    </row>
    <row r="39" spans="1:5" x14ac:dyDescent="0.25">
      <c r="A39" s="2"/>
      <c r="B39" s="2"/>
      <c r="C39" s="2"/>
      <c r="D39" s="2"/>
      <c r="E39" s="2"/>
    </row>
  </sheetData>
  <mergeCells count="8">
    <mergeCell ref="A27:C27"/>
    <mergeCell ref="A34:C34"/>
    <mergeCell ref="A1:E1"/>
    <mergeCell ref="A19:C19"/>
    <mergeCell ref="A23:C23"/>
    <mergeCell ref="A24:C24"/>
    <mergeCell ref="A25:C25"/>
    <mergeCell ref="A26:C26"/>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4"/>
  <sheetViews>
    <sheetView workbookViewId="0">
      <selection activeCell="G37" sqref="G37"/>
    </sheetView>
  </sheetViews>
  <sheetFormatPr defaultRowHeight="15.75" x14ac:dyDescent="0.25"/>
  <cols>
    <col min="1" max="1" width="23.75" customWidth="1"/>
    <col min="4" max="4" width="22.125" customWidth="1"/>
    <col min="5" max="5" width="16.125" customWidth="1"/>
  </cols>
  <sheetData>
    <row r="1" spans="1:5" ht="20.25" x14ac:dyDescent="0.3">
      <c r="A1" s="87" t="s">
        <v>76</v>
      </c>
      <c r="B1" s="87"/>
      <c r="C1" s="87"/>
      <c r="D1" s="87"/>
      <c r="E1" s="87"/>
    </row>
    <row r="3" spans="1:5" x14ac:dyDescent="0.25">
      <c r="A3" s="23" t="s">
        <v>62</v>
      </c>
      <c r="B3" s="12"/>
      <c r="C3" s="12"/>
      <c r="D3" s="12"/>
      <c r="E3" s="12"/>
    </row>
    <row r="5" spans="1:5" x14ac:dyDescent="0.25">
      <c r="A5" s="2" t="s">
        <v>81</v>
      </c>
      <c r="B5" s="2"/>
      <c r="C5" s="2"/>
      <c r="D5" s="2" t="s">
        <v>63</v>
      </c>
      <c r="E5" s="2"/>
    </row>
    <row r="6" spans="1:5" ht="25.15" customHeight="1" x14ac:dyDescent="0.25">
      <c r="A6" s="5" t="s">
        <v>14</v>
      </c>
      <c r="B6" s="18">
        <v>1</v>
      </c>
      <c r="D6" s="24" t="s">
        <v>39</v>
      </c>
      <c r="E6" s="27">
        <f>SUM(D19+D27)</f>
        <v>0</v>
      </c>
    </row>
    <row r="7" spans="1:5" ht="25.15" customHeight="1" x14ac:dyDescent="0.25">
      <c r="A7" s="6" t="s">
        <v>15</v>
      </c>
      <c r="B7" s="28"/>
      <c r="D7" s="25" t="s">
        <v>31</v>
      </c>
      <c r="E7" s="27">
        <f>SUM(D33)</f>
        <v>0</v>
      </c>
    </row>
    <row r="8" spans="1:5" ht="25.15" customHeight="1" x14ac:dyDescent="0.25">
      <c r="A8" s="9" t="s">
        <v>82</v>
      </c>
      <c r="B8" s="27">
        <f>SUM(B6:B7)</f>
        <v>1</v>
      </c>
      <c r="C8" s="2"/>
      <c r="D8" s="32" t="s">
        <v>49</v>
      </c>
      <c r="E8" s="27">
        <f>SUM(E6:E7)</f>
        <v>0</v>
      </c>
    </row>
    <row r="9" spans="1:5" x14ac:dyDescent="0.25">
      <c r="A9" s="10"/>
      <c r="B9" s="10"/>
      <c r="C9" s="2"/>
      <c r="D9" s="2"/>
      <c r="E9" s="2"/>
    </row>
    <row r="11" spans="1:5" x14ac:dyDescent="0.25">
      <c r="A11" s="2" t="s">
        <v>17</v>
      </c>
      <c r="B11" s="2"/>
      <c r="C11" s="2"/>
      <c r="D11" s="2"/>
      <c r="E11" s="2"/>
    </row>
    <row r="12" spans="1:5" ht="25.5" x14ac:dyDescent="0.25">
      <c r="A12" s="3"/>
      <c r="B12" s="4" t="s">
        <v>19</v>
      </c>
      <c r="C12" s="4" t="s">
        <v>20</v>
      </c>
      <c r="D12" s="4" t="s">
        <v>21</v>
      </c>
      <c r="E12" s="4"/>
    </row>
    <row r="13" spans="1:5" ht="25.15" customHeight="1" x14ac:dyDescent="0.25">
      <c r="A13" s="34" t="s">
        <v>43</v>
      </c>
      <c r="B13" s="35">
        <v>0</v>
      </c>
      <c r="C13" s="35">
        <v>25</v>
      </c>
      <c r="D13" s="26">
        <f t="shared" ref="D13:D18" si="0">SUM(B13/C13)</f>
        <v>0</v>
      </c>
      <c r="E13" s="33" t="s">
        <v>48</v>
      </c>
    </row>
    <row r="14" spans="1:5" ht="25.15" customHeight="1" x14ac:dyDescent="0.25">
      <c r="A14" s="34" t="s">
        <v>44</v>
      </c>
      <c r="B14" s="35">
        <v>0</v>
      </c>
      <c r="C14" s="35">
        <v>25</v>
      </c>
      <c r="D14" s="26">
        <f t="shared" si="0"/>
        <v>0</v>
      </c>
      <c r="E14" s="33" t="s">
        <v>48</v>
      </c>
    </row>
    <row r="15" spans="1:5" ht="25.15" customHeight="1" x14ac:dyDescent="0.25">
      <c r="A15" s="5" t="s">
        <v>45</v>
      </c>
      <c r="B15" s="8">
        <v>0</v>
      </c>
      <c r="C15" s="8">
        <v>25</v>
      </c>
      <c r="D15" s="26">
        <f t="shared" si="0"/>
        <v>0</v>
      </c>
      <c r="E15" s="17" t="s">
        <v>48</v>
      </c>
    </row>
    <row r="16" spans="1:5" ht="25.15" customHeight="1" x14ac:dyDescent="0.25">
      <c r="A16" s="5" t="s">
        <v>51</v>
      </c>
      <c r="B16" s="8">
        <v>0</v>
      </c>
      <c r="C16" s="8">
        <v>25</v>
      </c>
      <c r="D16" s="26">
        <f t="shared" si="0"/>
        <v>0</v>
      </c>
      <c r="E16" s="17" t="s">
        <v>48</v>
      </c>
    </row>
    <row r="17" spans="1:5" ht="25.15" customHeight="1" x14ac:dyDescent="0.25">
      <c r="A17" s="5" t="s">
        <v>46</v>
      </c>
      <c r="B17" s="8">
        <v>0</v>
      </c>
      <c r="C17" s="8">
        <v>25</v>
      </c>
      <c r="D17" s="26">
        <f t="shared" si="0"/>
        <v>0</v>
      </c>
      <c r="E17" s="17" t="s">
        <v>48</v>
      </c>
    </row>
    <row r="18" spans="1:5" ht="25.15" customHeight="1" x14ac:dyDescent="0.25">
      <c r="A18" s="5" t="s">
        <v>47</v>
      </c>
      <c r="B18" s="8">
        <v>0</v>
      </c>
      <c r="C18" s="8">
        <v>25</v>
      </c>
      <c r="D18" s="26">
        <f t="shared" si="0"/>
        <v>0</v>
      </c>
      <c r="E18" s="17" t="s">
        <v>48</v>
      </c>
    </row>
    <row r="19" spans="1:5" ht="25.15" customHeight="1" x14ac:dyDescent="0.25">
      <c r="A19" s="96" t="s">
        <v>27</v>
      </c>
      <c r="B19" s="96"/>
      <c r="C19" s="97"/>
      <c r="D19" s="27">
        <f>SUM(D15:D18)</f>
        <v>0</v>
      </c>
      <c r="E19" s="16"/>
    </row>
    <row r="20" spans="1:5" x14ac:dyDescent="0.25">
      <c r="A20" s="11"/>
      <c r="B20" s="11"/>
      <c r="C20" s="12"/>
      <c r="D20" s="13"/>
      <c r="E20" s="10"/>
    </row>
    <row r="22" spans="1:5" x14ac:dyDescent="0.25">
      <c r="A22" s="2" t="s">
        <v>33</v>
      </c>
      <c r="B22" s="2"/>
      <c r="C22" s="2"/>
      <c r="D22" s="2"/>
      <c r="E22" s="2"/>
    </row>
    <row r="23" spans="1:5" ht="25.15" customHeight="1" x14ac:dyDescent="0.25">
      <c r="A23" s="90" t="s">
        <v>34</v>
      </c>
      <c r="B23" s="90"/>
      <c r="C23" s="90"/>
      <c r="D23" s="18">
        <v>0</v>
      </c>
    </row>
    <row r="24" spans="1:5" ht="25.15" customHeight="1" x14ac:dyDescent="0.25">
      <c r="A24" s="90" t="s">
        <v>35</v>
      </c>
      <c r="B24" s="90"/>
      <c r="C24" s="90"/>
      <c r="D24" s="18">
        <v>0</v>
      </c>
    </row>
    <row r="25" spans="1:5" ht="25.15" customHeight="1" x14ac:dyDescent="0.25">
      <c r="A25" s="90" t="s">
        <v>36</v>
      </c>
      <c r="B25" s="90"/>
      <c r="C25" s="90"/>
      <c r="D25" s="18">
        <v>0</v>
      </c>
    </row>
    <row r="26" spans="1:5" ht="25.15" customHeight="1" x14ac:dyDescent="0.25">
      <c r="A26" s="90" t="s">
        <v>37</v>
      </c>
      <c r="B26" s="90"/>
      <c r="C26" s="90"/>
      <c r="D26" s="18">
        <v>0</v>
      </c>
    </row>
    <row r="27" spans="1:5" ht="25.15" customHeight="1" x14ac:dyDescent="0.25">
      <c r="A27" s="98" t="s">
        <v>38</v>
      </c>
      <c r="B27" s="98"/>
      <c r="C27" s="98"/>
      <c r="D27" s="26">
        <f>SUM(D23:D26)</f>
        <v>0</v>
      </c>
    </row>
    <row r="30" spans="1:5" x14ac:dyDescent="0.25">
      <c r="A30" s="2" t="s">
        <v>32</v>
      </c>
      <c r="B30" s="2"/>
      <c r="C30" s="2"/>
      <c r="D30" s="2"/>
      <c r="E30" s="2"/>
    </row>
    <row r="31" spans="1:5" ht="25.5" x14ac:dyDescent="0.25">
      <c r="A31" s="3"/>
      <c r="B31" s="4" t="s">
        <v>19</v>
      </c>
      <c r="C31" s="4" t="s">
        <v>20</v>
      </c>
      <c r="D31" s="4" t="s">
        <v>21</v>
      </c>
      <c r="E31" s="4"/>
    </row>
    <row r="32" spans="1:5" ht="25.15" customHeight="1" x14ac:dyDescent="0.25">
      <c r="A32" s="5" t="s">
        <v>30</v>
      </c>
      <c r="B32" s="8">
        <v>0</v>
      </c>
      <c r="C32" s="8">
        <v>0</v>
      </c>
      <c r="D32" s="18">
        <v>0</v>
      </c>
    </row>
    <row r="33" spans="1:5" ht="25.15" customHeight="1" x14ac:dyDescent="0.25">
      <c r="A33" s="96" t="s">
        <v>31</v>
      </c>
      <c r="B33" s="96"/>
      <c r="C33" s="96"/>
      <c r="D33" s="27">
        <f>SUM(D32:D32)</f>
        <v>0</v>
      </c>
      <c r="E33" s="2"/>
    </row>
    <row r="34" spans="1:5" x14ac:dyDescent="0.25">
      <c r="A34" s="11"/>
      <c r="B34" s="11"/>
      <c r="C34" s="11"/>
      <c r="D34" s="13"/>
      <c r="E34" s="2"/>
    </row>
  </sheetData>
  <mergeCells count="8">
    <mergeCell ref="A27:C27"/>
    <mergeCell ref="A33:C33"/>
    <mergeCell ref="A1:E1"/>
    <mergeCell ref="A19:C19"/>
    <mergeCell ref="A23:C23"/>
    <mergeCell ref="A24:C24"/>
    <mergeCell ref="A25:C25"/>
    <mergeCell ref="A26:C2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7"/>
  <sheetViews>
    <sheetView topLeftCell="A7" workbookViewId="0">
      <selection activeCell="A17" sqref="A17"/>
    </sheetView>
  </sheetViews>
  <sheetFormatPr defaultRowHeight="15.75" x14ac:dyDescent="0.25"/>
  <cols>
    <col min="1" max="9" width="8.625" style="7" customWidth="1"/>
  </cols>
  <sheetData>
    <row r="1" spans="1:9" ht="22.5" x14ac:dyDescent="0.3">
      <c r="A1" s="21" t="s">
        <v>52</v>
      </c>
    </row>
    <row r="3" spans="1:9" ht="31.5" customHeight="1" x14ac:dyDescent="0.25">
      <c r="A3" s="86" t="s">
        <v>53</v>
      </c>
      <c r="B3" s="85"/>
      <c r="C3" s="85"/>
      <c r="D3" s="85"/>
      <c r="E3" s="85"/>
      <c r="F3" s="85"/>
      <c r="G3" s="85"/>
      <c r="H3" s="85"/>
      <c r="I3" s="85"/>
    </row>
    <row r="4" spans="1:9" x14ac:dyDescent="0.25">
      <c r="B4" s="19" t="s">
        <v>54</v>
      </c>
    </row>
    <row r="5" spans="1:9" x14ac:dyDescent="0.25">
      <c r="B5" s="19" t="s">
        <v>55</v>
      </c>
    </row>
    <row r="6" spans="1:9" x14ac:dyDescent="0.25">
      <c r="B6" s="19" t="s">
        <v>56</v>
      </c>
    </row>
    <row r="7" spans="1:9" x14ac:dyDescent="0.25">
      <c r="B7" s="19" t="s">
        <v>57</v>
      </c>
    </row>
    <row r="8" spans="1:9" ht="37.15" customHeight="1" x14ac:dyDescent="0.25">
      <c r="A8" s="86" t="s">
        <v>58</v>
      </c>
      <c r="B8" s="83"/>
      <c r="C8" s="83"/>
      <c r="D8" s="83"/>
      <c r="E8" s="83"/>
      <c r="F8" s="83"/>
      <c r="G8" s="83"/>
      <c r="H8" s="83"/>
      <c r="I8" s="83"/>
    </row>
    <row r="9" spans="1:9" x14ac:dyDescent="0.25">
      <c r="A9" s="19"/>
    </row>
    <row r="10" spans="1:9" ht="83.1" customHeight="1" x14ac:dyDescent="0.25">
      <c r="A10" s="86" t="s">
        <v>59</v>
      </c>
      <c r="B10" s="83"/>
      <c r="C10" s="83"/>
      <c r="D10" s="83"/>
      <c r="E10" s="83"/>
      <c r="F10" s="83"/>
      <c r="G10" s="83"/>
      <c r="H10" s="83"/>
      <c r="I10" s="83"/>
    </row>
    <row r="11" spans="1:9" x14ac:dyDescent="0.25">
      <c r="A11" s="19"/>
    </row>
    <row r="12" spans="1:9" ht="160.5" customHeight="1" x14ac:dyDescent="0.25">
      <c r="A12" s="86" t="s">
        <v>60</v>
      </c>
      <c r="B12" s="83"/>
      <c r="C12" s="83"/>
      <c r="D12" s="83"/>
      <c r="E12" s="83"/>
      <c r="F12" s="83"/>
      <c r="G12" s="83"/>
      <c r="H12" s="83"/>
      <c r="I12" s="83"/>
    </row>
    <row r="13" spans="1:9" x14ac:dyDescent="0.25">
      <c r="A13" s="19"/>
    </row>
    <row r="14" spans="1:9" ht="110.65" customHeight="1" x14ac:dyDescent="0.25">
      <c r="A14" s="86" t="s">
        <v>61</v>
      </c>
      <c r="B14" s="83"/>
      <c r="C14" s="83"/>
      <c r="D14" s="83"/>
      <c r="E14" s="83"/>
      <c r="F14" s="83"/>
      <c r="G14" s="83"/>
      <c r="H14" s="83"/>
      <c r="I14" s="83"/>
    </row>
    <row r="16" spans="1:9" ht="15.6" customHeight="1" x14ac:dyDescent="0.25">
      <c r="A16" s="85"/>
      <c r="B16" s="83"/>
      <c r="C16" s="83"/>
      <c r="D16" s="83"/>
      <c r="E16" s="83"/>
      <c r="F16" s="83"/>
      <c r="G16" s="83"/>
      <c r="H16" s="83"/>
      <c r="I16" s="83"/>
    </row>
    <row r="17" spans="1:1" x14ac:dyDescent="0.25">
      <c r="A17" s="22"/>
    </row>
  </sheetData>
  <mergeCells count="6">
    <mergeCell ref="A16:I16"/>
    <mergeCell ref="A3:I3"/>
    <mergeCell ref="A8:I8"/>
    <mergeCell ref="A10:I10"/>
    <mergeCell ref="A12:I12"/>
    <mergeCell ref="A14:I1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9"/>
  <sheetViews>
    <sheetView workbookViewId="0">
      <selection activeCell="L8" sqref="L8"/>
    </sheetView>
  </sheetViews>
  <sheetFormatPr defaultRowHeight="15.75" x14ac:dyDescent="0.25"/>
  <sheetData>
    <row r="1" spans="1:9" ht="22.5" x14ac:dyDescent="0.3">
      <c r="A1" s="21" t="s">
        <v>16</v>
      </c>
    </row>
    <row r="3" spans="1:9" x14ac:dyDescent="0.25">
      <c r="A3" t="s">
        <v>64</v>
      </c>
    </row>
    <row r="4" spans="1:9" ht="33" customHeight="1" x14ac:dyDescent="0.25">
      <c r="A4" s="83" t="s">
        <v>80</v>
      </c>
      <c r="B4" s="83"/>
      <c r="C4" s="83"/>
      <c r="D4" s="83"/>
      <c r="E4" s="83"/>
      <c r="F4" s="83"/>
      <c r="G4" s="83"/>
      <c r="H4" s="83"/>
      <c r="I4" s="83"/>
    </row>
    <row r="6" spans="1:9" x14ac:dyDescent="0.25">
      <c r="A6" s="2" t="s">
        <v>65</v>
      </c>
    </row>
    <row r="7" spans="1:9" ht="47.65" customHeight="1" x14ac:dyDescent="0.25">
      <c r="A7" s="83" t="s">
        <v>67</v>
      </c>
      <c r="B7" s="83"/>
      <c r="C7" s="83"/>
      <c r="D7" s="83"/>
      <c r="E7" s="83"/>
      <c r="F7" s="83"/>
      <c r="G7" s="83"/>
      <c r="H7" s="83"/>
      <c r="I7" s="83"/>
    </row>
    <row r="9" spans="1:9" x14ac:dyDescent="0.25">
      <c r="A9" s="2" t="s">
        <v>66</v>
      </c>
    </row>
    <row r="10" spans="1:9" ht="67.150000000000006" customHeight="1" x14ac:dyDescent="0.25">
      <c r="A10" s="83" t="s">
        <v>73</v>
      </c>
      <c r="B10" s="83"/>
      <c r="C10" s="83"/>
      <c r="D10" s="83"/>
      <c r="E10" s="83"/>
      <c r="F10" s="83"/>
      <c r="G10" s="83"/>
      <c r="H10" s="83"/>
      <c r="I10" s="83"/>
    </row>
    <row r="12" spans="1:9" x14ac:dyDescent="0.25">
      <c r="A12" s="2" t="s">
        <v>68</v>
      </c>
    </row>
    <row r="13" spans="1:9" ht="46.5" customHeight="1" x14ac:dyDescent="0.25">
      <c r="A13" s="83" t="s">
        <v>69</v>
      </c>
      <c r="B13" s="83"/>
      <c r="C13" s="83"/>
      <c r="D13" s="83"/>
      <c r="E13" s="83"/>
      <c r="F13" s="83"/>
      <c r="G13" s="83"/>
      <c r="H13" s="83"/>
      <c r="I13" s="83"/>
    </row>
    <row r="15" spans="1:9" x14ac:dyDescent="0.25">
      <c r="A15" s="2" t="s">
        <v>70</v>
      </c>
    </row>
    <row r="16" spans="1:9" ht="47.65" customHeight="1" x14ac:dyDescent="0.25">
      <c r="A16" s="83" t="s">
        <v>72</v>
      </c>
      <c r="B16" s="83"/>
      <c r="C16" s="83"/>
      <c r="D16" s="83"/>
      <c r="E16" s="83"/>
      <c r="F16" s="83"/>
      <c r="G16" s="83"/>
      <c r="H16" s="83"/>
      <c r="I16" s="83"/>
    </row>
    <row r="18" spans="1:9" x14ac:dyDescent="0.25">
      <c r="A18" s="2" t="s">
        <v>71</v>
      </c>
    </row>
    <row r="19" spans="1:9" ht="32.1" customHeight="1" x14ac:dyDescent="0.25">
      <c r="A19" s="83" t="s">
        <v>78</v>
      </c>
      <c r="B19" s="83"/>
      <c r="C19" s="83"/>
      <c r="D19" s="83"/>
      <c r="E19" s="83"/>
      <c r="F19" s="83"/>
      <c r="G19" s="83"/>
      <c r="H19" s="83"/>
      <c r="I19" s="83"/>
    </row>
  </sheetData>
  <mergeCells count="6">
    <mergeCell ref="A19:I19"/>
    <mergeCell ref="A4:I4"/>
    <mergeCell ref="A7:I7"/>
    <mergeCell ref="A10:I10"/>
    <mergeCell ref="A13:I13"/>
    <mergeCell ref="A16:I16"/>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47"/>
  <sheetViews>
    <sheetView workbookViewId="0">
      <selection activeCell="F17" sqref="F17"/>
    </sheetView>
  </sheetViews>
  <sheetFormatPr defaultRowHeight="15.75" x14ac:dyDescent="0.25"/>
  <cols>
    <col min="1" max="1" width="20.625" customWidth="1"/>
    <col min="4" max="4" width="23.25" customWidth="1"/>
    <col min="5" max="5" width="10.625" style="39" customWidth="1"/>
    <col min="6" max="6" width="20.625" customWidth="1"/>
    <col min="7" max="7" width="13.625" customWidth="1"/>
    <col min="8" max="8" width="12.875" customWidth="1"/>
  </cols>
  <sheetData>
    <row r="1" spans="1:9" s="1" customFormat="1" ht="20.25" x14ac:dyDescent="0.3">
      <c r="A1" s="87" t="s">
        <v>87</v>
      </c>
      <c r="B1" s="87"/>
      <c r="C1" s="87"/>
      <c r="D1" s="87"/>
      <c r="E1" s="87"/>
      <c r="F1" s="87"/>
      <c r="G1" s="87"/>
      <c r="H1" s="87"/>
    </row>
    <row r="3" spans="1:9" ht="20.25" x14ac:dyDescent="0.3">
      <c r="A3" s="87" t="s">
        <v>88</v>
      </c>
      <c r="B3" s="87"/>
      <c r="C3" s="87"/>
      <c r="D3" s="87"/>
      <c r="E3" s="87"/>
      <c r="F3" s="87"/>
      <c r="G3" s="87"/>
      <c r="H3" s="87"/>
    </row>
    <row r="4" spans="1:9" ht="20.25" x14ac:dyDescent="0.3">
      <c r="A4" s="36"/>
      <c r="B4" s="36"/>
      <c r="C4" s="36"/>
      <c r="D4" s="36"/>
      <c r="E4" s="36"/>
      <c r="F4" s="36"/>
      <c r="G4" s="36"/>
      <c r="H4" s="36"/>
    </row>
    <row r="5" spans="1:9" ht="20.25" x14ac:dyDescent="0.3">
      <c r="A5" s="36"/>
      <c r="B5" s="36"/>
      <c r="C5" s="36"/>
      <c r="D5" s="36"/>
      <c r="E5" s="36"/>
      <c r="F5" s="36"/>
      <c r="G5" s="36"/>
      <c r="H5" s="36"/>
    </row>
    <row r="7" spans="1:9" x14ac:dyDescent="0.25">
      <c r="A7" s="2" t="s">
        <v>109</v>
      </c>
    </row>
    <row r="9" spans="1:9" s="2" customFormat="1" x14ac:dyDescent="0.25">
      <c r="A9" s="2" t="s">
        <v>81</v>
      </c>
      <c r="E9" s="38"/>
      <c r="F9" s="2" t="s">
        <v>63</v>
      </c>
    </row>
    <row r="10" spans="1:9" ht="25.15" customHeight="1" x14ac:dyDescent="0.25">
      <c r="A10" s="5" t="s">
        <v>14</v>
      </c>
      <c r="B10" s="18">
        <v>1</v>
      </c>
      <c r="C10" s="67"/>
      <c r="F10" s="24" t="s">
        <v>39</v>
      </c>
      <c r="G10" s="54">
        <f>B12+D24+D32</f>
        <v>26.2</v>
      </c>
      <c r="I10" s="69"/>
    </row>
    <row r="11" spans="1:9" ht="25.15" customHeight="1" x14ac:dyDescent="0.25">
      <c r="A11" s="6" t="s">
        <v>15</v>
      </c>
      <c r="B11" s="28">
        <v>1</v>
      </c>
      <c r="C11" s="67"/>
      <c r="F11" s="25" t="s">
        <v>31</v>
      </c>
      <c r="G11" s="54">
        <f>D39+D47</f>
        <v>10.4</v>
      </c>
    </row>
    <row r="12" spans="1:9" s="2" customFormat="1" ht="25.15" customHeight="1" x14ac:dyDescent="0.25">
      <c r="A12" s="51" t="s">
        <v>82</v>
      </c>
      <c r="B12" s="27">
        <f>SUM(B10:B11)</f>
        <v>2</v>
      </c>
      <c r="E12" s="38"/>
      <c r="F12" s="51" t="s">
        <v>49</v>
      </c>
      <c r="G12" s="27">
        <f>SUM(G10:G11)</f>
        <v>36.6</v>
      </c>
    </row>
    <row r="13" spans="1:9" s="2" customFormat="1" ht="15.6" customHeight="1" x14ac:dyDescent="0.25">
      <c r="A13" s="10"/>
      <c r="B13" s="10"/>
      <c r="E13" s="38"/>
    </row>
    <row r="15" spans="1:9" s="2" customFormat="1" x14ac:dyDescent="0.25">
      <c r="A15" s="2" t="s">
        <v>17</v>
      </c>
      <c r="E15" s="38"/>
      <c r="F15" s="2" t="s">
        <v>83</v>
      </c>
    </row>
    <row r="16" spans="1:9" s="3" customFormat="1" ht="25.5" x14ac:dyDescent="0.25">
      <c r="A16" s="52" t="s">
        <v>93</v>
      </c>
      <c r="B16" s="52" t="s">
        <v>19</v>
      </c>
      <c r="C16" s="52" t="s">
        <v>20</v>
      </c>
      <c r="D16" s="52" t="s">
        <v>21</v>
      </c>
      <c r="E16" s="40"/>
      <c r="F16" s="47" t="s">
        <v>84</v>
      </c>
      <c r="G16" s="48" t="s">
        <v>85</v>
      </c>
      <c r="H16" s="48" t="s">
        <v>86</v>
      </c>
    </row>
    <row r="17" spans="1:8" ht="25.15" customHeight="1" x14ac:dyDescent="0.25">
      <c r="A17" s="8" t="s">
        <v>94</v>
      </c>
      <c r="B17" s="8">
        <v>81.260000000000005</v>
      </c>
      <c r="C17" s="8">
        <v>24</v>
      </c>
      <c r="D17" s="29">
        <f t="shared" ref="D17:D22" si="0">SUM(B17/C17)</f>
        <v>3.3858333333333337</v>
      </c>
      <c r="E17" s="67"/>
      <c r="F17" s="49">
        <f>71.5+71.5+77.02+57.77+69.97+75.94</f>
        <v>423.7</v>
      </c>
      <c r="G17" s="8">
        <v>140</v>
      </c>
      <c r="H17" s="50">
        <f>G17*F17</f>
        <v>59318</v>
      </c>
    </row>
    <row r="18" spans="1:8" ht="25.15" customHeight="1" x14ac:dyDescent="0.25">
      <c r="A18" s="8">
        <v>1</v>
      </c>
      <c r="B18" s="8">
        <v>81.260000000000005</v>
      </c>
      <c r="C18" s="8">
        <v>24</v>
      </c>
      <c r="D18" s="29">
        <f t="shared" si="0"/>
        <v>3.3858333333333337</v>
      </c>
      <c r="E18" s="41"/>
      <c r="F18" s="46"/>
    </row>
    <row r="19" spans="1:8" ht="25.15" customHeight="1" x14ac:dyDescent="0.25">
      <c r="A19" s="8">
        <v>2</v>
      </c>
      <c r="B19" s="8">
        <v>82.5</v>
      </c>
      <c r="C19" s="8">
        <v>24</v>
      </c>
      <c r="D19" s="29">
        <f t="shared" si="0"/>
        <v>3.4375</v>
      </c>
      <c r="E19" s="41"/>
      <c r="F19" s="46"/>
    </row>
    <row r="20" spans="1:8" ht="25.15" customHeight="1" x14ac:dyDescent="0.25">
      <c r="A20" s="8">
        <v>3</v>
      </c>
      <c r="B20" s="8">
        <v>61.92</v>
      </c>
      <c r="C20" s="8">
        <v>24</v>
      </c>
      <c r="D20" s="29">
        <f t="shared" si="0"/>
        <v>2.58</v>
      </c>
      <c r="E20" s="41"/>
      <c r="F20" s="46"/>
    </row>
    <row r="21" spans="1:8" ht="25.15" customHeight="1" x14ac:dyDescent="0.25">
      <c r="A21" s="8">
        <v>4</v>
      </c>
      <c r="B21" s="8">
        <v>74</v>
      </c>
      <c r="C21" s="8">
        <v>24</v>
      </c>
      <c r="D21" s="29">
        <f t="shared" si="0"/>
        <v>3.0833333333333335</v>
      </c>
      <c r="E21" s="41"/>
      <c r="F21" s="55"/>
    </row>
    <row r="22" spans="1:8" ht="25.15" customHeight="1" x14ac:dyDescent="0.25">
      <c r="A22" s="8">
        <v>5</v>
      </c>
      <c r="B22" s="8">
        <v>81</v>
      </c>
      <c r="C22" s="8">
        <v>24</v>
      </c>
      <c r="D22" s="29">
        <f t="shared" si="0"/>
        <v>3.375</v>
      </c>
      <c r="E22" s="68"/>
      <c r="F22" s="55"/>
    </row>
    <row r="23" spans="1:8" ht="25.15" customHeight="1" x14ac:dyDescent="0.25">
      <c r="A23" s="8" t="s">
        <v>95</v>
      </c>
      <c r="B23" s="8">
        <f>SUM(B17:B22)</f>
        <v>461.94</v>
      </c>
      <c r="C23" s="8"/>
      <c r="D23" s="29">
        <f>SUM(D17:D22)</f>
        <v>19.247500000000002</v>
      </c>
      <c r="E23" s="41"/>
      <c r="F23" s="46"/>
    </row>
    <row r="24" spans="1:8" s="2" customFormat="1" ht="25.15" customHeight="1" x14ac:dyDescent="0.25">
      <c r="A24" s="88" t="s">
        <v>27</v>
      </c>
      <c r="B24" s="88"/>
      <c r="C24" s="89"/>
      <c r="D24" s="27">
        <v>19.2</v>
      </c>
      <c r="E24" s="42"/>
      <c r="F24" s="10"/>
    </row>
    <row r="25" spans="1:8" s="2" customFormat="1" ht="15.6" customHeight="1" x14ac:dyDescent="0.25">
      <c r="A25" s="11"/>
      <c r="B25" s="11"/>
      <c r="C25" s="12"/>
      <c r="D25" s="13"/>
      <c r="E25" s="43"/>
      <c r="F25" s="10"/>
    </row>
    <row r="27" spans="1:8" s="2" customFormat="1" x14ac:dyDescent="0.25">
      <c r="A27" s="2" t="s">
        <v>33</v>
      </c>
      <c r="E27" s="38"/>
    </row>
    <row r="28" spans="1:8" ht="25.15" customHeight="1" x14ac:dyDescent="0.25">
      <c r="A28" s="90" t="s">
        <v>34</v>
      </c>
      <c r="B28" s="90"/>
      <c r="C28" s="90"/>
      <c r="D28" s="29">
        <v>1</v>
      </c>
      <c r="E28" s="37"/>
    </row>
    <row r="29" spans="1:8" ht="25.15" customHeight="1" x14ac:dyDescent="0.25">
      <c r="A29" s="90" t="s">
        <v>35</v>
      </c>
      <c r="B29" s="90"/>
      <c r="C29" s="90"/>
      <c r="D29" s="29">
        <v>1</v>
      </c>
      <c r="E29" s="37"/>
    </row>
    <row r="30" spans="1:8" ht="25.15" customHeight="1" x14ac:dyDescent="0.25">
      <c r="A30" s="90" t="s">
        <v>107</v>
      </c>
      <c r="B30" s="90"/>
      <c r="C30" s="90"/>
      <c r="D30" s="29">
        <v>2</v>
      </c>
      <c r="E30" s="37"/>
    </row>
    <row r="31" spans="1:8" ht="25.15" customHeight="1" x14ac:dyDescent="0.25">
      <c r="A31" s="91" t="s">
        <v>97</v>
      </c>
      <c r="B31" s="91"/>
      <c r="C31" s="91"/>
      <c r="D31" s="29">
        <v>1</v>
      </c>
      <c r="E31" s="37"/>
    </row>
    <row r="32" spans="1:8" ht="25.15" customHeight="1" x14ac:dyDescent="0.25">
      <c r="A32" s="88" t="s">
        <v>38</v>
      </c>
      <c r="B32" s="88"/>
      <c r="C32" s="88"/>
      <c r="D32" s="27">
        <f>SUM(D28:D31)</f>
        <v>5</v>
      </c>
      <c r="E32" s="44"/>
    </row>
    <row r="35" spans="1:6" s="2" customFormat="1" x14ac:dyDescent="0.25">
      <c r="A35" s="2" t="s">
        <v>32</v>
      </c>
      <c r="E35" s="38"/>
    </row>
    <row r="36" spans="1:6" s="3" customFormat="1" ht="25.5" x14ac:dyDescent="0.25">
      <c r="A36" s="53"/>
      <c r="B36" s="52" t="s">
        <v>19</v>
      </c>
      <c r="C36" s="52" t="s">
        <v>20</v>
      </c>
      <c r="D36" s="52" t="s">
        <v>21</v>
      </c>
      <c r="E36" s="40"/>
      <c r="F36" s="4"/>
    </row>
    <row r="37" spans="1:6" ht="25.15" customHeight="1" x14ac:dyDescent="0.25">
      <c r="A37" s="5" t="s">
        <v>28</v>
      </c>
      <c r="B37" s="8">
        <v>81</v>
      </c>
      <c r="C37" s="8">
        <v>24</v>
      </c>
      <c r="D37" s="26">
        <f>SUM(B37/C37)</f>
        <v>3.375</v>
      </c>
      <c r="E37" s="37"/>
      <c r="F37" s="56"/>
    </row>
    <row r="38" spans="1:6" ht="25.15" customHeight="1" x14ac:dyDescent="0.25">
      <c r="A38" s="5" t="s">
        <v>30</v>
      </c>
      <c r="B38" s="8">
        <v>0</v>
      </c>
      <c r="C38" s="8">
        <v>0</v>
      </c>
      <c r="D38" s="8">
        <v>0</v>
      </c>
      <c r="E38" s="45"/>
    </row>
    <row r="39" spans="1:6" s="2" customFormat="1" ht="25.15" customHeight="1" x14ac:dyDescent="0.25">
      <c r="A39" s="88" t="s">
        <v>31</v>
      </c>
      <c r="B39" s="88"/>
      <c r="C39" s="88"/>
      <c r="D39" s="27">
        <v>3.4</v>
      </c>
      <c r="E39" s="44"/>
    </row>
    <row r="40" spans="1:6" s="2" customFormat="1" ht="15.6" customHeight="1" x14ac:dyDescent="0.25">
      <c r="A40" s="11"/>
      <c r="B40" s="11"/>
      <c r="C40" s="11"/>
      <c r="D40" s="13"/>
      <c r="E40" s="43"/>
    </row>
    <row r="42" spans="1:6" s="2" customFormat="1" ht="25.15" customHeight="1" x14ac:dyDescent="0.25">
      <c r="A42" s="2" t="s">
        <v>103</v>
      </c>
      <c r="E42" s="38"/>
    </row>
    <row r="43" spans="1:6" s="2" customFormat="1" ht="25.15" customHeight="1" x14ac:dyDescent="0.25">
      <c r="A43" s="58" t="s">
        <v>98</v>
      </c>
      <c r="B43" s="59"/>
      <c r="C43" s="59"/>
      <c r="D43" s="60">
        <v>2</v>
      </c>
      <c r="E43" s="67"/>
    </row>
    <row r="44" spans="1:6" s="2" customFormat="1" ht="25.15" customHeight="1" x14ac:dyDescent="0.25">
      <c r="A44" s="58" t="s">
        <v>99</v>
      </c>
      <c r="B44" s="59"/>
      <c r="C44" s="59"/>
      <c r="D44" s="60">
        <v>1</v>
      </c>
      <c r="E44" s="67"/>
    </row>
    <row r="45" spans="1:6" ht="25.35" customHeight="1" x14ac:dyDescent="0.25">
      <c r="A45" s="70" t="s">
        <v>100</v>
      </c>
      <c r="B45" s="71"/>
      <c r="C45" s="71"/>
      <c r="D45" s="29">
        <v>4</v>
      </c>
      <c r="E45" s="67"/>
    </row>
    <row r="46" spans="1:6" ht="25.35" customHeight="1" x14ac:dyDescent="0.25">
      <c r="A46" s="70" t="s">
        <v>101</v>
      </c>
      <c r="B46" s="71"/>
      <c r="C46" s="71"/>
      <c r="D46" s="29">
        <v>0</v>
      </c>
    </row>
    <row r="47" spans="1:6" ht="25.35" customHeight="1" x14ac:dyDescent="0.25">
      <c r="A47" s="61"/>
      <c r="B47" s="62"/>
      <c r="C47" s="63" t="s">
        <v>102</v>
      </c>
      <c r="D47" s="27">
        <f>SUM(D43:D46)</f>
        <v>7</v>
      </c>
    </row>
  </sheetData>
  <mergeCells count="9">
    <mergeCell ref="A1:H1"/>
    <mergeCell ref="A3:H3"/>
    <mergeCell ref="A32:C32"/>
    <mergeCell ref="A39:C39"/>
    <mergeCell ref="A24:C24"/>
    <mergeCell ref="A28:C28"/>
    <mergeCell ref="A29:C29"/>
    <mergeCell ref="A30:C30"/>
    <mergeCell ref="A31:C31"/>
  </mergeCells>
  <printOptions horizontalCentered="1"/>
  <pageMargins left="0.7" right="0.7" top="0.5" bottom="0.5" header="0.3" footer="0.3"/>
  <pageSetup scale="7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47"/>
  <sheetViews>
    <sheetView workbookViewId="0">
      <selection activeCell="D10" sqref="D10"/>
    </sheetView>
  </sheetViews>
  <sheetFormatPr defaultRowHeight="15.75" x14ac:dyDescent="0.25"/>
  <cols>
    <col min="1" max="1" width="20.625" customWidth="1"/>
    <col min="4" max="4" width="23.25" customWidth="1"/>
    <col min="5" max="5" width="10.625" style="39" customWidth="1"/>
    <col min="6" max="6" width="20.625" customWidth="1"/>
    <col min="7" max="7" width="13.625" customWidth="1"/>
    <col min="8" max="8" width="12.875" customWidth="1"/>
  </cols>
  <sheetData>
    <row r="1" spans="1:9" s="1" customFormat="1" ht="20.25" x14ac:dyDescent="0.3">
      <c r="A1" s="87" t="s">
        <v>87</v>
      </c>
      <c r="B1" s="87"/>
      <c r="C1" s="87"/>
      <c r="D1" s="87"/>
      <c r="E1" s="87"/>
      <c r="F1" s="87"/>
      <c r="G1" s="87"/>
      <c r="H1" s="87"/>
    </row>
    <row r="3" spans="1:9" ht="20.25" x14ac:dyDescent="0.3">
      <c r="A3" s="87" t="s">
        <v>90</v>
      </c>
      <c r="B3" s="87"/>
      <c r="C3" s="87"/>
      <c r="D3" s="87"/>
      <c r="E3" s="87"/>
      <c r="F3" s="87"/>
      <c r="G3" s="87"/>
      <c r="H3" s="87"/>
    </row>
    <row r="4" spans="1:9" ht="20.25" x14ac:dyDescent="0.3">
      <c r="A4" s="36"/>
      <c r="B4" s="36"/>
      <c r="C4" s="36"/>
      <c r="D4" s="36"/>
      <c r="E4" s="36"/>
      <c r="F4" s="36"/>
      <c r="G4" s="36"/>
      <c r="H4" s="36"/>
    </row>
    <row r="5" spans="1:9" ht="20.25" x14ac:dyDescent="0.3">
      <c r="A5" s="36"/>
      <c r="B5" s="36"/>
      <c r="C5" s="36"/>
      <c r="D5" s="36"/>
      <c r="E5" s="36"/>
      <c r="F5" s="36"/>
      <c r="G5" s="36"/>
      <c r="H5" s="36"/>
    </row>
    <row r="7" spans="1:9" x14ac:dyDescent="0.25">
      <c r="A7" s="2" t="s">
        <v>109</v>
      </c>
    </row>
    <row r="9" spans="1:9" s="2" customFormat="1" x14ac:dyDescent="0.25">
      <c r="A9" s="2" t="s">
        <v>81</v>
      </c>
      <c r="E9" s="38"/>
      <c r="F9" s="2" t="s">
        <v>63</v>
      </c>
    </row>
    <row r="10" spans="1:9" ht="25.15" customHeight="1" x14ac:dyDescent="0.25">
      <c r="A10" s="5" t="s">
        <v>14</v>
      </c>
      <c r="B10" s="18">
        <v>1</v>
      </c>
      <c r="F10" s="24" t="s">
        <v>39</v>
      </c>
      <c r="G10" s="54">
        <f>B12+D24+D32</f>
        <v>24.4</v>
      </c>
      <c r="I10" s="69"/>
    </row>
    <row r="11" spans="1:9" ht="25.15" customHeight="1" x14ac:dyDescent="0.25">
      <c r="A11" s="6" t="s">
        <v>15</v>
      </c>
      <c r="B11" s="28">
        <v>1</v>
      </c>
      <c r="F11" s="25" t="s">
        <v>31</v>
      </c>
      <c r="G11" s="54">
        <f>D39+D47</f>
        <v>9.6</v>
      </c>
    </row>
    <row r="12" spans="1:9" s="2" customFormat="1" ht="25.15" customHeight="1" x14ac:dyDescent="0.25">
      <c r="A12" s="51" t="s">
        <v>82</v>
      </c>
      <c r="B12" s="27">
        <f>SUM(B10:B11)</f>
        <v>2</v>
      </c>
      <c r="E12" s="38"/>
      <c r="F12" s="51" t="s">
        <v>49</v>
      </c>
      <c r="G12" s="27">
        <f>SUM(G10:G11)</f>
        <v>34</v>
      </c>
    </row>
    <row r="13" spans="1:9" s="2" customFormat="1" ht="15.6" customHeight="1" x14ac:dyDescent="0.25">
      <c r="A13" s="10"/>
      <c r="B13" s="10"/>
      <c r="E13" s="38"/>
    </row>
    <row r="15" spans="1:9" s="2" customFormat="1" x14ac:dyDescent="0.25">
      <c r="A15" s="2" t="s">
        <v>17</v>
      </c>
      <c r="E15" s="38"/>
      <c r="F15" s="2" t="s">
        <v>83</v>
      </c>
    </row>
    <row r="16" spans="1:9" s="3" customFormat="1" ht="25.5" x14ac:dyDescent="0.25">
      <c r="A16" s="52" t="s">
        <v>93</v>
      </c>
      <c r="B16" s="52" t="s">
        <v>19</v>
      </c>
      <c r="C16" s="52" t="s">
        <v>20</v>
      </c>
      <c r="D16" s="52" t="s">
        <v>21</v>
      </c>
      <c r="E16" s="40"/>
      <c r="F16" s="47" t="s">
        <v>84</v>
      </c>
      <c r="G16" s="48" t="s">
        <v>85</v>
      </c>
      <c r="H16" s="48" t="s">
        <v>86</v>
      </c>
    </row>
    <row r="17" spans="1:8" ht="25.15" customHeight="1" x14ac:dyDescent="0.25">
      <c r="A17" s="8" t="s">
        <v>94</v>
      </c>
      <c r="B17" s="8">
        <v>67.42</v>
      </c>
      <c r="C17" s="8">
        <v>24</v>
      </c>
      <c r="D17" s="29">
        <f t="shared" ref="D17:D22" si="0">SUM(B17/C17)</f>
        <v>2.8091666666666666</v>
      </c>
      <c r="E17" s="41"/>
      <c r="F17" s="49">
        <f>63.43+63.43+63.56+67.31+67.52+65.64</f>
        <v>390.89</v>
      </c>
      <c r="G17" s="8">
        <v>140</v>
      </c>
      <c r="H17" s="50">
        <f>G17*F17</f>
        <v>54724.6</v>
      </c>
    </row>
    <row r="18" spans="1:8" ht="25.15" customHeight="1" x14ac:dyDescent="0.25">
      <c r="A18" s="8">
        <v>1</v>
      </c>
      <c r="B18" s="8">
        <v>67.42</v>
      </c>
      <c r="C18" s="8">
        <v>24</v>
      </c>
      <c r="D18" s="29">
        <f t="shared" si="0"/>
        <v>2.8091666666666666</v>
      </c>
      <c r="E18" s="41"/>
      <c r="F18" s="46"/>
    </row>
    <row r="19" spans="1:8" ht="25.15" customHeight="1" x14ac:dyDescent="0.25">
      <c r="A19" s="8">
        <v>2</v>
      </c>
      <c r="B19" s="8">
        <v>69</v>
      </c>
      <c r="C19" s="8">
        <v>24</v>
      </c>
      <c r="D19" s="29">
        <f t="shared" si="0"/>
        <v>2.875</v>
      </c>
      <c r="E19" s="41"/>
      <c r="F19" s="46"/>
    </row>
    <row r="20" spans="1:8" ht="25.15" customHeight="1" x14ac:dyDescent="0.25">
      <c r="A20" s="8">
        <v>3</v>
      </c>
      <c r="B20" s="8">
        <v>70.84</v>
      </c>
      <c r="C20" s="8">
        <v>24</v>
      </c>
      <c r="D20" s="29">
        <f t="shared" si="0"/>
        <v>2.9516666666666667</v>
      </c>
      <c r="E20" s="41"/>
      <c r="F20" s="46"/>
    </row>
    <row r="21" spans="1:8" ht="25.15" customHeight="1" x14ac:dyDescent="0.25">
      <c r="A21" s="8">
        <v>4</v>
      </c>
      <c r="B21" s="8">
        <v>72.33</v>
      </c>
      <c r="C21" s="8">
        <v>24</v>
      </c>
      <c r="D21" s="29">
        <f t="shared" si="0"/>
        <v>3.0137499999999999</v>
      </c>
      <c r="E21" s="41"/>
      <c r="F21" s="55"/>
    </row>
    <row r="22" spans="1:8" ht="25.15" customHeight="1" x14ac:dyDescent="0.25">
      <c r="A22" s="8">
        <v>5</v>
      </c>
      <c r="B22" s="8">
        <v>70.42</v>
      </c>
      <c r="C22" s="8">
        <v>24</v>
      </c>
      <c r="D22" s="29">
        <f t="shared" si="0"/>
        <v>2.9341666666666666</v>
      </c>
      <c r="E22" s="41"/>
      <c r="F22" s="55"/>
    </row>
    <row r="23" spans="1:8" ht="25.15" customHeight="1" x14ac:dyDescent="0.25">
      <c r="A23" s="8" t="s">
        <v>96</v>
      </c>
      <c r="B23" s="8">
        <f>SUM(B17:B22)</f>
        <v>417.43</v>
      </c>
      <c r="C23" s="8"/>
      <c r="D23" s="29">
        <f>SUM(D17:D22)</f>
        <v>17.392916666666665</v>
      </c>
      <c r="E23" s="41"/>
      <c r="F23" s="46"/>
    </row>
    <row r="24" spans="1:8" s="2" customFormat="1" ht="25.15" customHeight="1" x14ac:dyDescent="0.25">
      <c r="A24" s="88" t="s">
        <v>27</v>
      </c>
      <c r="B24" s="88"/>
      <c r="C24" s="89"/>
      <c r="D24" s="27">
        <v>17.399999999999999</v>
      </c>
      <c r="E24" s="42"/>
      <c r="F24" s="10"/>
    </row>
    <row r="25" spans="1:8" s="2" customFormat="1" ht="15.6" customHeight="1" x14ac:dyDescent="0.25">
      <c r="A25" s="11"/>
      <c r="B25" s="11"/>
      <c r="C25" s="12"/>
      <c r="D25" s="13"/>
      <c r="E25" s="43"/>
      <c r="F25" s="10"/>
    </row>
    <row r="27" spans="1:8" s="2" customFormat="1" x14ac:dyDescent="0.25">
      <c r="A27" s="2" t="s">
        <v>33</v>
      </c>
      <c r="E27" s="38"/>
    </row>
    <row r="28" spans="1:8" ht="25.15" customHeight="1" x14ac:dyDescent="0.25">
      <c r="A28" s="90" t="s">
        <v>34</v>
      </c>
      <c r="B28" s="90"/>
      <c r="C28" s="90"/>
      <c r="D28" s="29">
        <v>1</v>
      </c>
      <c r="E28" s="37"/>
    </row>
    <row r="29" spans="1:8" ht="25.15" customHeight="1" x14ac:dyDescent="0.25">
      <c r="A29" s="90" t="s">
        <v>35</v>
      </c>
      <c r="B29" s="90"/>
      <c r="C29" s="90"/>
      <c r="D29" s="29">
        <v>1</v>
      </c>
      <c r="E29" s="37"/>
    </row>
    <row r="30" spans="1:8" ht="25.15" customHeight="1" x14ac:dyDescent="0.25">
      <c r="A30" s="90" t="s">
        <v>107</v>
      </c>
      <c r="B30" s="90"/>
      <c r="C30" s="90"/>
      <c r="D30" s="29">
        <v>2</v>
      </c>
      <c r="E30" s="37"/>
    </row>
    <row r="31" spans="1:8" ht="25.15" customHeight="1" x14ac:dyDescent="0.25">
      <c r="A31" s="91" t="s">
        <v>97</v>
      </c>
      <c r="B31" s="91"/>
      <c r="C31" s="91"/>
      <c r="D31" s="29">
        <v>1</v>
      </c>
      <c r="E31" s="37"/>
    </row>
    <row r="32" spans="1:8" ht="25.15" customHeight="1" x14ac:dyDescent="0.25">
      <c r="A32" s="88" t="s">
        <v>38</v>
      </c>
      <c r="B32" s="88"/>
      <c r="C32" s="88"/>
      <c r="D32" s="27">
        <f>SUM(D28:D31)</f>
        <v>5</v>
      </c>
      <c r="E32" s="44"/>
    </row>
    <row r="35" spans="1:6" s="2" customFormat="1" x14ac:dyDescent="0.25">
      <c r="A35" s="2" t="s">
        <v>32</v>
      </c>
      <c r="E35" s="38"/>
    </row>
    <row r="36" spans="1:6" s="3" customFormat="1" ht="25.5" x14ac:dyDescent="0.25">
      <c r="A36" s="53"/>
      <c r="B36" s="52" t="s">
        <v>19</v>
      </c>
      <c r="C36" s="52" t="s">
        <v>20</v>
      </c>
      <c r="D36" s="52" t="s">
        <v>21</v>
      </c>
      <c r="E36" s="40"/>
      <c r="F36" s="4"/>
    </row>
    <row r="37" spans="1:6" ht="25.15" customHeight="1" x14ac:dyDescent="0.25">
      <c r="A37" s="5" t="s">
        <v>28</v>
      </c>
      <c r="B37" s="8">
        <v>63.43</v>
      </c>
      <c r="C37" s="8">
        <v>24</v>
      </c>
      <c r="D37" s="26">
        <f>SUM(B37/C37)</f>
        <v>2.6429166666666668</v>
      </c>
      <c r="E37" s="37"/>
      <c r="F37" s="56"/>
    </row>
    <row r="38" spans="1:6" ht="25.15" customHeight="1" x14ac:dyDescent="0.25">
      <c r="A38" s="5" t="s">
        <v>30</v>
      </c>
      <c r="B38" s="8">
        <v>0</v>
      </c>
      <c r="C38" s="8">
        <v>0</v>
      </c>
      <c r="D38" s="8">
        <v>0</v>
      </c>
      <c r="E38" s="45"/>
      <c r="F38" s="57"/>
    </row>
    <row r="39" spans="1:6" s="2" customFormat="1" ht="25.15" customHeight="1" x14ac:dyDescent="0.25">
      <c r="A39" s="88" t="s">
        <v>31</v>
      </c>
      <c r="B39" s="88"/>
      <c r="C39" s="88"/>
      <c r="D39" s="27">
        <v>2.6</v>
      </c>
      <c r="E39" s="44"/>
    </row>
    <row r="40" spans="1:6" s="2" customFormat="1" ht="15.6" customHeight="1" x14ac:dyDescent="0.25">
      <c r="A40" s="11"/>
      <c r="B40" s="11"/>
      <c r="C40" s="11"/>
      <c r="D40" s="13"/>
      <c r="E40" s="43"/>
    </row>
    <row r="42" spans="1:6" s="2" customFormat="1" ht="25.15" customHeight="1" x14ac:dyDescent="0.25">
      <c r="A42" s="2" t="s">
        <v>103</v>
      </c>
      <c r="E42" s="38"/>
    </row>
    <row r="43" spans="1:6" s="2" customFormat="1" ht="25.35" customHeight="1" x14ac:dyDescent="0.25">
      <c r="A43" s="58" t="s">
        <v>98</v>
      </c>
      <c r="B43" s="59"/>
      <c r="C43" s="59"/>
      <c r="D43" s="60">
        <v>2</v>
      </c>
      <c r="E43" s="38"/>
    </row>
    <row r="44" spans="1:6" s="2" customFormat="1" ht="25.35" customHeight="1" x14ac:dyDescent="0.25">
      <c r="A44" s="58" t="s">
        <v>99</v>
      </c>
      <c r="B44" s="59"/>
      <c r="C44" s="59"/>
      <c r="D44" s="60">
        <v>1</v>
      </c>
      <c r="E44" s="38"/>
    </row>
    <row r="45" spans="1:6" ht="25.35" customHeight="1" x14ac:dyDescent="0.25">
      <c r="A45" s="70" t="s">
        <v>100</v>
      </c>
      <c r="B45" s="71"/>
      <c r="C45" s="71"/>
      <c r="D45" s="29">
        <v>4</v>
      </c>
    </row>
    <row r="46" spans="1:6" ht="25.35" customHeight="1" x14ac:dyDescent="0.25">
      <c r="A46" s="58" t="s">
        <v>101</v>
      </c>
      <c r="B46" s="5"/>
      <c r="C46" s="5"/>
      <c r="D46" s="18">
        <v>0</v>
      </c>
    </row>
    <row r="47" spans="1:6" ht="25.35" customHeight="1" x14ac:dyDescent="0.25">
      <c r="A47" s="61"/>
      <c r="B47" s="62"/>
      <c r="C47" s="63" t="s">
        <v>102</v>
      </c>
      <c r="D47" s="27">
        <f>SUM(D43:D46)</f>
        <v>7</v>
      </c>
    </row>
  </sheetData>
  <mergeCells count="9">
    <mergeCell ref="A1:H1"/>
    <mergeCell ref="A3:H3"/>
    <mergeCell ref="A31:C31"/>
    <mergeCell ref="A32:C32"/>
    <mergeCell ref="A39:C39"/>
    <mergeCell ref="A24:C24"/>
    <mergeCell ref="A28:C28"/>
    <mergeCell ref="A29:C29"/>
    <mergeCell ref="A30:C30"/>
  </mergeCells>
  <printOptions horizontalCentered="1"/>
  <pageMargins left="0.7" right="0.7" top="0.5" bottom="0.5" header="0.3" footer="0.3"/>
  <pageSetup scale="7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47"/>
  <sheetViews>
    <sheetView workbookViewId="0">
      <selection activeCell="C23" sqref="C23"/>
    </sheetView>
  </sheetViews>
  <sheetFormatPr defaultRowHeight="15.75" x14ac:dyDescent="0.25"/>
  <cols>
    <col min="1" max="1" width="20.625" customWidth="1"/>
    <col min="4" max="4" width="20.625" customWidth="1"/>
    <col min="5" max="5" width="10.625" style="39" customWidth="1"/>
    <col min="6" max="6" width="20.625" customWidth="1"/>
    <col min="7" max="7" width="13.625" customWidth="1"/>
    <col min="8" max="8" width="12.875" customWidth="1"/>
  </cols>
  <sheetData>
    <row r="1" spans="1:9" s="1" customFormat="1" ht="20.25" x14ac:dyDescent="0.3">
      <c r="A1" s="87" t="s">
        <v>87</v>
      </c>
      <c r="B1" s="87"/>
      <c r="C1" s="87"/>
      <c r="D1" s="87"/>
      <c r="E1" s="87"/>
      <c r="F1" s="87"/>
      <c r="G1" s="87"/>
      <c r="H1" s="87"/>
    </row>
    <row r="3" spans="1:9" ht="20.25" x14ac:dyDescent="0.3">
      <c r="A3" s="87" t="s">
        <v>89</v>
      </c>
      <c r="B3" s="87"/>
      <c r="C3" s="87"/>
      <c r="D3" s="87"/>
      <c r="E3" s="87"/>
      <c r="F3" s="87"/>
      <c r="G3" s="87"/>
      <c r="H3" s="87"/>
    </row>
    <row r="4" spans="1:9" ht="20.25" x14ac:dyDescent="0.3">
      <c r="A4" s="36"/>
      <c r="B4" s="36"/>
      <c r="C4" s="36"/>
      <c r="D4" s="36"/>
      <c r="E4" s="36"/>
      <c r="F4" s="36"/>
      <c r="G4" s="36"/>
      <c r="H4" s="36"/>
    </row>
    <row r="5" spans="1:9" ht="20.25" x14ac:dyDescent="0.3">
      <c r="A5" s="36"/>
      <c r="B5" s="36"/>
      <c r="C5" s="36"/>
      <c r="D5" s="36"/>
      <c r="E5" s="36"/>
      <c r="F5" s="36"/>
      <c r="G5" s="36"/>
      <c r="H5" s="36"/>
    </row>
    <row r="7" spans="1:9" x14ac:dyDescent="0.25">
      <c r="A7" s="2" t="s">
        <v>109</v>
      </c>
    </row>
    <row r="9" spans="1:9" s="2" customFormat="1" x14ac:dyDescent="0.25">
      <c r="A9" s="2" t="s">
        <v>81</v>
      </c>
      <c r="E9" s="38"/>
      <c r="F9" s="2" t="s">
        <v>63</v>
      </c>
    </row>
    <row r="10" spans="1:9" ht="25.15" customHeight="1" x14ac:dyDescent="0.25">
      <c r="A10" s="5" t="s">
        <v>14</v>
      </c>
      <c r="B10" s="18">
        <v>1</v>
      </c>
      <c r="F10" s="24" t="s">
        <v>39</v>
      </c>
      <c r="G10" s="54">
        <f>B12+D24+D32</f>
        <v>17.3</v>
      </c>
      <c r="I10" s="69"/>
    </row>
    <row r="11" spans="1:9" ht="25.15" customHeight="1" x14ac:dyDescent="0.25">
      <c r="A11" s="6" t="s">
        <v>15</v>
      </c>
      <c r="B11" s="28">
        <v>1</v>
      </c>
      <c r="F11" s="25" t="s">
        <v>31</v>
      </c>
      <c r="G11" s="54">
        <f>D39+D47</f>
        <v>5.8</v>
      </c>
    </row>
    <row r="12" spans="1:9" s="2" customFormat="1" ht="25.15" customHeight="1" x14ac:dyDescent="0.25">
      <c r="A12" s="51" t="s">
        <v>82</v>
      </c>
      <c r="B12" s="27">
        <f>SUM(B10:B11)</f>
        <v>2</v>
      </c>
      <c r="E12" s="38"/>
      <c r="F12" s="51" t="s">
        <v>49</v>
      </c>
      <c r="G12" s="27">
        <f>SUM(G10:G11)</f>
        <v>23.1</v>
      </c>
    </row>
    <row r="13" spans="1:9" s="2" customFormat="1" ht="15.6" customHeight="1" x14ac:dyDescent="0.25">
      <c r="A13" s="10"/>
      <c r="B13" s="10"/>
      <c r="E13" s="38"/>
    </row>
    <row r="15" spans="1:9" s="2" customFormat="1" x14ac:dyDescent="0.25">
      <c r="A15" s="2" t="s">
        <v>17</v>
      </c>
      <c r="E15" s="38"/>
      <c r="F15" s="2" t="s">
        <v>83</v>
      </c>
    </row>
    <row r="16" spans="1:9" s="3" customFormat="1" ht="25.5" x14ac:dyDescent="0.25">
      <c r="A16" s="52" t="s">
        <v>93</v>
      </c>
      <c r="B16" s="52" t="s">
        <v>19</v>
      </c>
      <c r="C16" s="52" t="s">
        <v>20</v>
      </c>
      <c r="D16" s="52" t="s">
        <v>21</v>
      </c>
      <c r="E16" s="40"/>
      <c r="F16" s="47" t="s">
        <v>84</v>
      </c>
      <c r="G16" s="48" t="s">
        <v>85</v>
      </c>
      <c r="H16" s="48" t="s">
        <v>86</v>
      </c>
    </row>
    <row r="17" spans="1:8" ht="25.15" customHeight="1" x14ac:dyDescent="0.25">
      <c r="A17" s="8" t="s">
        <v>94</v>
      </c>
      <c r="B17" s="8">
        <v>42.08</v>
      </c>
      <c r="C17" s="8">
        <v>24</v>
      </c>
      <c r="D17" s="29">
        <f t="shared" ref="D17:D22" si="0">SUM(B17/C17)</f>
        <v>1.7533333333333332</v>
      </c>
      <c r="E17" s="41"/>
      <c r="F17" s="49">
        <f>38.61+38.61+37.39+37.15+55.84+47.67</f>
        <v>255.26999999999998</v>
      </c>
      <c r="G17" s="8">
        <v>140</v>
      </c>
      <c r="H17" s="50">
        <f>G17*F17</f>
        <v>35737.799999999996</v>
      </c>
    </row>
    <row r="18" spans="1:8" ht="25.15" customHeight="1" x14ac:dyDescent="0.25">
      <c r="A18" s="8">
        <v>1</v>
      </c>
      <c r="B18" s="8">
        <v>42.08</v>
      </c>
      <c r="C18" s="8">
        <v>24</v>
      </c>
      <c r="D18" s="29">
        <f t="shared" si="0"/>
        <v>1.7533333333333332</v>
      </c>
      <c r="E18" s="41"/>
      <c r="F18" s="46"/>
    </row>
    <row r="19" spans="1:8" ht="25.15" customHeight="1" x14ac:dyDescent="0.25">
      <c r="A19" s="8">
        <v>2</v>
      </c>
      <c r="B19" s="8">
        <v>38.58</v>
      </c>
      <c r="C19" s="8">
        <v>24</v>
      </c>
      <c r="D19" s="29">
        <f t="shared" si="0"/>
        <v>1.6074999999999999</v>
      </c>
      <c r="E19" s="41"/>
      <c r="F19" s="46"/>
    </row>
    <row r="20" spans="1:8" ht="25.15" customHeight="1" x14ac:dyDescent="0.25">
      <c r="A20" s="8">
        <v>3</v>
      </c>
      <c r="B20" s="8">
        <v>40</v>
      </c>
      <c r="C20" s="8">
        <v>24</v>
      </c>
      <c r="D20" s="29">
        <f t="shared" si="0"/>
        <v>1.6666666666666667</v>
      </c>
      <c r="E20" s="41"/>
      <c r="F20" s="55"/>
    </row>
    <row r="21" spans="1:8" ht="25.15" customHeight="1" x14ac:dyDescent="0.25">
      <c r="A21" s="8">
        <v>4</v>
      </c>
      <c r="B21" s="8">
        <v>58</v>
      </c>
      <c r="C21" s="8">
        <v>24</v>
      </c>
      <c r="D21" s="29">
        <f t="shared" si="0"/>
        <v>2.4166666666666665</v>
      </c>
      <c r="E21" s="41"/>
      <c r="F21" s="55"/>
    </row>
    <row r="22" spans="1:8" ht="25.15" customHeight="1" x14ac:dyDescent="0.25">
      <c r="A22" s="8">
        <v>5</v>
      </c>
      <c r="B22" s="8">
        <v>51.33</v>
      </c>
      <c r="C22" s="8">
        <v>24</v>
      </c>
      <c r="D22" s="29">
        <f t="shared" si="0"/>
        <v>2.1387499999999999</v>
      </c>
      <c r="E22" s="41"/>
      <c r="F22" s="46"/>
    </row>
    <row r="23" spans="1:8" ht="25.15" customHeight="1" x14ac:dyDescent="0.25">
      <c r="A23" s="8" t="s">
        <v>96</v>
      </c>
      <c r="B23" s="8">
        <f>SUM(B17:B22)</f>
        <v>272.07</v>
      </c>
      <c r="C23" s="8"/>
      <c r="D23" s="29">
        <f>SUM(D17:D22)</f>
        <v>11.33625</v>
      </c>
      <c r="E23" s="41"/>
      <c r="F23" s="46"/>
    </row>
    <row r="24" spans="1:8" s="2" customFormat="1" ht="25.15" customHeight="1" x14ac:dyDescent="0.25">
      <c r="A24" s="88" t="s">
        <v>27</v>
      </c>
      <c r="B24" s="88"/>
      <c r="C24" s="89"/>
      <c r="D24" s="27">
        <v>11.3</v>
      </c>
      <c r="E24" s="42"/>
      <c r="F24" s="10"/>
    </row>
    <row r="25" spans="1:8" s="2" customFormat="1" ht="15.6" customHeight="1" x14ac:dyDescent="0.25">
      <c r="A25" s="11"/>
      <c r="B25" s="11"/>
      <c r="C25" s="12"/>
      <c r="D25" s="13"/>
      <c r="E25" s="43"/>
      <c r="F25" s="10"/>
    </row>
    <row r="27" spans="1:8" s="2" customFormat="1" x14ac:dyDescent="0.25">
      <c r="A27" s="2" t="s">
        <v>33</v>
      </c>
      <c r="E27" s="38"/>
    </row>
    <row r="28" spans="1:8" ht="25.15" customHeight="1" x14ac:dyDescent="0.25">
      <c r="A28" s="90" t="s">
        <v>34</v>
      </c>
      <c r="B28" s="90"/>
      <c r="C28" s="90"/>
      <c r="D28" s="29">
        <v>0</v>
      </c>
      <c r="E28" s="37"/>
    </row>
    <row r="29" spans="1:8" ht="25.15" customHeight="1" x14ac:dyDescent="0.25">
      <c r="A29" s="90" t="s">
        <v>35</v>
      </c>
      <c r="B29" s="90"/>
      <c r="C29" s="90"/>
      <c r="D29" s="29">
        <v>1</v>
      </c>
      <c r="E29" s="37"/>
    </row>
    <row r="30" spans="1:8" ht="25.15" customHeight="1" x14ac:dyDescent="0.25">
      <c r="A30" s="90" t="s">
        <v>107</v>
      </c>
      <c r="B30" s="90"/>
      <c r="C30" s="90"/>
      <c r="D30" s="29">
        <v>2</v>
      </c>
      <c r="E30" s="37"/>
    </row>
    <row r="31" spans="1:8" ht="25.15" customHeight="1" x14ac:dyDescent="0.25">
      <c r="A31" s="91" t="s">
        <v>97</v>
      </c>
      <c r="B31" s="91"/>
      <c r="C31" s="91"/>
      <c r="D31" s="29">
        <v>1</v>
      </c>
      <c r="E31" s="37"/>
    </row>
    <row r="32" spans="1:8" ht="25.15" customHeight="1" x14ac:dyDescent="0.25">
      <c r="A32" s="88" t="s">
        <v>38</v>
      </c>
      <c r="B32" s="88"/>
      <c r="C32" s="88"/>
      <c r="D32" s="27">
        <f>SUM(D28:D31)</f>
        <v>4</v>
      </c>
      <c r="E32" s="44"/>
    </row>
    <row r="35" spans="1:6" s="2" customFormat="1" x14ac:dyDescent="0.25">
      <c r="A35" s="2" t="s">
        <v>32</v>
      </c>
      <c r="E35" s="38"/>
    </row>
    <row r="36" spans="1:6" s="3" customFormat="1" ht="25.5" x14ac:dyDescent="0.25">
      <c r="A36" s="53"/>
      <c r="B36" s="52" t="s">
        <v>19</v>
      </c>
      <c r="C36" s="52" t="s">
        <v>20</v>
      </c>
      <c r="D36" s="52" t="s">
        <v>21</v>
      </c>
      <c r="E36" s="40"/>
      <c r="F36" s="4"/>
    </row>
    <row r="37" spans="1:6" ht="25.15" customHeight="1" x14ac:dyDescent="0.25">
      <c r="A37" s="5" t="s">
        <v>28</v>
      </c>
      <c r="B37" s="8">
        <v>42.08</v>
      </c>
      <c r="C37" s="8">
        <v>24</v>
      </c>
      <c r="D37" s="26">
        <f>SUM(B37/C37)</f>
        <v>1.7533333333333332</v>
      </c>
      <c r="E37" s="37"/>
      <c r="F37" s="56"/>
    </row>
    <row r="38" spans="1:6" ht="25.15" customHeight="1" x14ac:dyDescent="0.25">
      <c r="A38" s="5" t="s">
        <v>30</v>
      </c>
      <c r="B38" s="8">
        <v>0</v>
      </c>
      <c r="C38" s="8">
        <v>0</v>
      </c>
      <c r="D38" s="8">
        <v>0</v>
      </c>
      <c r="E38" s="45"/>
      <c r="F38" s="57"/>
    </row>
    <row r="39" spans="1:6" s="2" customFormat="1" ht="25.15" customHeight="1" x14ac:dyDescent="0.25">
      <c r="A39" s="88" t="s">
        <v>31</v>
      </c>
      <c r="B39" s="88"/>
      <c r="C39" s="88"/>
      <c r="D39" s="27">
        <v>1.8</v>
      </c>
      <c r="E39" s="44"/>
    </row>
    <row r="40" spans="1:6" s="2" customFormat="1" ht="15.6" customHeight="1" x14ac:dyDescent="0.25">
      <c r="A40" s="11"/>
      <c r="B40" s="11"/>
      <c r="C40" s="11"/>
      <c r="D40" s="13"/>
      <c r="E40" s="43"/>
    </row>
    <row r="42" spans="1:6" s="2" customFormat="1" ht="25.15" customHeight="1" x14ac:dyDescent="0.25">
      <c r="A42" s="2" t="s">
        <v>103</v>
      </c>
      <c r="E42" s="38"/>
    </row>
    <row r="43" spans="1:6" s="2" customFormat="1" ht="25.15" customHeight="1" x14ac:dyDescent="0.25">
      <c r="A43" s="58" t="s">
        <v>98</v>
      </c>
      <c r="B43" s="59"/>
      <c r="C43" s="59"/>
      <c r="D43" s="60">
        <v>1</v>
      </c>
      <c r="E43" s="38"/>
    </row>
    <row r="44" spans="1:6" s="2" customFormat="1" ht="25.15" customHeight="1" x14ac:dyDescent="0.25">
      <c r="A44" s="58" t="s">
        <v>99</v>
      </c>
      <c r="B44" s="59"/>
      <c r="C44" s="59"/>
      <c r="D44" s="60">
        <v>1</v>
      </c>
      <c r="E44" s="38"/>
    </row>
    <row r="45" spans="1:6" ht="25.35" customHeight="1" x14ac:dyDescent="0.25">
      <c r="A45" s="70" t="s">
        <v>100</v>
      </c>
      <c r="B45" s="71"/>
      <c r="C45" s="71"/>
      <c r="D45" s="29">
        <v>2</v>
      </c>
    </row>
    <row r="46" spans="1:6" ht="25.35" customHeight="1" x14ac:dyDescent="0.25">
      <c r="A46" s="58" t="s">
        <v>101</v>
      </c>
      <c r="B46" s="5"/>
      <c r="C46" s="5"/>
      <c r="D46" s="18">
        <v>0</v>
      </c>
    </row>
    <row r="47" spans="1:6" ht="25.35" customHeight="1" x14ac:dyDescent="0.25">
      <c r="A47" s="61"/>
      <c r="B47" s="62"/>
      <c r="C47" s="63" t="s">
        <v>102</v>
      </c>
      <c r="D47" s="27">
        <f>SUM(D43:D46)</f>
        <v>4</v>
      </c>
    </row>
  </sheetData>
  <mergeCells count="9">
    <mergeCell ref="A1:H1"/>
    <mergeCell ref="A3:H3"/>
    <mergeCell ref="A31:C31"/>
    <mergeCell ref="A32:C32"/>
    <mergeCell ref="A39:C39"/>
    <mergeCell ref="A24:C24"/>
    <mergeCell ref="A28:C28"/>
    <mergeCell ref="A29:C29"/>
    <mergeCell ref="A30:C30"/>
  </mergeCells>
  <printOptions horizontalCentered="1"/>
  <pageMargins left="0.7" right="0.7" top="0.5" bottom="0.5" header="0.3" footer="0.3"/>
  <pageSetup scale="7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38"/>
  <sheetViews>
    <sheetView workbookViewId="0">
      <selection activeCell="A37" sqref="A37:D37"/>
    </sheetView>
  </sheetViews>
  <sheetFormatPr defaultRowHeight="15.75" x14ac:dyDescent="0.25"/>
  <cols>
    <col min="1" max="1" width="20.625" customWidth="1"/>
    <col min="4" max="4" width="23.25" customWidth="1"/>
    <col min="5" max="5" width="10.625" style="39" customWidth="1"/>
    <col min="6" max="6" width="20.625" customWidth="1"/>
    <col min="7" max="7" width="13.625" customWidth="1"/>
    <col min="8" max="8" width="12.875" customWidth="1"/>
  </cols>
  <sheetData>
    <row r="1" spans="1:9" s="1" customFormat="1" ht="20.25" x14ac:dyDescent="0.3">
      <c r="A1" s="87" t="s">
        <v>87</v>
      </c>
      <c r="B1" s="87"/>
      <c r="C1" s="87"/>
      <c r="D1" s="87"/>
      <c r="E1" s="87"/>
      <c r="F1" s="87"/>
      <c r="G1" s="87"/>
      <c r="H1" s="87"/>
    </row>
    <row r="3" spans="1:9" ht="20.25" x14ac:dyDescent="0.3">
      <c r="A3" s="87" t="s">
        <v>91</v>
      </c>
      <c r="B3" s="87"/>
      <c r="C3" s="87"/>
      <c r="D3" s="87"/>
      <c r="E3" s="87"/>
      <c r="F3" s="87"/>
      <c r="G3" s="87"/>
      <c r="H3" s="87"/>
    </row>
    <row r="4" spans="1:9" ht="20.25" x14ac:dyDescent="0.3">
      <c r="A4" s="36"/>
      <c r="B4" s="36"/>
      <c r="C4" s="36"/>
      <c r="D4" s="36"/>
      <c r="E4" s="36"/>
      <c r="F4" s="36"/>
      <c r="G4" s="36"/>
      <c r="H4" s="36"/>
    </row>
    <row r="5" spans="1:9" ht="20.25" x14ac:dyDescent="0.3">
      <c r="A5" s="36"/>
      <c r="B5" s="36"/>
      <c r="C5" s="36"/>
      <c r="D5" s="36"/>
      <c r="E5" s="36"/>
      <c r="F5" s="36"/>
      <c r="G5" s="36"/>
      <c r="H5" s="36"/>
    </row>
    <row r="7" spans="1:9" x14ac:dyDescent="0.25">
      <c r="A7" s="2" t="s">
        <v>109</v>
      </c>
    </row>
    <row r="9" spans="1:9" s="2" customFormat="1" x14ac:dyDescent="0.25">
      <c r="A9" s="2" t="s">
        <v>81</v>
      </c>
      <c r="E9" s="38"/>
      <c r="F9" s="2" t="s">
        <v>63</v>
      </c>
    </row>
    <row r="10" spans="1:9" ht="25.15" customHeight="1" x14ac:dyDescent="0.25">
      <c r="A10" s="5" t="s">
        <v>14</v>
      </c>
      <c r="B10" s="18">
        <v>1</v>
      </c>
      <c r="F10" s="24" t="s">
        <v>39</v>
      </c>
      <c r="G10" s="54">
        <f>B12+D21+D29</f>
        <v>35.1</v>
      </c>
      <c r="I10" s="69"/>
    </row>
    <row r="11" spans="1:9" ht="25.15" customHeight="1" x14ac:dyDescent="0.25">
      <c r="A11" s="6" t="s">
        <v>15</v>
      </c>
      <c r="B11" s="28">
        <v>1</v>
      </c>
      <c r="F11" s="25" t="s">
        <v>31</v>
      </c>
      <c r="G11" s="54">
        <f>D38</f>
        <v>8</v>
      </c>
    </row>
    <row r="12" spans="1:9" s="2" customFormat="1" ht="25.15" customHeight="1" x14ac:dyDescent="0.25">
      <c r="A12" s="51" t="s">
        <v>82</v>
      </c>
      <c r="B12" s="27">
        <f>SUM(B10:B11)</f>
        <v>2</v>
      </c>
      <c r="E12" s="38"/>
      <c r="F12" s="51" t="s">
        <v>49</v>
      </c>
      <c r="G12" s="27">
        <f>SUM(G10:G11)</f>
        <v>43.1</v>
      </c>
    </row>
    <row r="13" spans="1:9" s="2" customFormat="1" ht="15.6" customHeight="1" x14ac:dyDescent="0.25">
      <c r="A13" s="10"/>
      <c r="B13" s="10"/>
      <c r="E13" s="38"/>
    </row>
    <row r="15" spans="1:9" s="2" customFormat="1" x14ac:dyDescent="0.25">
      <c r="A15" s="64" t="s">
        <v>17</v>
      </c>
      <c r="B15" s="65"/>
      <c r="C15" s="65"/>
      <c r="D15" s="66"/>
      <c r="E15" s="38"/>
      <c r="F15" s="2" t="s">
        <v>83</v>
      </c>
    </row>
    <row r="16" spans="1:9" s="3" customFormat="1" ht="25.5" x14ac:dyDescent="0.25">
      <c r="A16" s="52" t="s">
        <v>93</v>
      </c>
      <c r="B16" s="52" t="s">
        <v>19</v>
      </c>
      <c r="C16" s="52" t="s">
        <v>20</v>
      </c>
      <c r="D16" s="52" t="s">
        <v>21</v>
      </c>
      <c r="E16" s="40"/>
      <c r="F16" s="47" t="s">
        <v>84</v>
      </c>
      <c r="G16" s="48" t="s">
        <v>85</v>
      </c>
      <c r="H16" s="48" t="s">
        <v>86</v>
      </c>
    </row>
    <row r="17" spans="1:8" ht="25.15" customHeight="1" x14ac:dyDescent="0.25">
      <c r="A17" s="8">
        <v>6</v>
      </c>
      <c r="B17" s="8">
        <f>65.58+76+56.58</f>
        <v>198.15999999999997</v>
      </c>
      <c r="C17" s="8">
        <v>25</v>
      </c>
      <c r="D17" s="29">
        <f>SUM(B17/C17)</f>
        <v>7.9263999999999983</v>
      </c>
      <c r="E17" s="41"/>
      <c r="F17" s="49">
        <f>62.19+72.32+54.42+165.68+201.06</f>
        <v>555.67000000000007</v>
      </c>
      <c r="G17" s="8">
        <v>140</v>
      </c>
      <c r="H17" s="50">
        <f>G17*F17</f>
        <v>77793.800000000017</v>
      </c>
    </row>
    <row r="18" spans="1:8" ht="25.15" customHeight="1" x14ac:dyDescent="0.25">
      <c r="A18" s="8">
        <v>7</v>
      </c>
      <c r="B18" s="8">
        <v>177.06</v>
      </c>
      <c r="C18" s="8">
        <v>25</v>
      </c>
      <c r="D18" s="29">
        <f>SUM(B18/C18)</f>
        <v>7.0823999999999998</v>
      </c>
      <c r="E18" s="41"/>
      <c r="F18" s="46"/>
    </row>
    <row r="19" spans="1:8" ht="25.15" customHeight="1" x14ac:dyDescent="0.25">
      <c r="A19" s="8">
        <v>8</v>
      </c>
      <c r="B19" s="8">
        <v>213.99</v>
      </c>
      <c r="C19" s="8">
        <v>25</v>
      </c>
      <c r="D19" s="29">
        <f>SUM(B19/C19)</f>
        <v>8.5595999999999997</v>
      </c>
      <c r="E19" s="41"/>
      <c r="F19" s="55"/>
    </row>
    <row r="20" spans="1:8" ht="25.15" customHeight="1" x14ac:dyDescent="0.25">
      <c r="A20" s="8" t="s">
        <v>96</v>
      </c>
      <c r="B20" s="8">
        <f>SUM(B17:B19)</f>
        <v>589.21</v>
      </c>
      <c r="C20" s="8"/>
      <c r="D20" s="29">
        <f>SUM(D17:D19)</f>
        <v>23.568399999999997</v>
      </c>
      <c r="E20" s="41"/>
      <c r="F20" s="55"/>
    </row>
    <row r="21" spans="1:8" s="2" customFormat="1" ht="25.15" customHeight="1" x14ac:dyDescent="0.25">
      <c r="A21" s="88" t="s">
        <v>27</v>
      </c>
      <c r="B21" s="88"/>
      <c r="C21" s="89"/>
      <c r="D21" s="27">
        <v>23.6</v>
      </c>
      <c r="E21" s="42"/>
      <c r="F21" s="10"/>
    </row>
    <row r="22" spans="1:8" s="2" customFormat="1" ht="15.6" customHeight="1" x14ac:dyDescent="0.25">
      <c r="A22" s="11"/>
      <c r="B22" s="11"/>
      <c r="C22" s="12"/>
      <c r="D22" s="13"/>
      <c r="E22" s="43"/>
      <c r="F22" s="10"/>
    </row>
    <row r="24" spans="1:8" s="2" customFormat="1" x14ac:dyDescent="0.25">
      <c r="A24" s="64" t="s">
        <v>33</v>
      </c>
      <c r="B24" s="65"/>
      <c r="C24" s="65"/>
      <c r="D24" s="66"/>
      <c r="E24" s="38"/>
    </row>
    <row r="25" spans="1:8" ht="25.15" customHeight="1" x14ac:dyDescent="0.25">
      <c r="A25" s="90" t="s">
        <v>34</v>
      </c>
      <c r="B25" s="90"/>
      <c r="C25" s="90"/>
      <c r="D25" s="29">
        <v>1</v>
      </c>
      <c r="E25" s="37"/>
    </row>
    <row r="26" spans="1:8" ht="25.15" customHeight="1" x14ac:dyDescent="0.25">
      <c r="A26" s="90" t="s">
        <v>35</v>
      </c>
      <c r="B26" s="90"/>
      <c r="C26" s="90"/>
      <c r="D26" s="29">
        <v>1</v>
      </c>
      <c r="E26" s="37"/>
    </row>
    <row r="27" spans="1:8" ht="42" customHeight="1" x14ac:dyDescent="0.25">
      <c r="A27" s="92" t="s">
        <v>106</v>
      </c>
      <c r="B27" s="92"/>
      <c r="C27" s="92"/>
      <c r="D27" s="29">
        <v>5.5</v>
      </c>
      <c r="E27" s="37"/>
    </row>
    <row r="28" spans="1:8" ht="25.15" customHeight="1" x14ac:dyDescent="0.25">
      <c r="A28" s="91" t="s">
        <v>105</v>
      </c>
      <c r="B28" s="91"/>
      <c r="C28" s="91"/>
      <c r="D28" s="29">
        <v>2</v>
      </c>
      <c r="E28" s="37"/>
    </row>
    <row r="29" spans="1:8" ht="25.15" customHeight="1" x14ac:dyDescent="0.25">
      <c r="A29" s="88" t="s">
        <v>38</v>
      </c>
      <c r="B29" s="88"/>
      <c r="C29" s="88"/>
      <c r="D29" s="27">
        <f>SUM(D25:D28)</f>
        <v>9.5</v>
      </c>
      <c r="E29" s="44"/>
    </row>
    <row r="32" spans="1:8" s="2" customFormat="1" x14ac:dyDescent="0.25">
      <c r="A32" s="2" t="s">
        <v>104</v>
      </c>
      <c r="E32" s="38"/>
    </row>
    <row r="33" spans="1:5" s="2" customFormat="1" ht="25.15" customHeight="1" x14ac:dyDescent="0.25">
      <c r="A33" s="64" t="s">
        <v>103</v>
      </c>
      <c r="B33" s="65"/>
      <c r="C33" s="65"/>
      <c r="D33" s="66"/>
      <c r="E33" s="38"/>
    </row>
    <row r="34" spans="1:5" s="2" customFormat="1" ht="25.15" customHeight="1" x14ac:dyDescent="0.25">
      <c r="A34" s="58" t="s">
        <v>98</v>
      </c>
      <c r="B34" s="59"/>
      <c r="C34" s="59"/>
      <c r="D34" s="60">
        <v>2</v>
      </c>
      <c r="E34" s="38"/>
    </row>
    <row r="35" spans="1:5" s="2" customFormat="1" ht="25.15" customHeight="1" x14ac:dyDescent="0.25">
      <c r="A35" s="58" t="s">
        <v>99</v>
      </c>
      <c r="B35" s="59"/>
      <c r="C35" s="59"/>
      <c r="D35" s="60">
        <v>1</v>
      </c>
      <c r="E35" s="38"/>
    </row>
    <row r="36" spans="1:5" x14ac:dyDescent="0.25">
      <c r="A36" s="70" t="s">
        <v>100</v>
      </c>
      <c r="B36" s="71"/>
      <c r="C36" s="71"/>
      <c r="D36" s="29">
        <v>4</v>
      </c>
    </row>
    <row r="37" spans="1:5" x14ac:dyDescent="0.25">
      <c r="A37" s="70" t="s">
        <v>101</v>
      </c>
      <c r="B37" s="71"/>
      <c r="C37" s="71"/>
      <c r="D37" s="29">
        <v>1</v>
      </c>
    </row>
    <row r="38" spans="1:5" x14ac:dyDescent="0.25">
      <c r="A38" s="61"/>
      <c r="B38" s="62"/>
      <c r="C38" s="63" t="s">
        <v>102</v>
      </c>
      <c r="D38" s="27">
        <f>SUM(D34:D37)</f>
        <v>8</v>
      </c>
    </row>
  </sheetData>
  <mergeCells count="8">
    <mergeCell ref="A1:H1"/>
    <mergeCell ref="A3:H3"/>
    <mergeCell ref="A29:C29"/>
    <mergeCell ref="A21:C21"/>
    <mergeCell ref="A25:C25"/>
    <mergeCell ref="A26:C26"/>
    <mergeCell ref="A27:C27"/>
    <mergeCell ref="A28:C28"/>
  </mergeCells>
  <printOptions horizontalCentered="1"/>
  <pageMargins left="0.7" right="0.7" top="0.5" bottom="0.5" header="0.3" footer="0.3"/>
  <pageSetup scale="7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H43"/>
  <sheetViews>
    <sheetView workbookViewId="0">
      <selection activeCell="B17" sqref="B17"/>
    </sheetView>
  </sheetViews>
  <sheetFormatPr defaultRowHeight="15.75" x14ac:dyDescent="0.25"/>
  <cols>
    <col min="1" max="1" width="20.625" customWidth="1"/>
    <col min="4" max="4" width="23.25" customWidth="1"/>
    <col min="5" max="5" width="10.625" style="39" customWidth="1"/>
    <col min="6" max="6" width="20.625" customWidth="1"/>
    <col min="7" max="7" width="13.625" customWidth="1"/>
    <col min="8" max="8" width="12.875" customWidth="1"/>
  </cols>
  <sheetData>
    <row r="1" spans="1:8" s="1" customFormat="1" ht="20.25" x14ac:dyDescent="0.3">
      <c r="A1" s="87" t="s">
        <v>87</v>
      </c>
      <c r="B1" s="87"/>
      <c r="C1" s="87"/>
      <c r="D1" s="87"/>
      <c r="E1" s="87"/>
      <c r="F1" s="87"/>
      <c r="G1" s="87"/>
      <c r="H1" s="87"/>
    </row>
    <row r="3" spans="1:8" ht="20.25" x14ac:dyDescent="0.3">
      <c r="A3" s="87" t="s">
        <v>92</v>
      </c>
      <c r="B3" s="87"/>
      <c r="C3" s="87"/>
      <c r="D3" s="87"/>
      <c r="E3" s="87"/>
      <c r="F3" s="87"/>
      <c r="G3" s="87"/>
      <c r="H3" s="87"/>
    </row>
    <row r="7" spans="1:8" x14ac:dyDescent="0.25">
      <c r="A7" s="2" t="s">
        <v>109</v>
      </c>
    </row>
    <row r="9" spans="1:8" s="2" customFormat="1" x14ac:dyDescent="0.25">
      <c r="A9" s="2" t="s">
        <v>81</v>
      </c>
      <c r="E9" s="38"/>
      <c r="F9" s="2" t="s">
        <v>63</v>
      </c>
    </row>
    <row r="10" spans="1:8" ht="25.15" customHeight="1" x14ac:dyDescent="0.25">
      <c r="A10" s="5" t="s">
        <v>14</v>
      </c>
      <c r="B10" s="18">
        <v>1</v>
      </c>
      <c r="F10" s="24" t="s">
        <v>39</v>
      </c>
      <c r="G10" s="54">
        <f>SUM(D22+D29+B12)</f>
        <v>46.9</v>
      </c>
    </row>
    <row r="11" spans="1:8" ht="25.15" customHeight="1" x14ac:dyDescent="0.25">
      <c r="A11" s="6" t="s">
        <v>15</v>
      </c>
      <c r="B11" s="28">
        <v>1</v>
      </c>
      <c r="F11" s="25" t="s">
        <v>31</v>
      </c>
      <c r="G11" s="54">
        <f>D43</f>
        <v>7</v>
      </c>
    </row>
    <row r="12" spans="1:8" s="2" customFormat="1" ht="25.15" customHeight="1" x14ac:dyDescent="0.25">
      <c r="A12" s="51" t="s">
        <v>82</v>
      </c>
      <c r="B12" s="27">
        <f>SUM(B10:B11)</f>
        <v>2</v>
      </c>
      <c r="E12" s="38"/>
      <c r="F12" s="51" t="s">
        <v>49</v>
      </c>
      <c r="G12" s="27">
        <f>SUM(G10:G11)</f>
        <v>53.9</v>
      </c>
    </row>
    <row r="13" spans="1:8" s="2" customFormat="1" ht="15.6" customHeight="1" x14ac:dyDescent="0.25">
      <c r="A13" s="10"/>
      <c r="B13" s="10"/>
      <c r="E13" s="38"/>
    </row>
    <row r="15" spans="1:8" s="2" customFormat="1" x14ac:dyDescent="0.25">
      <c r="A15" s="2" t="s">
        <v>17</v>
      </c>
      <c r="E15" s="38"/>
      <c r="F15" s="2" t="s">
        <v>83</v>
      </c>
    </row>
    <row r="16" spans="1:8" s="3" customFormat="1" ht="25.5" x14ac:dyDescent="0.25">
      <c r="A16" s="52" t="s">
        <v>93</v>
      </c>
      <c r="B16" s="52" t="s">
        <v>19</v>
      </c>
      <c r="C16" s="52" t="s">
        <v>20</v>
      </c>
      <c r="D16" s="52" t="s">
        <v>21</v>
      </c>
      <c r="E16" s="40"/>
      <c r="F16" s="47" t="s">
        <v>84</v>
      </c>
      <c r="G16" s="48" t="s">
        <v>85</v>
      </c>
      <c r="H16" s="48" t="s">
        <v>86</v>
      </c>
    </row>
    <row r="17" spans="1:8" ht="25.15" customHeight="1" x14ac:dyDescent="0.25">
      <c r="A17" s="8">
        <v>9</v>
      </c>
      <c r="B17" s="8">
        <v>215.4</v>
      </c>
      <c r="C17" s="8">
        <v>25</v>
      </c>
      <c r="D17" s="29">
        <f>SUM(B17/C17)</f>
        <v>8.6159999999999997</v>
      </c>
      <c r="E17" s="41"/>
      <c r="F17" s="49">
        <f>201.34+188.06+199.91+165.39</f>
        <v>754.69999999999993</v>
      </c>
      <c r="G17" s="8">
        <v>140</v>
      </c>
      <c r="H17" s="50">
        <f>G17*F17</f>
        <v>105657.99999999999</v>
      </c>
    </row>
    <row r="18" spans="1:8" ht="25.15" customHeight="1" x14ac:dyDescent="0.25">
      <c r="A18" s="8">
        <v>10</v>
      </c>
      <c r="B18" s="8">
        <v>200.34</v>
      </c>
      <c r="C18" s="8">
        <v>25</v>
      </c>
      <c r="D18" s="29">
        <f>SUM(B18/C18)</f>
        <v>8.0136000000000003</v>
      </c>
      <c r="E18" s="41"/>
      <c r="F18" s="46"/>
    </row>
    <row r="19" spans="1:8" ht="25.15" customHeight="1" x14ac:dyDescent="0.25">
      <c r="A19" s="8">
        <v>11</v>
      </c>
      <c r="B19" s="8">
        <v>214</v>
      </c>
      <c r="C19" s="8">
        <v>25</v>
      </c>
      <c r="D19" s="29">
        <f>SUM(B19/C19)</f>
        <v>8.56</v>
      </c>
      <c r="E19" s="41"/>
      <c r="F19" s="46"/>
    </row>
    <row r="20" spans="1:8" ht="25.15" customHeight="1" x14ac:dyDescent="0.25">
      <c r="A20" s="8">
        <v>12</v>
      </c>
      <c r="B20" s="8">
        <v>179.47</v>
      </c>
      <c r="C20" s="8">
        <v>25</v>
      </c>
      <c r="D20" s="29">
        <f>SUM(B20/C20)</f>
        <v>7.1787999999999998</v>
      </c>
      <c r="E20" s="41"/>
      <c r="F20" s="55"/>
    </row>
    <row r="21" spans="1:8" ht="25.15" customHeight="1" x14ac:dyDescent="0.25">
      <c r="A21" s="8" t="s">
        <v>96</v>
      </c>
      <c r="B21" s="8">
        <f>SUM(B17:B20)</f>
        <v>809.21</v>
      </c>
      <c r="C21" s="8"/>
      <c r="D21" s="29">
        <f>SUM(D17:D20)</f>
        <v>32.368400000000001</v>
      </c>
      <c r="E21" s="41"/>
      <c r="F21" s="46"/>
    </row>
    <row r="22" spans="1:8" s="2" customFormat="1" ht="25.15" customHeight="1" x14ac:dyDescent="0.25">
      <c r="A22" s="88" t="s">
        <v>27</v>
      </c>
      <c r="B22" s="88"/>
      <c r="C22" s="89"/>
      <c r="D22" s="27">
        <v>32.4</v>
      </c>
      <c r="E22" s="42"/>
      <c r="F22" s="10"/>
    </row>
    <row r="23" spans="1:8" s="2" customFormat="1" ht="15.6" customHeight="1" x14ac:dyDescent="0.25">
      <c r="A23" s="11"/>
      <c r="B23" s="11"/>
      <c r="C23" s="12"/>
      <c r="D23" s="13"/>
      <c r="E23" s="43"/>
      <c r="F23" s="10"/>
    </row>
    <row r="25" spans="1:8" s="2" customFormat="1" x14ac:dyDescent="0.25">
      <c r="A25" s="2" t="s">
        <v>33</v>
      </c>
      <c r="E25" s="38"/>
    </row>
    <row r="26" spans="1:8" ht="25.15" customHeight="1" x14ac:dyDescent="0.25">
      <c r="A26" s="90" t="s">
        <v>34</v>
      </c>
      <c r="B26" s="90"/>
      <c r="C26" s="90"/>
      <c r="D26" s="29">
        <v>2</v>
      </c>
      <c r="E26" s="37"/>
    </row>
    <row r="27" spans="1:8" ht="25.15" customHeight="1" x14ac:dyDescent="0.25">
      <c r="A27" s="90" t="s">
        <v>35</v>
      </c>
      <c r="B27" s="90"/>
      <c r="C27" s="90"/>
      <c r="D27" s="29">
        <v>1</v>
      </c>
      <c r="E27" s="37"/>
    </row>
    <row r="28" spans="1:8" ht="68.25" customHeight="1" x14ac:dyDescent="0.25">
      <c r="A28" s="93" t="s">
        <v>108</v>
      </c>
      <c r="B28" s="94"/>
      <c r="C28" s="95"/>
      <c r="D28" s="29">
        <v>9.5</v>
      </c>
      <c r="E28" s="37"/>
    </row>
    <row r="29" spans="1:8" ht="25.15" customHeight="1" x14ac:dyDescent="0.25">
      <c r="A29" s="88" t="s">
        <v>38</v>
      </c>
      <c r="B29" s="88"/>
      <c r="C29" s="88"/>
      <c r="D29" s="27">
        <f>SUM(D26:D28)</f>
        <v>12.5</v>
      </c>
      <c r="E29" s="44"/>
    </row>
    <row r="32" spans="1:8" s="2" customFormat="1" x14ac:dyDescent="0.25">
      <c r="A32" s="2" t="s">
        <v>32</v>
      </c>
      <c r="E32" s="38"/>
    </row>
    <row r="33" spans="1:6" s="3" customFormat="1" ht="25.5" x14ac:dyDescent="0.25">
      <c r="A33" s="53"/>
      <c r="B33" s="52" t="s">
        <v>19</v>
      </c>
      <c r="C33" s="52" t="s">
        <v>20</v>
      </c>
      <c r="D33" s="52" t="s">
        <v>21</v>
      </c>
      <c r="E33" s="40"/>
      <c r="F33" s="4"/>
    </row>
    <row r="34" spans="1:6" ht="25.15" customHeight="1" x14ac:dyDescent="0.25">
      <c r="A34" s="5" t="s">
        <v>30</v>
      </c>
      <c r="B34" s="8">
        <v>0</v>
      </c>
      <c r="C34" s="8">
        <v>0</v>
      </c>
      <c r="D34" s="8">
        <v>0</v>
      </c>
      <c r="E34" s="45"/>
    </row>
    <row r="35" spans="1:6" s="2" customFormat="1" ht="25.15" customHeight="1" x14ac:dyDescent="0.25">
      <c r="A35" s="88" t="s">
        <v>31</v>
      </c>
      <c r="B35" s="88"/>
      <c r="C35" s="88"/>
      <c r="D35" s="27">
        <f>SUM(D34:D34)</f>
        <v>0</v>
      </c>
      <c r="E35" s="44"/>
    </row>
    <row r="36" spans="1:6" s="2" customFormat="1" ht="15.6" customHeight="1" x14ac:dyDescent="0.25">
      <c r="A36" s="11"/>
      <c r="B36" s="11"/>
      <c r="C36" s="11"/>
      <c r="D36" s="13"/>
      <c r="E36" s="43"/>
    </row>
    <row r="38" spans="1:6" s="2" customFormat="1" ht="25.15" customHeight="1" x14ac:dyDescent="0.25">
      <c r="A38" s="2" t="s">
        <v>103</v>
      </c>
      <c r="E38" s="38"/>
    </row>
    <row r="39" spans="1:6" s="2" customFormat="1" ht="25.15" customHeight="1" x14ac:dyDescent="0.25">
      <c r="A39" s="58" t="s">
        <v>98</v>
      </c>
      <c r="B39" s="59"/>
      <c r="C39" s="59"/>
      <c r="D39" s="60">
        <v>2</v>
      </c>
      <c r="E39" s="38"/>
    </row>
    <row r="40" spans="1:6" s="2" customFormat="1" ht="25.15" customHeight="1" x14ac:dyDescent="0.25">
      <c r="A40" s="58" t="s">
        <v>99</v>
      </c>
      <c r="B40" s="59"/>
      <c r="C40" s="59"/>
      <c r="D40" s="60">
        <v>1</v>
      </c>
      <c r="E40" s="38"/>
    </row>
    <row r="41" spans="1:6" x14ac:dyDescent="0.25">
      <c r="A41" s="70" t="s">
        <v>100</v>
      </c>
      <c r="B41" s="71"/>
      <c r="C41" s="71"/>
      <c r="D41" s="29">
        <v>4</v>
      </c>
    </row>
    <row r="42" spans="1:6" x14ac:dyDescent="0.25">
      <c r="A42" s="58" t="s">
        <v>101</v>
      </c>
      <c r="B42" s="5"/>
      <c r="C42" s="5"/>
      <c r="D42" s="18">
        <v>0</v>
      </c>
    </row>
    <row r="43" spans="1:6" x14ac:dyDescent="0.25">
      <c r="A43" s="61"/>
      <c r="B43" s="62"/>
      <c r="C43" s="63" t="s">
        <v>102</v>
      </c>
      <c r="D43" s="27">
        <f>SUM(D39:D42)</f>
        <v>7</v>
      </c>
    </row>
  </sheetData>
  <mergeCells count="8">
    <mergeCell ref="A1:H1"/>
    <mergeCell ref="A3:H3"/>
    <mergeCell ref="A29:C29"/>
    <mergeCell ref="A35:C35"/>
    <mergeCell ref="A22:C22"/>
    <mergeCell ref="A26:C26"/>
    <mergeCell ref="A27:C27"/>
    <mergeCell ref="A28:C28"/>
  </mergeCells>
  <printOptions horizontalCentered="1"/>
  <pageMargins left="0.7" right="0.7" top="0.5" bottom="0.5" header="0.3" footer="0.3"/>
  <pageSetup scale="71"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352FAF-FC52-48CD-83CA-AB6CEA91C626}">
  <dimension ref="A1:E88"/>
  <sheetViews>
    <sheetView tabSelected="1" workbookViewId="0">
      <selection activeCell="G9" sqref="G9"/>
    </sheetView>
  </sheetViews>
  <sheetFormatPr defaultRowHeight="15.75" x14ac:dyDescent="0.25"/>
  <cols>
    <col min="1" max="1" width="23.375" bestFit="1" customWidth="1"/>
    <col min="2" max="4" width="9" style="72"/>
  </cols>
  <sheetData>
    <row r="1" spans="1:5" x14ac:dyDescent="0.25">
      <c r="A1" s="80" t="s">
        <v>117</v>
      </c>
      <c r="B1" s="81" t="s">
        <v>114</v>
      </c>
      <c r="C1" s="81" t="s">
        <v>115</v>
      </c>
      <c r="D1" s="81" t="s">
        <v>116</v>
      </c>
      <c r="E1" s="82"/>
    </row>
    <row r="2" spans="1:5" x14ac:dyDescent="0.25">
      <c r="A2" s="74"/>
      <c r="B2" s="75"/>
      <c r="C2" s="75"/>
      <c r="D2" s="75"/>
      <c r="E2" s="76"/>
    </row>
    <row r="3" spans="1:5" x14ac:dyDescent="0.25">
      <c r="A3" s="74" t="s">
        <v>14</v>
      </c>
      <c r="B3" s="75">
        <v>1</v>
      </c>
      <c r="C3" s="75">
        <v>1</v>
      </c>
      <c r="D3" s="75">
        <f>B3-C3</f>
        <v>0</v>
      </c>
      <c r="E3" s="76"/>
    </row>
    <row r="4" spans="1:5" x14ac:dyDescent="0.25">
      <c r="A4" s="74" t="s">
        <v>118</v>
      </c>
      <c r="B4" s="75">
        <v>1</v>
      </c>
      <c r="C4" s="75">
        <v>1</v>
      </c>
      <c r="D4" s="75">
        <f t="shared" ref="D4:D15" si="0">B4-C4</f>
        <v>0</v>
      </c>
      <c r="E4" s="76"/>
    </row>
    <row r="5" spans="1:5" x14ac:dyDescent="0.25">
      <c r="A5" s="74" t="s">
        <v>110</v>
      </c>
      <c r="B5" s="75">
        <v>19.2</v>
      </c>
      <c r="C5" s="75">
        <v>18</v>
      </c>
      <c r="D5" s="75">
        <f t="shared" si="0"/>
        <v>1.1999999999999993</v>
      </c>
      <c r="E5" s="76"/>
    </row>
    <row r="6" spans="1:5" x14ac:dyDescent="0.25">
      <c r="A6" s="74" t="s">
        <v>34</v>
      </c>
      <c r="B6" s="75">
        <v>1</v>
      </c>
      <c r="C6" s="75">
        <v>1</v>
      </c>
      <c r="D6" s="75">
        <f t="shared" si="0"/>
        <v>0</v>
      </c>
      <c r="E6" s="76"/>
    </row>
    <row r="7" spans="1:5" x14ac:dyDescent="0.25">
      <c r="A7" s="74" t="s">
        <v>35</v>
      </c>
      <c r="B7" s="75">
        <v>1</v>
      </c>
      <c r="C7" s="75">
        <v>1</v>
      </c>
      <c r="D7" s="75">
        <f t="shared" si="0"/>
        <v>0</v>
      </c>
      <c r="E7" s="76"/>
    </row>
    <row r="8" spans="1:5" x14ac:dyDescent="0.25">
      <c r="A8" s="74" t="s">
        <v>111</v>
      </c>
      <c r="B8" s="75">
        <v>2</v>
      </c>
      <c r="C8" s="75">
        <v>2</v>
      </c>
      <c r="D8" s="75">
        <f t="shared" si="0"/>
        <v>0</v>
      </c>
      <c r="E8" s="76"/>
    </row>
    <row r="9" spans="1:5" x14ac:dyDescent="0.25">
      <c r="A9" s="74" t="s">
        <v>112</v>
      </c>
      <c r="B9" s="75">
        <v>1</v>
      </c>
      <c r="C9" s="75">
        <v>1</v>
      </c>
      <c r="D9" s="75">
        <f t="shared" si="0"/>
        <v>0</v>
      </c>
      <c r="E9" s="76"/>
    </row>
    <row r="10" spans="1:5" x14ac:dyDescent="0.25">
      <c r="A10" s="74" t="s">
        <v>113</v>
      </c>
      <c r="B10" s="75">
        <v>3.4</v>
      </c>
      <c r="C10" s="75">
        <v>3</v>
      </c>
      <c r="D10" s="75">
        <f t="shared" si="0"/>
        <v>0.39999999999999991</v>
      </c>
      <c r="E10" s="76"/>
    </row>
    <row r="11" spans="1:5" x14ac:dyDescent="0.25">
      <c r="A11" s="74" t="s">
        <v>98</v>
      </c>
      <c r="B11" s="75">
        <v>2</v>
      </c>
      <c r="C11" s="75">
        <v>2</v>
      </c>
      <c r="D11" s="75">
        <f t="shared" si="0"/>
        <v>0</v>
      </c>
      <c r="E11" s="76"/>
    </row>
    <row r="12" spans="1:5" x14ac:dyDescent="0.25">
      <c r="A12" s="74" t="s">
        <v>119</v>
      </c>
      <c r="B12" s="75">
        <v>1</v>
      </c>
      <c r="C12" s="75">
        <v>1</v>
      </c>
      <c r="D12" s="75">
        <f t="shared" si="0"/>
        <v>0</v>
      </c>
      <c r="E12" s="76"/>
    </row>
    <row r="13" spans="1:5" x14ac:dyDescent="0.25">
      <c r="A13" s="74" t="s">
        <v>100</v>
      </c>
      <c r="B13" s="75">
        <v>4</v>
      </c>
      <c r="C13" s="75">
        <v>4</v>
      </c>
      <c r="D13" s="75">
        <f t="shared" si="0"/>
        <v>0</v>
      </c>
      <c r="E13" s="76"/>
    </row>
    <row r="14" spans="1:5" x14ac:dyDescent="0.25">
      <c r="A14" s="74" t="s">
        <v>120</v>
      </c>
      <c r="B14" s="75">
        <v>0</v>
      </c>
      <c r="C14" s="75">
        <v>0</v>
      </c>
      <c r="D14" s="75">
        <f t="shared" si="0"/>
        <v>0</v>
      </c>
      <c r="E14" s="76"/>
    </row>
    <row r="15" spans="1:5" ht="16.5" thickBot="1" x14ac:dyDescent="0.3">
      <c r="A15" s="74"/>
      <c r="B15" s="73">
        <f>SUM(B3:B14)</f>
        <v>36.599999999999994</v>
      </c>
      <c r="C15" s="73">
        <f>SUM(C3:C14)</f>
        <v>35</v>
      </c>
      <c r="D15" s="73">
        <f t="shared" si="0"/>
        <v>1.5999999999999943</v>
      </c>
      <c r="E15" s="76"/>
    </row>
    <row r="16" spans="1:5" ht="16.5" thickTop="1" x14ac:dyDescent="0.25">
      <c r="A16" s="77"/>
      <c r="B16" s="78"/>
      <c r="C16" s="78"/>
      <c r="D16" s="78"/>
      <c r="E16" s="79"/>
    </row>
    <row r="19" spans="1:5" x14ac:dyDescent="0.25">
      <c r="A19" s="80" t="s">
        <v>121</v>
      </c>
      <c r="B19" s="81" t="s">
        <v>114</v>
      </c>
      <c r="C19" s="81" t="s">
        <v>115</v>
      </c>
      <c r="D19" s="81" t="s">
        <v>116</v>
      </c>
      <c r="E19" s="82"/>
    </row>
    <row r="20" spans="1:5" x14ac:dyDescent="0.25">
      <c r="A20" s="74"/>
      <c r="B20" s="75"/>
      <c r="C20" s="75"/>
      <c r="D20" s="75"/>
      <c r="E20" s="76"/>
    </row>
    <row r="21" spans="1:5" x14ac:dyDescent="0.25">
      <c r="A21" s="74" t="s">
        <v>14</v>
      </c>
      <c r="B21" s="75">
        <v>1</v>
      </c>
      <c r="C21" s="75">
        <v>1</v>
      </c>
      <c r="D21" s="75">
        <f>B21-C21</f>
        <v>0</v>
      </c>
      <c r="E21" s="76"/>
    </row>
    <row r="22" spans="1:5" x14ac:dyDescent="0.25">
      <c r="A22" s="74" t="s">
        <v>118</v>
      </c>
      <c r="B22" s="75">
        <v>1</v>
      </c>
      <c r="C22" s="75">
        <v>1</v>
      </c>
      <c r="D22" s="75">
        <f t="shared" ref="D22:D33" si="1">B22-C22</f>
        <v>0</v>
      </c>
      <c r="E22" s="76"/>
    </row>
    <row r="23" spans="1:5" x14ac:dyDescent="0.25">
      <c r="A23" s="74" t="s">
        <v>110</v>
      </c>
      <c r="B23" s="75">
        <v>11.3</v>
      </c>
      <c r="C23" s="75">
        <v>11</v>
      </c>
      <c r="D23" s="75">
        <f t="shared" si="1"/>
        <v>0.30000000000000071</v>
      </c>
      <c r="E23" s="76"/>
    </row>
    <row r="24" spans="1:5" x14ac:dyDescent="0.25">
      <c r="A24" s="74" t="s">
        <v>34</v>
      </c>
      <c r="B24" s="75">
        <v>0</v>
      </c>
      <c r="C24" s="75">
        <v>0</v>
      </c>
      <c r="D24" s="75">
        <f t="shared" si="1"/>
        <v>0</v>
      </c>
      <c r="E24" s="76"/>
    </row>
    <row r="25" spans="1:5" x14ac:dyDescent="0.25">
      <c r="A25" s="74" t="s">
        <v>35</v>
      </c>
      <c r="B25" s="75">
        <v>1</v>
      </c>
      <c r="C25" s="75">
        <v>1</v>
      </c>
      <c r="D25" s="75">
        <f t="shared" si="1"/>
        <v>0</v>
      </c>
      <c r="E25" s="76"/>
    </row>
    <row r="26" spans="1:5" x14ac:dyDescent="0.25">
      <c r="A26" s="74" t="s">
        <v>111</v>
      </c>
      <c r="B26" s="75">
        <v>2</v>
      </c>
      <c r="C26" s="75">
        <v>2</v>
      </c>
      <c r="D26" s="75">
        <f t="shared" si="1"/>
        <v>0</v>
      </c>
      <c r="E26" s="76"/>
    </row>
    <row r="27" spans="1:5" x14ac:dyDescent="0.25">
      <c r="A27" s="74" t="s">
        <v>112</v>
      </c>
      <c r="B27" s="75">
        <v>1</v>
      </c>
      <c r="C27" s="75">
        <v>1</v>
      </c>
      <c r="D27" s="75">
        <f t="shared" si="1"/>
        <v>0</v>
      </c>
      <c r="E27" s="76"/>
    </row>
    <row r="28" spans="1:5" x14ac:dyDescent="0.25">
      <c r="A28" s="74" t="s">
        <v>113</v>
      </c>
      <c r="B28" s="75">
        <v>1.8</v>
      </c>
      <c r="C28" s="75">
        <v>1.7</v>
      </c>
      <c r="D28" s="75">
        <f t="shared" si="1"/>
        <v>0.10000000000000009</v>
      </c>
      <c r="E28" s="76"/>
    </row>
    <row r="29" spans="1:5" x14ac:dyDescent="0.25">
      <c r="A29" s="74" t="s">
        <v>98</v>
      </c>
      <c r="B29" s="75">
        <v>1</v>
      </c>
      <c r="C29" s="75">
        <v>1</v>
      </c>
      <c r="D29" s="75">
        <f t="shared" si="1"/>
        <v>0</v>
      </c>
      <c r="E29" s="76"/>
    </row>
    <row r="30" spans="1:5" x14ac:dyDescent="0.25">
      <c r="A30" s="74" t="s">
        <v>119</v>
      </c>
      <c r="B30" s="75">
        <v>1</v>
      </c>
      <c r="C30" s="75">
        <v>1</v>
      </c>
      <c r="D30" s="75">
        <f t="shared" si="1"/>
        <v>0</v>
      </c>
      <c r="E30" s="76"/>
    </row>
    <row r="31" spans="1:5" x14ac:dyDescent="0.25">
      <c r="A31" s="74" t="s">
        <v>100</v>
      </c>
      <c r="B31" s="75">
        <v>2</v>
      </c>
      <c r="C31" s="75">
        <v>2</v>
      </c>
      <c r="D31" s="75">
        <f t="shared" si="1"/>
        <v>0</v>
      </c>
      <c r="E31" s="76"/>
    </row>
    <row r="32" spans="1:5" x14ac:dyDescent="0.25">
      <c r="A32" s="74" t="s">
        <v>120</v>
      </c>
      <c r="B32" s="75">
        <v>0</v>
      </c>
      <c r="C32" s="75">
        <v>0</v>
      </c>
      <c r="D32" s="75">
        <f t="shared" si="1"/>
        <v>0</v>
      </c>
      <c r="E32" s="76"/>
    </row>
    <row r="33" spans="1:5" ht="16.5" thickBot="1" x14ac:dyDescent="0.3">
      <c r="A33" s="74"/>
      <c r="B33" s="73">
        <f>SUM(B21:B32)</f>
        <v>23.1</v>
      </c>
      <c r="C33" s="73">
        <f>SUM(C21:C32)</f>
        <v>22.7</v>
      </c>
      <c r="D33" s="73">
        <f t="shared" si="1"/>
        <v>0.40000000000000213</v>
      </c>
      <c r="E33" s="76"/>
    </row>
    <row r="34" spans="1:5" ht="16.5" thickTop="1" x14ac:dyDescent="0.25">
      <c r="A34" s="77"/>
      <c r="B34" s="78"/>
      <c r="C34" s="78"/>
      <c r="D34" s="78"/>
      <c r="E34" s="79"/>
    </row>
    <row r="37" spans="1:5" x14ac:dyDescent="0.25">
      <c r="A37" s="80" t="s">
        <v>122</v>
      </c>
      <c r="B37" s="81" t="s">
        <v>114</v>
      </c>
      <c r="C37" s="81" t="s">
        <v>115</v>
      </c>
      <c r="D37" s="81" t="s">
        <v>116</v>
      </c>
      <c r="E37" s="82"/>
    </row>
    <row r="38" spans="1:5" x14ac:dyDescent="0.25">
      <c r="A38" s="74"/>
      <c r="B38" s="75"/>
      <c r="C38" s="75"/>
      <c r="D38" s="75"/>
      <c r="E38" s="76"/>
    </row>
    <row r="39" spans="1:5" x14ac:dyDescent="0.25">
      <c r="A39" s="74" t="s">
        <v>14</v>
      </c>
      <c r="B39" s="75">
        <v>1</v>
      </c>
      <c r="C39" s="75">
        <v>1</v>
      </c>
      <c r="D39" s="75">
        <f>B39-C39</f>
        <v>0</v>
      </c>
      <c r="E39" s="76"/>
    </row>
    <row r="40" spans="1:5" x14ac:dyDescent="0.25">
      <c r="A40" s="74" t="s">
        <v>118</v>
      </c>
      <c r="B40" s="75">
        <v>1</v>
      </c>
      <c r="C40" s="75">
        <v>1</v>
      </c>
      <c r="D40" s="75">
        <f t="shared" ref="D40:D51" si="2">B40-C40</f>
        <v>0</v>
      </c>
      <c r="E40" s="76"/>
    </row>
    <row r="41" spans="1:5" x14ac:dyDescent="0.25">
      <c r="A41" s="74" t="s">
        <v>110</v>
      </c>
      <c r="B41" s="75">
        <v>17.399999999999999</v>
      </c>
      <c r="C41" s="75">
        <v>17</v>
      </c>
      <c r="D41" s="75">
        <f t="shared" si="2"/>
        <v>0.39999999999999858</v>
      </c>
      <c r="E41" s="76"/>
    </row>
    <row r="42" spans="1:5" x14ac:dyDescent="0.25">
      <c r="A42" s="74" t="s">
        <v>34</v>
      </c>
      <c r="B42" s="75">
        <v>1</v>
      </c>
      <c r="C42" s="75">
        <v>1</v>
      </c>
      <c r="D42" s="75">
        <f t="shared" si="2"/>
        <v>0</v>
      </c>
      <c r="E42" s="76"/>
    </row>
    <row r="43" spans="1:5" x14ac:dyDescent="0.25">
      <c r="A43" s="74" t="s">
        <v>35</v>
      </c>
      <c r="B43" s="75">
        <v>1</v>
      </c>
      <c r="C43" s="75">
        <v>1</v>
      </c>
      <c r="D43" s="75">
        <f t="shared" si="2"/>
        <v>0</v>
      </c>
      <c r="E43" s="76"/>
    </row>
    <row r="44" spans="1:5" x14ac:dyDescent="0.25">
      <c r="A44" s="74" t="s">
        <v>111</v>
      </c>
      <c r="B44" s="75">
        <v>2</v>
      </c>
      <c r="C44" s="75">
        <v>2</v>
      </c>
      <c r="D44" s="75">
        <f t="shared" si="2"/>
        <v>0</v>
      </c>
      <c r="E44" s="76"/>
    </row>
    <row r="45" spans="1:5" x14ac:dyDescent="0.25">
      <c r="A45" s="74" t="s">
        <v>112</v>
      </c>
      <c r="B45" s="75">
        <v>1</v>
      </c>
      <c r="C45" s="75">
        <v>1</v>
      </c>
      <c r="D45" s="75">
        <f t="shared" si="2"/>
        <v>0</v>
      </c>
      <c r="E45" s="76"/>
    </row>
    <row r="46" spans="1:5" x14ac:dyDescent="0.25">
      <c r="A46" s="74" t="s">
        <v>113</v>
      </c>
      <c r="B46" s="75">
        <v>2.6</v>
      </c>
      <c r="C46" s="75">
        <v>2.6</v>
      </c>
      <c r="D46" s="75">
        <f t="shared" si="2"/>
        <v>0</v>
      </c>
      <c r="E46" s="76"/>
    </row>
    <row r="47" spans="1:5" x14ac:dyDescent="0.25">
      <c r="A47" s="74" t="s">
        <v>98</v>
      </c>
      <c r="B47" s="75">
        <v>2</v>
      </c>
      <c r="C47" s="75">
        <v>2</v>
      </c>
      <c r="D47" s="75">
        <f t="shared" si="2"/>
        <v>0</v>
      </c>
      <c r="E47" s="76"/>
    </row>
    <row r="48" spans="1:5" x14ac:dyDescent="0.25">
      <c r="A48" s="74" t="s">
        <v>119</v>
      </c>
      <c r="B48" s="75">
        <v>1</v>
      </c>
      <c r="C48" s="75">
        <v>1</v>
      </c>
      <c r="D48" s="75">
        <f t="shared" si="2"/>
        <v>0</v>
      </c>
      <c r="E48" s="76"/>
    </row>
    <row r="49" spans="1:5" x14ac:dyDescent="0.25">
      <c r="A49" s="74" t="s">
        <v>100</v>
      </c>
      <c r="B49" s="75">
        <v>4</v>
      </c>
      <c r="C49" s="75">
        <v>4</v>
      </c>
      <c r="D49" s="75">
        <f t="shared" si="2"/>
        <v>0</v>
      </c>
      <c r="E49" s="76"/>
    </row>
    <row r="50" spans="1:5" x14ac:dyDescent="0.25">
      <c r="A50" s="74" t="s">
        <v>120</v>
      </c>
      <c r="B50" s="75">
        <v>0</v>
      </c>
      <c r="C50" s="75">
        <v>0</v>
      </c>
      <c r="D50" s="75">
        <f t="shared" si="2"/>
        <v>0</v>
      </c>
      <c r="E50" s="76"/>
    </row>
    <row r="51" spans="1:5" ht="16.5" thickBot="1" x14ac:dyDescent="0.3">
      <c r="A51" s="74"/>
      <c r="B51" s="73">
        <f>SUM(B39:B50)</f>
        <v>34</v>
      </c>
      <c r="C51" s="73">
        <f>SUM(C39:C50)</f>
        <v>33.6</v>
      </c>
      <c r="D51" s="73">
        <f t="shared" si="2"/>
        <v>0.39999999999999858</v>
      </c>
      <c r="E51" s="76"/>
    </row>
    <row r="52" spans="1:5" ht="16.5" thickTop="1" x14ac:dyDescent="0.25">
      <c r="A52" s="77"/>
      <c r="B52" s="78"/>
      <c r="C52" s="78"/>
      <c r="D52" s="78"/>
      <c r="E52" s="79"/>
    </row>
    <row r="55" spans="1:5" x14ac:dyDescent="0.25">
      <c r="A55" s="80" t="s">
        <v>123</v>
      </c>
      <c r="B55" s="81" t="s">
        <v>114</v>
      </c>
      <c r="C55" s="81" t="s">
        <v>115</v>
      </c>
      <c r="D55" s="81" t="s">
        <v>116</v>
      </c>
      <c r="E55" s="82"/>
    </row>
    <row r="56" spans="1:5" x14ac:dyDescent="0.25">
      <c r="A56" s="74"/>
      <c r="B56" s="75"/>
      <c r="C56" s="75"/>
      <c r="D56" s="75"/>
      <c r="E56" s="76"/>
    </row>
    <row r="57" spans="1:5" x14ac:dyDescent="0.25">
      <c r="A57" s="74" t="s">
        <v>14</v>
      </c>
      <c r="B57" s="75">
        <v>1</v>
      </c>
      <c r="C57" s="75">
        <v>1</v>
      </c>
      <c r="D57" s="75">
        <f>B57-C57</f>
        <v>0</v>
      </c>
      <c r="E57" s="76"/>
    </row>
    <row r="58" spans="1:5" x14ac:dyDescent="0.25">
      <c r="A58" s="74" t="s">
        <v>118</v>
      </c>
      <c r="B58" s="75">
        <v>1</v>
      </c>
      <c r="C58" s="75">
        <v>1</v>
      </c>
      <c r="D58" s="75">
        <f t="shared" ref="D58:D69" si="3">B58-C58</f>
        <v>0</v>
      </c>
      <c r="E58" s="76"/>
    </row>
    <row r="59" spans="1:5" x14ac:dyDescent="0.25">
      <c r="A59" s="74" t="s">
        <v>110</v>
      </c>
      <c r="B59" s="75">
        <v>23.6</v>
      </c>
      <c r="C59" s="75">
        <v>23</v>
      </c>
      <c r="D59" s="75">
        <f t="shared" si="3"/>
        <v>0.60000000000000142</v>
      </c>
      <c r="E59" s="76"/>
    </row>
    <row r="60" spans="1:5" x14ac:dyDescent="0.25">
      <c r="A60" s="74" t="s">
        <v>34</v>
      </c>
      <c r="B60" s="75">
        <v>1</v>
      </c>
      <c r="C60" s="75">
        <v>1</v>
      </c>
      <c r="D60" s="75">
        <f t="shared" si="3"/>
        <v>0</v>
      </c>
      <c r="E60" s="76"/>
    </row>
    <row r="61" spans="1:5" x14ac:dyDescent="0.25">
      <c r="A61" s="74" t="s">
        <v>35</v>
      </c>
      <c r="B61" s="75">
        <v>1</v>
      </c>
      <c r="C61" s="75">
        <v>1</v>
      </c>
      <c r="D61" s="75">
        <f t="shared" si="3"/>
        <v>0</v>
      </c>
      <c r="E61" s="76"/>
    </row>
    <row r="62" spans="1:5" x14ac:dyDescent="0.25">
      <c r="A62" s="74" t="s">
        <v>111</v>
      </c>
      <c r="B62" s="75">
        <v>5.5</v>
      </c>
      <c r="C62" s="75">
        <v>5.5</v>
      </c>
      <c r="D62" s="75">
        <f t="shared" si="3"/>
        <v>0</v>
      </c>
      <c r="E62" s="76"/>
    </row>
    <row r="63" spans="1:5" x14ac:dyDescent="0.25">
      <c r="A63" s="74" t="s">
        <v>112</v>
      </c>
      <c r="B63" s="75">
        <v>2</v>
      </c>
      <c r="C63" s="75">
        <v>2</v>
      </c>
      <c r="D63" s="75">
        <f t="shared" si="3"/>
        <v>0</v>
      </c>
      <c r="E63" s="76"/>
    </row>
    <row r="64" spans="1:5" x14ac:dyDescent="0.25">
      <c r="A64" s="74" t="s">
        <v>113</v>
      </c>
      <c r="B64" s="75">
        <v>0</v>
      </c>
      <c r="C64" s="75">
        <v>0</v>
      </c>
      <c r="D64" s="75">
        <f t="shared" si="3"/>
        <v>0</v>
      </c>
      <c r="E64" s="76"/>
    </row>
    <row r="65" spans="1:5" x14ac:dyDescent="0.25">
      <c r="A65" s="74" t="s">
        <v>98</v>
      </c>
      <c r="B65" s="75">
        <v>2</v>
      </c>
      <c r="C65" s="75">
        <v>2</v>
      </c>
      <c r="D65" s="75">
        <f t="shared" si="3"/>
        <v>0</v>
      </c>
      <c r="E65" s="76"/>
    </row>
    <row r="66" spans="1:5" x14ac:dyDescent="0.25">
      <c r="A66" s="74" t="s">
        <v>119</v>
      </c>
      <c r="B66" s="75">
        <v>1</v>
      </c>
      <c r="C66" s="75">
        <v>1</v>
      </c>
      <c r="D66" s="75">
        <f t="shared" si="3"/>
        <v>0</v>
      </c>
      <c r="E66" s="76"/>
    </row>
    <row r="67" spans="1:5" x14ac:dyDescent="0.25">
      <c r="A67" s="74" t="s">
        <v>100</v>
      </c>
      <c r="B67" s="75">
        <v>4</v>
      </c>
      <c r="C67" s="75">
        <v>4</v>
      </c>
      <c r="D67" s="75">
        <f t="shared" si="3"/>
        <v>0</v>
      </c>
      <c r="E67" s="76"/>
    </row>
    <row r="68" spans="1:5" x14ac:dyDescent="0.25">
      <c r="A68" s="74" t="s">
        <v>120</v>
      </c>
      <c r="B68" s="75">
        <v>1</v>
      </c>
      <c r="C68" s="75">
        <v>1</v>
      </c>
      <c r="D68" s="75">
        <f t="shared" si="3"/>
        <v>0</v>
      </c>
      <c r="E68" s="76"/>
    </row>
    <row r="69" spans="1:5" ht="16.5" thickBot="1" x14ac:dyDescent="0.3">
      <c r="A69" s="74"/>
      <c r="B69" s="73">
        <f>SUM(B57:B68)</f>
        <v>43.1</v>
      </c>
      <c r="C69" s="73">
        <f>SUM(C57:C68)</f>
        <v>42.5</v>
      </c>
      <c r="D69" s="73">
        <f t="shared" si="3"/>
        <v>0.60000000000000142</v>
      </c>
      <c r="E69" s="76"/>
    </row>
    <row r="70" spans="1:5" ht="16.5" thickTop="1" x14ac:dyDescent="0.25">
      <c r="A70" s="77"/>
      <c r="B70" s="78"/>
      <c r="C70" s="78"/>
      <c r="D70" s="78"/>
      <c r="E70" s="79"/>
    </row>
    <row r="73" spans="1:5" x14ac:dyDescent="0.25">
      <c r="A73" s="80" t="s">
        <v>124</v>
      </c>
      <c r="B73" s="81" t="s">
        <v>114</v>
      </c>
      <c r="C73" s="81" t="s">
        <v>115</v>
      </c>
      <c r="D73" s="81" t="s">
        <v>116</v>
      </c>
      <c r="E73" s="82"/>
    </row>
    <row r="74" spans="1:5" x14ac:dyDescent="0.25">
      <c r="A74" s="74"/>
      <c r="B74" s="75"/>
      <c r="C74" s="75"/>
      <c r="D74" s="75"/>
      <c r="E74" s="76"/>
    </row>
    <row r="75" spans="1:5" x14ac:dyDescent="0.25">
      <c r="A75" s="74" t="s">
        <v>14</v>
      </c>
      <c r="B75" s="75">
        <v>1</v>
      </c>
      <c r="C75" s="75">
        <v>1</v>
      </c>
      <c r="D75" s="75">
        <f>B75-C75</f>
        <v>0</v>
      </c>
      <c r="E75" s="76"/>
    </row>
    <row r="76" spans="1:5" x14ac:dyDescent="0.25">
      <c r="A76" s="74" t="s">
        <v>118</v>
      </c>
      <c r="B76" s="75">
        <v>1</v>
      </c>
      <c r="C76" s="75">
        <v>1</v>
      </c>
      <c r="D76" s="75">
        <f t="shared" ref="D76:D87" si="4">B76-C76</f>
        <v>0</v>
      </c>
      <c r="E76" s="76"/>
    </row>
    <row r="77" spans="1:5" x14ac:dyDescent="0.25">
      <c r="A77" s="74" t="s">
        <v>110</v>
      </c>
      <c r="B77" s="75">
        <v>32.4</v>
      </c>
      <c r="C77" s="75">
        <v>30</v>
      </c>
      <c r="D77" s="75">
        <f t="shared" si="4"/>
        <v>2.3999999999999986</v>
      </c>
      <c r="E77" s="76"/>
    </row>
    <row r="78" spans="1:5" x14ac:dyDescent="0.25">
      <c r="A78" s="74" t="s">
        <v>34</v>
      </c>
      <c r="B78" s="75">
        <v>2</v>
      </c>
      <c r="C78" s="75">
        <v>2</v>
      </c>
      <c r="D78" s="75">
        <f t="shared" si="4"/>
        <v>0</v>
      </c>
      <c r="E78" s="76"/>
    </row>
    <row r="79" spans="1:5" x14ac:dyDescent="0.25">
      <c r="A79" s="74" t="s">
        <v>35</v>
      </c>
      <c r="B79" s="75">
        <v>1</v>
      </c>
      <c r="C79" s="75">
        <v>1</v>
      </c>
      <c r="D79" s="75">
        <f t="shared" si="4"/>
        <v>0</v>
      </c>
      <c r="E79" s="76"/>
    </row>
    <row r="80" spans="1:5" x14ac:dyDescent="0.25">
      <c r="A80" s="74" t="s">
        <v>111</v>
      </c>
      <c r="B80" s="75">
        <v>9.5</v>
      </c>
      <c r="C80" s="75">
        <v>9.5</v>
      </c>
      <c r="D80" s="75">
        <f t="shared" si="4"/>
        <v>0</v>
      </c>
      <c r="E80" s="76"/>
    </row>
    <row r="81" spans="1:5" x14ac:dyDescent="0.25">
      <c r="A81" s="74" t="s">
        <v>112</v>
      </c>
      <c r="B81" s="75">
        <v>0</v>
      </c>
      <c r="C81" s="75">
        <v>0</v>
      </c>
      <c r="D81" s="75">
        <f t="shared" si="4"/>
        <v>0</v>
      </c>
      <c r="E81" s="76"/>
    </row>
    <row r="82" spans="1:5" x14ac:dyDescent="0.25">
      <c r="A82" s="74" t="s">
        <v>113</v>
      </c>
      <c r="B82" s="75">
        <v>0</v>
      </c>
      <c r="C82" s="75">
        <v>0</v>
      </c>
      <c r="D82" s="75">
        <f t="shared" si="4"/>
        <v>0</v>
      </c>
      <c r="E82" s="76"/>
    </row>
    <row r="83" spans="1:5" x14ac:dyDescent="0.25">
      <c r="A83" s="74" t="s">
        <v>98</v>
      </c>
      <c r="B83" s="75">
        <v>2</v>
      </c>
      <c r="C83" s="75">
        <v>2</v>
      </c>
      <c r="D83" s="75">
        <f t="shared" si="4"/>
        <v>0</v>
      </c>
      <c r="E83" s="76"/>
    </row>
    <row r="84" spans="1:5" x14ac:dyDescent="0.25">
      <c r="A84" s="74" t="s">
        <v>119</v>
      </c>
      <c r="B84" s="75">
        <v>1</v>
      </c>
      <c r="C84" s="75">
        <v>1</v>
      </c>
      <c r="D84" s="75">
        <f t="shared" si="4"/>
        <v>0</v>
      </c>
      <c r="E84" s="76"/>
    </row>
    <row r="85" spans="1:5" x14ac:dyDescent="0.25">
      <c r="A85" s="74" t="s">
        <v>100</v>
      </c>
      <c r="B85" s="75">
        <v>4</v>
      </c>
      <c r="C85" s="75">
        <v>4</v>
      </c>
      <c r="D85" s="75">
        <f t="shared" si="4"/>
        <v>0</v>
      </c>
      <c r="E85" s="76"/>
    </row>
    <row r="86" spans="1:5" x14ac:dyDescent="0.25">
      <c r="A86" s="74" t="s">
        <v>120</v>
      </c>
      <c r="B86" s="75">
        <v>0</v>
      </c>
      <c r="C86" s="75">
        <v>0</v>
      </c>
      <c r="D86" s="75">
        <f t="shared" si="4"/>
        <v>0</v>
      </c>
      <c r="E86" s="76"/>
    </row>
    <row r="87" spans="1:5" ht="16.5" thickBot="1" x14ac:dyDescent="0.3">
      <c r="A87" s="74"/>
      <c r="B87" s="73">
        <f>SUM(B75:B86)</f>
        <v>53.9</v>
      </c>
      <c r="C87" s="73">
        <f>SUM(C75:C86)</f>
        <v>51.5</v>
      </c>
      <c r="D87" s="73">
        <f t="shared" si="4"/>
        <v>2.3999999999999986</v>
      </c>
      <c r="E87" s="76"/>
    </row>
    <row r="88" spans="1:5" ht="16.5" thickTop="1" x14ac:dyDescent="0.25">
      <c r="A88" s="77"/>
      <c r="B88" s="78"/>
      <c r="C88" s="78"/>
      <c r="D88" s="78"/>
      <c r="E88" s="79"/>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SBDM" ma:contentTypeID="0x0101001BEB557DBE01834EAB47A683706DCD5B0300668B17E20AF7FD4CB4566B9DA0742C74" ma:contentTypeVersion="27" ma:contentTypeDescription="" ma:contentTypeScope="" ma:versionID="1cf3836ac1314a2c669e82ef49d66e47">
  <xsd:schema xmlns:xsd="http://www.w3.org/2001/XMLSchema" xmlns:xs="http://www.w3.org/2001/XMLSchema" xmlns:p="http://schemas.microsoft.com/office/2006/metadata/properties" xmlns:ns1="http://schemas.microsoft.com/sharepoint/v3" xmlns:ns2="3a62de7d-ba57-4f43-9dae-9623ba637be0" xmlns:ns3="f6d2cc92-961d-4caf-a40a-bfc0bfd6d2a9" xmlns:ns4="8718115d-00ad-413f-8bf4-2578e83bfcc9" targetNamespace="http://schemas.microsoft.com/office/2006/metadata/properties" ma:root="true" ma:fieldsID="b2ac9ec79e6565d323826b5d961e0abd" ns1:_="" ns2:_="" ns3:_="" ns4:_="">
    <xsd:import namespace="http://schemas.microsoft.com/sharepoint/v3"/>
    <xsd:import namespace="3a62de7d-ba57-4f43-9dae-9623ba637be0"/>
    <xsd:import namespace="f6d2cc92-961d-4caf-a40a-bfc0bfd6d2a9"/>
    <xsd:import namespace="8718115d-00ad-413f-8bf4-2578e83bfcc9"/>
    <xsd:element name="properties">
      <xsd:complexType>
        <xsd:sequence>
          <xsd:element name="documentManagement">
            <xsd:complexType>
              <xsd:all>
                <xsd:element ref="ns2:Accessibility_x0020_Office" minOccurs="0"/>
                <xsd:element ref="ns2:Accessibility_x0020_Audience" minOccurs="0"/>
                <xsd:element ref="ns2:Accessibility_x0020_Audit_x0020_Date" minOccurs="0"/>
                <xsd:element ref="ns2:Accessibility_x0020_Audit_x0020_Status" minOccurs="0"/>
                <xsd:element ref="ns2:Accessibility_x0020_Target_x0020_Date" minOccurs="0"/>
                <xsd:element ref="ns2:Accessibility_x0020_Status" minOccurs="0"/>
                <xsd:element ref="ns2:Application_x0020_Status" minOccurs="0"/>
                <xsd:element ref="ns2:Application_x0020_Type" minOccurs="0"/>
                <xsd:element ref="ns1:RoutingRuleDescription" minOccurs="0"/>
                <xsd:element ref="ns2:Audience1" minOccurs="0"/>
                <xsd:element ref="ns2:Publication_x0020_Date"/>
                <xsd:element ref="ns2:Application_x0020_Date" minOccurs="0"/>
                <xsd:element ref="ns3:SBDM-Type" minOccurs="0"/>
                <xsd:element ref="ns3:School_x0020_Year" minOccurs="0"/>
                <xsd:element ref="ns4:Title0" minOccurs="0"/>
                <xsd:element ref="ns1:PublishingExpirationDate" minOccurs="0"/>
                <xsd:element ref="ns2:_dlc_DocId" minOccurs="0"/>
                <xsd:element ref="ns2:_dlc_DocIdUrl" minOccurs="0"/>
                <xsd:element ref="ns2:_dlc_DocIdPersistId" minOccurs="0"/>
                <xsd:element ref="ns1:PublishingStart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10" nillable="true" ma:displayName="Description" ma:internalName="RoutingRuleDescription" ma:readOnly="false">
      <xsd:simpleType>
        <xsd:restriction base="dms:Text">
          <xsd:maxLength value="255"/>
        </xsd:restriction>
      </xsd:simpleType>
    </xsd:element>
    <xsd:element name="PublishingExpirationDate" ma:index="17" nillable="true" ma:displayName="Scheduling End Date" ma:description="" ma:hidden="true" ma:internalName="PublishingExpirationDate">
      <xsd:simpleType>
        <xsd:restriction base="dms:Unknown"/>
      </xsd:simpleType>
    </xsd:element>
    <xsd:element name="PublishingStartDate" ma:index="27" nillable="true" ma:displayName="Scheduling Start Date" ma:description="" ma:hidden="true" ma:internalName="PublishingStart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a62de7d-ba57-4f43-9dae-9623ba637be0" elementFormDefault="qualified">
    <xsd:import namespace="http://schemas.microsoft.com/office/2006/documentManagement/types"/>
    <xsd:import namespace="http://schemas.microsoft.com/office/infopath/2007/PartnerControls"/>
    <xsd:element name="Accessibility_x0020_Office" ma:index="2" nillable="true" ma:displayName="Accessibility Office" ma:format="Dropdown" ma:internalName="Accessibility_x0020_Office">
      <xsd:simpleType>
        <xsd:restriction base="dms:Choice">
          <xsd:enumeration value="Commissioner's Office"/>
          <xsd:enumeration value="OAA - Office of Assessment and Accountability"/>
          <xsd:enumeration value="OCIS - Office of Continuous Improvement and Support"/>
          <xsd:enumeration value="OCTE - Career and Technical Education"/>
          <xsd:enumeration value="OET - Office of Education Technology"/>
          <xsd:enumeration value="OFO - Office of Finance and Operations"/>
          <xsd:enumeration value="OLLCS - Office of Legal, Legislative, and Communications Services"/>
          <xsd:enumeration value="OTL - Office of Teaching and Learning"/>
        </xsd:restriction>
      </xsd:simpleType>
    </xsd:element>
    <xsd:element name="Accessibility_x0020_Audience" ma:index="3" nillable="true" ma:displayName="Accessibility Audience" ma:format="Dropdown" ma:internalName="Accessibility_x0020_Audience">
      <xsd:simpleType>
        <xsd:restriction base="dms:Choice">
          <xsd:enumeration value="Public"/>
          <xsd:enumeration value="District"/>
        </xsd:restriction>
      </xsd:simpleType>
    </xsd:element>
    <xsd:element name="Accessibility_x0020_Audit_x0020_Date" ma:index="4" nillable="true" ma:displayName="Accessibility Audit Date" ma:format="DateOnly" ma:internalName="Accessibility_x0020_Audit_x0020_Date">
      <xsd:simpleType>
        <xsd:restriction base="dms:DateTime"/>
      </xsd:simpleType>
    </xsd:element>
    <xsd:element name="Accessibility_x0020_Audit_x0020_Status" ma:index="5" nillable="true" ma:displayName="Accessibility Audit Status" ma:format="Dropdown" ma:internalName="Accessibility_x0020_Audit_x0020_Status">
      <xsd:simpleType>
        <xsd:restriction base="dms:Choice">
          <xsd:enumeration value="OK"/>
          <xsd:enumeration value="Minor"/>
          <xsd:enumeration value="Major"/>
        </xsd:restriction>
      </xsd:simpleType>
    </xsd:element>
    <xsd:element name="Accessibility_x0020_Target_x0020_Date" ma:index="6" nillable="true" ma:displayName="Accessibility Target Date" ma:format="DateOnly" ma:internalName="Accessibility_x0020_Target_x0020_Date">
      <xsd:simpleType>
        <xsd:restriction base="dms:DateTime"/>
      </xsd:simpleType>
    </xsd:element>
    <xsd:element name="Accessibility_x0020_Status" ma:index="7" nillable="true" ma:displayName="Accessibility Status" ma:format="Dropdown" ma:internalName="Accessibility_x0020_Status1" ma:readOnly="false">
      <xsd:simpleType>
        <xsd:restriction base="dms:Choice">
          <xsd:enumeration value="Remove"/>
          <xsd:enumeration value="Remediate"/>
          <xsd:enumeration value="Update"/>
          <xsd:enumeration value="Accessible"/>
          <xsd:enumeration value="Undue Burden"/>
          <xsd:enumeration value="Not KDE Owned"/>
        </xsd:restriction>
      </xsd:simpleType>
    </xsd:element>
    <xsd:element name="Application_x0020_Status" ma:index="8" nillable="true" ma:displayName="Application Status" ma:format="Dropdown" ma:internalName="Application_x0020_Status">
      <xsd:simpleType>
        <xsd:restriction base="dms:Choice">
          <xsd:enumeration value="Approved"/>
          <xsd:enumeration value="Denied"/>
        </xsd:restriction>
      </xsd:simpleType>
    </xsd:element>
    <xsd:element name="Application_x0020_Type" ma:index="9" nillable="true" ma:displayName="Application Type" ma:format="Dropdown" ma:internalName="Application_x0020_Type">
      <xsd:simpleType>
        <xsd:restriction base="dms:Choice">
          <xsd:enumeration value="Original"/>
          <xsd:enumeration value="Amendment"/>
          <xsd:enumeration value="Year 3 Budget"/>
          <xsd:enumeration value="Addendum"/>
          <xsd:enumeration value="Budget Update"/>
        </xsd:restriction>
      </xsd:simpleType>
    </xsd:element>
    <xsd:element name="Audience1" ma:index="11" nillable="true" ma:displayName="Audience" ma:list="{9f2d68f0-dc6b-4e06-b19d-b8792e70efe6}" ma:internalName="Audience1" ma:showField="Title" ma:web="3a62de7d-ba57-4f43-9dae-9623ba637be0">
      <xsd:complexType>
        <xsd:complexContent>
          <xsd:extension base="dms:MultiChoiceLookup">
            <xsd:sequence>
              <xsd:element name="Value" type="dms:Lookup" maxOccurs="unbounded" minOccurs="0" nillable="true"/>
            </xsd:sequence>
          </xsd:extension>
        </xsd:complexContent>
      </xsd:complexType>
    </xsd:element>
    <xsd:element name="Publication_x0020_Date" ma:index="12" ma:displayName="Publication Date" ma:default="[today]" ma:format="DateOnly" ma:internalName="Publication_x0020_Date" ma:readOnly="false">
      <xsd:simpleType>
        <xsd:restriction base="dms:DateTime"/>
      </xsd:simpleType>
    </xsd:element>
    <xsd:element name="Application_x0020_Date" ma:index="13" nillable="true" ma:displayName="Application Date" ma:format="DateOnly" ma:internalName="Application_x0020_Date">
      <xsd:simpleType>
        <xsd:restriction base="dms:DateTime"/>
      </xsd:simpleType>
    </xsd:element>
    <xsd:element name="_dlc_DocId" ma:index="23" nillable="true" ma:displayName="Document ID Value" ma:description="The value of the document ID assigned to this item." ma:internalName="_dlc_DocId" ma:readOnly="true">
      <xsd:simpleType>
        <xsd:restriction base="dms:Text"/>
      </xsd:simpleType>
    </xsd:element>
    <xsd:element name="_dlc_DocIdUrl" ma:index="24"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5"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f6d2cc92-961d-4caf-a40a-bfc0bfd6d2a9" elementFormDefault="qualified">
    <xsd:import namespace="http://schemas.microsoft.com/office/2006/documentManagement/types"/>
    <xsd:import namespace="http://schemas.microsoft.com/office/infopath/2007/PartnerControls"/>
    <xsd:element name="SBDM-Type" ma:index="14" nillable="true" ma:displayName="SBDM-Type" ma:format="Dropdown" ma:internalName="SBDM_x002d_Type">
      <xsd:simpleType>
        <xsd:restriction base="dms:Choice">
          <xsd:enumeration value="Technical Documents"/>
          <xsd:enumeration value="Training - Introduction"/>
          <xsd:enumeration value="Training - Introduction"/>
          <xsd:enumeration value="Training - Introduction"/>
          <xsd:enumeration value="Training - Introduction"/>
          <xsd:enumeration value="Training - Budgets"/>
          <xsd:enumeration value="Training - Bylaws"/>
          <xsd:enumeration value="Training - FCE"/>
          <xsd:enumeration value="Training - TELL"/>
          <xsd:enumeration value="Training - Resource"/>
          <xsd:enumeration value="Training - Assessment"/>
          <xsd:enumeration value="Training - Online"/>
          <xsd:enumeration value="Training - Verifications"/>
          <xsd:enumeration value="Training - Gap"/>
          <xsd:enumeration value="Training - Advanced"/>
          <xsd:enumeration value="Newsletters"/>
        </xsd:restriction>
      </xsd:simpleType>
    </xsd:element>
    <xsd:element name="School_x0020_Year" ma:index="15" nillable="true" ma:displayName="School Year" ma:format="Dropdown" ma:internalName="School_x0020_Year">
      <xsd:simpleType>
        <xsd:restriction base="dms:Choice">
          <xsd:enumeration value="2005-2006"/>
          <xsd:enumeration value="2006-2007"/>
          <xsd:enumeration value="2007-2008"/>
          <xsd:enumeration value="2008-2009"/>
          <xsd:enumeration value="2009-2010"/>
          <xsd:enumeration value="2010-2011"/>
          <xsd:enumeration value="2011-2012"/>
          <xsd:enumeration value="2012-2013"/>
          <xsd:enumeration value="2013-2014"/>
          <xsd:enumeration value="2014-2015"/>
          <xsd:enumeration value="2015-2016"/>
          <xsd:enumeration value="2016-2017"/>
          <xsd:enumeration value="2017-2018"/>
          <xsd:enumeration value="2018-2019"/>
          <xsd:enumeration value="2019-2020"/>
        </xsd:restriction>
      </xsd:simpleType>
    </xsd:element>
  </xsd:schema>
  <xsd:schema xmlns:xsd="http://www.w3.org/2001/XMLSchema" xmlns:xs="http://www.w3.org/2001/XMLSchema" xmlns:dms="http://schemas.microsoft.com/office/2006/documentManagement/types" xmlns:pc="http://schemas.microsoft.com/office/infopath/2007/PartnerControls" targetNamespace="8718115d-00ad-413f-8bf4-2578e83bfcc9" elementFormDefault="qualified">
    <xsd:import namespace="http://schemas.microsoft.com/office/2006/documentManagement/types"/>
    <xsd:import namespace="http://schemas.microsoft.com/office/infopath/2007/PartnerControls"/>
    <xsd:element name="Title0" ma:index="16" nillable="true" ma:displayName="Title" ma:internalName="Title0">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6" ma:displayName="Content Type"/>
        <xsd:element ref="dc:title" minOccurs="0" maxOccurs="1" ma:index="1" ma:displayName="Title 5"/>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Title0 xmlns="8718115d-00ad-413f-8bf4-2578e83bfcc9" xsi:nil="true"/>
    <RoutingRuleDescription xmlns="http://schemas.microsoft.com/sharepoint/v3" xsi:nil="true"/>
    <PublishingExpirationDate xmlns="http://schemas.microsoft.com/sharepoint/v3" xsi:nil="true"/>
    <SBDM-Type xmlns="f6d2cc92-961d-4caf-a40a-bfc0bfd6d2a9">Technical Documents</SBDM-Type>
    <PublishingStartDate xmlns="http://schemas.microsoft.com/sharepoint/v3" xsi:nil="true"/>
    <Publication_x0020_Date xmlns="3a62de7d-ba57-4f43-9dae-9623ba637be0">2015-09-17T04:00:00+00:00</Publication_x0020_Date>
    <School_x0020_Year xmlns="f6d2cc92-961d-4caf-a40a-bfc0bfd6d2a9" xsi:nil="true"/>
    <Audience1 xmlns="3a62de7d-ba57-4f43-9dae-9623ba637be0">
      <Value>1</Value>
      <Value>2</Value>
      <Value>3</Value>
      <Value>4</Value>
      <Value>5</Value>
      <Value>6</Value>
      <Value>7</Value>
      <Value>8</Value>
      <Value>9</Value>
      <Value>10</Value>
    </Audience1>
    <_dlc_DocId xmlns="3a62de7d-ba57-4f43-9dae-9623ba637be0">KYED-343-434</_dlc_DocId>
    <_dlc_DocIdUrl xmlns="3a62de7d-ba57-4f43-9dae-9623ba637be0">
      <Url>https://education-edit.ky.gov/districts/SBDM/_layouts/DocIdRedir.aspx?ID=KYED-343-434</Url>
      <Description>KYED-343-434</Description>
    </_dlc_DocIdUrl>
    <Accessibility_x0020_Audit_x0020_Status xmlns="3a62de7d-ba57-4f43-9dae-9623ba637be0">OK</Accessibility_x0020_Audit_x0020_Status>
    <Application_x0020_Date xmlns="3a62de7d-ba57-4f43-9dae-9623ba637be0" xsi:nil="true"/>
    <Application_x0020_Type xmlns="3a62de7d-ba57-4f43-9dae-9623ba637be0" xsi:nil="true"/>
    <Accessibility_x0020_Audience xmlns="3a62de7d-ba57-4f43-9dae-9623ba637be0">District</Accessibility_x0020_Audience>
    <Accessibility_x0020_Status xmlns="3a62de7d-ba57-4f43-9dae-9623ba637be0">Accessible</Accessibility_x0020_Status>
    <Accessibility_x0020_Target_x0020_Date xmlns="3a62de7d-ba57-4f43-9dae-9623ba637be0" xsi:nil="true"/>
    <Application_x0020_Status xmlns="3a62de7d-ba57-4f43-9dae-9623ba637be0" xsi:nil="true"/>
    <Accessibility_x0020_Audit_x0020_Date xmlns="3a62de7d-ba57-4f43-9dae-9623ba637be0">2018-03-29T04:00:00+00:00</Accessibility_x0020_Audit_x0020_Date>
    <Accessibility_x0020_Office xmlns="3a62de7d-ba57-4f43-9dae-9623ba637be0">OCIS - Office of Continuous Improvement and Support</Accessibility_x0020_Office>
  </documentManagement>
</p: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B4AE84A-009A-4681-BCF6-E1A78A47ED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a62de7d-ba57-4f43-9dae-9623ba637be0"/>
    <ds:schemaRef ds:uri="f6d2cc92-961d-4caf-a40a-bfc0bfd6d2a9"/>
    <ds:schemaRef ds:uri="8718115d-00ad-413f-8bf4-2578e83bfc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B820206-0696-4F40-9634-2DEF1536E190}">
  <ds:schemaRefs>
    <ds:schemaRef ds:uri="http://schemas.microsoft.com/sharepoint/events"/>
  </ds:schemaRefs>
</ds:datastoreItem>
</file>

<file path=customXml/itemProps3.xml><?xml version="1.0" encoding="utf-8"?>
<ds:datastoreItem xmlns:ds="http://schemas.openxmlformats.org/officeDocument/2006/customXml" ds:itemID="{3C699AC3-5A13-42B0-AA51-6A571C1A2572}">
  <ds:schemaRefs>
    <ds:schemaRef ds:uri="http://schemas.microsoft.com/office/2006/metadata/longProperties"/>
  </ds:schemaRefs>
</ds:datastoreItem>
</file>

<file path=customXml/itemProps4.xml><?xml version="1.0" encoding="utf-8"?>
<ds:datastoreItem xmlns:ds="http://schemas.openxmlformats.org/officeDocument/2006/customXml" ds:itemID="{0C770CD2-CCEE-4C00-8C93-2214B7AC4F12}">
  <ds:schemaRefs>
    <ds:schemaRef ds:uri="http://schemas.openxmlformats.org/package/2006/metadata/core-properties"/>
    <ds:schemaRef ds:uri="http://schemas.microsoft.com/sharepoint/v3"/>
    <ds:schemaRef ds:uri="http://schemas.microsoft.com/office/2006/documentManagement/types"/>
    <ds:schemaRef ds:uri="http://schemas.microsoft.com/office/2006/metadata/properties"/>
    <ds:schemaRef ds:uri="http://www.w3.org/XML/1998/namespace"/>
    <ds:schemaRef ds:uri="8718115d-00ad-413f-8bf4-2578e83bfcc9"/>
    <ds:schemaRef ds:uri="http://schemas.microsoft.com/office/infopath/2007/PartnerControls"/>
    <ds:schemaRef ds:uri="f6d2cc92-961d-4caf-a40a-bfc0bfd6d2a9"/>
    <ds:schemaRef ds:uri="3a62de7d-ba57-4f43-9dae-9623ba637be0"/>
    <ds:schemaRef ds:uri="http://purl.org/dc/dcmitype/"/>
    <ds:schemaRef ds:uri="http://purl.org/dc/terms/"/>
    <ds:schemaRef ds:uri="http://purl.org/dc/elements/1.1/"/>
  </ds:schemaRefs>
</ds:datastoreItem>
</file>

<file path=customXml/itemProps5.xml><?xml version="1.0" encoding="utf-8"?>
<ds:datastoreItem xmlns:ds="http://schemas.openxmlformats.org/officeDocument/2006/customXml" ds:itemID="{FD73934B-A4D2-498A-988A-8CAF61F5775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Statutory Reference</vt:lpstr>
      <vt:lpstr>KRS 157.360</vt:lpstr>
      <vt:lpstr>Directions</vt:lpstr>
      <vt:lpstr>CDR</vt:lpstr>
      <vt:lpstr>LES</vt:lpstr>
      <vt:lpstr>PLE</vt:lpstr>
      <vt:lpstr>GMS</vt:lpstr>
      <vt:lpstr>GCHS</vt:lpstr>
      <vt:lpstr>Recap</vt:lpstr>
      <vt:lpstr>Middle Grades</vt:lpstr>
      <vt:lpstr>High Grades</vt:lpstr>
      <vt:lpstr>K-8 schools</vt:lpstr>
      <vt:lpstr>7-12 schools</vt:lpstr>
    </vt:vector>
  </TitlesOfParts>
  <Company>Kentucky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jlittlet</dc:creator>
  <cp:lastModifiedBy>Stull, Kevin</cp:lastModifiedBy>
  <cp:lastPrinted>2022-02-03T18:55:19Z</cp:lastPrinted>
  <dcterms:created xsi:type="dcterms:W3CDTF">2012-11-29T20:10:00Z</dcterms:created>
  <dcterms:modified xsi:type="dcterms:W3CDTF">2022-02-03T19:00:46Z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KYED-343-129</vt:lpwstr>
  </property>
  <property fmtid="{D5CDD505-2E9C-101B-9397-08002B2CF9AE}" pid="3" name="_dlc_DocIdItemGuid">
    <vt:lpwstr>94a4b62a-ea77-4da9-9440-91de13cc3e08</vt:lpwstr>
  </property>
  <property fmtid="{D5CDD505-2E9C-101B-9397-08002B2CF9AE}" pid="4" name="_dlc_DocIdUrl">
    <vt:lpwstr>https://education-edit.ky.gov/districts/SBDM/_layouts/DocIdRedir.aspx?ID=KYED-343-129, KYED-343-129</vt:lpwstr>
  </property>
  <property fmtid="{D5CDD505-2E9C-101B-9397-08002B2CF9AE}" pid="5" name="ContentTypeId">
    <vt:lpwstr>0x0101001BEB557DBE01834EAB47A683706DCD5B0300668B17E20AF7FD4CB4566B9DA0742C74</vt:lpwstr>
  </property>
</Properties>
</file>