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Fund 2\CARES budget (GEERS &amp; ESSER) round 1\"/>
    </mc:Choice>
  </mc:AlternateContent>
  <bookViews>
    <workbookView xWindow="0" yWindow="0" windowWidth="18870" windowHeight="6690"/>
  </bookViews>
  <sheets>
    <sheet name="ESSER 12-3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5" l="1"/>
  <c r="B15" i="5"/>
  <c r="B14" i="5"/>
  <c r="B12" i="5"/>
  <c r="B13" i="5"/>
  <c r="B37" i="5"/>
  <c r="B24" i="5" l="1"/>
  <c r="B19" i="5" l="1"/>
  <c r="B23" i="5"/>
  <c r="B18" i="5"/>
  <c r="B21" i="5"/>
  <c r="B17" i="5"/>
  <c r="B39" i="5" l="1"/>
  <c r="D7" i="5"/>
  <c r="D8" i="5" l="1"/>
  <c r="D52" i="5"/>
  <c r="D54" i="5" s="1"/>
  <c r="D41" i="5"/>
  <c r="D45" i="5" s="1"/>
</calcChain>
</file>

<file path=xl/sharedStrings.xml><?xml version="1.0" encoding="utf-8"?>
<sst xmlns="http://schemas.openxmlformats.org/spreadsheetml/2006/main" count="47" uniqueCount="43">
  <si>
    <t>Private school allocation</t>
  </si>
  <si>
    <t>CIPS allocation</t>
  </si>
  <si>
    <t>*</t>
  </si>
  <si>
    <t>*Split coded between GEERS and ESSER funds</t>
  </si>
  <si>
    <t>Total detail spending plan</t>
  </si>
  <si>
    <t>Left to spend</t>
  </si>
  <si>
    <t>ESSER funds - total allocation</t>
  </si>
  <si>
    <t>Reserves</t>
  </si>
  <si>
    <t>Health PPE - all schools for all year</t>
  </si>
  <si>
    <t>Technology software - Lexia &amp; Edgenuity</t>
  </si>
  <si>
    <t>City of Covington wireless project</t>
  </si>
  <si>
    <t>Additional hot spots</t>
  </si>
  <si>
    <t>Special ed PPE - all schools</t>
  </si>
  <si>
    <t>District technology - Audio Enhancement (cameras)</t>
  </si>
  <si>
    <t>Transportation PPE - for 2 months</t>
  </si>
  <si>
    <t>Computer Rentals-Sept</t>
  </si>
  <si>
    <t>Computer Rentals-Oct</t>
  </si>
  <si>
    <t>Computer Rentals-Nov</t>
  </si>
  <si>
    <t>Thermal Scans - only 8 instead of 9</t>
  </si>
  <si>
    <t>Fev Tutoring</t>
  </si>
  <si>
    <t>Ipad cases</t>
  </si>
  <si>
    <t>Computer Rentals-Dec</t>
  </si>
  <si>
    <t>Computer Rentals-Jan</t>
  </si>
  <si>
    <t>Computer Rentals-Feb</t>
  </si>
  <si>
    <t>General fund exps that can be charged to CARES</t>
  </si>
  <si>
    <t>Lexia incentive for 12 weeks</t>
  </si>
  <si>
    <t>Nurses supplements</t>
  </si>
  <si>
    <t>**</t>
  </si>
  <si>
    <t>Masks, Thermometers, PPE for all locations</t>
  </si>
  <si>
    <t>Chromebooks (devices, protection, license etc.)</t>
  </si>
  <si>
    <t>Central office cell number for front desk</t>
  </si>
  <si>
    <t>** Split coded between ESSER and last mile funds</t>
  </si>
  <si>
    <t>***</t>
  </si>
  <si>
    <t>Using this money to help fund the 9th District playground.</t>
  </si>
  <si>
    <t>to help balance FY22 budget supported by budget committee</t>
  </si>
  <si>
    <t>***Taking thermal scans out of budget at $82,080 - see email from A. Garrison to board.</t>
  </si>
  <si>
    <t>Playground at 9th District</t>
  </si>
  <si>
    <t>Maintenance/Custodial cleaning supplies, sprayers, masks,</t>
  </si>
  <si>
    <t>thermometers, etc.</t>
  </si>
  <si>
    <t>CARES/ESSER I funds</t>
  </si>
  <si>
    <t>Actuals as of 12/31/21</t>
  </si>
  <si>
    <t>Actuals spent:</t>
  </si>
  <si>
    <t>Spent as of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</si>
</sst>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1" applyFont="1" applyFill="1"/>
    <xf numFmtId="43" fontId="2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topLeftCell="A37" zoomScaleNormal="100" workbookViewId="0">
      <selection activeCell="A44" sqref="A44"/>
    </sheetView>
  </sheetViews>
  <sheetFormatPr defaultRowHeight="15" x14ac:dyDescent="0.25"/>
  <cols>
    <col min="1" max="1" width="55.42578125" customWidth="1"/>
    <col min="2" max="2" width="13.28515625" style="1" customWidth="1"/>
    <col min="4" max="4" width="15.5703125" style="1" customWidth="1"/>
    <col min="5" max="5" width="11.42578125" customWidth="1"/>
  </cols>
  <sheetData>
    <row r="1" spans="1:5" x14ac:dyDescent="0.25">
      <c r="A1" t="s">
        <v>39</v>
      </c>
    </row>
    <row r="2" spans="1:5" x14ac:dyDescent="0.25">
      <c r="A2" t="s">
        <v>40</v>
      </c>
    </row>
    <row r="6" spans="1:5" x14ac:dyDescent="0.25">
      <c r="A6" t="s">
        <v>6</v>
      </c>
      <c r="D6" s="1">
        <v>2276484</v>
      </c>
    </row>
    <row r="7" spans="1:5" x14ac:dyDescent="0.25">
      <c r="A7" t="s">
        <v>0</v>
      </c>
      <c r="D7" s="1">
        <f>27700.98+24565.02+19861.08+48607.51+2613.3+1567.98</f>
        <v>124915.87</v>
      </c>
    </row>
    <row r="8" spans="1:5" x14ac:dyDescent="0.25">
      <c r="A8" t="s">
        <v>1</v>
      </c>
      <c r="D8" s="1">
        <f>D6-D7</f>
        <v>2151568.13</v>
      </c>
    </row>
    <row r="10" spans="1:5" x14ac:dyDescent="0.25">
      <c r="A10" t="s">
        <v>41</v>
      </c>
    </row>
    <row r="12" spans="1:5" x14ac:dyDescent="0.25">
      <c r="A12" t="s">
        <v>8</v>
      </c>
      <c r="B12" s="2">
        <f>57529.37</f>
        <v>57529.37</v>
      </c>
    </row>
    <row r="13" spans="1:5" x14ac:dyDescent="0.25">
      <c r="A13" t="s">
        <v>26</v>
      </c>
      <c r="B13" s="2">
        <f>22000+954.8+319+1062.95+3705.24</f>
        <v>28041.989999999998</v>
      </c>
    </row>
    <row r="14" spans="1:5" x14ac:dyDescent="0.25">
      <c r="A14" t="s">
        <v>14</v>
      </c>
      <c r="B14" s="2">
        <f>12606.05+1836.06</f>
        <v>14442.109999999999</v>
      </c>
    </row>
    <row r="15" spans="1:5" x14ac:dyDescent="0.25">
      <c r="A15" t="s">
        <v>37</v>
      </c>
      <c r="B15" s="2">
        <f>27039.23+415493.58-135639.96-14442.11</f>
        <v>292450.74</v>
      </c>
      <c r="E15" s="1"/>
    </row>
    <row r="16" spans="1:5" x14ac:dyDescent="0.25">
      <c r="A16" t="s">
        <v>38</v>
      </c>
      <c r="B16" s="2"/>
    </row>
    <row r="17" spans="1:5" x14ac:dyDescent="0.25">
      <c r="A17" t="s">
        <v>9</v>
      </c>
      <c r="B17" s="2">
        <f>117307.49-4581.45</f>
        <v>112726.04000000001</v>
      </c>
      <c r="D17"/>
    </row>
    <row r="18" spans="1:5" x14ac:dyDescent="0.25">
      <c r="A18" t="s">
        <v>10</v>
      </c>
      <c r="B18" s="2">
        <f>250000-52605</f>
        <v>197395</v>
      </c>
      <c r="C18" t="s">
        <v>27</v>
      </c>
      <c r="D18"/>
    </row>
    <row r="19" spans="1:5" x14ac:dyDescent="0.25">
      <c r="A19" t="s">
        <v>11</v>
      </c>
      <c r="B19" s="2">
        <f>48000-12000</f>
        <v>36000</v>
      </c>
      <c r="C19" t="s">
        <v>27</v>
      </c>
      <c r="D19"/>
    </row>
    <row r="20" spans="1:5" x14ac:dyDescent="0.25">
      <c r="A20" t="s">
        <v>12</v>
      </c>
      <c r="B20" s="2">
        <v>1994.13</v>
      </c>
    </row>
    <row r="21" spans="1:5" x14ac:dyDescent="0.25">
      <c r="A21" t="s">
        <v>13</v>
      </c>
      <c r="B21" s="2">
        <f>6541.2+20252.43</f>
        <v>26793.63</v>
      </c>
      <c r="C21" t="s">
        <v>2</v>
      </c>
    </row>
    <row r="22" spans="1:5" x14ac:dyDescent="0.25">
      <c r="A22" t="s">
        <v>28</v>
      </c>
      <c r="B22" s="2"/>
      <c r="E22" s="1"/>
    </row>
    <row r="23" spans="1:5" x14ac:dyDescent="0.25">
      <c r="A23" t="s">
        <v>29</v>
      </c>
      <c r="B23" s="2">
        <f>126095+12600</f>
        <v>138695</v>
      </c>
    </row>
    <row r="24" spans="1:5" x14ac:dyDescent="0.25">
      <c r="A24" t="s">
        <v>18</v>
      </c>
      <c r="B24" s="3">
        <f>92260-10180-82080</f>
        <v>0</v>
      </c>
      <c r="C24" t="s">
        <v>32</v>
      </c>
    </row>
    <row r="25" spans="1:5" x14ac:dyDescent="0.25">
      <c r="A25" t="s">
        <v>15</v>
      </c>
      <c r="B25" s="2">
        <v>21000</v>
      </c>
    </row>
    <row r="26" spans="1:5" x14ac:dyDescent="0.25">
      <c r="A26" t="s">
        <v>16</v>
      </c>
      <c r="B26" s="2">
        <v>21000</v>
      </c>
    </row>
    <row r="27" spans="1:5" x14ac:dyDescent="0.25">
      <c r="A27" t="s">
        <v>17</v>
      </c>
      <c r="B27" s="2">
        <v>21000</v>
      </c>
    </row>
    <row r="28" spans="1:5" x14ac:dyDescent="0.25">
      <c r="A28" t="s">
        <v>19</v>
      </c>
      <c r="B28" s="2">
        <v>5000</v>
      </c>
    </row>
    <row r="29" spans="1:5" x14ac:dyDescent="0.25">
      <c r="A29" t="s">
        <v>20</v>
      </c>
      <c r="B29" s="2">
        <v>699</v>
      </c>
    </row>
    <row r="30" spans="1:5" x14ac:dyDescent="0.25">
      <c r="A30" t="s">
        <v>21</v>
      </c>
      <c r="B30" s="2">
        <v>2430</v>
      </c>
    </row>
    <row r="31" spans="1:5" x14ac:dyDescent="0.25">
      <c r="A31" t="s">
        <v>22</v>
      </c>
      <c r="B31" s="2">
        <v>2430</v>
      </c>
    </row>
    <row r="32" spans="1:5" x14ac:dyDescent="0.25">
      <c r="A32" t="s">
        <v>23</v>
      </c>
      <c r="B32" s="2">
        <v>2430</v>
      </c>
    </row>
    <row r="33" spans="1:4" x14ac:dyDescent="0.25">
      <c r="A33" t="s">
        <v>30</v>
      </c>
      <c r="B33" s="2">
        <v>237.79</v>
      </c>
    </row>
    <row r="34" spans="1:4" x14ac:dyDescent="0.25">
      <c r="A34" t="s">
        <v>24</v>
      </c>
      <c r="B34" s="2">
        <f>1000000+33633.37</f>
        <v>1033633.37</v>
      </c>
    </row>
    <row r="35" spans="1:4" x14ac:dyDescent="0.25">
      <c r="A35" t="s">
        <v>34</v>
      </c>
      <c r="B35" s="2"/>
    </row>
    <row r="36" spans="1:4" x14ac:dyDescent="0.25">
      <c r="A36" t="s">
        <v>36</v>
      </c>
      <c r="B36" s="2">
        <v>135639.96</v>
      </c>
    </row>
    <row r="37" spans="1:4" x14ac:dyDescent="0.25">
      <c r="A37" t="s">
        <v>25</v>
      </c>
      <c r="B37" s="2">
        <f>5400-5400</f>
        <v>0</v>
      </c>
    </row>
    <row r="39" spans="1:4" x14ac:dyDescent="0.25">
      <c r="A39" t="s">
        <v>4</v>
      </c>
      <c r="B39" s="1">
        <f>SUM(B12:B37)</f>
        <v>2151568.13</v>
      </c>
    </row>
    <row r="41" spans="1:4" x14ac:dyDescent="0.25">
      <c r="A41" t="s">
        <v>5</v>
      </c>
      <c r="D41" s="1">
        <f>D8-B39</f>
        <v>0</v>
      </c>
    </row>
    <row r="43" spans="1:4" x14ac:dyDescent="0.25">
      <c r="A43" t="s">
        <v>7</v>
      </c>
      <c r="D43" s="1">
        <v>0</v>
      </c>
    </row>
    <row r="45" spans="1:4" x14ac:dyDescent="0.25">
      <c r="A45" t="s">
        <v>5</v>
      </c>
      <c r="D45" s="1">
        <f>D41-D43</f>
        <v>0</v>
      </c>
    </row>
    <row r="47" spans="1:4" x14ac:dyDescent="0.25">
      <c r="A47" t="s">
        <v>3</v>
      </c>
    </row>
    <row r="48" spans="1:4" x14ac:dyDescent="0.25">
      <c r="A48" t="s">
        <v>31</v>
      </c>
    </row>
    <row r="49" spans="1:4" x14ac:dyDescent="0.25">
      <c r="A49" t="s">
        <v>35</v>
      </c>
    </row>
    <row r="50" spans="1:4" x14ac:dyDescent="0.25">
      <c r="A50" t="s">
        <v>33</v>
      </c>
    </row>
    <row r="52" spans="1:4" x14ac:dyDescent="0.25">
      <c r="A52" t="s">
        <v>0</v>
      </c>
      <c r="D52" s="1">
        <f>D7</f>
        <v>124915.87</v>
      </c>
    </row>
    <row r="53" spans="1:4" x14ac:dyDescent="0.25">
      <c r="A53" t="s">
        <v>42</v>
      </c>
      <c r="D53" s="1">
        <v>100138.93</v>
      </c>
    </row>
    <row r="54" spans="1:4" x14ac:dyDescent="0.25">
      <c r="A54" t="s">
        <v>5</v>
      </c>
      <c r="D54" s="1">
        <f>D52-D53</f>
        <v>24776.940000000002</v>
      </c>
    </row>
  </sheetData>
  <pageMargins left="0.7" right="0.7" top="0.5" bottom="0.25" header="0.3" footer="0.3"/>
  <pageSetup scale="90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ESSER 12-31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2022-01-18T18:04:10Z</cp:lastPrinted>
  <dcterms:created xsi:type="dcterms:W3CDTF">2020-08-11T12:25:27Z</dcterms:created>
  <dcterms:modified xsi:type="dcterms:W3CDTF">2022-01-18T18:04:36Z</dcterms:modified>
</cp:coreProperties>
</file>