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1E9D7193-F009-4467-8BED-ABE76B839702}" xr6:coauthVersionLast="45" xr6:coauthVersionMax="45" xr10:uidLastSave="{00000000-0000-0000-0000-000000000000}"/>
  <bookViews>
    <workbookView xWindow="3630" yWindow="3630" windowWidth="21600" windowHeight="12735" firstSheet="63" activeTab="71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ept 20" sheetId="68" r:id="rId66"/>
    <sheet name="Oct 20" sheetId="65" r:id="rId67"/>
    <sheet name="Dec 20" sheetId="69" r:id="rId68"/>
    <sheet name="Jan 21" sheetId="70" r:id="rId69"/>
    <sheet name="Feb 21" sheetId="71" r:id="rId70"/>
    <sheet name="March 21" sheetId="72" r:id="rId71"/>
    <sheet name="APRIL 21" sheetId="73" r:id="rId72"/>
    <sheet name="Nov 20" sheetId="66" r:id="rId7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73" l="1"/>
  <c r="B29" i="73"/>
  <c r="E24" i="73"/>
  <c r="B24" i="73"/>
  <c r="E11" i="73"/>
  <c r="B11" i="73"/>
  <c r="E37" i="73" l="1"/>
  <c r="E36" i="71"/>
  <c r="E38" i="71" s="1"/>
  <c r="B30" i="71"/>
  <c r="B29" i="71"/>
  <c r="E24" i="71"/>
  <c r="B24" i="71"/>
  <c r="E11" i="71"/>
  <c r="B11" i="71"/>
  <c r="E36" i="72" l="1"/>
  <c r="B29" i="72"/>
  <c r="B30" i="72" s="1"/>
  <c r="E24" i="72"/>
  <c r="B24" i="72"/>
  <c r="E11" i="72"/>
  <c r="B11" i="72"/>
  <c r="E38" i="72" l="1"/>
  <c r="E36" i="70" l="1"/>
  <c r="B29" i="70"/>
  <c r="B30" i="70" s="1"/>
  <c r="E24" i="70"/>
  <c r="B24" i="70"/>
  <c r="E11" i="70"/>
  <c r="B11" i="70"/>
  <c r="E38" i="70" l="1"/>
  <c r="E36" i="69"/>
  <c r="B29" i="69"/>
  <c r="B30" i="69" s="1"/>
  <c r="E24" i="69"/>
  <c r="B24" i="69"/>
  <c r="E11" i="69"/>
  <c r="B11" i="69"/>
  <c r="E38" i="69" l="1"/>
  <c r="E36" i="66"/>
  <c r="B29" i="66"/>
  <c r="B30" i="66" s="1"/>
  <c r="E24" i="66"/>
  <c r="B24" i="66"/>
  <c r="E11" i="66"/>
  <c r="B11" i="66"/>
  <c r="E38" i="66" l="1"/>
  <c r="E37" i="65"/>
  <c r="B37" i="65"/>
  <c r="B29" i="65"/>
  <c r="B30" i="65" s="1"/>
  <c r="E24" i="65"/>
  <c r="B24" i="65"/>
  <c r="E11" i="65"/>
  <c r="B11" i="65"/>
  <c r="E39" i="65" l="1"/>
  <c r="E37" i="68"/>
  <c r="B37" i="68"/>
  <c r="B29" i="68"/>
  <c r="B30" i="68" s="1"/>
  <c r="E24" i="68"/>
  <c r="B24" i="68"/>
  <c r="E11" i="68"/>
  <c r="B11" i="68"/>
  <c r="E39" i="68" l="1"/>
  <c r="E37" i="67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7" i="63"/>
  <c r="E39" i="63" s="1"/>
  <c r="B37" i="63"/>
  <c r="B29" i="63"/>
  <c r="B30" i="63" s="1"/>
  <c r="E24" i="63"/>
  <c r="B24" i="63"/>
  <c r="E11" i="63"/>
  <c r="B11" i="63"/>
  <c r="E37" i="62" l="1"/>
  <c r="E40" i="62" s="1"/>
  <c r="B37" i="62"/>
  <c r="B29" i="62"/>
  <c r="B30" i="62" s="1"/>
  <c r="E24" i="62"/>
  <c r="B24" i="62"/>
  <c r="E11" i="62"/>
  <c r="B11" i="62"/>
  <c r="E37" i="61" l="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<sst xmlns="http://schemas.openxmlformats.org/spreadsheetml/2006/main" count="1803" uniqueCount="91">
  <si>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</si>
  <si>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</si>
  <si>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</si>
  <si>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</si>
  <si>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</si>
  <si>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</si>
  <si>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</si>
  <si>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</si>
  <si>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</si>
  <si>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</si>
  <si>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</si>
  <si>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</si>
  <si>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</si>
  <si>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</si>
  <si>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</si>
  <si>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</si>
  <si>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</si>
  <si>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</si>
  <si>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</si>
  <si>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</si>
  <si>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</si>
  <si>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</si>
  <si>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</si>
  <si>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</si>
  <si>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</si>
  <si>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</si>
  <si>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</si>
  <si>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</si>
  <si>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</si>
  <si>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</si>
  <si>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</si>
  <si>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</si>
  <si>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</si>
  <si>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</si>
  <si>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</si>
  <si>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</si>
  <si>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</si>
  <si>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</si>
  <si>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</si>
  <si>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</si>
  <si>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</si>
  <si>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</si>
  <si>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</si>
  <si>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</si>
  <si>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</si>
  <si>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</si>
  <si>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</si>
  <si>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</si>
  <si>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</si>
  <si>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</si>
  <si>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</si>
  <si>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</si>
  <si>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</si>
  <si>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</si>
  <si>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</si>
  <si>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</si>
  <si>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</si>
  <si>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</si>
  <si>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</si>
  <si>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</si>
  <si>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</si>
  <si>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</si>
  <si>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</si>
  <si>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</si>
  <si>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</si>
  <si>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</si>
  <si>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</si>
  <si>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</si>
  <si>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</si>
  <si>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</si>
  <si>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</si>
  <si>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</si>
  <si>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</si>
  <si>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</si>
  <si>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</si>
  <si>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</si>
  <si>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</si>
  <si>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</si>
  <si>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</si>
  <si>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</si>
  <si>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</si>
  <si>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</si>
  <si>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</si>
  <si>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</si>
  <si>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</si>
  <si>
    <t>Loan from Activity Fund</t>
  </si>
  <si>
    <t>Deposit owed to Activity Fund</t>
  </si>
  <si>
    <t>Check #455392(voided before O/S Check Register run)</t>
  </si>
  <si>
    <t>Ferguson Check # 455500</t>
  </si>
  <si>
    <t>Advances for Employee Health</t>
  </si>
  <si>
    <t>Employee Benefits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</si>
</sst>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B4" s="8"/>
      <c r="C4" s="8"/>
      <c r="D4" s="8"/>
      <c r="E4" s="9">
        <v>60610.39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1035977.03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98207.54</v>
      </c>
    </row>
    <row r="11" spans="1:5" x14ac:dyDescent="0.2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3878017.18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-5047188.74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2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25">
      <c r="A35" s="7"/>
      <c r="B35" s="8" t="s">
        <v>24</v>
      </c>
      <c r="C35" s="8"/>
      <c r="D35" s="8"/>
      <c r="E35" s="16">
        <v>-253862.04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B4" s="8"/>
      <c r="C4" s="8"/>
      <c r="D4" s="8"/>
      <c r="E4" s="9">
        <v>-32116.32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696299.01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148811.96</v>
      </c>
    </row>
    <row r="11" spans="1:5" x14ac:dyDescent="0.2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3901000.42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-4102239.43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2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25">
      <c r="A35" s="7"/>
      <c r="B35" s="8" t="s">
        <v>24</v>
      </c>
      <c r="C35" s="8"/>
      <c r="D35" s="8"/>
      <c r="E35" s="16">
        <v>-216542.88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25">
      <c r="A38" s="7" t="s">
        <v>84</v>
      </c>
      <c r="B38" s="8"/>
      <c r="C38" s="8"/>
      <c r="D38" s="8"/>
      <c r="E38" s="16">
        <v>335.66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:E39"/>
  <sheetViews>
    <sheetView workbookViewId="0">
      <selection activeCell="E36" sqref="E3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1146515.83</v>
      </c>
    </row>
    <row r="4" spans="1:5" x14ac:dyDescent="0.25">
      <c r="A4" s="7" t="s">
        <v>2</v>
      </c>
      <c r="B4" s="8"/>
      <c r="C4" s="8"/>
      <c r="D4" s="8"/>
      <c r="E4" s="9">
        <v>-53086.400000000001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1504.04</v>
      </c>
    </row>
    <row r="8" spans="1:5" x14ac:dyDescent="0.25">
      <c r="A8" s="7" t="s">
        <v>6</v>
      </c>
      <c r="B8" s="8"/>
      <c r="C8" s="8"/>
      <c r="D8" s="8"/>
      <c r="E8" s="9">
        <v>529999.11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114617.43</v>
      </c>
    </row>
    <row r="11" spans="1:5" x14ac:dyDescent="0.25">
      <c r="A11" s="11" t="s">
        <v>67</v>
      </c>
      <c r="B11" s="21">
        <f>+B1</f>
        <v>44012</v>
      </c>
      <c r="C11" s="12"/>
      <c r="D11" s="12"/>
      <c r="E11" s="13">
        <f>SUM(E3:E10)</f>
        <v>1762957.72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43983</v>
      </c>
      <c r="C15" s="4"/>
      <c r="D15" s="4"/>
      <c r="E15" s="15">
        <v>2449748.4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3034790.88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-3721581.56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44012</v>
      </c>
      <c r="C24" s="12"/>
      <c r="D24" s="12"/>
      <c r="E24" s="17">
        <f>+E15+E18+E21</f>
        <v>1762957.7199999993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44012</v>
      </c>
      <c r="C29" s="4" t="s">
        <v>71</v>
      </c>
      <c r="D29" s="4"/>
      <c r="E29" s="15">
        <v>1688223.66</v>
      </c>
    </row>
    <row r="30" spans="1:5" x14ac:dyDescent="0.25">
      <c r="A30" s="7"/>
      <c r="B30" s="20">
        <f>+B29</f>
        <v>44012</v>
      </c>
      <c r="C30" s="8" t="s">
        <v>83</v>
      </c>
      <c r="D30" s="8"/>
      <c r="E30" s="16">
        <v>444376.63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-12409.71</v>
      </c>
    </row>
    <row r="35" spans="1:5" x14ac:dyDescent="0.25">
      <c r="A35" s="7"/>
      <c r="B35" s="8" t="s">
        <v>24</v>
      </c>
      <c r="C35" s="8"/>
      <c r="D35" s="8"/>
      <c r="E35" s="16">
        <v>-357232.86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44012</v>
      </c>
      <c r="C37" s="8"/>
      <c r="D37" s="8"/>
      <c r="E37" s="16">
        <f>SUM(E29:E36)</f>
        <v>1762957.7200000002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44043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1035249.46</v>
      </c>
    </row>
    <row r="4" spans="1:5" x14ac:dyDescent="0.25">
      <c r="A4" s="7" t="s">
        <v>2</v>
      </c>
      <c r="B4" s="8"/>
      <c r="C4" s="8"/>
      <c r="D4" s="8"/>
      <c r="E4" s="9">
        <v>122001.31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383026.04</v>
      </c>
    </row>
    <row r="8" spans="1:5" x14ac:dyDescent="0.25">
      <c r="A8" s="7" t="s">
        <v>6</v>
      </c>
      <c r="B8" s="8"/>
      <c r="C8" s="8"/>
      <c r="D8" s="8"/>
      <c r="E8" s="9">
        <v>416687.33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123050.57</v>
      </c>
    </row>
    <row r="11" spans="1:5" x14ac:dyDescent="0.25">
      <c r="A11" s="11" t="s">
        <v>67</v>
      </c>
      <c r="B11" s="21">
        <f>+B1</f>
        <v>44043</v>
      </c>
      <c r="C11" s="12"/>
      <c r="D11" s="12"/>
      <c r="E11" s="13">
        <f>SUM(E3:E10)</f>
        <v>2170678.42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44013</v>
      </c>
      <c r="C15" s="4"/>
      <c r="D15" s="4"/>
      <c r="E15" s="15">
        <v>1762957.72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1881911.18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-1474190.48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44043</v>
      </c>
      <c r="C24" s="12"/>
      <c r="D24" s="12"/>
      <c r="E24" s="17">
        <f>+E15+E18+E21</f>
        <v>2170678.42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44043</v>
      </c>
      <c r="C29" s="4" t="s">
        <v>71</v>
      </c>
      <c r="D29" s="4"/>
      <c r="E29" s="15">
        <v>2460304.1800000002</v>
      </c>
    </row>
    <row r="30" spans="1:5" x14ac:dyDescent="0.25">
      <c r="A30" s="7"/>
      <c r="B30" s="20">
        <f>+B29</f>
        <v>44043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-292427.71000000002</v>
      </c>
    </row>
    <row r="35" spans="1:5" x14ac:dyDescent="0.25">
      <c r="A35" s="7"/>
      <c r="B35" s="8" t="s">
        <v>24</v>
      </c>
      <c r="C35" s="8"/>
      <c r="D35" s="8"/>
      <c r="E35" s="16">
        <v>-191653.02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44043</v>
      </c>
      <c r="C37" s="8"/>
      <c r="D37" s="8"/>
      <c r="E37" s="16">
        <f>SUM(E29:E36)</f>
        <v>2170679.0300000003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C1D-B3E0-479B-B989-0F8185D2BA8E}">
  <dimension ref="A1:E39"/>
  <sheetViews>
    <sheetView workbookViewId="0">
      <selection sqref="A1:F4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44074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887261.2</v>
      </c>
    </row>
    <row r="4" spans="1:5" x14ac:dyDescent="0.25">
      <c r="A4" s="7" t="s">
        <v>2</v>
      </c>
      <c r="B4" s="8"/>
      <c r="C4" s="8"/>
      <c r="D4" s="8"/>
      <c r="E4" s="9">
        <v>46295.68</v>
      </c>
    </row>
    <row r="5" spans="1:5" x14ac:dyDescent="0.25">
      <c r="A5" s="7" t="s">
        <v>4</v>
      </c>
      <c r="B5" s="8"/>
      <c r="C5" s="8"/>
      <c r="D5" s="8"/>
      <c r="E5" s="9">
        <v>23452.71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361140.73</v>
      </c>
    </row>
    <row r="8" spans="1:5" x14ac:dyDescent="0.25">
      <c r="A8" s="7" t="s">
        <v>6</v>
      </c>
      <c r="B8" s="8"/>
      <c r="C8" s="8"/>
      <c r="D8" s="8"/>
      <c r="E8" s="9">
        <v>239761.38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95670.86</v>
      </c>
    </row>
    <row r="11" spans="1:5" x14ac:dyDescent="0.25">
      <c r="A11" s="11" t="s">
        <v>67</v>
      </c>
      <c r="B11" s="21">
        <f>+B1</f>
        <v>44074</v>
      </c>
      <c r="C11" s="12"/>
      <c r="D11" s="12"/>
      <c r="E11" s="13">
        <f>SUM(E3:E10)</f>
        <v>1720838.5599999998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44044</v>
      </c>
      <c r="C15" s="4"/>
      <c r="D15" s="4"/>
      <c r="E15" s="15">
        <v>2170678.42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1634946.12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-2084785.98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44074</v>
      </c>
      <c r="C24" s="12"/>
      <c r="D24" s="12"/>
      <c r="E24" s="17">
        <f>+E15+E18+E21</f>
        <v>1720838.56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44074</v>
      </c>
      <c r="C29" s="4" t="s">
        <v>71</v>
      </c>
      <c r="D29" s="4"/>
      <c r="E29" s="15">
        <v>1799470.55</v>
      </c>
    </row>
    <row r="30" spans="1:5" x14ac:dyDescent="0.25">
      <c r="A30" s="7"/>
      <c r="B30" s="20">
        <f>+B29</f>
        <v>44074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-45441.19</v>
      </c>
    </row>
    <row r="35" spans="1:5" x14ac:dyDescent="0.25">
      <c r="A35" s="7"/>
      <c r="B35" s="8" t="s">
        <v>24</v>
      </c>
      <c r="C35" s="8"/>
      <c r="D35" s="8"/>
      <c r="E35" s="16">
        <v>-227645.78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44074</v>
      </c>
      <c r="C37" s="8"/>
      <c r="D37" s="8"/>
      <c r="E37" s="16">
        <f>SUM(E29:E36)</f>
        <v>1720839.1600000001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A743-9D31-4A69-9666-8A1B295DD9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44104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704195.28</v>
      </c>
    </row>
    <row r="4" spans="1:5" x14ac:dyDescent="0.25">
      <c r="A4" s="7" t="s">
        <v>2</v>
      </c>
      <c r="B4" s="8"/>
      <c r="C4" s="8"/>
      <c r="D4" s="8"/>
      <c r="E4" s="9">
        <v>-402411.82</v>
      </c>
    </row>
    <row r="5" spans="1:5" x14ac:dyDescent="0.25">
      <c r="A5" s="7" t="s">
        <v>4</v>
      </c>
      <c r="B5" s="8"/>
      <c r="C5" s="8"/>
      <c r="D5" s="8"/>
      <c r="E5" s="9">
        <v>23772.34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-352196.15</v>
      </c>
    </row>
    <row r="8" spans="1:5" x14ac:dyDescent="0.25">
      <c r="A8" s="7" t="s">
        <v>6</v>
      </c>
      <c r="B8" s="8"/>
      <c r="C8" s="8"/>
      <c r="D8" s="8"/>
      <c r="E8" s="9">
        <v>239842.62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1284.49</v>
      </c>
    </row>
    <row r="11" spans="1:5" x14ac:dyDescent="0.25">
      <c r="A11" s="11" t="s">
        <v>67</v>
      </c>
      <c r="B11" s="21">
        <f>+B1</f>
        <v>44104</v>
      </c>
      <c r="C11" s="12"/>
      <c r="D11" s="12"/>
      <c r="E11" s="13">
        <f>SUM(E3:E10)</f>
        <v>281742.76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44075</v>
      </c>
      <c r="C15" s="4"/>
      <c r="D15" s="4"/>
      <c r="E15" s="15">
        <v>1720838.56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3123384.02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-4562479.82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44104</v>
      </c>
      <c r="C24" s="12"/>
      <c r="D24" s="12"/>
      <c r="E24" s="17">
        <f>+E15+E18+E21</f>
        <v>281742.75999999978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44104</v>
      </c>
      <c r="C29" s="4" t="s">
        <v>71</v>
      </c>
      <c r="D29" s="4"/>
      <c r="E29" s="15">
        <v>328125.77</v>
      </c>
    </row>
    <row r="30" spans="1:5" x14ac:dyDescent="0.25">
      <c r="A30" s="7"/>
      <c r="B30" s="20">
        <f>+B29</f>
        <v>44104</v>
      </c>
      <c r="C30" s="8" t="s">
        <v>83</v>
      </c>
      <c r="D30" s="8"/>
      <c r="E30" s="16">
        <v>194536.82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-7439.52</v>
      </c>
    </row>
    <row r="35" spans="1:5" x14ac:dyDescent="0.25">
      <c r="A35" s="7"/>
      <c r="B35" s="8" t="s">
        <v>24</v>
      </c>
      <c r="C35" s="8"/>
      <c r="D35" s="8"/>
      <c r="E35" s="16">
        <v>-233479.71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44104</v>
      </c>
      <c r="C37" s="8"/>
      <c r="D37" s="8"/>
      <c r="E37" s="16">
        <f>SUM(E29:E36)</f>
        <v>281743.35999999999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0.59999999997671694</v>
      </c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:E39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44135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489945.74</v>
      </c>
    </row>
    <row r="4" spans="1:5" x14ac:dyDescent="0.25">
      <c r="A4" s="7" t="s">
        <v>2</v>
      </c>
      <c r="B4" s="8"/>
      <c r="C4" s="8"/>
      <c r="D4" s="8"/>
      <c r="E4" s="9">
        <v>-113161.29</v>
      </c>
    </row>
    <row r="5" spans="1:5" x14ac:dyDescent="0.25">
      <c r="A5" s="7" t="s">
        <v>4</v>
      </c>
      <c r="B5" s="8"/>
      <c r="C5" s="8"/>
      <c r="D5" s="8"/>
      <c r="E5" s="9">
        <v>26546.21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-495989.15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21522.04</v>
      </c>
    </row>
    <row r="11" spans="1:5" x14ac:dyDescent="0.25">
      <c r="A11" s="11" t="s">
        <v>67</v>
      </c>
      <c r="B11" s="21">
        <f>+B1</f>
        <v>44135</v>
      </c>
      <c r="C11" s="12"/>
      <c r="D11" s="12"/>
      <c r="E11" s="13">
        <f>SUM(E3:E10)</f>
        <v>144849.11000000002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44105</v>
      </c>
      <c r="C15" s="4"/>
      <c r="D15" s="4"/>
      <c r="E15" s="15">
        <v>281742.76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2590239.7400000002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-2727133.39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44135</v>
      </c>
      <c r="C24" s="12"/>
      <c r="D24" s="12"/>
      <c r="E24" s="17">
        <f>+E15+E18+E21</f>
        <v>144849.10999999987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44135</v>
      </c>
      <c r="C29" s="4" t="s">
        <v>71</v>
      </c>
      <c r="D29" s="4"/>
      <c r="E29" s="15">
        <v>599829.13</v>
      </c>
    </row>
    <row r="30" spans="1:5" x14ac:dyDescent="0.25">
      <c r="A30" s="7"/>
      <c r="B30" s="20">
        <f>+B29</f>
        <v>44135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85</v>
      </c>
      <c r="B33" s="8"/>
      <c r="C33" s="8"/>
      <c r="D33" s="8"/>
      <c r="E33" s="16">
        <v>-140000</v>
      </c>
    </row>
    <row r="34" spans="1:5" x14ac:dyDescent="0.25">
      <c r="A34" s="7" t="s">
        <v>0</v>
      </c>
      <c r="B34" s="8" t="s">
        <v>23</v>
      </c>
      <c r="C34" s="8"/>
      <c r="D34" s="8"/>
      <c r="E34" s="16">
        <v>-77862.05</v>
      </c>
    </row>
    <row r="35" spans="1:5" x14ac:dyDescent="0.25">
      <c r="A35" s="7"/>
      <c r="B35" s="8" t="s">
        <v>24</v>
      </c>
      <c r="C35" s="8"/>
      <c r="D35" s="8"/>
      <c r="E35" s="16">
        <v>-237117.97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44135</v>
      </c>
      <c r="C37" s="8"/>
      <c r="D37" s="8"/>
      <c r="E37" s="16">
        <f>SUM(E29:E36)</f>
        <v>144849.11000000002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774A-9999-4DF7-AA8C-71E1838CC10F}">
  <dimension ref="A1:E38"/>
  <sheetViews>
    <sheetView workbookViewId="0">
      <selection sqref="A1:E38"/>
    </sheetView>
  </sheetViews>
  <sheetFormatPr defaultRowHeight="15" x14ac:dyDescent="0.25"/>
  <cols>
    <col min="1" max="1" width="30.7109375" customWidth="1"/>
    <col min="2" max="2" width="28.140625" bestFit="1" customWidth="1"/>
    <col min="4" max="4" width="11.85546875" customWidth="1"/>
    <col min="5" max="5" width="13.5703125" bestFit="1" customWidth="1"/>
  </cols>
  <sheetData>
    <row r="1" spans="1:5" ht="18.75" x14ac:dyDescent="0.3">
      <c r="A1" s="2" t="s">
        <v>62</v>
      </c>
      <c r="B1" s="18">
        <v>44196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1978290.22</v>
      </c>
    </row>
    <row r="4" spans="1:5" x14ac:dyDescent="0.25">
      <c r="A4" s="7" t="s">
        <v>2</v>
      </c>
      <c r="B4" s="8"/>
      <c r="C4" s="8"/>
      <c r="D4" s="8"/>
      <c r="E4" s="9">
        <v>-350529.88</v>
      </c>
    </row>
    <row r="5" spans="1:5" x14ac:dyDescent="0.25">
      <c r="A5" s="7" t="s">
        <v>4</v>
      </c>
      <c r="B5" s="8"/>
      <c r="C5" s="8"/>
      <c r="D5" s="8"/>
      <c r="E5" s="9">
        <v>24893.86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10646.76</v>
      </c>
    </row>
    <row r="11" spans="1:5" x14ac:dyDescent="0.25">
      <c r="A11" s="11" t="s">
        <v>67</v>
      </c>
      <c r="B11" s="21">
        <f>+B1</f>
        <v>44196</v>
      </c>
      <c r="C11" s="12"/>
      <c r="D11" s="12"/>
      <c r="E11" s="13">
        <f>SUM(E3:E10)</f>
        <v>2274366.6999999993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44166</v>
      </c>
      <c r="C15" s="4"/>
      <c r="D15" s="4"/>
      <c r="E15" s="15">
        <v>1834208.68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2816718.54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-2376560.52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44196</v>
      </c>
      <c r="C24" s="12"/>
      <c r="D24" s="12"/>
      <c r="E24" s="17">
        <f>+E15+E18+E21</f>
        <v>2274366.6999999997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44196</v>
      </c>
      <c r="C29" s="4" t="s">
        <v>71</v>
      </c>
      <c r="D29" s="4"/>
      <c r="E29" s="15">
        <v>2643510.7400000002</v>
      </c>
    </row>
    <row r="30" spans="1:5" x14ac:dyDescent="0.25">
      <c r="A30" s="7"/>
      <c r="B30" s="20">
        <f>+B29</f>
        <v>44196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87</v>
      </c>
      <c r="C32" s="8"/>
      <c r="D32" s="8"/>
      <c r="E32" s="16">
        <v>-3591.25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-64430.720000000001</v>
      </c>
    </row>
    <row r="34" spans="1:5" x14ac:dyDescent="0.25">
      <c r="A34" s="7"/>
      <c r="B34" s="8" t="s">
        <v>24</v>
      </c>
      <c r="C34" s="8"/>
      <c r="D34" s="8"/>
      <c r="E34" s="16">
        <v>-301122.07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44196</v>
      </c>
      <c r="C36" s="8"/>
      <c r="D36" s="8"/>
      <c r="E36" s="16">
        <f>SUM(E29:E35)</f>
        <v>2274366.7000000002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6669-C8CB-4324-8735-2B183550DF83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21.7109375" customWidth="1"/>
    <col min="5" max="5" width="13.5703125" bestFit="1" customWidth="1"/>
  </cols>
  <sheetData>
    <row r="1" spans="1:5" ht="18.75" x14ac:dyDescent="0.3">
      <c r="A1" s="2" t="s">
        <v>62</v>
      </c>
      <c r="B1" s="18">
        <v>44227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2355080.67</v>
      </c>
    </row>
    <row r="4" spans="1:5" x14ac:dyDescent="0.25">
      <c r="A4" s="7" t="s">
        <v>2</v>
      </c>
      <c r="B4" s="8"/>
      <c r="C4" s="8"/>
      <c r="D4" s="8"/>
      <c r="E4" s="9">
        <v>-407935.86</v>
      </c>
    </row>
    <row r="5" spans="1:5" x14ac:dyDescent="0.25">
      <c r="A5" s="7" t="s">
        <v>4</v>
      </c>
      <c r="B5" s="8"/>
      <c r="C5" s="8"/>
      <c r="D5" s="8"/>
      <c r="E5" s="9">
        <v>24777.360000000001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6484.09</v>
      </c>
    </row>
    <row r="11" spans="1:5" x14ac:dyDescent="0.25">
      <c r="A11" s="11" t="s">
        <v>67</v>
      </c>
      <c r="B11" s="21">
        <f>+B1</f>
        <v>44227</v>
      </c>
      <c r="C11" s="12"/>
      <c r="D11" s="12"/>
      <c r="E11" s="13">
        <f>SUM(E3:E10)</f>
        <v>2589472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44227</v>
      </c>
      <c r="C15" s="4"/>
      <c r="D15" s="4"/>
      <c r="E15" s="15">
        <v>2274366.7000000002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2367188.5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-2052083.2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44227</v>
      </c>
      <c r="C24" s="12"/>
      <c r="D24" s="12"/>
      <c r="E24" s="17">
        <f>+E15+E18+E21</f>
        <v>2589472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44227</v>
      </c>
      <c r="C29" s="4" t="s">
        <v>71</v>
      </c>
      <c r="D29" s="4"/>
      <c r="E29" s="15">
        <v>2904405.73</v>
      </c>
    </row>
    <row r="30" spans="1:5" x14ac:dyDescent="0.25">
      <c r="A30" s="7"/>
      <c r="B30" s="20">
        <f>+B29</f>
        <v>44227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88</v>
      </c>
      <c r="C32" s="8"/>
      <c r="D32" s="8"/>
      <c r="E32" s="16">
        <v>3881.36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-99544.62</v>
      </c>
    </row>
    <row r="34" spans="1:5" x14ac:dyDescent="0.25">
      <c r="A34" s="7"/>
      <c r="B34" s="8" t="s">
        <v>24</v>
      </c>
      <c r="C34" s="8"/>
      <c r="D34" s="8"/>
      <c r="E34" s="16">
        <v>-219270.47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44227</v>
      </c>
      <c r="C36" s="8"/>
      <c r="D36" s="8"/>
      <c r="E36" s="16">
        <f>SUM(E29:E35)</f>
        <v>2589471.9999999995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BBFC-4B3E-462C-BF6C-99DB8464DB35}">
  <dimension ref="A1:E38"/>
  <sheetViews>
    <sheetView topLeftCell="A16" workbookViewId="0">
      <selection activeCell="E34" sqref="E34"/>
    </sheetView>
  </sheetViews>
  <sheetFormatPr defaultRowHeight="15" x14ac:dyDescent="0.25"/>
  <cols>
    <col min="1" max="1" width="34.140625" bestFit="1" customWidth="1"/>
    <col min="2" max="2" width="23.14062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44255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2488254.85</v>
      </c>
    </row>
    <row r="4" spans="1:5" x14ac:dyDescent="0.25">
      <c r="A4" s="7" t="s">
        <v>2</v>
      </c>
      <c r="E4" s="1">
        <v>112658.81</v>
      </c>
    </row>
    <row r="5" spans="1:5" x14ac:dyDescent="0.25">
      <c r="A5" s="7" t="s">
        <v>4</v>
      </c>
      <c r="E5" s="1">
        <v>27009.93</v>
      </c>
    </row>
    <row r="6" spans="1:5" x14ac:dyDescent="0.25">
      <c r="A6" s="7" t="s">
        <v>3</v>
      </c>
      <c r="E6" s="1">
        <v>67256</v>
      </c>
    </row>
    <row r="7" spans="1:5" x14ac:dyDescent="0.25">
      <c r="A7" s="7" t="s">
        <v>5</v>
      </c>
      <c r="E7" s="1">
        <v>507053.86</v>
      </c>
    </row>
    <row r="8" spans="1:5" x14ac:dyDescent="0.25">
      <c r="A8" s="7" t="s">
        <v>6</v>
      </c>
      <c r="E8" s="1">
        <v>7113.29</v>
      </c>
    </row>
    <row r="9" spans="1:5" x14ac:dyDescent="0.25">
      <c r="A9" s="7" t="s">
        <v>7</v>
      </c>
      <c r="E9" s="1">
        <v>0</v>
      </c>
    </row>
    <row r="10" spans="1:5" x14ac:dyDescent="0.25">
      <c r="A10" s="7" t="s">
        <v>8</v>
      </c>
      <c r="E10" s="1">
        <v>-4189.74</v>
      </c>
    </row>
    <row r="11" spans="1:5" x14ac:dyDescent="0.25">
      <c r="A11" s="11" t="s">
        <v>67</v>
      </c>
      <c r="B11" s="21">
        <f>+B1</f>
        <v>44255</v>
      </c>
      <c r="C11" s="12"/>
      <c r="D11" s="12"/>
      <c r="E11" s="13">
        <f>SUM(E3:E10)</f>
        <v>3205157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44228</v>
      </c>
      <c r="C15" s="4"/>
      <c r="D15" s="4"/>
      <c r="E15" s="15">
        <v>2589472</v>
      </c>
    </row>
    <row r="16" spans="1:5" x14ac:dyDescent="0.25">
      <c r="A16" s="7"/>
      <c r="E16" s="16"/>
    </row>
    <row r="17" spans="1:5" x14ac:dyDescent="0.25">
      <c r="A17" s="7"/>
      <c r="E17" s="16"/>
    </row>
    <row r="18" spans="1:5" x14ac:dyDescent="0.25">
      <c r="A18" s="7" t="s">
        <v>19</v>
      </c>
      <c r="E18" s="16">
        <v>2466705.0099999998</v>
      </c>
    </row>
    <row r="19" spans="1:5" x14ac:dyDescent="0.25">
      <c r="A19" s="7"/>
      <c r="E19" s="16"/>
    </row>
    <row r="20" spans="1:5" x14ac:dyDescent="0.25">
      <c r="A20" s="7"/>
      <c r="E20" s="16"/>
    </row>
    <row r="21" spans="1:5" x14ac:dyDescent="0.25">
      <c r="A21" s="7" t="s">
        <v>17</v>
      </c>
      <c r="E21" s="16">
        <v>-1851020.01</v>
      </c>
    </row>
    <row r="22" spans="1:5" x14ac:dyDescent="0.25">
      <c r="A22" s="7"/>
      <c r="E22" s="16"/>
    </row>
    <row r="23" spans="1:5" x14ac:dyDescent="0.25">
      <c r="A23" s="7"/>
      <c r="E23" s="16"/>
    </row>
    <row r="24" spans="1:5" x14ac:dyDescent="0.25">
      <c r="A24" s="11" t="s">
        <v>63</v>
      </c>
      <c r="B24" s="21">
        <f>+B1</f>
        <v>44255</v>
      </c>
      <c r="C24" s="12"/>
      <c r="D24" s="12"/>
      <c r="E24" s="17">
        <f>+E15+E18+E21</f>
        <v>3205157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44255</v>
      </c>
      <c r="C29" s="4" t="s">
        <v>71</v>
      </c>
      <c r="D29" s="4"/>
      <c r="E29" s="15">
        <v>3507410.35</v>
      </c>
    </row>
    <row r="30" spans="1:5" x14ac:dyDescent="0.25">
      <c r="A30" s="7"/>
      <c r="B30" s="18">
        <f>+B29</f>
        <v>44255</v>
      </c>
      <c r="C30" t="s">
        <v>83</v>
      </c>
      <c r="E30" s="16">
        <v>0</v>
      </c>
    </row>
    <row r="31" spans="1:5" x14ac:dyDescent="0.25">
      <c r="A31" s="7"/>
      <c r="E31" s="16"/>
    </row>
    <row r="32" spans="1:5" x14ac:dyDescent="0.25">
      <c r="A32" s="7"/>
      <c r="B32" t="s">
        <v>89</v>
      </c>
      <c r="E32" s="16">
        <v>231.49</v>
      </c>
    </row>
    <row r="33" spans="1:5" x14ac:dyDescent="0.25">
      <c r="A33" s="7" t="s">
        <v>0</v>
      </c>
      <c r="B33" t="s">
        <v>23</v>
      </c>
      <c r="E33" s="16">
        <v>-17518.759999999998</v>
      </c>
    </row>
    <row r="34" spans="1:5" x14ac:dyDescent="0.25">
      <c r="A34" s="7"/>
      <c r="B34" t="s">
        <v>24</v>
      </c>
      <c r="E34" s="16">
        <v>-284966.08</v>
      </c>
    </row>
    <row r="35" spans="1:5" x14ac:dyDescent="0.25">
      <c r="A35" s="7"/>
      <c r="E35" s="16"/>
    </row>
    <row r="36" spans="1:5" x14ac:dyDescent="0.25">
      <c r="A36" s="7" t="s">
        <v>66</v>
      </c>
      <c r="B36" s="18">
        <v>44227</v>
      </c>
      <c r="E36" s="16">
        <f>SUM(E29:E35)</f>
        <v>3205157.0000000005</v>
      </c>
    </row>
    <row r="37" spans="1:5" x14ac:dyDescent="0.25">
      <c r="A37" s="7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164A3-07E2-463A-B478-7BC4A73E2F22}">
  <dimension ref="A1:E38"/>
  <sheetViews>
    <sheetView workbookViewId="0">
      <selection sqref="A1:E38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44286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2158772.2799999998</v>
      </c>
    </row>
    <row r="4" spans="1:5" x14ac:dyDescent="0.25">
      <c r="A4" s="7" t="s">
        <v>2</v>
      </c>
      <c r="B4" s="8"/>
      <c r="C4" s="8"/>
      <c r="D4" s="8"/>
      <c r="E4" s="9">
        <v>29535.63</v>
      </c>
    </row>
    <row r="5" spans="1:5" x14ac:dyDescent="0.25">
      <c r="A5" s="7" t="s">
        <v>4</v>
      </c>
      <c r="B5" s="8"/>
      <c r="C5" s="8"/>
      <c r="D5" s="8"/>
      <c r="E5" s="9">
        <v>27136.53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449056.98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-19543.84</v>
      </c>
    </row>
    <row r="11" spans="1:5" x14ac:dyDescent="0.25">
      <c r="A11" s="11" t="s">
        <v>67</v>
      </c>
      <c r="B11" s="21">
        <f>+B1</f>
        <v>44286</v>
      </c>
      <c r="C11" s="12"/>
      <c r="D11" s="12"/>
      <c r="E11" s="13">
        <f>SUM(E3:E10)</f>
        <v>2719326.8699999996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44256</v>
      </c>
      <c r="C15" s="4"/>
      <c r="D15" s="4"/>
      <c r="E15" s="15">
        <v>3205157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1766961.31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-2252791.44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44286</v>
      </c>
      <c r="C24" s="12"/>
      <c r="D24" s="12"/>
      <c r="E24" s="17">
        <f>+E15+E18+E21</f>
        <v>2719326.8700000006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44286</v>
      </c>
      <c r="C29" s="4" t="s">
        <v>71</v>
      </c>
      <c r="D29" s="4"/>
      <c r="E29" s="15">
        <v>2981575.36</v>
      </c>
    </row>
    <row r="30" spans="1:5" x14ac:dyDescent="0.25">
      <c r="A30" s="7"/>
      <c r="B30" s="20">
        <f>+B29</f>
        <v>44286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90</v>
      </c>
      <c r="C32" s="8"/>
      <c r="D32" s="8"/>
      <c r="E32" s="16">
        <v>149.37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-10572.3</v>
      </c>
    </row>
    <row r="34" spans="1:5" x14ac:dyDescent="0.25">
      <c r="A34" s="7"/>
      <c r="B34" s="8" t="s">
        <v>24</v>
      </c>
      <c r="C34" s="8"/>
      <c r="D34" s="8"/>
      <c r="E34" s="16">
        <v>-251825.56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44286</v>
      </c>
      <c r="C36" s="8"/>
      <c r="D36" s="8"/>
      <c r="E36" s="16">
        <f>SUM(E29:E35)</f>
        <v>2719326.87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2FBB-1062-49E4-A907-C9411B8A3CD4}">
  <sheetPr>
    <pageSetUpPr fitToPage="1"/>
  </sheetPr>
  <dimension ref="A1:E37"/>
  <sheetViews>
    <sheetView tabSelected="1" topLeftCell="A10" workbookViewId="0">
      <selection activeCell="E19" sqref="E19"/>
    </sheetView>
  </sheetViews>
  <sheetFormatPr defaultRowHeight="15" x14ac:dyDescent="0.25"/>
  <cols>
    <col min="1" max="1" width="34.140625" bestFit="1" customWidth="1"/>
    <col min="2" max="2" width="26.28515625" bestFit="1" customWidth="1"/>
    <col min="5" max="5" width="14.85546875" bestFit="1" customWidth="1"/>
  </cols>
  <sheetData>
    <row r="1" spans="1:5" ht="18.75" x14ac:dyDescent="0.3">
      <c r="A1" s="2" t="s">
        <v>62</v>
      </c>
      <c r="B1" s="18">
        <v>44316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1980904.23</v>
      </c>
    </row>
    <row r="4" spans="1:5" x14ac:dyDescent="0.25">
      <c r="A4" s="7" t="s">
        <v>2</v>
      </c>
      <c r="B4" s="8"/>
      <c r="C4" s="8"/>
      <c r="D4" s="8"/>
      <c r="E4" s="9">
        <v>-55840.42</v>
      </c>
    </row>
    <row r="5" spans="1:5" x14ac:dyDescent="0.25">
      <c r="A5" s="7" t="s">
        <v>4</v>
      </c>
      <c r="B5" s="8"/>
      <c r="C5" s="8"/>
      <c r="D5" s="8"/>
      <c r="E5" s="9">
        <v>32957.79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-324500.89</v>
      </c>
    </row>
    <row r="8" spans="1:5" x14ac:dyDescent="0.25">
      <c r="A8" s="7" t="s">
        <v>6</v>
      </c>
      <c r="B8" s="8"/>
      <c r="C8" s="8"/>
      <c r="D8" s="8"/>
      <c r="E8" s="9">
        <v>7113.29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6142.7</v>
      </c>
    </row>
    <row r="11" spans="1:5" x14ac:dyDescent="0.25">
      <c r="A11" s="11" t="s">
        <v>67</v>
      </c>
      <c r="B11" s="21">
        <f>+B1</f>
        <v>44316</v>
      </c>
      <c r="C11" s="12"/>
      <c r="D11" s="12"/>
      <c r="E11" s="13">
        <f>SUM(E3:E10)</f>
        <v>1714032.7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44287</v>
      </c>
      <c r="C15" s="4"/>
      <c r="D15" s="4"/>
      <c r="E15" s="15">
        <v>2719326.87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3184920.03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-4190214.2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44316</v>
      </c>
      <c r="C24" s="12"/>
      <c r="D24" s="12"/>
      <c r="E24" s="17">
        <f>+E15+E18+E21</f>
        <v>1714032.7000000002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44316</v>
      </c>
      <c r="C29" s="4" t="s">
        <v>71</v>
      </c>
      <c r="D29" s="4"/>
      <c r="E29" s="15">
        <v>2246460.36</v>
      </c>
    </row>
    <row r="30" spans="1:5" x14ac:dyDescent="0.25">
      <c r="A30" s="7"/>
      <c r="B30" s="8"/>
      <c r="C30" s="8"/>
      <c r="D30" s="8"/>
      <c r="E30" s="16"/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0</v>
      </c>
      <c r="B32" s="8" t="s">
        <v>23</v>
      </c>
      <c r="C32" s="8"/>
      <c r="D32" s="8"/>
      <c r="E32" s="16">
        <v>-305287.27</v>
      </c>
    </row>
    <row r="33" spans="1:5" x14ac:dyDescent="0.25">
      <c r="A33" s="7"/>
      <c r="B33" s="8" t="s">
        <v>24</v>
      </c>
      <c r="C33" s="8"/>
      <c r="D33" s="8"/>
      <c r="E33" s="16">
        <v>-227101.72</v>
      </c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66</v>
      </c>
      <c r="B35" s="20">
        <v>44316</v>
      </c>
      <c r="C35" s="8"/>
      <c r="D35" s="8"/>
      <c r="E35" s="16">
        <f>SUM(E29:E34)</f>
        <v>1714071.3699999999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11" t="s">
        <v>15</v>
      </c>
      <c r="B37" s="12"/>
      <c r="C37" s="12"/>
      <c r="D37" s="12"/>
      <c r="E37" s="17">
        <f>+E35-E11</f>
        <v>38.669999999925494</v>
      </c>
    </row>
  </sheetData>
  <pageMargins left="0.7" right="0.7" top="0.75" bottom="0.75" header="0.3" footer="0.3"/>
  <pageSetup scale="96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:E38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44165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1345639.11</v>
      </c>
    </row>
    <row r="4" spans="1:5" x14ac:dyDescent="0.25">
      <c r="A4" s="7" t="s">
        <v>2</v>
      </c>
      <c r="B4" s="8"/>
      <c r="C4" s="8"/>
      <c r="D4" s="8"/>
      <c r="E4" s="9">
        <v>-312028.19</v>
      </c>
    </row>
    <row r="5" spans="1:5" x14ac:dyDescent="0.25">
      <c r="A5" s="7" t="s">
        <v>4</v>
      </c>
      <c r="B5" s="8"/>
      <c r="C5" s="8"/>
      <c r="D5" s="8"/>
      <c r="E5" s="9">
        <v>24713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25369.72</v>
      </c>
    </row>
    <row r="11" spans="1:5" x14ac:dyDescent="0.25">
      <c r="A11" s="11" t="s">
        <v>67</v>
      </c>
      <c r="B11" s="21">
        <f>+B1</f>
        <v>44165</v>
      </c>
      <c r="C11" s="12"/>
      <c r="D11" s="12"/>
      <c r="E11" s="13">
        <f>SUM(E3:E10)</f>
        <v>1834208.6800000002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44136</v>
      </c>
      <c r="C15" s="4"/>
      <c r="D15" s="4"/>
      <c r="E15" s="15">
        <v>202951.86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5247383.04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-3616126.22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44165</v>
      </c>
      <c r="C24" s="12"/>
      <c r="D24" s="12"/>
      <c r="E24" s="17">
        <f>+E15+E18+E21</f>
        <v>1834208.6800000002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44165</v>
      </c>
      <c r="C29" s="4" t="s">
        <v>71</v>
      </c>
      <c r="D29" s="4"/>
      <c r="E29" s="15">
        <v>2352896.25</v>
      </c>
    </row>
    <row r="30" spans="1:5" x14ac:dyDescent="0.25">
      <c r="A30" s="7"/>
      <c r="B30" s="20">
        <f>+B29</f>
        <v>44165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86</v>
      </c>
      <c r="C32" s="8"/>
      <c r="D32" s="8"/>
      <c r="E32" s="16">
        <v>-487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-254114.04</v>
      </c>
    </row>
    <row r="34" spans="1:5" x14ac:dyDescent="0.25">
      <c r="A34" s="7"/>
      <c r="B34" s="8" t="s">
        <v>24</v>
      </c>
      <c r="C34" s="8"/>
      <c r="D34" s="8"/>
      <c r="E34" s="16">
        <v>-264086.53000000003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44165</v>
      </c>
      <c r="C36" s="8"/>
      <c r="D36" s="8"/>
      <c r="E36" s="16">
        <f>SUM(E29:E35)</f>
        <v>1834208.68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73</vt:i4>
      </vt:variant>
    </vt:vector>
  </HeadingPairs>
  <TitlesOfParts>
    <vt:vector size="73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Sept 20</vt:lpstr>
      <vt:lpstr>Oct 20</vt:lpstr>
      <vt:lpstr>Dec 20</vt:lpstr>
      <vt:lpstr>Jan 21</vt:lpstr>
      <vt:lpstr>Feb 21</vt:lpstr>
      <vt:lpstr>March 21</vt:lpstr>
      <vt:lpstr>APRIL 21</vt:lpstr>
      <vt:lpstr>Nov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2021-05-12T17:44:46Z</cp:lastPrinted>
  <dcterms:created xsi:type="dcterms:W3CDTF">2015-01-09T14:42:12Z</dcterms:created>
  <dcterms:modified xsi:type="dcterms:W3CDTF">2021-05-12T17:44:55Z</dcterms:modified>
</cp:coreProperties>
</file>