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 yWindow="460" windowWidth="32767" windowHeight="283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<sst xmlns="http://schemas.openxmlformats.org/spreadsheetml/2006/main" count="1059" uniqueCount="341">
  <si>
    <t>2d.</t>
  </si>
  <si>
    <t>Classrooms</t>
  </si>
  <si>
    <t>Permanent</t>
  </si>
  <si>
    <t>2c.</t>
  </si>
  <si>
    <t>4.</t>
  </si>
  <si>
    <t>5.</t>
  </si>
  <si>
    <t>K-5 Center</t>
  </si>
  <si>
    <t>h.</t>
  </si>
  <si>
    <t>j.</t>
  </si>
  <si>
    <t>k.</t>
  </si>
  <si>
    <t>i.</t>
  </si>
  <si>
    <t>l.</t>
  </si>
  <si>
    <t>Consolidate schools; or replace deteriorated facilities.</t>
  </si>
  <si>
    <t>Cost Est.</t>
  </si>
  <si>
    <t>Estimated Costs of these projects will not be included in the FACILITY NEEDS ASSESSMENT TOTAL.</t>
  </si>
  <si>
    <t>sf.</t>
  </si>
  <si>
    <t>PLAN OF SCHOOL ORGANIZATION</t>
  </si>
  <si>
    <t>1.</t>
  </si>
  <si>
    <t>Current Plan</t>
  </si>
  <si>
    <t>2.</t>
  </si>
  <si>
    <t>SCHOOL CENTERS</t>
  </si>
  <si>
    <t>Secondary</t>
  </si>
  <si>
    <t>a.</t>
  </si>
  <si>
    <t>b.</t>
  </si>
  <si>
    <t>Middle</t>
  </si>
  <si>
    <t>3.</t>
  </si>
  <si>
    <t>Elementary</t>
  </si>
  <si>
    <t>c.</t>
  </si>
  <si>
    <t>d.</t>
  </si>
  <si>
    <t>e.</t>
  </si>
  <si>
    <t>f.</t>
  </si>
  <si>
    <t>g.</t>
  </si>
  <si>
    <t>Construct:</t>
  </si>
  <si>
    <t>Standard Classrooms</t>
  </si>
  <si>
    <t>2a.</t>
  </si>
  <si>
    <t>administrative areas, auditoriums, and gymnasiums.</t>
  </si>
  <si>
    <t>2b.</t>
  </si>
  <si>
    <t>CAPITAL CONSTRUCTION PRIORITIES (Regardless of Schedule)</t>
  </si>
  <si>
    <t>projects constructed in phases.</t>
  </si>
  <si>
    <t xml:space="preserve">Permanent </t>
  </si>
  <si>
    <t>9-12 Center</t>
  </si>
  <si>
    <t>6-8 Center</t>
  </si>
  <si>
    <t>Status</t>
  </si>
  <si>
    <t>Organization</t>
  </si>
  <si>
    <t>Eff. %</t>
  </si>
  <si>
    <t>m.</t>
  </si>
  <si>
    <t>n.</t>
  </si>
  <si>
    <t>1b.</t>
  </si>
  <si>
    <t>consolidate schools; or replace deteriorated facilities.</t>
  </si>
  <si>
    <t>Long Range Plan</t>
  </si>
  <si>
    <t>1a.</t>
  </si>
  <si>
    <t>1c.</t>
  </si>
  <si>
    <t>1d.</t>
  </si>
  <si>
    <t>auditoriums and gymnasiums.</t>
  </si>
  <si>
    <t>f</t>
  </si>
  <si>
    <t>DISTRICT NEED</t>
  </si>
  <si>
    <t>BOONE COUNTY SCHOOLS DISTRICT FACILITY PLAN</t>
  </si>
  <si>
    <t>2e.</t>
  </si>
  <si>
    <t xml:space="preserve">KBE APPROVAL DATE: </t>
  </si>
  <si>
    <t xml:space="preserve">NEXT DFP DUE: </t>
  </si>
  <si>
    <t>Construct new 600-student elementary school</t>
  </si>
  <si>
    <t>New Elementary School (located on Ballyshannon campus)</t>
  </si>
  <si>
    <t>o.</t>
  </si>
  <si>
    <t>815/622</t>
  </si>
  <si>
    <t>1e.</t>
  </si>
  <si>
    <t xml:space="preserve"> Kentucky Building Code.</t>
  </si>
  <si>
    <t>1f.</t>
  </si>
  <si>
    <t xml:space="preserve">requirements of the Kentucky Building Code. </t>
  </si>
  <si>
    <t>2f.</t>
  </si>
  <si>
    <t>6.</t>
  </si>
  <si>
    <t>7.</t>
  </si>
  <si>
    <t>8.</t>
  </si>
  <si>
    <t>Resource Rooms</t>
  </si>
  <si>
    <t xml:space="preserve">Classrooms </t>
  </si>
  <si>
    <t>9.</t>
  </si>
  <si>
    <t>10.</t>
  </si>
  <si>
    <t>11.</t>
  </si>
  <si>
    <t>12.</t>
  </si>
  <si>
    <t>13.</t>
  </si>
  <si>
    <t>14.</t>
  </si>
  <si>
    <t>Fieldhouse</t>
  </si>
  <si>
    <t>15.</t>
  </si>
  <si>
    <t>16.</t>
  </si>
  <si>
    <t>Steeplechase Campus</t>
  </si>
  <si>
    <t>Central Office</t>
  </si>
  <si>
    <t>9th Grade Center Addition</t>
  </si>
  <si>
    <t>sf</t>
  </si>
  <si>
    <t>2007, '13</t>
  </si>
  <si>
    <t>1992, '04, '15</t>
  </si>
  <si>
    <t>1993, '02</t>
  </si>
  <si>
    <t>1979, '05</t>
  </si>
  <si>
    <t>1988, '09</t>
  </si>
  <si>
    <t>1952, '57, '83, '00, '06</t>
  </si>
  <si>
    <t>1969, '86, '00, '02, '10</t>
  </si>
  <si>
    <t>1962, '66, '93</t>
  </si>
  <si>
    <t>1964, '66, '04</t>
  </si>
  <si>
    <t>1939, '79, '85, '00</t>
  </si>
  <si>
    <t>1931, '57, '00</t>
  </si>
  <si>
    <t>1971, '87, '98, '04</t>
  </si>
  <si>
    <t>2010, '13</t>
  </si>
  <si>
    <t>2006, '08</t>
  </si>
  <si>
    <t>1920, '61, '79, '87, '90, '91, '01</t>
  </si>
  <si>
    <t>2000, '06</t>
  </si>
  <si>
    <t>1968, '87, '96, '04</t>
  </si>
  <si>
    <t>1990, '97, '05</t>
  </si>
  <si>
    <t>1962, '72, '87, '01</t>
  </si>
  <si>
    <t>1998, '01</t>
  </si>
  <si>
    <t>New Central Operations Hub (on Stephens Campus)</t>
  </si>
  <si>
    <t>New Bus Lot for 150 buses</t>
  </si>
  <si>
    <t xml:space="preserve">Locally Identified Career and Tech. Education Allowance </t>
  </si>
  <si>
    <t xml:space="preserve">Locally Identified Program Allowance </t>
  </si>
  <si>
    <t xml:space="preserve">Fieldhouse </t>
  </si>
  <si>
    <t>Science Classrooms</t>
  </si>
  <si>
    <t>Media Center Addition</t>
  </si>
  <si>
    <t>Resource Room</t>
  </si>
  <si>
    <t>Computer Classroom</t>
  </si>
  <si>
    <t>Media Center addition</t>
  </si>
  <si>
    <t>Cafeteria addition</t>
  </si>
  <si>
    <t>Preschool Classrooms</t>
  </si>
  <si>
    <t>Kitchen addition</t>
  </si>
  <si>
    <t>17.</t>
  </si>
  <si>
    <t>18.</t>
  </si>
  <si>
    <t>19.</t>
  </si>
  <si>
    <t>20.</t>
  </si>
  <si>
    <t>21.</t>
  </si>
  <si>
    <t>22.</t>
  </si>
  <si>
    <t>Locally Identified Program Allowance (2 Science)</t>
  </si>
  <si>
    <t>1952, '57, '83, '00, '06, '20</t>
  </si>
  <si>
    <t>Under 30 - Over 15 Years '00,'06</t>
  </si>
  <si>
    <t>Under 30 - Over 15 Years '07</t>
  </si>
  <si>
    <t>Expanded parking / site acquisition</t>
  </si>
  <si>
    <t>1952, '57, '83, '00, '06,'20</t>
  </si>
  <si>
    <t>2000, '04,</t>
  </si>
  <si>
    <t>1930's</t>
  </si>
  <si>
    <t>Over 30 Years - '52, '57, '83</t>
  </si>
  <si>
    <t>Over 30 Years - '79</t>
  </si>
  <si>
    <t>Over 30 Years - 30's, '57</t>
  </si>
  <si>
    <t>Over 30 Years - '52,'57,'83</t>
  </si>
  <si>
    <t>Over 30 Years - 30's,'57</t>
  </si>
  <si>
    <t>Over 30 Years - '69, '86</t>
  </si>
  <si>
    <t>Over 30 Years - '92</t>
  </si>
  <si>
    <t>Over 30 Years - '71</t>
  </si>
  <si>
    <t>Over 30 Years - '93</t>
  </si>
  <si>
    <t>Under 30, Over 15 Years - '04</t>
  </si>
  <si>
    <t>Under 30, Over 15 Years - '05</t>
  </si>
  <si>
    <t>Under 30, Over 15 Years - '02</t>
  </si>
  <si>
    <t>Under 30, Over 15 Years - '00</t>
  </si>
  <si>
    <t>Over 30 Years - '88</t>
  </si>
  <si>
    <t>Under 30, Over 15 Years - '09</t>
  </si>
  <si>
    <t>Over 30 Years - '31, '57</t>
  </si>
  <si>
    <t>Under 30, Over 15 Years - '98, '04</t>
  </si>
  <si>
    <t>Over 30 Years - '62, '66, '93</t>
  </si>
  <si>
    <t>Over 30 Years - '64, '66</t>
  </si>
  <si>
    <t>Over 30 Years - '39, '79, '85</t>
  </si>
  <si>
    <t>Under 30, Over 15 Years - '98, '01</t>
  </si>
  <si>
    <t>Over 30 Years - '20, '61, '79, '87, '90, '91</t>
  </si>
  <si>
    <t>Over 30 Years - '86</t>
  </si>
  <si>
    <t>Under 30, Over 15 Years - '01</t>
  </si>
  <si>
    <t>Under 30, Over 15 Years - '00, '06</t>
  </si>
  <si>
    <t>Under 30, Over 15 Years - '96, '04</t>
  </si>
  <si>
    <t>Over 30 Years - '68, '87</t>
  </si>
  <si>
    <t>Over 30 Years - '90</t>
  </si>
  <si>
    <t>Under 30, Over 15 Years - '97, '05</t>
  </si>
  <si>
    <t>Over 30 Years - '62, '72, '87</t>
  </si>
  <si>
    <t>Less than 15 Years - '20</t>
  </si>
  <si>
    <t>To house Food Service, central storage / warehouse</t>
  </si>
  <si>
    <t>Under 30, Over 15 Years - '00, '02</t>
  </si>
  <si>
    <t>Less than 15 Years - '10</t>
  </si>
  <si>
    <t>Under 30, Over 15 Years - '07</t>
  </si>
  <si>
    <t>Less than 15 Years - '13</t>
  </si>
  <si>
    <t>Less than 15 Years - '15</t>
  </si>
  <si>
    <t>Less than 15 Years - '04</t>
  </si>
  <si>
    <t>Under 30, Over 15 Years - '10, '13</t>
  </si>
  <si>
    <t>Under 30, Over 15 Years - '06, '08</t>
  </si>
  <si>
    <t>Less than 15 Years - '21</t>
  </si>
  <si>
    <t>Less than 15 Years - '12</t>
  </si>
  <si>
    <t>1973, '00, '09</t>
  </si>
  <si>
    <t>Rise Academy (A5 Center) Located within Florence ES</t>
  </si>
  <si>
    <t>na / na</t>
  </si>
  <si>
    <t xml:space="preserve">203 / </t>
  </si>
  <si>
    <t>to become a</t>
  </si>
  <si>
    <t>1452/1136</t>
  </si>
  <si>
    <t>1358/1300</t>
  </si>
  <si>
    <t>1898/1789</t>
  </si>
  <si>
    <t>687/600</t>
  </si>
  <si>
    <t>842/900</t>
  </si>
  <si>
    <t>980/916</t>
  </si>
  <si>
    <t>1087/1045</t>
  </si>
  <si>
    <t>842/653</t>
  </si>
  <si>
    <t>681/650</t>
  </si>
  <si>
    <t>622/875</t>
  </si>
  <si>
    <t>468/662</t>
  </si>
  <si>
    <t>591/675</t>
  </si>
  <si>
    <t>200/326</t>
  </si>
  <si>
    <t>762/900</t>
  </si>
  <si>
    <t>740/850</t>
  </si>
  <si>
    <t>793/779</t>
  </si>
  <si>
    <t>402/775</t>
  </si>
  <si>
    <t>632/750</t>
  </si>
  <si>
    <t>482/830</t>
  </si>
  <si>
    <t>595/700</t>
  </si>
  <si>
    <t>474/618</t>
  </si>
  <si>
    <t>1931, '57</t>
  </si>
  <si>
    <t>Boone County High School (A1 Center)</t>
  </si>
  <si>
    <t>Conner High School (A1 Center)</t>
  </si>
  <si>
    <t>Jones Middle School (A1 Center)</t>
  </si>
  <si>
    <t>(to serve Collins, Florence, Ockerman and Yealey Elementary Schools)</t>
  </si>
  <si>
    <t>Under 30, Over 15 Years - '92, '04</t>
  </si>
  <si>
    <t>Goodridge Elementary School (A1 Center)</t>
  </si>
  <si>
    <t>Cooper High School (A1 Center)</t>
  </si>
  <si>
    <t xml:space="preserve">Boone County Area Tech. Center (C2 Center) </t>
  </si>
  <si>
    <t>Camp Ernst Middle School (A1 Center)</t>
  </si>
  <si>
    <t>Conner Middle School (A1 Center)</t>
  </si>
  <si>
    <t>Gray Middle School (A1 Center)</t>
  </si>
  <si>
    <t>Ockerman Middle School (A1 Center)</t>
  </si>
  <si>
    <t>Burlington Elementary School (A1 Center)</t>
  </si>
  <si>
    <t>Collins Elementary School (A1 Center)</t>
  </si>
  <si>
    <t>Erpenbeck Elementary School (A1 Center)</t>
  </si>
  <si>
    <t>Florence Elementary School (A1 Center)</t>
  </si>
  <si>
    <t>Kelly Elementary School (A1 Center)</t>
  </si>
  <si>
    <t>Longbranch Elementary School (A1 Center)</t>
  </si>
  <si>
    <t>Mann Elementary School (A1 Center)</t>
  </si>
  <si>
    <t>New Haven Elementary School (A1 Center)</t>
  </si>
  <si>
    <t>North Pointe Elementary School (A1 Center)</t>
  </si>
  <si>
    <t>Ockerman Elementary School (A1 Center)</t>
  </si>
  <si>
    <t>Stephens Elementary School (A1 Center)</t>
  </si>
  <si>
    <t>Thornwilde Elementary School (A1 Center)</t>
  </si>
  <si>
    <t>Yealey Elementary School (A1 Center)</t>
  </si>
  <si>
    <t>(located within Florence Elementary School)</t>
  </si>
  <si>
    <t>Ralph Rush Professional Development Center</t>
  </si>
  <si>
    <t>Under 30, Over 15 Years - '10</t>
  </si>
  <si>
    <t>23.</t>
  </si>
  <si>
    <t>(converting 5,000 sf former Band Room plus adding 5,000 sf)</t>
  </si>
  <si>
    <t>1339/1069</t>
  </si>
  <si>
    <t>606/725</t>
  </si>
  <si>
    <t>660/900</t>
  </si>
  <si>
    <t>715/728</t>
  </si>
  <si>
    <t>PS-5 Center</t>
  </si>
  <si>
    <t>Rise Academy (A5 Center)</t>
  </si>
  <si>
    <t>Located within Florence Elementary</t>
  </si>
  <si>
    <t>Construct new 750-student middle school</t>
  </si>
  <si>
    <t>PS-5, 6-8, 6-12, 9-12</t>
  </si>
  <si>
    <t>PS, PS-5, K-5, 6-8, 6-12, 9-12</t>
  </si>
  <si>
    <r>
      <rPr>
        <b/>
        <sz val="10"/>
        <color indexed="8"/>
        <rFont val="Times New Roman"/>
        <family val="1"/>
      </rPr>
      <t xml:space="preserve">2025 </t>
    </r>
    <r>
      <rPr>
        <sz val="10"/>
        <color indexed="8"/>
        <rFont val="Times New Roman"/>
        <family val="1"/>
      </rPr>
      <t xml:space="preserve">Student </t>
    </r>
    <r>
      <rPr>
        <u val="single"/>
        <sz val="10"/>
        <color indexed="8"/>
        <rFont val="Times New Roman"/>
        <family val="1"/>
      </rPr>
      <t xml:space="preserve">Enrollment </t>
    </r>
    <r>
      <rPr>
        <sz val="10"/>
        <color indexed="8"/>
        <rFont val="Times New Roman"/>
        <family val="1"/>
      </rPr>
      <t>Capacity</t>
    </r>
  </si>
  <si>
    <r>
      <t>Conner High School</t>
    </r>
    <r>
      <rPr>
        <sz val="11"/>
        <color indexed="8"/>
        <rFont val="Times New Roman"/>
        <family val="1"/>
      </rPr>
      <t xml:space="preserve"> </t>
    </r>
    <r>
      <rPr>
        <sz val="10"/>
        <color indexed="8"/>
        <rFont val="Times New Roman"/>
        <family val="1"/>
      </rPr>
      <t>(A1 Center)</t>
    </r>
  </si>
  <si>
    <t xml:space="preserve">Ryle High School (A1 Center)    </t>
  </si>
  <si>
    <t>6-12 Center</t>
  </si>
  <si>
    <t>Ignite Institute (A2 Center)</t>
  </si>
  <si>
    <t>Ballyshannon Middle School (A1 Center)</t>
  </si>
  <si>
    <t>Steeplechase Elementary School (A1 Center)</t>
  </si>
  <si>
    <t>CAPITAL CONSTRUCTION PRIORITIES (Schedule within the 2022-2024 Biennium)</t>
  </si>
  <si>
    <r>
      <t>New construction</t>
    </r>
    <r>
      <rPr>
        <sz val="8"/>
        <color indexed="8"/>
        <rFont val="Times New Roman"/>
        <family val="1"/>
      </rPr>
      <t xml:space="preserve"> to meet student capacity; further implementation of established programs; or complete approved  </t>
    </r>
  </si>
  <si>
    <r>
      <t>New construction</t>
    </r>
    <r>
      <rPr>
        <sz val="8"/>
        <color indexed="8"/>
        <rFont val="Times New Roman"/>
        <family val="1"/>
      </rPr>
      <t xml:space="preserve"> to replace inadequate spaces; expand existing or new buildings for educational purposes; </t>
    </r>
  </si>
  <si>
    <r>
      <t>Major renovation/additions of educational facilities;</t>
    </r>
    <r>
      <rPr>
        <sz val="8"/>
        <color indexed="8"/>
        <rFont val="Times New Roman"/>
        <family val="1"/>
      </rPr>
      <t xml:space="preserve"> including expansions, kitchens, cafeterias, libraries, </t>
    </r>
  </si>
  <si>
    <r>
      <t xml:space="preserve">KERA Strands New Additions:  </t>
    </r>
    <r>
      <rPr>
        <sz val="9"/>
        <color indexed="8"/>
        <rFont val="Times New Roman"/>
        <family val="1"/>
      </rPr>
      <t>Preschool, SBDM Office &amp; Conf., Fam. Res.</t>
    </r>
  </si>
  <si>
    <r>
      <t>Renovation to upgrade all existing facilities</t>
    </r>
    <r>
      <rPr>
        <sz val="8"/>
        <color indexed="8"/>
        <rFont val="Times New Roman"/>
        <family val="1"/>
      </rPr>
      <t xml:space="preserve"> to meet the most current life safety requirements of the</t>
    </r>
  </si>
  <si>
    <r>
      <rPr>
        <b/>
        <sz val="10"/>
        <color indexed="8"/>
        <rFont val="Times New Roman"/>
        <family val="1"/>
      </rPr>
      <t>1952, 1957</t>
    </r>
    <r>
      <rPr>
        <sz val="10"/>
        <color indexed="8"/>
        <rFont val="Times New Roman"/>
        <family val="1"/>
      </rPr>
      <t xml:space="preserve">  Renovation to include security and camera upgrades</t>
    </r>
  </si>
  <si>
    <r>
      <rPr>
        <b/>
        <sz val="10"/>
        <color indexed="8"/>
        <rFont val="Times New Roman"/>
        <family val="1"/>
      </rPr>
      <t>1979</t>
    </r>
    <r>
      <rPr>
        <sz val="10"/>
        <color indexed="8"/>
        <rFont val="Times New Roman"/>
        <family val="1"/>
      </rPr>
      <t xml:space="preserve"> Renovation to include security and camera upgrades</t>
    </r>
  </si>
  <si>
    <r>
      <t xml:space="preserve">Renovation to upgrade all existing facilities </t>
    </r>
    <r>
      <rPr>
        <sz val="8"/>
        <color indexed="8"/>
        <rFont val="Times New Roman"/>
        <family val="1"/>
      </rPr>
      <t>to meet the most current handicapped accessibility</t>
    </r>
  </si>
  <si>
    <r>
      <t>New construction</t>
    </r>
    <r>
      <rPr>
        <sz val="8"/>
        <color indexed="8"/>
        <rFont val="Times New Roman"/>
        <family val="1"/>
      </rPr>
      <t xml:space="preserve"> to meet student capacity; further implementation of established programs; or complete approved </t>
    </r>
  </si>
  <si>
    <r>
      <t>Major renovation/additions</t>
    </r>
    <r>
      <rPr>
        <sz val="10"/>
        <color indexed="8"/>
        <rFont val="Times New Roman"/>
        <family val="1"/>
      </rPr>
      <t xml:space="preserve"> </t>
    </r>
    <r>
      <rPr>
        <b/>
        <sz val="10"/>
        <color indexed="8"/>
        <rFont val="Times New Roman"/>
        <family val="1"/>
      </rPr>
      <t>of educational facilities</t>
    </r>
    <r>
      <rPr>
        <sz val="10"/>
        <color indexed="8"/>
        <rFont val="Times New Roman"/>
        <family val="1"/>
      </rPr>
      <t>;</t>
    </r>
    <r>
      <rPr>
        <sz val="8"/>
        <color indexed="8"/>
        <rFont val="Times New Roman"/>
        <family val="1"/>
      </rPr>
      <t xml:space="preserve"> including expansions, kitchens, cafeterias, libraries, </t>
    </r>
  </si>
  <si>
    <r>
      <rPr>
        <b/>
        <sz val="10"/>
        <color indexed="8"/>
        <rFont val="Times New Roman"/>
        <family val="1"/>
      </rPr>
      <t xml:space="preserve">2000, 2006  </t>
    </r>
    <r>
      <rPr>
        <sz val="10"/>
        <color indexed="8"/>
        <rFont val="Times New Roman"/>
        <family val="1"/>
      </rPr>
      <t>Roofing</t>
    </r>
  </si>
  <si>
    <r>
      <rPr>
        <b/>
        <sz val="10"/>
        <color indexed="8"/>
        <rFont val="Times New Roman"/>
        <family val="1"/>
      </rPr>
      <t>1969</t>
    </r>
    <r>
      <rPr>
        <sz val="10"/>
        <color indexed="8"/>
        <rFont val="Times New Roman"/>
        <family val="1"/>
      </rPr>
      <t xml:space="preserve">  Renovation to include; Convert old Locker Room to 2 Classrooms. </t>
    </r>
    <r>
      <rPr>
        <b/>
        <sz val="10"/>
        <color indexed="8"/>
        <rFont val="Times New Roman"/>
        <family val="1"/>
      </rPr>
      <t>1969, 1986</t>
    </r>
    <r>
      <rPr>
        <sz val="10"/>
        <color indexed="8"/>
        <rFont val="Times New Roman"/>
        <family val="1"/>
      </rPr>
      <t xml:space="preserve"> Renovation to include; HVAC improvements;  roofing, LED lighting for building and site; paving / sealing / concrete walks</t>
    </r>
  </si>
  <si>
    <r>
      <rPr>
        <b/>
        <sz val="10"/>
        <color indexed="8"/>
        <rFont val="Times New Roman"/>
        <family val="1"/>
      </rPr>
      <t>2004</t>
    </r>
    <r>
      <rPr>
        <sz val="10"/>
        <color indexed="8"/>
        <rFont val="Times New Roman"/>
        <family val="1"/>
      </rPr>
      <t xml:space="preserve">  HVAC</t>
    </r>
  </si>
  <si>
    <r>
      <rPr>
        <b/>
        <sz val="10"/>
        <color indexed="8"/>
        <rFont val="Times New Roman"/>
        <family val="1"/>
      </rPr>
      <t>2002</t>
    </r>
    <r>
      <rPr>
        <sz val="10"/>
        <color indexed="8"/>
        <rFont val="Times New Roman"/>
        <family val="1"/>
      </rPr>
      <t xml:space="preserve">  Roofing, HVAC</t>
    </r>
  </si>
  <si>
    <r>
      <rPr>
        <b/>
        <sz val="10"/>
        <color indexed="8"/>
        <rFont val="Times New Roman"/>
        <family val="1"/>
      </rPr>
      <t>2009</t>
    </r>
    <r>
      <rPr>
        <sz val="10"/>
        <color indexed="8"/>
        <rFont val="Times New Roman"/>
        <family val="1"/>
      </rPr>
      <t xml:space="preserve">  Roofing</t>
    </r>
  </si>
  <si>
    <r>
      <rPr>
        <b/>
        <sz val="10"/>
        <color indexed="8"/>
        <rFont val="Times New Roman"/>
        <family val="1"/>
      </rPr>
      <t xml:space="preserve">1998 </t>
    </r>
    <r>
      <rPr>
        <sz val="10"/>
        <color indexed="8"/>
        <rFont val="Times New Roman"/>
        <family val="1"/>
      </rPr>
      <t xml:space="preserve"> Roof painting;  </t>
    </r>
    <r>
      <rPr>
        <b/>
        <sz val="10"/>
        <color indexed="8"/>
        <rFont val="Times New Roman"/>
        <family val="1"/>
      </rPr>
      <t>2001</t>
    </r>
    <r>
      <rPr>
        <sz val="10"/>
        <color indexed="8"/>
        <rFont val="Times New Roman"/>
        <family val="1"/>
      </rPr>
      <t xml:space="preserve">  roof</t>
    </r>
  </si>
  <si>
    <r>
      <rPr>
        <b/>
        <sz val="10"/>
        <color indexed="8"/>
        <rFont val="Times New Roman"/>
        <family val="1"/>
      </rPr>
      <t>2004</t>
    </r>
    <r>
      <rPr>
        <sz val="10"/>
        <color indexed="8"/>
        <rFont val="Times New Roman"/>
        <family val="1"/>
      </rPr>
      <t xml:space="preserve">  Roofing</t>
    </r>
  </si>
  <si>
    <r>
      <rPr>
        <b/>
        <sz val="10"/>
        <color indexed="8"/>
        <rFont val="Times New Roman"/>
        <family val="1"/>
      </rPr>
      <t xml:space="preserve">2000, 2006  </t>
    </r>
    <r>
      <rPr>
        <sz val="10"/>
        <color indexed="8"/>
        <rFont val="Times New Roman"/>
        <family val="1"/>
      </rPr>
      <t>HVAC, roofing</t>
    </r>
  </si>
  <si>
    <r>
      <rPr>
        <b/>
        <sz val="10"/>
        <color indexed="8"/>
        <rFont val="Times New Roman"/>
        <family val="1"/>
      </rPr>
      <t>KERA Strands new additions</t>
    </r>
    <r>
      <rPr>
        <sz val="10"/>
        <color indexed="8"/>
        <rFont val="Times New Roman"/>
        <family val="1"/>
      </rPr>
      <t>; Preschool, SBDM Office &amp; Conference, Fam. Res.</t>
    </r>
  </si>
  <si>
    <r>
      <t xml:space="preserve">Renovation to upgrade all existing facilities </t>
    </r>
    <r>
      <rPr>
        <sz val="8"/>
        <color indexed="8"/>
        <rFont val="Times New Roman"/>
        <family val="1"/>
      </rPr>
      <t xml:space="preserve">to meet the most current handicapped accessibility </t>
    </r>
  </si>
  <si>
    <r>
      <rPr>
        <b/>
        <sz val="10"/>
        <color indexed="8"/>
        <rFont val="Times New Roman"/>
        <family val="1"/>
      </rPr>
      <t xml:space="preserve">Construction of non-educational additions </t>
    </r>
    <r>
      <rPr>
        <sz val="8"/>
        <color indexed="8"/>
        <rFont val="Times New Roman"/>
        <family val="1"/>
      </rPr>
      <t xml:space="preserve">or expansions including; kitchen, cafeterias, administrative areas, </t>
    </r>
  </si>
  <si>
    <r>
      <rPr>
        <b/>
        <sz val="10"/>
        <color indexed="8"/>
        <rFont val="Times New Roman"/>
        <family val="1"/>
      </rPr>
      <t>Management support areas</t>
    </r>
    <r>
      <rPr>
        <sz val="10"/>
        <color indexed="8"/>
        <rFont val="Times New Roman"/>
        <family val="1"/>
      </rPr>
      <t>;</t>
    </r>
    <r>
      <rPr>
        <sz val="8"/>
        <color indexed="8"/>
        <rFont val="Times New Roman"/>
        <family val="1"/>
      </rPr>
      <t xml:space="preserve"> Construct, acquisition, or renovation of central offices, bus garages, or central stores</t>
    </r>
  </si>
  <si>
    <r>
      <rPr>
        <b/>
        <sz val="10"/>
        <color indexed="8"/>
        <rFont val="Times New Roman"/>
        <family val="1"/>
      </rPr>
      <t>Discretionary Construction Projects</t>
    </r>
    <r>
      <rPr>
        <sz val="10"/>
        <color indexed="8"/>
        <rFont val="Times New Roman"/>
        <family val="1"/>
      </rPr>
      <t>;</t>
    </r>
    <r>
      <rPr>
        <sz val="8"/>
        <color indexed="8"/>
        <rFont val="Times New Roman"/>
        <family val="1"/>
      </rPr>
      <t xml:space="preserve"> Functional Centers; Improvements by new construction or renovation. </t>
    </r>
  </si>
  <si>
    <r>
      <rPr>
        <b/>
        <sz val="10"/>
        <color indexed="8"/>
        <rFont val="Times New Roman"/>
        <family val="1"/>
      </rPr>
      <t xml:space="preserve">2020  </t>
    </r>
    <r>
      <rPr>
        <sz val="10"/>
        <color indexed="8"/>
        <rFont val="Times New Roman"/>
        <family val="1"/>
      </rPr>
      <t>Paving / sealing / concrete walks,</t>
    </r>
  </si>
  <si>
    <r>
      <rPr>
        <b/>
        <sz val="10"/>
        <color indexed="8"/>
        <rFont val="Times New Roman"/>
        <family val="1"/>
      </rPr>
      <t xml:space="preserve">2013 </t>
    </r>
    <r>
      <rPr>
        <sz val="10"/>
        <color indexed="8"/>
        <rFont val="Times New Roman"/>
        <family val="1"/>
      </rPr>
      <t xml:space="preserve"> Paving / sealing / concrete walks</t>
    </r>
  </si>
  <si>
    <r>
      <rPr>
        <b/>
        <sz val="10"/>
        <color indexed="8"/>
        <rFont val="Times New Roman"/>
        <family val="1"/>
      </rPr>
      <t xml:space="preserve">2004 </t>
    </r>
    <r>
      <rPr>
        <sz val="10"/>
        <color indexed="8"/>
        <rFont val="Times New Roman"/>
        <family val="1"/>
      </rPr>
      <t xml:space="preserve"> Paving / sealing / concrete walks</t>
    </r>
  </si>
  <si>
    <r>
      <rPr>
        <b/>
        <sz val="10"/>
        <color indexed="8"/>
        <rFont val="Times New Roman"/>
        <family val="1"/>
      </rPr>
      <t xml:space="preserve">2013  </t>
    </r>
    <r>
      <rPr>
        <sz val="10"/>
        <color indexed="8"/>
        <rFont val="Times New Roman"/>
        <family val="1"/>
      </rPr>
      <t>Paving / sealing / concrete walks</t>
    </r>
  </si>
  <si>
    <r>
      <rPr>
        <b/>
        <sz val="10"/>
        <color indexed="8"/>
        <rFont val="Times New Roman"/>
        <family val="1"/>
      </rPr>
      <t xml:space="preserve">2021  </t>
    </r>
    <r>
      <rPr>
        <sz val="10"/>
        <color indexed="8"/>
        <rFont val="Times New Roman"/>
        <family val="1"/>
      </rPr>
      <t>Paving / sealing / concrete walks</t>
    </r>
  </si>
  <si>
    <t>CAPITAL CONSTRUCTION PRIORITIES (Schedule after the 2022-2024 Biennium)</t>
  </si>
  <si>
    <t>Construct new 300-student Early Childhood Center</t>
  </si>
  <si>
    <r>
      <rPr>
        <b/>
        <sz val="10"/>
        <color indexed="8"/>
        <rFont val="Times New Roman"/>
        <family val="1"/>
      </rPr>
      <t xml:space="preserve">2000 </t>
    </r>
    <r>
      <rPr>
        <sz val="10"/>
        <color indexed="8"/>
        <rFont val="Times New Roman"/>
        <family val="1"/>
      </rPr>
      <t xml:space="preserve"> Renovation to include; HVAC upgrades</t>
    </r>
  </si>
  <si>
    <r>
      <rPr>
        <b/>
        <sz val="10"/>
        <color indexed="8"/>
        <rFont val="Times New Roman"/>
        <family val="1"/>
      </rPr>
      <t>1971</t>
    </r>
    <r>
      <rPr>
        <sz val="10"/>
        <color indexed="8"/>
        <rFont val="Times New Roman"/>
        <family val="1"/>
      </rPr>
      <t xml:space="preserve">  Renovation to include; HVAC: ventilation, exhaust system, rooftop units; site lighting; LED lighting for building and site; roofing; paving / sealing / concrete walks, concrete repairs</t>
    </r>
  </si>
  <si>
    <r>
      <rPr>
        <b/>
        <sz val="10"/>
        <color indexed="8"/>
        <rFont val="Times New Roman"/>
        <family val="1"/>
      </rPr>
      <t>1962, 1966, 1993</t>
    </r>
    <r>
      <rPr>
        <sz val="10"/>
        <color indexed="8"/>
        <rFont val="Times New Roman"/>
        <family val="1"/>
      </rPr>
      <t xml:space="preserve">  Major Renovation to include; Electrical, HVAC and plumbing upgrades; site lighting; ceilings; renovation of restrooms; doors and hardware; LED lighting for building and site; roofing; renovation / maintenance of existing paving areas, sealing, concrete walks</t>
    </r>
  </si>
  <si>
    <r>
      <rPr>
        <b/>
        <sz val="10"/>
        <color indexed="8"/>
        <rFont val="Times New Roman"/>
        <family val="1"/>
      </rPr>
      <t>2005</t>
    </r>
    <r>
      <rPr>
        <sz val="10"/>
        <color indexed="8"/>
        <rFont val="Times New Roman"/>
        <family val="1"/>
      </rPr>
      <t xml:space="preserve">  HVAC; roofing</t>
    </r>
  </si>
  <si>
    <r>
      <rPr>
        <b/>
        <sz val="10"/>
        <color indexed="8"/>
        <rFont val="Times New Roman"/>
        <family val="1"/>
      </rPr>
      <t>1979</t>
    </r>
    <r>
      <rPr>
        <sz val="10"/>
        <color indexed="8"/>
        <rFont val="Times New Roman"/>
        <family val="1"/>
      </rPr>
      <t xml:space="preserve">  Renovation to include; HVAC: pumps, gym units, cabinet heaters, exhaust, domestic water heaters; roofing; LED lighting for building and site</t>
    </r>
  </si>
  <si>
    <r>
      <rPr>
        <b/>
        <sz val="10"/>
        <color indexed="8"/>
        <rFont val="Times New Roman"/>
        <family val="1"/>
      </rPr>
      <t>2004</t>
    </r>
    <r>
      <rPr>
        <sz val="10"/>
        <color indexed="8"/>
        <rFont val="Times New Roman"/>
        <family val="1"/>
      </rPr>
      <t xml:space="preserve">  HVAC controls; roofing</t>
    </r>
  </si>
  <si>
    <r>
      <rPr>
        <b/>
        <sz val="10"/>
        <color indexed="8"/>
        <rFont val="Times New Roman"/>
        <family val="1"/>
      </rPr>
      <t>1939, 1979, 1985</t>
    </r>
    <r>
      <rPr>
        <sz val="10"/>
        <color indexed="8"/>
        <rFont val="Times New Roman"/>
        <family val="1"/>
      </rPr>
      <t xml:space="preserve">  Renovation to include; HVAC: Heat pumps, geo pumps, controls, Geothermal vault update, domestic water heaters; LED lighting for building and site; paving / sealing / concrete walks</t>
    </r>
  </si>
  <si>
    <r>
      <rPr>
        <b/>
        <sz val="10"/>
        <color indexed="8"/>
        <rFont val="Times New Roman"/>
        <family val="1"/>
      </rPr>
      <t xml:space="preserve">2000  </t>
    </r>
    <r>
      <rPr>
        <sz val="10"/>
        <color indexed="8"/>
        <rFont val="Times New Roman"/>
        <family val="1"/>
      </rPr>
      <t>HVAC: Heat pumps, controls</t>
    </r>
  </si>
  <si>
    <r>
      <rPr>
        <b/>
        <sz val="10"/>
        <color indexed="8"/>
        <rFont val="Times New Roman"/>
        <family val="1"/>
      </rPr>
      <t>1988</t>
    </r>
    <r>
      <rPr>
        <sz val="10"/>
        <color indexed="8"/>
        <rFont val="Times New Roman"/>
        <family val="1"/>
      </rPr>
      <t xml:space="preserve">  Renovation to include; HVAC: controls and classrooms units; LED lighting for building and site; playground improvements; paving / sealing / concrete walks</t>
    </r>
  </si>
  <si>
    <r>
      <rPr>
        <b/>
        <sz val="10"/>
        <color indexed="8"/>
        <rFont val="Times New Roman"/>
        <family val="1"/>
      </rPr>
      <t xml:space="preserve">1931, 1957 </t>
    </r>
    <r>
      <rPr>
        <sz val="10"/>
        <color indexed="8"/>
        <rFont val="Times New Roman"/>
        <family val="1"/>
      </rPr>
      <t xml:space="preserve"> HVAC; roofing, LED lighting for building and site; paving / sealing / concrete walks, </t>
    </r>
  </si>
  <si>
    <r>
      <rPr>
        <b/>
        <sz val="10"/>
        <color indexed="8"/>
        <rFont val="Times New Roman"/>
        <family val="1"/>
      </rPr>
      <t xml:space="preserve">1986 </t>
    </r>
    <r>
      <rPr>
        <sz val="10"/>
        <color indexed="8"/>
        <rFont val="Times New Roman"/>
        <family val="1"/>
      </rPr>
      <t xml:space="preserve"> Renovation to include; HVAC, site lighting; LED lighting for building and site;  playground improvements, paving / sealing / concrete walks, roofing</t>
    </r>
  </si>
  <si>
    <t>HVAC: Geo vault updates</t>
  </si>
  <si>
    <r>
      <rPr>
        <b/>
        <sz val="10"/>
        <color indexed="8"/>
        <rFont val="Times New Roman"/>
        <family val="1"/>
      </rPr>
      <t>1998, 2004</t>
    </r>
    <r>
      <rPr>
        <sz val="10"/>
        <color indexed="8"/>
        <rFont val="Times New Roman"/>
        <family val="1"/>
      </rPr>
      <t xml:space="preserve">  HVAC; roofing</t>
    </r>
  </si>
  <si>
    <r>
      <rPr>
        <b/>
        <sz val="10"/>
        <color indexed="8"/>
        <rFont val="Times New Roman"/>
        <family val="1"/>
      </rPr>
      <t xml:space="preserve">1979, 1987, 1990, 1991 </t>
    </r>
    <r>
      <rPr>
        <sz val="10"/>
        <color indexed="8"/>
        <rFont val="Times New Roman"/>
        <family val="1"/>
      </rPr>
      <t xml:space="preserve"> Renovation to include; HVAC improvements; Roofing; LED lighting for building and site; expanded parking / site acquisition, paving / sealing / concrete walks</t>
    </r>
  </si>
  <si>
    <r>
      <rPr>
        <b/>
        <sz val="10"/>
        <color indexed="8"/>
        <rFont val="Times New Roman"/>
        <family val="1"/>
      </rPr>
      <t>2001</t>
    </r>
    <r>
      <rPr>
        <sz val="10"/>
        <color indexed="8"/>
        <rFont val="Times New Roman"/>
        <family val="1"/>
      </rPr>
      <t xml:space="preserve"> HVAC; roofing</t>
    </r>
  </si>
  <si>
    <r>
      <rPr>
        <b/>
        <sz val="10"/>
        <color indexed="8"/>
        <rFont val="Times New Roman"/>
        <family val="1"/>
      </rPr>
      <t>1968, 1987</t>
    </r>
    <r>
      <rPr>
        <sz val="10"/>
        <color indexed="8"/>
        <rFont val="Times New Roman"/>
        <family val="1"/>
      </rPr>
      <t xml:space="preserve">  Renovation to include; HVAC controls; site lighting; LED lighting for building and site; playground safety improvements; roofing, paving / sealing / concrete walks</t>
    </r>
  </si>
  <si>
    <r>
      <rPr>
        <b/>
        <sz val="10"/>
        <color indexed="8"/>
        <rFont val="Times New Roman"/>
        <family val="1"/>
      </rPr>
      <t>1990</t>
    </r>
    <r>
      <rPr>
        <sz val="10"/>
        <color indexed="8"/>
        <rFont val="Times New Roman"/>
        <family val="1"/>
      </rPr>
      <t xml:space="preserve">  Major Renovation to include; HVAC: Classroom units, controls; site lighting; LED lighting for building and site; roofing; site improvements, paving / sealing / concrete walks, access roads, parking lot expansion. Floor slab crack repairs, painting metal. Roof, new gutters. </t>
    </r>
  </si>
  <si>
    <r>
      <rPr>
        <b/>
        <sz val="10"/>
        <color indexed="8"/>
        <rFont val="Times New Roman"/>
        <family val="1"/>
      </rPr>
      <t>1996, 2004</t>
    </r>
    <r>
      <rPr>
        <sz val="10"/>
        <color indexed="8"/>
        <rFont val="Times New Roman"/>
        <family val="1"/>
      </rPr>
      <t xml:space="preserve">  HVAC, roofing</t>
    </r>
  </si>
  <si>
    <r>
      <rPr>
        <b/>
        <sz val="10"/>
        <color indexed="8"/>
        <rFont val="Times New Roman"/>
        <family val="1"/>
      </rPr>
      <t>1997, 2005</t>
    </r>
    <r>
      <rPr>
        <sz val="10"/>
        <color indexed="8"/>
        <rFont val="Times New Roman"/>
        <family val="1"/>
      </rPr>
      <t xml:space="preserve">  HVAC, roofing</t>
    </r>
  </si>
  <si>
    <r>
      <rPr>
        <b/>
        <sz val="10"/>
        <color indexed="8"/>
        <rFont val="Times New Roman"/>
        <family val="1"/>
      </rPr>
      <t>2001</t>
    </r>
    <r>
      <rPr>
        <sz val="10"/>
        <color indexed="8"/>
        <rFont val="Times New Roman"/>
        <family val="1"/>
      </rPr>
      <t xml:space="preserve"> HVAC, roofing</t>
    </r>
  </si>
  <si>
    <r>
      <rPr>
        <b/>
        <sz val="10"/>
        <color indexed="8"/>
        <rFont val="Times New Roman"/>
        <family val="1"/>
      </rPr>
      <t xml:space="preserve">1962, 1972, 1987 </t>
    </r>
    <r>
      <rPr>
        <sz val="10"/>
        <color indexed="8"/>
        <rFont val="Times New Roman"/>
        <family val="1"/>
      </rPr>
      <t xml:space="preserve"> Renovation to include; HVAC improvements: geo conversion, controls / system upgrades; LED lighting for building and site; new casework; fit and finish upgrades throughout (including flooring, doors, hardware, wall coverings, display boards, ceilings, paint, etc.); roofing; paving / sealing / concrete walks</t>
    </r>
  </si>
  <si>
    <t xml:space="preserve">Major renovation to include; HVAC: heat pumps and air handlers with associated accessories; plumbing fixtures and associated accessories; Electric upgrades associated with lighting controls, sound system and technology upgrades; LED lighting for building and site; finish upgrades including flooring, rubber base, ceilings, doors / frames, casework, marker / tackboards, painting; roofing; paving / sealing / concrete walks, </t>
  </si>
  <si>
    <r>
      <rPr>
        <b/>
        <sz val="10"/>
        <color indexed="8"/>
        <rFont val="Times New Roman"/>
        <family val="1"/>
      </rPr>
      <t>1973, 2000, 2009</t>
    </r>
    <r>
      <rPr>
        <sz val="10"/>
        <color indexed="8"/>
        <rFont val="Times New Roman"/>
        <family val="1"/>
      </rPr>
      <t xml:space="preserve">  LED lighting for building and site; roofing; paving / sealing / concrete walks</t>
    </r>
  </si>
  <si>
    <r>
      <rPr>
        <b/>
        <sz val="10"/>
        <color indexed="8"/>
        <rFont val="Times New Roman"/>
        <family val="1"/>
      </rPr>
      <t>2000, 2006</t>
    </r>
    <r>
      <rPr>
        <sz val="10"/>
        <color indexed="8"/>
        <rFont val="Times New Roman"/>
        <family val="1"/>
      </rPr>
      <t xml:space="preserve">  LED lighting for building and site; Paving / sealing / concrete walks</t>
    </r>
  </si>
  <si>
    <r>
      <rPr>
        <b/>
        <sz val="10"/>
        <color indexed="8"/>
        <rFont val="Times New Roman"/>
        <family val="1"/>
      </rPr>
      <t>2000, 2002</t>
    </r>
    <r>
      <rPr>
        <sz val="10"/>
        <color indexed="8"/>
        <rFont val="Times New Roman"/>
        <family val="1"/>
      </rPr>
      <t xml:space="preserve">   LED lighting for building and site; Paving / sealing / concrete walks</t>
    </r>
  </si>
  <si>
    <r>
      <rPr>
        <b/>
        <sz val="10"/>
        <color indexed="8"/>
        <rFont val="Times New Roman"/>
        <family val="1"/>
      </rPr>
      <t>2010</t>
    </r>
    <r>
      <rPr>
        <sz val="10"/>
        <color indexed="8"/>
        <rFont val="Times New Roman"/>
        <family val="1"/>
      </rPr>
      <t xml:space="preserve">   LED lighting for building and site; Paving / sealing / concrete walks</t>
    </r>
  </si>
  <si>
    <r>
      <rPr>
        <b/>
        <sz val="10"/>
        <color indexed="8"/>
        <rFont val="Times New Roman"/>
        <family val="1"/>
      </rPr>
      <t xml:space="preserve">2007 </t>
    </r>
    <r>
      <rPr>
        <sz val="10"/>
        <color indexed="8"/>
        <rFont val="Times New Roman"/>
        <family val="1"/>
      </rPr>
      <t xml:space="preserve"> HVAC: Geothermal vault updates;  LED lighting for building and site; paving / sealing / concrete walks</t>
    </r>
  </si>
  <si>
    <r>
      <rPr>
        <b/>
        <sz val="10"/>
        <color indexed="8"/>
        <rFont val="Times New Roman"/>
        <family val="1"/>
      </rPr>
      <t>1992</t>
    </r>
    <r>
      <rPr>
        <sz val="10"/>
        <color indexed="8"/>
        <rFont val="Times New Roman"/>
        <family val="1"/>
      </rPr>
      <t xml:space="preserve">  HVAC: Fieldhouse boiler</t>
    </r>
  </si>
  <si>
    <r>
      <rPr>
        <b/>
        <sz val="10"/>
        <color indexed="8"/>
        <rFont val="Times New Roman"/>
        <family val="1"/>
      </rPr>
      <t xml:space="preserve">2015  </t>
    </r>
    <r>
      <rPr>
        <sz val="10"/>
        <color indexed="8"/>
        <rFont val="Times New Roman"/>
        <family val="1"/>
      </rPr>
      <t>LED lighting for building and site; Paving / sealing / concrete walks</t>
    </r>
  </si>
  <si>
    <r>
      <rPr>
        <b/>
        <sz val="10"/>
        <color indexed="8"/>
        <rFont val="Times New Roman"/>
        <family val="1"/>
      </rPr>
      <t xml:space="preserve">2005 </t>
    </r>
    <r>
      <rPr>
        <sz val="10"/>
        <color indexed="8"/>
        <rFont val="Times New Roman"/>
        <family val="1"/>
      </rPr>
      <t xml:space="preserve"> LED lighting for building and site; Paving / sealing / concrete walks</t>
    </r>
  </si>
  <si>
    <r>
      <rPr>
        <b/>
        <sz val="10"/>
        <color indexed="8"/>
        <rFont val="Times New Roman"/>
        <family val="1"/>
      </rPr>
      <t>2002</t>
    </r>
    <r>
      <rPr>
        <sz val="10"/>
        <color indexed="8"/>
        <rFont val="Times New Roman"/>
        <family val="1"/>
      </rPr>
      <t xml:space="preserve">   LED lighting for building and site; floor coverings; paving / sealing / concrete walks</t>
    </r>
  </si>
  <si>
    <r>
      <rPr>
        <b/>
        <sz val="10"/>
        <color indexed="8"/>
        <rFont val="Times New Roman"/>
        <family val="1"/>
      </rPr>
      <t xml:space="preserve">2004 </t>
    </r>
    <r>
      <rPr>
        <sz val="10"/>
        <color indexed="8"/>
        <rFont val="Times New Roman"/>
        <family val="1"/>
      </rPr>
      <t xml:space="preserve"> LED lighting for building and site; paving / sealing / concrete walks</t>
    </r>
  </si>
  <si>
    <r>
      <rPr>
        <b/>
        <sz val="10"/>
        <color indexed="8"/>
        <rFont val="Times New Roman"/>
        <family val="1"/>
      </rPr>
      <t>2001</t>
    </r>
    <r>
      <rPr>
        <sz val="10"/>
        <color indexed="8"/>
        <rFont val="Times New Roman"/>
        <family val="1"/>
      </rPr>
      <t xml:space="preserve">  LED lighting for building and site; paving / sealing / concrete walks, playground improvements             </t>
    </r>
  </si>
  <si>
    <r>
      <rPr>
        <b/>
        <sz val="10"/>
        <color indexed="8"/>
        <rFont val="Times New Roman"/>
        <family val="1"/>
      </rPr>
      <t xml:space="preserve">2000  </t>
    </r>
    <r>
      <rPr>
        <sz val="10"/>
        <color indexed="8"/>
        <rFont val="Times New Roman"/>
        <family val="1"/>
      </rPr>
      <t>LED lighting for building and site; paving / sealing / concrete walks</t>
    </r>
  </si>
  <si>
    <r>
      <rPr>
        <b/>
        <sz val="10"/>
        <color indexed="8"/>
        <rFont val="Times New Roman"/>
        <family val="1"/>
      </rPr>
      <t xml:space="preserve">2010  </t>
    </r>
    <r>
      <rPr>
        <sz val="10"/>
        <color indexed="8"/>
        <rFont val="Times New Roman"/>
        <family val="1"/>
      </rPr>
      <t>LED lighting for building and site; paving / sealing / concrete walks, playground improvements</t>
    </r>
  </si>
  <si>
    <r>
      <rPr>
        <b/>
        <sz val="10"/>
        <color indexed="8"/>
        <rFont val="Times New Roman"/>
        <family val="1"/>
      </rPr>
      <t>2006, 2008</t>
    </r>
    <r>
      <rPr>
        <sz val="10"/>
        <color indexed="8"/>
        <rFont val="Times New Roman"/>
        <family val="1"/>
      </rPr>
      <t xml:space="preserve">  LED lighting for building and site; paving / sealing / concrete walks, playground improvements</t>
    </r>
  </si>
  <si>
    <r>
      <rPr>
        <b/>
        <sz val="10"/>
        <color indexed="8"/>
        <rFont val="Times New Roman"/>
        <family val="1"/>
      </rPr>
      <t>2001</t>
    </r>
    <r>
      <rPr>
        <sz val="10"/>
        <color indexed="8"/>
        <rFont val="Times New Roman"/>
        <family val="1"/>
      </rPr>
      <t xml:space="preserve">  LED lighting for building and site; paving / sealing / concrete walks</t>
    </r>
  </si>
  <si>
    <r>
      <rPr>
        <b/>
        <sz val="10"/>
        <color indexed="8"/>
        <rFont val="Times New Roman"/>
        <family val="1"/>
      </rPr>
      <t>2000, 2006</t>
    </r>
    <r>
      <rPr>
        <sz val="10"/>
        <color indexed="8"/>
        <rFont val="Times New Roman"/>
        <family val="1"/>
      </rPr>
      <t xml:space="preserve">  LED lighting for building and site; paving / sealing / concrete walks, playground improvements</t>
    </r>
  </si>
  <si>
    <r>
      <rPr>
        <b/>
        <sz val="10"/>
        <color indexed="8"/>
        <rFont val="Times New Roman"/>
        <family val="1"/>
      </rPr>
      <t>2012</t>
    </r>
    <r>
      <rPr>
        <sz val="10"/>
        <color indexed="8"/>
        <rFont val="Times New Roman"/>
        <family val="1"/>
      </rPr>
      <t xml:space="preserve">  LED lighting for building and site; paving / sealing / concrete walks, playground improvements</t>
    </r>
  </si>
  <si>
    <r>
      <rPr>
        <b/>
        <sz val="10"/>
        <color indexed="8"/>
        <rFont val="Times New Roman"/>
        <family val="1"/>
      </rPr>
      <t>2001</t>
    </r>
    <r>
      <rPr>
        <sz val="10"/>
        <color indexed="8"/>
        <rFont val="Times New Roman"/>
        <family val="1"/>
      </rPr>
      <t xml:space="preserve"> LED lighting for building and site; paving / sealing / concrete walks</t>
    </r>
  </si>
  <si>
    <r>
      <rPr>
        <b/>
        <sz val="10"/>
        <color indexed="8"/>
        <rFont val="Times New Roman"/>
        <family val="1"/>
      </rPr>
      <t xml:space="preserve">1952, 1957 </t>
    </r>
    <r>
      <rPr>
        <sz val="10"/>
        <color indexed="8"/>
        <rFont val="Times New Roman"/>
        <family val="1"/>
      </rPr>
      <t xml:space="preserve">  Major Renovation to include; all mechanical, electrical, plumbing, communication technology; site lighting; renovation of all lab spaces including all casework and finishes such as flooring, doors and hardware, ceilings, paint, carpet, and lockers; the building will be brought up to current new building standards with other miscellaneous improvements; connector to old Band Room; Renovation of restrooms.</t>
    </r>
  </si>
  <si>
    <r>
      <rPr>
        <b/>
        <sz val="10"/>
        <color indexed="8"/>
        <rFont val="Times New Roman"/>
        <family val="1"/>
      </rPr>
      <t>1979</t>
    </r>
    <r>
      <rPr>
        <sz val="10"/>
        <color indexed="8"/>
        <rFont val="Times New Roman"/>
        <family val="1"/>
      </rPr>
      <t xml:space="preserve">  Renovation to include; HVAC improvements to 1979 building;  LED lighting for building and site; paving / sealing / concrete walks</t>
    </r>
  </si>
  <si>
    <r>
      <rPr>
        <b/>
        <sz val="10"/>
        <color indexed="8"/>
        <rFont val="Times New Roman"/>
        <family val="1"/>
      </rPr>
      <t>1952, 1957, 1983</t>
    </r>
    <r>
      <rPr>
        <sz val="10"/>
        <color indexed="8"/>
        <rFont val="Times New Roman"/>
        <family val="1"/>
      </rPr>
      <t xml:space="preserve"> All Areas, Renovation to include; roofing, LED lighting for building and site; HVAC: chillers and plant updates, A/C and heat end units, domestic water heaters; paving / sealing / concrete walks</t>
    </r>
  </si>
  <si>
    <r>
      <rPr>
        <b/>
        <sz val="10"/>
        <color indexed="8"/>
        <rFont val="Times New Roman"/>
        <family val="1"/>
      </rPr>
      <t>2007</t>
    </r>
    <r>
      <rPr>
        <sz val="10"/>
        <color indexed="8"/>
        <rFont val="Times New Roman"/>
        <family val="1"/>
      </rPr>
      <t xml:space="preserve">  HVAC: Geothermal upgrades, heat pumps and accessories; roofing</t>
    </r>
  </si>
  <si>
    <r>
      <rPr>
        <b/>
        <sz val="10"/>
        <color indexed="8"/>
        <rFont val="Times New Roman"/>
        <family val="1"/>
      </rPr>
      <t>1992</t>
    </r>
    <r>
      <rPr>
        <sz val="10"/>
        <color indexed="8"/>
        <rFont val="Times New Roman"/>
        <family val="1"/>
      </rPr>
      <t xml:space="preserve">  Renovation to include; HVAC: AHUs, pumps, domestic water heater; LED lighting for building and site; floor coverings, lockers, finishes, paving / sealing / concrete walks, grading lawn areas; fencing replacement - overall campus.</t>
    </r>
  </si>
  <si>
    <r>
      <rPr>
        <b/>
        <sz val="10"/>
        <color indexed="8"/>
        <rFont val="Times New Roman"/>
        <family val="1"/>
      </rPr>
      <t xml:space="preserve">2005 </t>
    </r>
    <r>
      <rPr>
        <sz val="10"/>
        <color indexed="8"/>
        <rFont val="Times New Roman"/>
        <family val="1"/>
      </rPr>
      <t>Renovation to include; HVAC: heat pumps and accessories; site lighting; LED lighting for building and site; roofing</t>
    </r>
  </si>
  <si>
    <r>
      <rPr>
        <b/>
        <sz val="10"/>
        <color indexed="8"/>
        <rFont val="Times New Roman"/>
        <family val="1"/>
      </rPr>
      <t xml:space="preserve">1993 </t>
    </r>
    <r>
      <rPr>
        <sz val="10"/>
        <color indexed="8"/>
        <rFont val="Times New Roman"/>
        <family val="1"/>
      </rPr>
      <t xml:space="preserve"> Renovation to include; HVAC; LED lighting for building and site, floor coverings, paving / sealing / concrete walks</t>
    </r>
  </si>
  <si>
    <r>
      <rPr>
        <b/>
        <sz val="10"/>
        <color indexed="8"/>
        <rFont val="Times New Roman"/>
        <family val="1"/>
      </rPr>
      <t>1964, 1966</t>
    </r>
    <r>
      <rPr>
        <sz val="10"/>
        <color indexed="8"/>
        <rFont val="Times New Roman"/>
        <family val="1"/>
      </rPr>
      <t xml:space="preserve">  Renovation to include;  Renovate two (2) Classrooms into Science Classrooms;  HVAC controls; roofing, LED lighting for building and site; paving / sealing / concrete walks</t>
    </r>
  </si>
  <si>
    <t>DRAFT incorporating additional KDE comments - LPC approved 11/19/20</t>
  </si>
  <si>
    <t>203 / 80</t>
  </si>
  <si>
    <r>
      <rPr>
        <b/>
        <sz val="10"/>
        <color indexed="8"/>
        <rFont val="Times New Roman"/>
        <family val="1"/>
      </rPr>
      <t>1930's, 1957</t>
    </r>
    <r>
      <rPr>
        <sz val="10"/>
        <color indexed="8"/>
        <rFont val="Times New Roman"/>
        <family val="1"/>
      </rPr>
      <t xml:space="preserve">   Major renovation to include; part of first floor and entire second and third floors of the original 1930s building and the 1957 addition.  This renovation includes HVAC,  electric, data, and lighting improvements in this area; all finishes (furring out walls, any necessary abatement, new flooring, drywall, ceilings, display boards, lockers, etc.);   LED lighting for building and site; rebuild restrooms on all floors; integration of an elevator.  Roofing;  paving / sealing / concrete walks</t>
    </r>
  </si>
  <si>
    <r>
      <rPr>
        <b/>
        <sz val="10"/>
        <color indexed="8"/>
        <rFont val="Times New Roman"/>
        <family val="1"/>
      </rPr>
      <t>1930's, 1957</t>
    </r>
    <r>
      <rPr>
        <sz val="10"/>
        <color indexed="8"/>
        <rFont val="Times New Roman"/>
        <family val="1"/>
      </rPr>
      <t xml:space="preserve"> Secure vestibule, elevator, buzzers, cameras, access controls at front entry, doors / hardware / access controls</t>
    </r>
  </si>
  <si>
    <r>
      <rPr>
        <b/>
        <sz val="10"/>
        <color indexed="8"/>
        <rFont val="Times New Roman"/>
        <family val="1"/>
      </rPr>
      <t>1952, 1957</t>
    </r>
    <r>
      <rPr>
        <sz val="10"/>
        <color indexed="8"/>
        <rFont val="Times New Roman"/>
        <family val="1"/>
      </rPr>
      <t xml:space="preserve">  Renovation to include ADA upgrades to access controls at front doors, security cameras and other items such as handrails, guardrails, etc.</t>
    </r>
  </si>
  <si>
    <r>
      <rPr>
        <b/>
        <sz val="10"/>
        <color indexed="8"/>
        <rFont val="Times New Roman"/>
        <family val="1"/>
      </rPr>
      <t>1930's, 1957</t>
    </r>
    <r>
      <rPr>
        <sz val="10"/>
        <color indexed="8"/>
        <rFont val="Times New Roman"/>
        <family val="1"/>
      </rPr>
      <t xml:space="preserve">  Renovation to include ADA upgrades to access controls at front doors, security cameras and other items such as handrails, guardrails, etc.</t>
    </r>
  </si>
  <si>
    <r>
      <rPr>
        <b/>
        <sz val="10"/>
        <color indexed="8"/>
        <rFont val="Times New Roman"/>
        <family val="1"/>
      </rPr>
      <t>1979</t>
    </r>
    <r>
      <rPr>
        <sz val="10"/>
        <color indexed="8"/>
        <rFont val="Times New Roman"/>
        <family val="1"/>
      </rPr>
      <t xml:space="preserve">  Renovation to include ADA upgrades to access controls at front doors, security cameras and other items such as handrails, guardrails, etc.</t>
    </r>
  </si>
  <si>
    <r>
      <rPr>
        <b/>
        <sz val="10"/>
        <color indexed="8"/>
        <rFont val="Times New Roman"/>
        <family val="1"/>
      </rPr>
      <t>1971, 1987</t>
    </r>
    <r>
      <rPr>
        <sz val="10"/>
        <color indexed="8"/>
        <rFont val="Times New Roman"/>
        <family val="1"/>
      </rPr>
      <t xml:space="preserve">  Renovation to include; HVAC improvements:  Geo conversion, controls / system upgrades; LED lighting for building and site; roofing, playground improvements; paving / sealing / concrete walks </t>
    </r>
  </si>
  <si>
    <t>Security technology updates consisting of upgrading existing systems for modernization</t>
  </si>
  <si>
    <t>Security technology updates consisting of upgrading existing systems for modernization; new security vestibule; access controls / hardware</t>
  </si>
  <si>
    <t>Security technology updates consisting of upgrading existing systems for modernization; access controls; upgrade AV and security systems</t>
  </si>
  <si>
    <t>ADA upgrades to access controls at front doors, security cameras and other items such as handrails, guardrails, etc.</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</si>
</sst>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409]mmmm\ d\,\ yyyy;@"/>
    <numFmt numFmtId="168" formatCode="&quot;Yes&quot;;&quot;Yes&quot;;&quot;No&quot;"/>
    <numFmt numFmtId="169" formatCode="&quot;True&quot;;&quot;True&quot;;&quot;False&quot;"/>
    <numFmt numFmtId="170" formatCode="&quot;On&quot;;&quot;On&quot;;&quot;Off&quot;"/>
    <numFmt numFmtId="171" formatCode="[$€-2]\ #,##0.00_);[Red]\([$€-2]\ #,##0.00\)"/>
    <numFmt numFmtId="172" formatCode="&quot;$&quot;#,##0.000"/>
    <numFmt numFmtId="173" formatCode="&quot;$&quot;#,##0.0000"/>
    <numFmt numFmtId="174" formatCode="&quot;$&quot;#,##0.00000"/>
    <numFmt numFmtId="175" formatCode="&quot;$&quot;#,##0.0"/>
    <numFmt numFmtId="176" formatCode="_(&quot;$&quot;* #,##0_);_(&quot;$&quot;* \(#,##0\);_(&quot;$&quot;* &quot;-&quot;??_);_(@_)"/>
    <numFmt numFmtId="177" formatCode="[$-409]dddd\,\ mmmm\ d\,\ yyyy"/>
    <numFmt numFmtId="178" formatCode="[$-409]h:mm:ss\ AM/PM"/>
    <numFmt numFmtId="179" formatCode="m/d/yy;@"/>
    <numFmt numFmtId="180" formatCode="0.000%"/>
  </numFmts>
  <fonts count="76">
    <font>
      <sz val="10"/>
      <name val="Arial"/>
      <family val="0"/>
    </font>
    <font>
      <sz val="11"/>
      <color indexed="8"/>
      <name val="Calibri"/>
      <family val="2"/>
    </font>
    <font>
      <sz val="10"/>
      <color indexed="8"/>
      <name val="Times New Roman"/>
      <family val="1"/>
    </font>
    <font>
      <b/>
      <sz val="10"/>
      <color indexed="8"/>
      <name val="Times New Roman"/>
      <family val="1"/>
    </font>
    <font>
      <sz val="8"/>
      <color indexed="8"/>
      <name val="Times New Roman"/>
      <family val="1"/>
    </font>
    <font>
      <sz val="11"/>
      <color indexed="8"/>
      <name val="Times New Roman"/>
      <family val="1"/>
    </font>
    <font>
      <sz val="9"/>
      <color indexed="8"/>
      <name val="Times New Roman"/>
      <family val="1"/>
    </font>
    <font>
      <u val="single"/>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trike/>
      <sz val="10"/>
      <color indexed="8"/>
      <name val="Times New Roman"/>
      <family val="1"/>
    </font>
    <font>
      <b/>
      <sz val="9"/>
      <color indexed="8"/>
      <name val="Times New Roman"/>
      <family val="1"/>
    </font>
    <font>
      <sz val="12"/>
      <color indexed="8"/>
      <name val="Times New Roman"/>
      <family val="1"/>
    </font>
    <font>
      <b/>
      <u val="single"/>
      <sz val="9"/>
      <color indexed="8"/>
      <name val="Times New Roman"/>
      <family val="1"/>
    </font>
    <font>
      <b/>
      <sz val="14"/>
      <color indexed="8"/>
      <name val="Times New Roman"/>
      <family val="1"/>
    </font>
    <font>
      <b/>
      <i/>
      <sz val="9"/>
      <color indexed="8"/>
      <name val="Times New Roman"/>
      <family val="1"/>
    </font>
    <font>
      <i/>
      <sz val="12"/>
      <color indexed="8"/>
      <name val="Times New Roman"/>
      <family val="1"/>
    </font>
    <font>
      <u val="single"/>
      <sz val="12"/>
      <color indexed="8"/>
      <name val="Times New Roman"/>
      <family val="1"/>
    </font>
    <font>
      <b/>
      <sz val="11"/>
      <color indexed="8"/>
      <name val="Times New Roman"/>
      <family val="1"/>
    </font>
    <font>
      <b/>
      <sz val="8"/>
      <color indexed="8"/>
      <name val="Times New Roman"/>
      <family val="1"/>
    </font>
    <font>
      <i/>
      <sz val="10"/>
      <color indexed="8"/>
      <name val="Times New Roman"/>
      <family val="1"/>
    </font>
    <font>
      <sz val="10"/>
      <color indexed="8"/>
      <name val="Arial"/>
      <family val="2"/>
    </font>
    <font>
      <b/>
      <strike/>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8"/>
      <color theme="1"/>
      <name val="Times New Roman"/>
      <family val="1"/>
    </font>
    <font>
      <strike/>
      <sz val="10"/>
      <color theme="1"/>
      <name val="Times New Roman"/>
      <family val="1"/>
    </font>
    <font>
      <b/>
      <sz val="9"/>
      <color theme="1"/>
      <name val="Times New Roman"/>
      <family val="1"/>
    </font>
    <font>
      <sz val="12"/>
      <color theme="1"/>
      <name val="Times New Roman"/>
      <family val="1"/>
    </font>
    <font>
      <b/>
      <u val="single"/>
      <sz val="9"/>
      <color theme="1"/>
      <name val="Times New Roman"/>
      <family val="1"/>
    </font>
    <font>
      <b/>
      <i/>
      <sz val="9"/>
      <color theme="1"/>
      <name val="Times New Roman"/>
      <family val="1"/>
    </font>
    <font>
      <i/>
      <sz val="12"/>
      <color theme="1"/>
      <name val="Times New Roman"/>
      <family val="1"/>
    </font>
    <font>
      <u val="single"/>
      <sz val="12"/>
      <color theme="1"/>
      <name val="Times New Roman"/>
      <family val="1"/>
    </font>
    <font>
      <b/>
      <sz val="14"/>
      <color theme="1"/>
      <name val="Times New Roman"/>
      <family val="1"/>
    </font>
    <font>
      <b/>
      <sz val="11"/>
      <color theme="1"/>
      <name val="Times New Roman"/>
      <family val="1"/>
    </font>
    <font>
      <sz val="11"/>
      <color theme="1"/>
      <name val="Times New Roman"/>
      <family val="1"/>
    </font>
    <font>
      <sz val="9"/>
      <color theme="1"/>
      <name val="Times New Roman"/>
      <family val="1"/>
    </font>
    <font>
      <b/>
      <sz val="8"/>
      <color theme="1"/>
      <name val="Times New Roman"/>
      <family val="1"/>
    </font>
    <font>
      <i/>
      <sz val="10"/>
      <color theme="1"/>
      <name val="Times New Roman"/>
      <family val="1"/>
    </font>
    <font>
      <sz val="10"/>
      <color theme="1"/>
      <name val="Arial"/>
      <family val="2"/>
    </font>
    <font>
      <b/>
      <strike/>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style="medium"/>
      <bottom/>
    </border>
    <border>
      <left>
        <color indexed="63"/>
      </left>
      <right style="medium"/>
      <top>
        <color indexed="63"/>
      </top>
      <bottom>
        <color indexed="63"/>
      </botto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color indexed="63"/>
      </right>
      <top>
        <color indexed="63"/>
      </top>
      <bottom>
        <color indexed="63"/>
      </bottom>
    </border>
    <border>
      <left style="medium"/>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29">
    <xf numFmtId="0" fontId="0" fillId="0" borderId="0" xfId="0" applyAlignment="1">
      <alignment/>
    </xf>
    <xf numFmtId="49" fontId="58" fillId="0" borderId="0" xfId="0" applyNumberFormat="1" applyFont="1" applyFill="1" applyAlignment="1">
      <alignment horizontal="center"/>
    </xf>
    <xf numFmtId="0" fontId="58" fillId="0" borderId="0" xfId="0" applyFont="1" applyFill="1" applyBorder="1" applyAlignment="1">
      <alignment/>
    </xf>
    <xf numFmtId="164" fontId="58" fillId="0" borderId="0" xfId="0" applyNumberFormat="1" applyFont="1" applyFill="1" applyBorder="1" applyAlignment="1">
      <alignment horizontal="right"/>
    </xf>
    <xf numFmtId="0" fontId="58" fillId="0" borderId="0" xfId="0" applyFont="1" applyFill="1" applyAlignment="1">
      <alignment/>
    </xf>
    <xf numFmtId="49" fontId="59" fillId="0" borderId="0" xfId="0" applyNumberFormat="1" applyFont="1" applyFill="1" applyBorder="1" applyAlignment="1">
      <alignment horizontal="center"/>
    </xf>
    <xf numFmtId="49" fontId="58" fillId="0" borderId="0" xfId="0" applyNumberFormat="1" applyFont="1" applyFill="1" applyBorder="1" applyAlignment="1">
      <alignment horizontal="center"/>
    </xf>
    <xf numFmtId="0" fontId="58" fillId="0" borderId="0" xfId="0" applyFont="1" applyFill="1" applyBorder="1" applyAlignment="1">
      <alignment horizontal="center"/>
    </xf>
    <xf numFmtId="3" fontId="58" fillId="0" borderId="0" xfId="0" applyNumberFormat="1" applyFont="1" applyFill="1" applyBorder="1" applyAlignment="1">
      <alignment/>
    </xf>
    <xf numFmtId="9" fontId="58" fillId="0" borderId="0" xfId="0" applyNumberFormat="1" applyFont="1" applyFill="1" applyBorder="1" applyAlignment="1">
      <alignment/>
    </xf>
    <xf numFmtId="0" fontId="59" fillId="0" borderId="0" xfId="0" applyFont="1" applyFill="1" applyBorder="1" applyAlignment="1">
      <alignment/>
    </xf>
    <xf numFmtId="0" fontId="58" fillId="0" borderId="0" xfId="0" applyFont="1" applyFill="1" applyAlignment="1">
      <alignment horizontal="right"/>
    </xf>
    <xf numFmtId="3" fontId="58" fillId="0" borderId="0" xfId="0" applyNumberFormat="1" applyFont="1" applyFill="1" applyAlignment="1">
      <alignment/>
    </xf>
    <xf numFmtId="9" fontId="58" fillId="0" borderId="0" xfId="0" applyNumberFormat="1" applyFont="1" applyFill="1" applyAlignment="1">
      <alignment/>
    </xf>
    <xf numFmtId="0" fontId="59" fillId="0" borderId="0" xfId="0" applyFont="1" applyFill="1" applyBorder="1" applyAlignment="1">
      <alignment horizontal="center"/>
    </xf>
    <xf numFmtId="3" fontId="58" fillId="0" borderId="0" xfId="0" applyNumberFormat="1" applyFont="1" applyFill="1" applyBorder="1" applyAlignment="1">
      <alignment horizontal="right"/>
    </xf>
    <xf numFmtId="0" fontId="58" fillId="0" borderId="0" xfId="0" applyFont="1" applyFill="1" applyBorder="1" applyAlignment="1">
      <alignment horizontal="right"/>
    </xf>
    <xf numFmtId="0" fontId="60" fillId="0" borderId="0" xfId="0" applyFont="1" applyFill="1" applyAlignment="1">
      <alignment horizontal="right"/>
    </xf>
    <xf numFmtId="0" fontId="58" fillId="0" borderId="0" xfId="0" applyFont="1" applyFill="1" applyBorder="1" applyAlignment="1">
      <alignment horizontal="left" wrapText="1"/>
    </xf>
    <xf numFmtId="0" fontId="61" fillId="0" borderId="0" xfId="0" applyFont="1" applyFill="1" applyAlignment="1">
      <alignment wrapText="1"/>
    </xf>
    <xf numFmtId="0" fontId="58" fillId="0" borderId="0" xfId="0" applyFont="1" applyFill="1" applyAlignment="1">
      <alignment wrapText="1"/>
    </xf>
    <xf numFmtId="0" fontId="58" fillId="0" borderId="0" xfId="0" applyFont="1" applyFill="1" applyAlignment="1">
      <alignment horizontal="left" wrapText="1"/>
    </xf>
    <xf numFmtId="164" fontId="58" fillId="0" borderId="0" xfId="0" applyNumberFormat="1" applyFont="1" applyFill="1" applyAlignment="1">
      <alignment/>
    </xf>
    <xf numFmtId="167" fontId="62" fillId="0" borderId="10" xfId="0" applyNumberFormat="1" applyFont="1" applyFill="1" applyBorder="1" applyAlignment="1">
      <alignment/>
    </xf>
    <xf numFmtId="0" fontId="63" fillId="0" borderId="0" xfId="0" applyFont="1" applyFill="1" applyAlignment="1">
      <alignment horizontal="center"/>
    </xf>
    <xf numFmtId="3" fontId="63" fillId="0" borderId="0" xfId="0" applyNumberFormat="1" applyFont="1" applyFill="1" applyAlignment="1">
      <alignment/>
    </xf>
    <xf numFmtId="0" fontId="63" fillId="0" borderId="0" xfId="0" applyFont="1" applyFill="1" applyAlignment="1">
      <alignment horizontal="right"/>
    </xf>
    <xf numFmtId="0" fontId="63" fillId="0" borderId="0" xfId="0" applyFont="1" applyFill="1" applyAlignment="1">
      <alignment/>
    </xf>
    <xf numFmtId="3" fontId="63" fillId="0" borderId="11" xfId="0" applyNumberFormat="1" applyFont="1" applyFill="1" applyBorder="1" applyAlignment="1">
      <alignment/>
    </xf>
    <xf numFmtId="0" fontId="64" fillId="0" borderId="11" xfId="0" applyFont="1" applyFill="1" applyBorder="1" applyAlignment="1">
      <alignment horizontal="right" vertical="center"/>
    </xf>
    <xf numFmtId="0" fontId="64" fillId="0" borderId="11" xfId="0" applyFont="1" applyFill="1" applyBorder="1" applyAlignment="1">
      <alignment vertical="center"/>
    </xf>
    <xf numFmtId="0" fontId="62" fillId="0" borderId="11" xfId="0" applyFont="1" applyFill="1" applyBorder="1" applyAlignment="1">
      <alignment/>
    </xf>
    <xf numFmtId="0" fontId="62" fillId="0" borderId="12" xfId="0" applyFont="1" applyFill="1" applyBorder="1" applyAlignment="1">
      <alignment/>
    </xf>
    <xf numFmtId="3" fontId="63" fillId="0" borderId="0" xfId="0" applyNumberFormat="1" applyFont="1" applyFill="1" applyBorder="1" applyAlignment="1">
      <alignment/>
    </xf>
    <xf numFmtId="0" fontId="62" fillId="0" borderId="0" xfId="0" applyFont="1" applyFill="1" applyBorder="1" applyAlignment="1">
      <alignment horizontal="right"/>
    </xf>
    <xf numFmtId="0" fontId="62" fillId="0" borderId="0" xfId="0" applyFont="1" applyFill="1" applyBorder="1" applyAlignment="1">
      <alignment/>
    </xf>
    <xf numFmtId="0" fontId="65" fillId="0" borderId="13" xfId="0" applyFont="1" applyFill="1" applyBorder="1" applyAlignment="1">
      <alignment/>
    </xf>
    <xf numFmtId="0" fontId="65" fillId="0" borderId="0" xfId="0" applyFont="1" applyFill="1" applyBorder="1" applyAlignment="1">
      <alignment horizontal="right"/>
    </xf>
    <xf numFmtId="0" fontId="65" fillId="0" borderId="0" xfId="0" applyFont="1" applyFill="1" applyBorder="1" applyAlignment="1">
      <alignment/>
    </xf>
    <xf numFmtId="0" fontId="66" fillId="0" borderId="13" xfId="0" applyFont="1" applyFill="1" applyBorder="1" applyAlignment="1">
      <alignment/>
    </xf>
    <xf numFmtId="0" fontId="64" fillId="0" borderId="0" xfId="0" applyFont="1" applyFill="1" applyBorder="1" applyAlignment="1">
      <alignment horizontal="right"/>
    </xf>
    <xf numFmtId="0" fontId="64" fillId="0" borderId="0" xfId="0" applyFont="1" applyFill="1" applyBorder="1" applyAlignment="1">
      <alignment/>
    </xf>
    <xf numFmtId="0" fontId="67" fillId="0" borderId="13" xfId="0" applyFont="1" applyFill="1" applyBorder="1" applyAlignment="1">
      <alignment/>
    </xf>
    <xf numFmtId="49" fontId="62" fillId="0" borderId="0" xfId="0" applyNumberFormat="1" applyFont="1" applyFill="1" applyBorder="1" applyAlignment="1">
      <alignment horizontal="center"/>
    </xf>
    <xf numFmtId="49" fontId="68" fillId="0" borderId="0" xfId="0" applyNumberFormat="1" applyFont="1" applyFill="1" applyBorder="1" applyAlignment="1">
      <alignment/>
    </xf>
    <xf numFmtId="49" fontId="68" fillId="0" borderId="0" xfId="0" applyNumberFormat="1" applyFont="1" applyFill="1" applyBorder="1" applyAlignment="1">
      <alignment horizontal="right"/>
    </xf>
    <xf numFmtId="0" fontId="62" fillId="0" borderId="13" xfId="0" applyFont="1" applyFill="1" applyBorder="1" applyAlignment="1">
      <alignment/>
    </xf>
    <xf numFmtId="0" fontId="68" fillId="0" borderId="0" xfId="0" applyFont="1" applyFill="1" applyAlignment="1">
      <alignment/>
    </xf>
    <xf numFmtId="0" fontId="68" fillId="0" borderId="10" xfId="0" applyFont="1" applyFill="1" applyBorder="1" applyAlignment="1">
      <alignment horizontal="center"/>
    </xf>
    <xf numFmtId="49" fontId="68" fillId="0" borderId="10" xfId="0" applyNumberFormat="1" applyFont="1" applyFill="1" applyBorder="1" applyAlignment="1">
      <alignment/>
    </xf>
    <xf numFmtId="49" fontId="68" fillId="0" borderId="10" xfId="0" applyNumberFormat="1" applyFont="1" applyFill="1" applyBorder="1" applyAlignment="1">
      <alignment horizontal="right"/>
    </xf>
    <xf numFmtId="0" fontId="65" fillId="0" borderId="10" xfId="0" applyFont="1" applyFill="1" applyBorder="1" applyAlignment="1">
      <alignment/>
    </xf>
    <xf numFmtId="0" fontId="65" fillId="0" borderId="10" xfId="0" applyFont="1" applyFill="1" applyBorder="1" applyAlignment="1">
      <alignment horizontal="right"/>
    </xf>
    <xf numFmtId="0" fontId="65" fillId="0" borderId="14" xfId="0" applyFont="1" applyFill="1" applyBorder="1" applyAlignment="1">
      <alignment/>
    </xf>
    <xf numFmtId="0" fontId="62" fillId="0" borderId="0" xfId="0" applyFont="1" applyFill="1" applyBorder="1" applyAlignment="1">
      <alignment horizontal="left" vertical="center"/>
    </xf>
    <xf numFmtId="0" fontId="68" fillId="0" borderId="0" xfId="0" applyFont="1" applyFill="1" applyBorder="1" applyAlignment="1">
      <alignment horizontal="center"/>
    </xf>
    <xf numFmtId="49" fontId="69" fillId="0" borderId="0" xfId="0" applyNumberFormat="1" applyFont="1" applyFill="1" applyAlignment="1">
      <alignment horizontal="left"/>
    </xf>
    <xf numFmtId="49" fontId="70" fillId="0" borderId="0" xfId="0" applyNumberFormat="1" applyFont="1" applyFill="1" applyAlignment="1">
      <alignment horizontal="center"/>
    </xf>
    <xf numFmtId="0" fontId="70" fillId="0" borderId="0" xfId="0" applyFont="1" applyFill="1" applyAlignment="1">
      <alignment/>
    </xf>
    <xf numFmtId="0" fontId="70" fillId="0" borderId="0" xfId="0" applyFont="1" applyFill="1" applyAlignment="1">
      <alignment horizontal="center"/>
    </xf>
    <xf numFmtId="3" fontId="70" fillId="0" borderId="0" xfId="0" applyNumberFormat="1" applyFont="1" applyFill="1" applyAlignment="1">
      <alignment/>
    </xf>
    <xf numFmtId="0" fontId="70" fillId="0" borderId="0" xfId="0" applyFont="1" applyFill="1" applyAlignment="1">
      <alignment horizontal="right"/>
    </xf>
    <xf numFmtId="49" fontId="58" fillId="0" borderId="0" xfId="0" applyNumberFormat="1" applyFont="1" applyFill="1" applyAlignment="1">
      <alignment horizontal="left"/>
    </xf>
    <xf numFmtId="0" fontId="58" fillId="0" borderId="0" xfId="0" applyFont="1" applyFill="1" applyAlignment="1">
      <alignment horizontal="center"/>
    </xf>
    <xf numFmtId="0" fontId="69" fillId="0" borderId="0" xfId="0" applyFont="1" applyFill="1" applyAlignment="1">
      <alignment/>
    </xf>
    <xf numFmtId="0" fontId="59" fillId="0" borderId="0" xfId="0" applyFont="1" applyFill="1" applyAlignment="1">
      <alignment horizontal="right"/>
    </xf>
    <xf numFmtId="0" fontId="59" fillId="0" borderId="0" xfId="0" applyFont="1" applyFill="1" applyAlignment="1">
      <alignment/>
    </xf>
    <xf numFmtId="0" fontId="60" fillId="0" borderId="0" xfId="0" applyFont="1" applyFill="1" applyAlignment="1">
      <alignment vertical="center" wrapText="1"/>
    </xf>
    <xf numFmtId="180" fontId="71" fillId="0" borderId="0" xfId="0" applyNumberFormat="1" applyFont="1" applyFill="1" applyAlignment="1">
      <alignment horizontal="center" vertical="center" wrapText="1"/>
    </xf>
    <xf numFmtId="0" fontId="58" fillId="0" borderId="0" xfId="0" applyFont="1" applyFill="1" applyAlignment="1">
      <alignment horizontal="center" wrapText="1"/>
    </xf>
    <xf numFmtId="0" fontId="72" fillId="0" borderId="0" xfId="0" applyFont="1" applyFill="1" applyAlignment="1">
      <alignment horizontal="center" vertical="center"/>
    </xf>
    <xf numFmtId="3" fontId="72" fillId="0" borderId="0" xfId="0" applyNumberFormat="1" applyFont="1" applyFill="1" applyAlignment="1">
      <alignment horizontal="center" vertical="center" wrapText="1"/>
    </xf>
    <xf numFmtId="3" fontId="60" fillId="0" borderId="0" xfId="0" applyNumberFormat="1" applyFont="1" applyFill="1" applyAlignment="1">
      <alignment vertical="center"/>
    </xf>
    <xf numFmtId="3" fontId="58" fillId="0" borderId="0" xfId="0" applyNumberFormat="1" applyFont="1" applyFill="1" applyAlignment="1">
      <alignment horizontal="center" vertical="center"/>
    </xf>
    <xf numFmtId="49" fontId="58" fillId="0" borderId="0" xfId="0" applyNumberFormat="1" applyFont="1" applyAlignment="1">
      <alignment horizontal="center"/>
    </xf>
    <xf numFmtId="0" fontId="60" fillId="0" borderId="0" xfId="0" applyFont="1" applyFill="1" applyAlignment="1">
      <alignment horizontal="center" vertical="center"/>
    </xf>
    <xf numFmtId="49" fontId="63" fillId="0" borderId="0" xfId="0" applyNumberFormat="1" applyFont="1" applyFill="1" applyAlignment="1">
      <alignment horizontal="left"/>
    </xf>
    <xf numFmtId="49" fontId="63" fillId="0" borderId="0" xfId="0" applyNumberFormat="1" applyFont="1" applyFill="1" applyAlignment="1">
      <alignment horizontal="center"/>
    </xf>
    <xf numFmtId="3" fontId="59" fillId="0" borderId="0" xfId="0" applyNumberFormat="1" applyFont="1" applyFill="1" applyAlignment="1">
      <alignment horizontal="center" vertical="center"/>
    </xf>
    <xf numFmtId="0" fontId="72" fillId="0" borderId="0" xfId="0" applyFont="1" applyFill="1" applyBorder="1" applyAlignment="1">
      <alignment horizontal="center" vertical="center"/>
    </xf>
    <xf numFmtId="3" fontId="58" fillId="0" borderId="0" xfId="0" applyNumberFormat="1" applyFont="1" applyFill="1" applyBorder="1" applyAlignment="1">
      <alignment horizontal="center" vertical="center"/>
    </xf>
    <xf numFmtId="0" fontId="60" fillId="0" borderId="0" xfId="0" applyFont="1" applyFill="1" applyBorder="1" applyAlignment="1">
      <alignment horizontal="center" vertical="center"/>
    </xf>
    <xf numFmtId="3" fontId="72" fillId="0" borderId="0" xfId="0" applyNumberFormat="1" applyFont="1" applyFill="1" applyBorder="1" applyAlignment="1">
      <alignment horizontal="center"/>
    </xf>
    <xf numFmtId="0" fontId="69" fillId="0" borderId="15" xfId="0" applyFont="1" applyFill="1" applyBorder="1" applyAlignment="1">
      <alignment/>
    </xf>
    <xf numFmtId="49" fontId="69" fillId="0" borderId="16" xfId="0" applyNumberFormat="1" applyFont="1" applyFill="1" applyBorder="1" applyAlignment="1">
      <alignment horizontal="center"/>
    </xf>
    <xf numFmtId="0" fontId="69" fillId="0" borderId="16" xfId="0" applyFont="1" applyFill="1" applyBorder="1" applyAlignment="1">
      <alignment/>
    </xf>
    <xf numFmtId="0" fontId="69" fillId="0" borderId="16" xfId="0" applyFont="1" applyFill="1" applyBorder="1" applyAlignment="1">
      <alignment horizontal="center"/>
    </xf>
    <xf numFmtId="3" fontId="69" fillId="0" borderId="16" xfId="0" applyNumberFormat="1" applyFont="1" applyFill="1" applyBorder="1" applyAlignment="1">
      <alignment/>
    </xf>
    <xf numFmtId="0" fontId="69" fillId="0" borderId="16" xfId="0" applyFont="1" applyFill="1" applyBorder="1" applyAlignment="1">
      <alignment horizontal="right"/>
    </xf>
    <xf numFmtId="0" fontId="69" fillId="0" borderId="17" xfId="0" applyFont="1" applyFill="1" applyBorder="1" applyAlignment="1">
      <alignment/>
    </xf>
    <xf numFmtId="164" fontId="58" fillId="0" borderId="0" xfId="0" applyNumberFormat="1" applyFont="1" applyFill="1" applyBorder="1" applyAlignment="1">
      <alignment/>
    </xf>
    <xf numFmtId="49" fontId="60" fillId="0" borderId="0" xfId="0" applyNumberFormat="1" applyFont="1" applyFill="1" applyBorder="1" applyAlignment="1">
      <alignment horizontal="left"/>
    </xf>
    <xf numFmtId="0" fontId="71" fillId="0" borderId="0" xfId="0" applyFont="1" applyFill="1" applyBorder="1" applyAlignment="1">
      <alignment horizontal="right"/>
    </xf>
    <xf numFmtId="0" fontId="71" fillId="0" borderId="0" xfId="0" applyFont="1" applyFill="1" applyBorder="1" applyAlignment="1">
      <alignment/>
    </xf>
    <xf numFmtId="9" fontId="71" fillId="0" borderId="0" xfId="0" applyNumberFormat="1" applyFont="1" applyFill="1" applyBorder="1" applyAlignment="1">
      <alignment/>
    </xf>
    <xf numFmtId="164" fontId="58" fillId="0" borderId="0" xfId="0" applyNumberFormat="1" applyFont="1" applyFill="1" applyAlignment="1">
      <alignment horizontal="right"/>
    </xf>
    <xf numFmtId="0" fontId="73" fillId="0" borderId="0" xfId="0" applyFont="1" applyFill="1" applyAlignment="1">
      <alignment/>
    </xf>
    <xf numFmtId="0" fontId="61" fillId="0" borderId="0" xfId="0" applyFont="1" applyFill="1" applyAlignment="1">
      <alignment horizontal="center" wrapText="1"/>
    </xf>
    <xf numFmtId="0" fontId="61" fillId="0" borderId="0" xfId="0" applyFont="1" applyFill="1" applyAlignment="1">
      <alignment horizontal="right" wrapText="1"/>
    </xf>
    <xf numFmtId="0" fontId="60" fillId="0" borderId="0" xfId="0" applyFont="1" applyAlignment="1">
      <alignment horizontal="right"/>
    </xf>
    <xf numFmtId="164" fontId="59" fillId="0" borderId="0" xfId="0" applyNumberFormat="1" applyFont="1" applyFill="1" applyBorder="1" applyAlignment="1">
      <alignment horizontal="right"/>
    </xf>
    <xf numFmtId="0" fontId="58" fillId="0" borderId="0" xfId="0" applyFont="1" applyFill="1" applyBorder="1" applyAlignment="1">
      <alignment wrapText="1"/>
    </xf>
    <xf numFmtId="0" fontId="61" fillId="0" borderId="0" xfId="0" applyFont="1" applyFill="1" applyBorder="1" applyAlignment="1">
      <alignment/>
    </xf>
    <xf numFmtId="0" fontId="61" fillId="0" borderId="0" xfId="0" applyFont="1" applyFill="1" applyBorder="1" applyAlignment="1">
      <alignment horizontal="center"/>
    </xf>
    <xf numFmtId="3" fontId="61" fillId="0" borderId="0" xfId="0" applyNumberFormat="1" applyFont="1" applyFill="1" applyBorder="1" applyAlignment="1">
      <alignment/>
    </xf>
    <xf numFmtId="0" fontId="61" fillId="0" borderId="0" xfId="0" applyFont="1" applyFill="1" applyBorder="1" applyAlignment="1">
      <alignment horizontal="right"/>
    </xf>
    <xf numFmtId="3" fontId="61" fillId="0" borderId="0" xfId="0" applyNumberFormat="1" applyFont="1" applyFill="1" applyBorder="1" applyAlignment="1">
      <alignment horizontal="right"/>
    </xf>
    <xf numFmtId="9" fontId="61" fillId="0" borderId="0" xfId="0" applyNumberFormat="1" applyFont="1" applyFill="1" applyBorder="1" applyAlignment="1">
      <alignment/>
    </xf>
    <xf numFmtId="164" fontId="61" fillId="0" borderId="0" xfId="0" applyNumberFormat="1" applyFont="1" applyFill="1" applyBorder="1" applyAlignment="1">
      <alignment horizontal="right"/>
    </xf>
    <xf numFmtId="0" fontId="58" fillId="0" borderId="0" xfId="0" applyFont="1" applyFill="1" applyAlignment="1">
      <alignment horizontal="right" wrapText="1"/>
    </xf>
    <xf numFmtId="0" fontId="70" fillId="0" borderId="0" xfId="0" applyFont="1" applyFill="1" applyBorder="1" applyAlignment="1">
      <alignment/>
    </xf>
    <xf numFmtId="0" fontId="70" fillId="0" borderId="0" xfId="0" applyFont="1" applyFill="1" applyBorder="1" applyAlignment="1">
      <alignment horizontal="right"/>
    </xf>
    <xf numFmtId="0" fontId="74" fillId="0" borderId="0" xfId="0" applyFont="1" applyFill="1" applyAlignment="1">
      <alignment/>
    </xf>
    <xf numFmtId="49" fontId="59" fillId="0" borderId="0" xfId="0" applyNumberFormat="1" applyFont="1" applyFill="1" applyBorder="1" applyAlignment="1">
      <alignment horizontal="left"/>
    </xf>
    <xf numFmtId="0" fontId="59" fillId="0" borderId="0" xfId="0" applyFont="1" applyFill="1" applyBorder="1" applyAlignment="1">
      <alignment horizontal="right"/>
    </xf>
    <xf numFmtId="0" fontId="60" fillId="0" borderId="0" xfId="0" applyFont="1" applyFill="1" applyBorder="1" applyAlignment="1">
      <alignment/>
    </xf>
    <xf numFmtId="0" fontId="58" fillId="0" borderId="0" xfId="0" applyFont="1" applyAlignment="1">
      <alignment/>
    </xf>
    <xf numFmtId="3" fontId="58" fillId="0" borderId="0" xfId="0" applyNumberFormat="1" applyFont="1" applyAlignment="1">
      <alignment/>
    </xf>
    <xf numFmtId="3" fontId="58" fillId="0" borderId="0" xfId="0" applyNumberFormat="1" applyFont="1" applyAlignment="1">
      <alignment horizontal="right"/>
    </xf>
    <xf numFmtId="9" fontId="58" fillId="0" borderId="0" xfId="0" applyNumberFormat="1" applyFont="1" applyAlignment="1">
      <alignment/>
    </xf>
    <xf numFmtId="164" fontId="58" fillId="0" borderId="0" xfId="0" applyNumberFormat="1" applyFont="1" applyAlignment="1">
      <alignment horizontal="right"/>
    </xf>
    <xf numFmtId="0" fontId="58" fillId="0" borderId="0" xfId="0" applyFont="1" applyAlignment="1">
      <alignment wrapText="1"/>
    </xf>
    <xf numFmtId="0" fontId="61" fillId="0" borderId="0" xfId="0" applyFont="1" applyAlignment="1">
      <alignment wrapText="1"/>
    </xf>
    <xf numFmtId="0" fontId="61" fillId="0" borderId="0" xfId="0" applyFont="1" applyAlignment="1">
      <alignment horizontal="center" wrapText="1"/>
    </xf>
    <xf numFmtId="0" fontId="61" fillId="0" borderId="0" xfId="0" applyFont="1" applyAlignment="1">
      <alignment horizontal="right" wrapText="1"/>
    </xf>
    <xf numFmtId="0" fontId="59" fillId="0" borderId="0" xfId="0" applyFont="1" applyAlignment="1">
      <alignment horizontal="center"/>
    </xf>
    <xf numFmtId="49" fontId="59" fillId="0" borderId="0" xfId="0" applyNumberFormat="1" applyFont="1" applyFill="1" applyAlignment="1">
      <alignment horizontal="center"/>
    </xf>
    <xf numFmtId="0" fontId="59" fillId="0" borderId="0" xfId="0" applyFont="1" applyFill="1" applyAlignment="1">
      <alignment horizontal="center"/>
    </xf>
    <xf numFmtId="3" fontId="59" fillId="0" borderId="0" xfId="0" applyNumberFormat="1" applyFont="1" applyFill="1" applyAlignment="1">
      <alignment/>
    </xf>
    <xf numFmtId="3" fontId="59" fillId="0" borderId="0" xfId="0" applyNumberFormat="1" applyFont="1" applyFill="1" applyBorder="1" applyAlignment="1">
      <alignment horizontal="right"/>
    </xf>
    <xf numFmtId="0" fontId="61" fillId="0" borderId="0" xfId="0" applyFont="1" applyAlignment="1">
      <alignment/>
    </xf>
    <xf numFmtId="0" fontId="61" fillId="0" borderId="0" xfId="0" applyFont="1" applyAlignment="1">
      <alignment horizontal="center"/>
    </xf>
    <xf numFmtId="3" fontId="61" fillId="0" borderId="0" xfId="0" applyNumberFormat="1" applyFont="1" applyAlignment="1">
      <alignment/>
    </xf>
    <xf numFmtId="0" fontId="61" fillId="0" borderId="0" xfId="0" applyFont="1" applyAlignment="1">
      <alignment horizontal="right"/>
    </xf>
    <xf numFmtId="3" fontId="61" fillId="0" borderId="0" xfId="0" applyNumberFormat="1" applyFont="1" applyAlignment="1">
      <alignment horizontal="right"/>
    </xf>
    <xf numFmtId="9" fontId="61" fillId="0" borderId="0" xfId="0" applyNumberFormat="1" applyFont="1" applyAlignment="1">
      <alignment/>
    </xf>
    <xf numFmtId="164" fontId="61" fillId="0" borderId="0" xfId="0" applyNumberFormat="1" applyFont="1" applyAlignment="1">
      <alignment horizontal="right"/>
    </xf>
    <xf numFmtId="0" fontId="58" fillId="0" borderId="16" xfId="0" applyFont="1" applyFill="1" applyBorder="1" applyAlignment="1">
      <alignment/>
    </xf>
    <xf numFmtId="0" fontId="70" fillId="0" borderId="17" xfId="0" applyFont="1" applyFill="1" applyBorder="1" applyAlignment="1">
      <alignment horizontal="right"/>
    </xf>
    <xf numFmtId="0" fontId="69" fillId="0" borderId="0" xfId="0" applyFont="1" applyFill="1" applyBorder="1" applyAlignment="1">
      <alignment/>
    </xf>
    <xf numFmtId="49" fontId="69" fillId="0" borderId="0" xfId="0" applyNumberFormat="1" applyFont="1" applyFill="1" applyBorder="1" applyAlignment="1">
      <alignment horizontal="center"/>
    </xf>
    <xf numFmtId="0" fontId="69" fillId="0" borderId="0" xfId="0" applyFont="1" applyFill="1" applyBorder="1" applyAlignment="1">
      <alignment horizontal="center"/>
    </xf>
    <xf numFmtId="3" fontId="69" fillId="0" borderId="0" xfId="0" applyNumberFormat="1" applyFont="1" applyFill="1" applyBorder="1" applyAlignment="1">
      <alignment/>
    </xf>
    <xf numFmtId="0" fontId="69" fillId="0" borderId="0" xfId="0" applyFont="1" applyFill="1" applyBorder="1" applyAlignment="1">
      <alignment horizontal="right"/>
    </xf>
    <xf numFmtId="0" fontId="59" fillId="0" borderId="0" xfId="0" applyFont="1" applyFill="1" applyBorder="1" applyAlignment="1">
      <alignment horizontal="left"/>
    </xf>
    <xf numFmtId="0" fontId="70" fillId="0" borderId="0" xfId="0" applyFont="1" applyFill="1" applyBorder="1" applyAlignment="1">
      <alignment horizontal="center"/>
    </xf>
    <xf numFmtId="3" fontId="70" fillId="0" borderId="0" xfId="0" applyNumberFormat="1" applyFont="1" applyFill="1" applyBorder="1" applyAlignment="1">
      <alignment/>
    </xf>
    <xf numFmtId="49" fontId="70" fillId="0" borderId="0" xfId="0" applyNumberFormat="1" applyFont="1" applyFill="1" applyBorder="1" applyAlignment="1">
      <alignment horizontal="center"/>
    </xf>
    <xf numFmtId="49" fontId="75" fillId="0" borderId="0" xfId="0" applyNumberFormat="1" applyFont="1" applyFill="1" applyBorder="1" applyAlignment="1">
      <alignment horizontal="center"/>
    </xf>
    <xf numFmtId="0" fontId="75" fillId="0" borderId="0" xfId="0" applyFont="1" applyFill="1" applyBorder="1" applyAlignment="1">
      <alignment/>
    </xf>
    <xf numFmtId="0" fontId="75" fillId="0" borderId="0" xfId="0" applyFont="1" applyFill="1" applyBorder="1" applyAlignment="1">
      <alignment horizontal="center"/>
    </xf>
    <xf numFmtId="3" fontId="75" fillId="0" borderId="0" xfId="0" applyNumberFormat="1" applyFont="1" applyFill="1" applyBorder="1" applyAlignment="1">
      <alignment/>
    </xf>
    <xf numFmtId="0" fontId="75" fillId="0" borderId="0" xfId="0" applyFont="1" applyFill="1" applyBorder="1" applyAlignment="1">
      <alignment horizontal="right"/>
    </xf>
    <xf numFmtId="3" fontId="75" fillId="0" borderId="0" xfId="0" applyNumberFormat="1" applyFont="1" applyFill="1" applyBorder="1" applyAlignment="1">
      <alignment horizontal="right"/>
    </xf>
    <xf numFmtId="9" fontId="75" fillId="0" borderId="0" xfId="0" applyNumberFormat="1" applyFont="1" applyFill="1" applyAlignment="1">
      <alignment/>
    </xf>
    <xf numFmtId="0" fontId="58" fillId="0" borderId="0" xfId="0" applyFont="1" applyFill="1" applyBorder="1" applyAlignment="1">
      <alignment horizontal="center" wrapText="1"/>
    </xf>
    <xf numFmtId="0" fontId="58" fillId="0" borderId="0" xfId="0" applyFont="1" applyFill="1" applyAlignment="1" quotePrefix="1">
      <alignment/>
    </xf>
    <xf numFmtId="3" fontId="58" fillId="0" borderId="0" xfId="0" applyNumberFormat="1" applyFont="1" applyFill="1" applyBorder="1" applyAlignment="1">
      <alignment horizontal="left"/>
    </xf>
    <xf numFmtId="0" fontId="60" fillId="0" borderId="0" xfId="0" applyFont="1" applyFill="1" applyBorder="1" applyAlignment="1">
      <alignment horizontal="right"/>
    </xf>
    <xf numFmtId="49" fontId="61" fillId="0" borderId="0" xfId="0" applyNumberFormat="1" applyFont="1" applyFill="1" applyAlignment="1">
      <alignment horizontal="center"/>
    </xf>
    <xf numFmtId="0" fontId="61" fillId="0" borderId="0" xfId="0" applyFont="1" applyFill="1" applyAlignment="1">
      <alignment/>
    </xf>
    <xf numFmtId="0" fontId="58" fillId="0" borderId="0" xfId="0" applyFont="1" applyFill="1" applyAlignment="1">
      <alignment/>
    </xf>
    <xf numFmtId="164" fontId="61" fillId="0" borderId="0" xfId="0" applyNumberFormat="1" applyFont="1" applyFill="1" applyAlignment="1">
      <alignment horizontal="right"/>
    </xf>
    <xf numFmtId="49" fontId="73" fillId="0" borderId="0" xfId="0" applyNumberFormat="1" applyFont="1" applyFill="1" applyAlignment="1">
      <alignment horizontal="center"/>
    </xf>
    <xf numFmtId="0" fontId="73" fillId="0" borderId="0" xfId="0" applyFont="1" applyFill="1" applyAlignment="1">
      <alignment vertical="top"/>
    </xf>
    <xf numFmtId="0" fontId="73" fillId="0" borderId="0" xfId="0" applyFont="1" applyFill="1" applyAlignment="1" quotePrefix="1">
      <alignment/>
    </xf>
    <xf numFmtId="0" fontId="73" fillId="0" borderId="0" xfId="0" applyFont="1" applyFill="1" applyAlignment="1">
      <alignment horizontal="center"/>
    </xf>
    <xf numFmtId="3" fontId="73" fillId="0" borderId="0" xfId="0" applyNumberFormat="1" applyFont="1" applyFill="1" applyAlignment="1">
      <alignment/>
    </xf>
    <xf numFmtId="0" fontId="73" fillId="0" borderId="0" xfId="0" applyFont="1" applyFill="1" applyAlignment="1">
      <alignment horizontal="right"/>
    </xf>
    <xf numFmtId="3" fontId="73" fillId="0" borderId="0" xfId="0" applyNumberFormat="1" applyFont="1" applyFill="1" applyBorder="1" applyAlignment="1">
      <alignment horizontal="right"/>
    </xf>
    <xf numFmtId="0" fontId="73" fillId="0" borderId="0" xfId="0" applyFont="1" applyFill="1" applyBorder="1" applyAlignment="1">
      <alignment/>
    </xf>
    <xf numFmtId="9" fontId="73" fillId="0" borderId="0" xfId="0" applyNumberFormat="1" applyFont="1" applyFill="1" applyBorder="1" applyAlignment="1">
      <alignment/>
    </xf>
    <xf numFmtId="164" fontId="73" fillId="0" borderId="0" xfId="0" applyNumberFormat="1" applyFont="1" applyFill="1" applyAlignment="1">
      <alignment horizontal="right"/>
    </xf>
    <xf numFmtId="49" fontId="61" fillId="0" borderId="0" xfId="0" applyNumberFormat="1" applyFont="1" applyFill="1" applyBorder="1" applyAlignment="1">
      <alignment horizontal="center"/>
    </xf>
    <xf numFmtId="164" fontId="61" fillId="0" borderId="0" xfId="0" applyNumberFormat="1" applyFont="1" applyFill="1" applyBorder="1" applyAlignment="1">
      <alignment/>
    </xf>
    <xf numFmtId="3" fontId="59" fillId="0" borderId="0" xfId="0" applyNumberFormat="1" applyFont="1" applyFill="1" applyBorder="1" applyAlignment="1">
      <alignment horizontal="right" wrapText="1"/>
    </xf>
    <xf numFmtId="0" fontId="70" fillId="0" borderId="0" xfId="0" applyFont="1" applyFill="1" applyBorder="1" applyAlignment="1">
      <alignment horizontal="center" vertical="top"/>
    </xf>
    <xf numFmtId="49" fontId="59" fillId="0" borderId="0" xfId="0" applyNumberFormat="1" applyFont="1" applyAlignment="1">
      <alignment horizontal="center"/>
    </xf>
    <xf numFmtId="0" fontId="59" fillId="0" borderId="0" xfId="0" applyFont="1" applyAlignment="1">
      <alignment/>
    </xf>
    <xf numFmtId="3" fontId="59" fillId="0" borderId="0" xfId="0" applyNumberFormat="1" applyFont="1" applyAlignment="1">
      <alignment/>
    </xf>
    <xf numFmtId="0" fontId="59" fillId="0" borderId="0" xfId="0" applyFont="1" applyAlignment="1">
      <alignment horizontal="right"/>
    </xf>
    <xf numFmtId="0" fontId="58" fillId="0" borderId="0" xfId="0" applyFont="1" applyAlignment="1">
      <alignment horizontal="right"/>
    </xf>
    <xf numFmtId="164" fontId="59" fillId="0" borderId="0" xfId="0" applyNumberFormat="1" applyFont="1" applyAlignment="1">
      <alignment horizontal="right"/>
    </xf>
    <xf numFmtId="0" fontId="58" fillId="0" borderId="0" xfId="0" applyFont="1" applyAlignment="1">
      <alignment horizontal="center" wrapText="1"/>
    </xf>
    <xf numFmtId="0" fontId="58" fillId="0" borderId="0" xfId="0" applyFont="1" applyAlignment="1">
      <alignment horizontal="right" wrapText="1"/>
    </xf>
    <xf numFmtId="0" fontId="58" fillId="0" borderId="0" xfId="0" applyFont="1" applyAlignment="1">
      <alignment horizontal="center"/>
    </xf>
    <xf numFmtId="0" fontId="62" fillId="0" borderId="0" xfId="0" applyFont="1" applyAlignment="1">
      <alignment horizontal="right"/>
    </xf>
    <xf numFmtId="0" fontId="58" fillId="0" borderId="0" xfId="0" applyFont="1" applyFill="1" applyBorder="1" applyAlignment="1">
      <alignment horizontal="left"/>
    </xf>
    <xf numFmtId="49" fontId="69" fillId="0" borderId="18" xfId="0" applyNumberFormat="1" applyFont="1" applyFill="1" applyBorder="1" applyAlignment="1">
      <alignment horizontal="left"/>
    </xf>
    <xf numFmtId="49" fontId="59" fillId="0" borderId="19" xfId="0" applyNumberFormat="1" applyFont="1" applyFill="1" applyBorder="1" applyAlignment="1">
      <alignment horizontal="center"/>
    </xf>
    <xf numFmtId="0" fontId="59" fillId="0" borderId="19" xfId="0" applyFont="1" applyFill="1" applyBorder="1" applyAlignment="1">
      <alignment/>
    </xf>
    <xf numFmtId="0" fontId="59" fillId="0" borderId="19" xfId="0" applyFont="1" applyFill="1" applyBorder="1" applyAlignment="1">
      <alignment horizontal="center"/>
    </xf>
    <xf numFmtId="3" fontId="59" fillId="0" borderId="19" xfId="0" applyNumberFormat="1" applyFont="1" applyFill="1" applyBorder="1" applyAlignment="1">
      <alignment/>
    </xf>
    <xf numFmtId="0" fontId="59" fillId="0" borderId="19" xfId="0" applyFont="1" applyFill="1" applyBorder="1" applyAlignment="1">
      <alignment horizontal="right"/>
    </xf>
    <xf numFmtId="0" fontId="58" fillId="0" borderId="19" xfId="0" applyFont="1" applyFill="1" applyBorder="1" applyAlignment="1">
      <alignment/>
    </xf>
    <xf numFmtId="164" fontId="59" fillId="0" borderId="20" xfId="0" applyNumberFormat="1" applyFont="1" applyFill="1" applyBorder="1" applyAlignment="1">
      <alignment horizontal="right"/>
    </xf>
    <xf numFmtId="164" fontId="58" fillId="0" borderId="0" xfId="0" applyNumberFormat="1" applyFont="1" applyFill="1" applyBorder="1" applyAlignment="1">
      <alignment horizontal="center" wrapText="1"/>
    </xf>
    <xf numFmtId="49" fontId="58" fillId="0" borderId="0" xfId="0" applyNumberFormat="1" applyFont="1" applyFill="1" applyAlignment="1">
      <alignment horizontal="left" vertical="top"/>
    </xf>
    <xf numFmtId="49" fontId="58" fillId="0" borderId="0" xfId="0" applyNumberFormat="1" applyFont="1" applyFill="1" applyAlignment="1">
      <alignment horizontal="center" vertical="top"/>
    </xf>
    <xf numFmtId="0" fontId="58" fillId="0" borderId="0" xfId="0" applyFont="1" applyFill="1" applyAlignment="1">
      <alignment vertical="top"/>
    </xf>
    <xf numFmtId="164" fontId="58" fillId="0" borderId="0" xfId="0" applyNumberFormat="1" applyFont="1" applyFill="1" applyBorder="1" applyAlignment="1">
      <alignment horizontal="right" vertical="top"/>
    </xf>
    <xf numFmtId="49" fontId="58" fillId="0" borderId="0" xfId="0" applyNumberFormat="1" applyFont="1" applyFill="1" applyBorder="1" applyAlignment="1">
      <alignment horizontal="right"/>
    </xf>
    <xf numFmtId="3" fontId="58" fillId="0" borderId="0" xfId="0" applyNumberFormat="1" applyFont="1" applyFill="1" applyAlignment="1">
      <alignment horizontal="right"/>
    </xf>
    <xf numFmtId="0" fontId="58" fillId="0" borderId="0" xfId="0" applyFont="1" applyFill="1" applyBorder="1" applyAlignment="1">
      <alignment vertical="top"/>
    </xf>
    <xf numFmtId="0" fontId="58" fillId="0" borderId="0" xfId="0" applyFont="1" applyFill="1" applyAlignment="1">
      <alignment horizontal="left"/>
    </xf>
    <xf numFmtId="0" fontId="58" fillId="0" borderId="0" xfId="0" applyFont="1" applyFill="1" applyAlignment="1">
      <alignment wrapText="1"/>
    </xf>
    <xf numFmtId="0" fontId="58" fillId="0" borderId="0" xfId="0" applyFont="1" applyAlignment="1">
      <alignment wrapText="1"/>
    </xf>
    <xf numFmtId="0" fontId="61" fillId="0" borderId="0" xfId="0" applyFont="1" applyAlignment="1">
      <alignment wrapText="1"/>
    </xf>
    <xf numFmtId="0" fontId="58" fillId="0" borderId="0" xfId="0" applyFont="1" applyFill="1" applyBorder="1" applyAlignment="1">
      <alignment horizontal="left" wrapText="1"/>
    </xf>
    <xf numFmtId="0" fontId="58" fillId="0" borderId="0" xfId="0" applyFont="1" applyFill="1" applyAlignment="1">
      <alignment horizontal="left"/>
    </xf>
    <xf numFmtId="0" fontId="58" fillId="0" borderId="0" xfId="0" applyFont="1" applyFill="1" applyAlignment="1">
      <alignment horizontal="left" wrapText="1"/>
    </xf>
    <xf numFmtId="0" fontId="60" fillId="0" borderId="0" xfId="0" applyFont="1" applyFill="1" applyAlignment="1">
      <alignment horizontal="right" wrapText="1"/>
    </xf>
    <xf numFmtId="0" fontId="58" fillId="0" borderId="0" xfId="0" applyFont="1" applyFill="1" applyBorder="1" applyAlignment="1">
      <alignment vertical="top" wrapText="1"/>
    </xf>
    <xf numFmtId="0" fontId="61" fillId="0" borderId="0" xfId="0" applyFont="1" applyFill="1" applyAlignment="1">
      <alignment wrapText="1"/>
    </xf>
    <xf numFmtId="49" fontId="62" fillId="0" borderId="21" xfId="0" applyNumberFormat="1" applyFont="1" applyFill="1" applyBorder="1" applyAlignment="1">
      <alignment horizontal="left" vertical="center"/>
    </xf>
    <xf numFmtId="49" fontId="62" fillId="0" borderId="11" xfId="0" applyNumberFormat="1" applyFont="1" applyFill="1" applyBorder="1" applyAlignment="1">
      <alignment horizontal="left" vertical="center"/>
    </xf>
    <xf numFmtId="49" fontId="68" fillId="33" borderId="22" xfId="0" applyNumberFormat="1" applyFont="1" applyFill="1" applyBorder="1" applyAlignment="1">
      <alignment horizontal="left" vertical="center" wrapText="1"/>
    </xf>
    <xf numFmtId="49" fontId="68" fillId="33" borderId="0" xfId="0" applyNumberFormat="1" applyFont="1" applyFill="1" applyBorder="1" applyAlignment="1">
      <alignment horizontal="left" vertical="center" wrapText="1"/>
    </xf>
    <xf numFmtId="49" fontId="62" fillId="0" borderId="22" xfId="0" applyNumberFormat="1" applyFont="1" applyFill="1" applyBorder="1" applyAlignment="1">
      <alignment horizontal="left"/>
    </xf>
    <xf numFmtId="49" fontId="62" fillId="0" borderId="0" xfId="0" applyNumberFormat="1" applyFont="1" applyFill="1" applyBorder="1" applyAlignment="1">
      <alignment horizontal="left"/>
    </xf>
    <xf numFmtId="0" fontId="62" fillId="0" borderId="23" xfId="0" applyFont="1" applyFill="1" applyBorder="1" applyAlignment="1">
      <alignment horizontal="left" vertical="center"/>
    </xf>
    <xf numFmtId="0" fontId="62" fillId="0" borderId="10" xfId="0" applyFont="1" applyFill="1" applyBorder="1" applyAlignment="1">
      <alignment horizontal="left" vertical="center"/>
    </xf>
    <xf numFmtId="0" fontId="58" fillId="0" borderId="0" xfId="0" applyFont="1" applyFill="1" applyAlignment="1">
      <alignment horizontal="left" vertical="top" wrapText="1"/>
    </xf>
    <xf numFmtId="179" fontId="59" fillId="0" borderId="10" xfId="0" applyNumberFormat="1" applyFont="1" applyFill="1" applyBorder="1" applyAlignment="1">
      <alignment horizontal="left"/>
    </xf>
    <xf numFmtId="0" fontId="2" fillId="0" borderId="0" xfId="0" applyFont="1" applyFill="1" applyBorder="1" applyAlignment="1">
      <alignment vertical="top" wrapText="1"/>
    </xf>
    <xf numFmtId="0" fontId="2" fillId="0" borderId="0" xfId="0" applyFont="1" applyFill="1" applyBorder="1" applyAlignment="1">
      <alignment wrapText="1"/>
    </xf>
    <xf numFmtId="0" fontId="58" fillId="0" borderId="0" xfId="0" applyFont="1" applyFill="1" applyBorder="1" applyAlignment="1">
      <alignment wrapText="1"/>
    </xf>
    <xf numFmtId="0" fontId="2" fillId="0" borderId="0" xfId="0" applyFont="1" applyAlignment="1">
      <alignment wrapText="1"/>
    </xf>
    <xf numFmtId="0" fontId="2" fillId="0" borderId="0" xfId="0"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78"/>
  <sheetViews>
    <sheetView tabSelected="1" workbookViewId="0" topLeftCell="A521">
      <selection activeCell="M443" sqref="M443"/>
    </sheetView>
  </sheetViews>
  <sheetFormatPr defaultColWidth="9.00390625" defaultRowHeight="12.75"/>
  <cols>
    <col min="1" max="1" width="2.8515625" style="76" customWidth="1"/>
    <col min="2" max="2" width="3.00390625" style="77" customWidth="1"/>
    <col min="3" max="3" width="9.00390625" style="27" customWidth="1"/>
    <col min="4" max="4" width="5.421875" style="27" customWidth="1"/>
    <col min="5" max="5" width="10.00390625" style="27" customWidth="1"/>
    <col min="6" max="6" width="12.421875" style="24" customWidth="1"/>
    <col min="7" max="7" width="6.421875" style="25" customWidth="1"/>
    <col min="8" max="8" width="10.57421875" style="26" customWidth="1"/>
    <col min="9" max="9" width="1.421875" style="27" customWidth="1"/>
    <col min="10" max="10" width="9.421875" style="26" customWidth="1"/>
    <col min="11" max="11" width="2.421875" style="27" customWidth="1"/>
    <col min="12" max="12" width="8.00390625" style="27" customWidth="1"/>
    <col min="13" max="13" width="12.00390625" style="26" customWidth="1"/>
    <col min="14" max="14" width="15.421875" style="27" bestFit="1" customWidth="1"/>
    <col min="15" max="16384" width="9.00390625" style="27" customWidth="1"/>
  </cols>
  <sheetData>
    <row r="1" spans="1:5" ht="15.75" thickBot="1">
      <c r="A1" s="223">
        <v>44167</v>
      </c>
      <c r="B1" s="223"/>
      <c r="C1" s="223"/>
      <c r="D1" s="23" t="s">
        <v>329</v>
      </c>
      <c r="E1" s="4"/>
    </row>
    <row r="2" spans="1:13" ht="15.75" customHeight="1">
      <c r="A2" s="214" t="s">
        <v>58</v>
      </c>
      <c r="B2" s="215"/>
      <c r="C2" s="215"/>
      <c r="D2" s="215"/>
      <c r="E2" s="215"/>
      <c r="F2" s="215"/>
      <c r="G2" s="28"/>
      <c r="H2" s="29"/>
      <c r="I2" s="30"/>
      <c r="J2" s="29"/>
      <c r="K2" s="31"/>
      <c r="L2" s="31"/>
      <c r="M2" s="32"/>
    </row>
    <row r="3" spans="1:13" ht="15">
      <c r="A3" s="216" t="s">
        <v>56</v>
      </c>
      <c r="B3" s="217"/>
      <c r="C3" s="217"/>
      <c r="D3" s="217"/>
      <c r="E3" s="217"/>
      <c r="F3" s="217"/>
      <c r="G3" s="33"/>
      <c r="H3" s="34"/>
      <c r="I3" s="35"/>
      <c r="J3" s="34"/>
      <c r="K3" s="35"/>
      <c r="L3" s="35"/>
      <c r="M3" s="36"/>
    </row>
    <row r="4" spans="1:13" ht="15">
      <c r="A4" s="216"/>
      <c r="B4" s="217"/>
      <c r="C4" s="217"/>
      <c r="D4" s="217"/>
      <c r="E4" s="217"/>
      <c r="F4" s="217"/>
      <c r="G4" s="33"/>
      <c r="H4" s="37"/>
      <c r="I4" s="38"/>
      <c r="J4" s="37"/>
      <c r="K4" s="38"/>
      <c r="L4" s="38"/>
      <c r="M4" s="39"/>
    </row>
    <row r="5" spans="1:13" ht="15">
      <c r="A5" s="216"/>
      <c r="B5" s="217"/>
      <c r="C5" s="217"/>
      <c r="D5" s="217"/>
      <c r="E5" s="217"/>
      <c r="F5" s="217"/>
      <c r="G5" s="33"/>
      <c r="H5" s="40"/>
      <c r="I5" s="41"/>
      <c r="J5" s="40"/>
      <c r="K5" s="41"/>
      <c r="L5" s="41"/>
      <c r="M5" s="42"/>
    </row>
    <row r="6" spans="1:13" s="47" customFormat="1" ht="12.75" customHeight="1">
      <c r="A6" s="218"/>
      <c r="B6" s="219"/>
      <c r="C6" s="219"/>
      <c r="D6" s="219"/>
      <c r="E6" s="219"/>
      <c r="F6" s="43"/>
      <c r="G6" s="44"/>
      <c r="H6" s="45"/>
      <c r="I6" s="35"/>
      <c r="J6" s="34"/>
      <c r="K6" s="35"/>
      <c r="L6" s="35"/>
      <c r="M6" s="46"/>
    </row>
    <row r="7" spans="1:13" s="47" customFormat="1" ht="15.75" customHeight="1" thickBot="1">
      <c r="A7" s="220" t="s">
        <v>59</v>
      </c>
      <c r="B7" s="221"/>
      <c r="C7" s="221"/>
      <c r="D7" s="221"/>
      <c r="E7" s="221"/>
      <c r="F7" s="48"/>
      <c r="G7" s="49"/>
      <c r="H7" s="50"/>
      <c r="I7" s="51"/>
      <c r="J7" s="52"/>
      <c r="K7" s="51"/>
      <c r="L7" s="51"/>
      <c r="M7" s="53"/>
    </row>
    <row r="8" spans="1:13" s="47" customFormat="1" ht="12.75" customHeight="1">
      <c r="A8" s="54"/>
      <c r="B8" s="54"/>
      <c r="C8" s="54"/>
      <c r="D8" s="54"/>
      <c r="E8" s="54"/>
      <c r="F8" s="55"/>
      <c r="G8" s="44"/>
      <c r="H8" s="45"/>
      <c r="I8" s="38"/>
      <c r="J8" s="37"/>
      <c r="K8" s="38"/>
      <c r="L8" s="38"/>
      <c r="M8" s="38"/>
    </row>
    <row r="9" spans="1:13" s="58" customFormat="1" ht="13.5">
      <c r="A9" s="56" t="s">
        <v>16</v>
      </c>
      <c r="B9" s="57"/>
      <c r="F9" s="59"/>
      <c r="G9" s="60"/>
      <c r="H9" s="61"/>
      <c r="J9" s="61"/>
      <c r="M9" s="61"/>
    </row>
    <row r="10" spans="1:13" s="4" customFormat="1" ht="12.75">
      <c r="A10" s="62" t="s">
        <v>17</v>
      </c>
      <c r="B10" s="62" t="s">
        <v>18</v>
      </c>
      <c r="E10" s="4" t="s">
        <v>241</v>
      </c>
      <c r="F10" s="63"/>
      <c r="G10" s="12"/>
      <c r="H10" s="11"/>
      <c r="J10" s="11"/>
      <c r="M10" s="11"/>
    </row>
    <row r="11" spans="1:13" s="4" customFormat="1" ht="12.75">
      <c r="A11" s="62" t="s">
        <v>19</v>
      </c>
      <c r="B11" s="62" t="s">
        <v>49</v>
      </c>
      <c r="E11" s="4" t="s">
        <v>242</v>
      </c>
      <c r="F11" s="63"/>
      <c r="G11" s="12"/>
      <c r="H11" s="11"/>
      <c r="J11" s="11"/>
      <c r="M11" s="11"/>
    </row>
    <row r="12" spans="1:13" s="58" customFormat="1" ht="39.75" customHeight="1">
      <c r="A12" s="64" t="s">
        <v>20</v>
      </c>
      <c r="B12" s="57"/>
      <c r="F12" s="59"/>
      <c r="G12" s="60"/>
      <c r="H12" s="65" t="s">
        <v>42</v>
      </c>
      <c r="I12" s="66"/>
      <c r="J12" s="65" t="s">
        <v>43</v>
      </c>
      <c r="K12" s="67"/>
      <c r="L12" s="68"/>
      <c r="M12" s="69" t="s">
        <v>243</v>
      </c>
    </row>
    <row r="13" spans="1:13" s="4" customFormat="1" ht="12.75">
      <c r="A13" s="62" t="s">
        <v>17</v>
      </c>
      <c r="B13" s="62" t="s">
        <v>21</v>
      </c>
      <c r="F13" s="63"/>
      <c r="G13" s="12"/>
      <c r="H13" s="11"/>
      <c r="J13" s="11"/>
      <c r="K13" s="70"/>
      <c r="L13" s="71"/>
      <c r="M13" s="63"/>
    </row>
    <row r="14" spans="1:13" s="4" customFormat="1" ht="12.75" customHeight="1">
      <c r="A14" s="62"/>
      <c r="B14" s="1" t="s">
        <v>22</v>
      </c>
      <c r="C14" s="4" t="s">
        <v>203</v>
      </c>
      <c r="F14" s="63"/>
      <c r="G14" s="12"/>
      <c r="H14" s="11" t="s">
        <v>39</v>
      </c>
      <c r="J14" s="11" t="s">
        <v>40</v>
      </c>
      <c r="K14" s="72"/>
      <c r="L14" s="73"/>
      <c r="M14" s="74" t="s">
        <v>233</v>
      </c>
    </row>
    <row r="15" spans="1:13" s="4" customFormat="1" ht="12.75" customHeight="1">
      <c r="A15" s="62"/>
      <c r="B15" s="1" t="s">
        <v>23</v>
      </c>
      <c r="C15" s="4" t="s">
        <v>244</v>
      </c>
      <c r="F15" s="63"/>
      <c r="G15" s="12"/>
      <c r="H15" s="11" t="s">
        <v>39</v>
      </c>
      <c r="J15" s="11" t="s">
        <v>40</v>
      </c>
      <c r="K15" s="72"/>
      <c r="L15" s="73"/>
      <c r="M15" s="74" t="s">
        <v>181</v>
      </c>
    </row>
    <row r="16" spans="1:13" s="4" customFormat="1" ht="12.75" customHeight="1">
      <c r="A16" s="62"/>
      <c r="B16" s="1" t="s">
        <v>27</v>
      </c>
      <c r="C16" s="4" t="s">
        <v>209</v>
      </c>
      <c r="F16" s="63"/>
      <c r="G16" s="12"/>
      <c r="H16" s="11" t="s">
        <v>2</v>
      </c>
      <c r="J16" s="11" t="s">
        <v>40</v>
      </c>
      <c r="K16" s="75"/>
      <c r="L16" s="73"/>
      <c r="M16" s="74" t="s">
        <v>182</v>
      </c>
    </row>
    <row r="17" spans="1:13" s="4" customFormat="1" ht="12.75" customHeight="1">
      <c r="A17" s="62"/>
      <c r="B17" s="1" t="s">
        <v>28</v>
      </c>
      <c r="C17" s="4" t="s">
        <v>245</v>
      </c>
      <c r="F17" s="63"/>
      <c r="G17" s="12"/>
      <c r="H17" s="11" t="s">
        <v>39</v>
      </c>
      <c r="J17" s="11" t="s">
        <v>40</v>
      </c>
      <c r="K17" s="75"/>
      <c r="L17" s="73"/>
      <c r="M17" s="74" t="s">
        <v>183</v>
      </c>
    </row>
    <row r="18" spans="1:13" s="4" customFormat="1" ht="12.75" customHeight="1">
      <c r="A18" s="62"/>
      <c r="B18" s="1" t="s">
        <v>29</v>
      </c>
      <c r="C18" s="4" t="s">
        <v>177</v>
      </c>
      <c r="F18" s="63"/>
      <c r="G18" s="12"/>
      <c r="H18" s="11" t="s">
        <v>39</v>
      </c>
      <c r="J18" s="11" t="s">
        <v>246</v>
      </c>
      <c r="K18" s="75"/>
      <c r="L18" s="73"/>
      <c r="M18" s="1" t="s">
        <v>330</v>
      </c>
    </row>
    <row r="19" spans="1:13" s="4" customFormat="1" ht="12.75" customHeight="1">
      <c r="A19" s="62"/>
      <c r="B19" s="1" t="s">
        <v>30</v>
      </c>
      <c r="C19" s="4" t="s">
        <v>210</v>
      </c>
      <c r="F19" s="63"/>
      <c r="G19" s="12"/>
      <c r="H19" s="11" t="s">
        <v>39</v>
      </c>
      <c r="J19" s="11" t="s">
        <v>40</v>
      </c>
      <c r="K19" s="75"/>
      <c r="L19" s="73"/>
      <c r="M19" s="1" t="s">
        <v>178</v>
      </c>
    </row>
    <row r="20" spans="1:13" s="4" customFormat="1" ht="12.75" customHeight="1">
      <c r="A20" s="62"/>
      <c r="B20" s="1" t="s">
        <v>31</v>
      </c>
      <c r="C20" s="4" t="s">
        <v>247</v>
      </c>
      <c r="F20" s="63"/>
      <c r="G20" s="12"/>
      <c r="H20" s="11" t="s">
        <v>39</v>
      </c>
      <c r="J20" s="11" t="s">
        <v>40</v>
      </c>
      <c r="K20" s="75"/>
      <c r="L20" s="73"/>
      <c r="M20" s="1" t="s">
        <v>178</v>
      </c>
    </row>
    <row r="21" spans="11:13" ht="9.75" customHeight="1">
      <c r="K21" s="75"/>
      <c r="L21" s="78"/>
      <c r="M21" s="24"/>
    </row>
    <row r="22" spans="1:13" s="4" customFormat="1" ht="12.75">
      <c r="A22" s="62" t="s">
        <v>19</v>
      </c>
      <c r="B22" s="62" t="s">
        <v>24</v>
      </c>
      <c r="F22" s="63"/>
      <c r="G22" s="12"/>
      <c r="H22" s="11"/>
      <c r="J22" s="11"/>
      <c r="K22" s="75"/>
      <c r="L22" s="73"/>
      <c r="M22" s="63"/>
    </row>
    <row r="23" spans="1:13" s="4" customFormat="1" ht="12.75" customHeight="1">
      <c r="A23" s="62"/>
      <c r="B23" s="1" t="s">
        <v>22</v>
      </c>
      <c r="C23" s="4" t="s">
        <v>248</v>
      </c>
      <c r="F23" s="63"/>
      <c r="G23" s="12"/>
      <c r="H23" s="11" t="s">
        <v>39</v>
      </c>
      <c r="J23" s="11" t="s">
        <v>41</v>
      </c>
      <c r="K23" s="75"/>
      <c r="L23" s="73"/>
      <c r="M23" s="74" t="s">
        <v>184</v>
      </c>
    </row>
    <row r="24" spans="1:13" s="4" customFormat="1" ht="12.75" customHeight="1">
      <c r="A24" s="62"/>
      <c r="B24" s="1" t="s">
        <v>23</v>
      </c>
      <c r="C24" s="4" t="s">
        <v>211</v>
      </c>
      <c r="F24" s="63"/>
      <c r="G24" s="12"/>
      <c r="H24" s="11" t="s">
        <v>39</v>
      </c>
      <c r="J24" s="11" t="s">
        <v>41</v>
      </c>
      <c r="K24" s="75"/>
      <c r="L24" s="73"/>
      <c r="M24" s="74" t="s">
        <v>185</v>
      </c>
    </row>
    <row r="25" spans="1:13" s="4" customFormat="1" ht="12.75" customHeight="1">
      <c r="A25" s="62"/>
      <c r="B25" s="1" t="s">
        <v>27</v>
      </c>
      <c r="C25" s="4" t="s">
        <v>212</v>
      </c>
      <c r="F25" s="63"/>
      <c r="G25" s="12"/>
      <c r="H25" s="11" t="s">
        <v>39</v>
      </c>
      <c r="J25" s="11" t="s">
        <v>41</v>
      </c>
      <c r="K25" s="75"/>
      <c r="L25" s="73"/>
      <c r="M25" s="74" t="s">
        <v>186</v>
      </c>
    </row>
    <row r="26" spans="1:13" s="4" customFormat="1" ht="12.75" customHeight="1">
      <c r="A26" s="62"/>
      <c r="B26" s="1" t="s">
        <v>28</v>
      </c>
      <c r="C26" s="4" t="s">
        <v>213</v>
      </c>
      <c r="F26" s="63"/>
      <c r="G26" s="12"/>
      <c r="H26" s="11" t="s">
        <v>39</v>
      </c>
      <c r="J26" s="11" t="s">
        <v>41</v>
      </c>
      <c r="K26" s="75"/>
      <c r="L26" s="73"/>
      <c r="M26" s="74" t="s">
        <v>187</v>
      </c>
    </row>
    <row r="27" spans="1:13" s="4" customFormat="1" ht="12.75" customHeight="1">
      <c r="A27" s="62"/>
      <c r="B27" s="1" t="s">
        <v>29</v>
      </c>
      <c r="C27" s="4" t="s">
        <v>205</v>
      </c>
      <c r="F27" s="63"/>
      <c r="G27" s="12"/>
      <c r="H27" s="11" t="s">
        <v>39</v>
      </c>
      <c r="J27" s="11" t="s">
        <v>41</v>
      </c>
      <c r="K27" s="75"/>
      <c r="L27" s="73"/>
      <c r="M27" s="74" t="s">
        <v>188</v>
      </c>
    </row>
    <row r="28" spans="1:13" s="4" customFormat="1" ht="12.75" customHeight="1">
      <c r="A28" s="62"/>
      <c r="B28" s="1" t="s">
        <v>54</v>
      </c>
      <c r="C28" s="4" t="s">
        <v>214</v>
      </c>
      <c r="F28" s="63"/>
      <c r="G28" s="12"/>
      <c r="H28" s="11" t="s">
        <v>39</v>
      </c>
      <c r="J28" s="11" t="s">
        <v>41</v>
      </c>
      <c r="K28" s="75"/>
      <c r="L28" s="73"/>
      <c r="M28" s="74" t="s">
        <v>236</v>
      </c>
    </row>
    <row r="29" spans="11:13" ht="9.75" customHeight="1">
      <c r="K29" s="75"/>
      <c r="L29" s="78"/>
      <c r="M29" s="24"/>
    </row>
    <row r="30" spans="1:13" s="4" customFormat="1" ht="12.75">
      <c r="A30" s="62" t="s">
        <v>25</v>
      </c>
      <c r="B30" s="62" t="s">
        <v>26</v>
      </c>
      <c r="F30" s="63"/>
      <c r="G30" s="12"/>
      <c r="H30" s="11"/>
      <c r="J30" s="11"/>
      <c r="K30" s="75"/>
      <c r="L30" s="73"/>
      <c r="M30" s="63"/>
    </row>
    <row r="31" spans="1:13" s="4" customFormat="1" ht="12.75" customHeight="1">
      <c r="A31" s="62"/>
      <c r="B31" s="1" t="s">
        <v>22</v>
      </c>
      <c r="C31" s="4" t="s">
        <v>215</v>
      </c>
      <c r="F31" s="63"/>
      <c r="G31" s="12"/>
      <c r="H31" s="11" t="s">
        <v>39</v>
      </c>
      <c r="J31" s="11" t="s">
        <v>237</v>
      </c>
      <c r="K31" s="79"/>
      <c r="L31" s="80"/>
      <c r="M31" s="74" t="s">
        <v>235</v>
      </c>
    </row>
    <row r="32" spans="1:13" s="4" customFormat="1" ht="12.75" customHeight="1">
      <c r="A32" s="62"/>
      <c r="B32" s="1" t="s">
        <v>23</v>
      </c>
      <c r="C32" s="4" t="s">
        <v>216</v>
      </c>
      <c r="F32" s="63"/>
      <c r="G32" s="12"/>
      <c r="H32" s="11" t="s">
        <v>39</v>
      </c>
      <c r="J32" s="11" t="s">
        <v>237</v>
      </c>
      <c r="K32" s="79"/>
      <c r="L32" s="80"/>
      <c r="M32" s="74" t="s">
        <v>189</v>
      </c>
    </row>
    <row r="33" spans="1:13" s="4" customFormat="1" ht="12.75" customHeight="1">
      <c r="A33" s="62"/>
      <c r="B33" s="1"/>
      <c r="F33" s="11" t="s">
        <v>180</v>
      </c>
      <c r="G33" s="12"/>
      <c r="H33" s="11" t="s">
        <v>39</v>
      </c>
      <c r="J33" s="11" t="s">
        <v>6</v>
      </c>
      <c r="K33" s="79"/>
      <c r="L33" s="80"/>
      <c r="M33" s="1"/>
    </row>
    <row r="34" spans="1:13" s="4" customFormat="1" ht="12.75" customHeight="1">
      <c r="A34" s="62"/>
      <c r="B34" s="1" t="s">
        <v>27</v>
      </c>
      <c r="C34" s="4" t="s">
        <v>217</v>
      </c>
      <c r="F34" s="63"/>
      <c r="G34" s="12"/>
      <c r="H34" s="11" t="s">
        <v>39</v>
      </c>
      <c r="J34" s="11" t="s">
        <v>237</v>
      </c>
      <c r="K34" s="81"/>
      <c r="L34" s="80"/>
      <c r="M34" s="74" t="s">
        <v>190</v>
      </c>
    </row>
    <row r="35" spans="1:13" s="4" customFormat="1" ht="12.75" customHeight="1">
      <c r="A35" s="62"/>
      <c r="B35" s="1" t="s">
        <v>28</v>
      </c>
      <c r="C35" s="4" t="s">
        <v>218</v>
      </c>
      <c r="F35" s="63"/>
      <c r="G35" s="12"/>
      <c r="H35" s="11" t="s">
        <v>39</v>
      </c>
      <c r="J35" s="11" t="s">
        <v>237</v>
      </c>
      <c r="K35" s="81"/>
      <c r="L35" s="73"/>
      <c r="M35" s="74" t="s">
        <v>191</v>
      </c>
    </row>
    <row r="36" spans="1:13" s="4" customFormat="1" ht="12.75" customHeight="1">
      <c r="A36" s="62"/>
      <c r="B36" s="1"/>
      <c r="F36" s="11" t="s">
        <v>180</v>
      </c>
      <c r="G36" s="12"/>
      <c r="H36" s="11" t="s">
        <v>39</v>
      </c>
      <c r="J36" s="11" t="s">
        <v>6</v>
      </c>
      <c r="K36" s="79"/>
      <c r="L36" s="80"/>
      <c r="M36" s="1"/>
    </row>
    <row r="37" spans="1:13" s="4" customFormat="1" ht="12.75" customHeight="1">
      <c r="A37" s="62"/>
      <c r="B37" s="1" t="s">
        <v>29</v>
      </c>
      <c r="C37" s="4" t="s">
        <v>208</v>
      </c>
      <c r="F37" s="63"/>
      <c r="G37" s="12"/>
      <c r="H37" s="11" t="s">
        <v>39</v>
      </c>
      <c r="J37" s="11" t="s">
        <v>237</v>
      </c>
      <c r="K37" s="81"/>
      <c r="L37" s="80"/>
      <c r="M37" s="74" t="s">
        <v>192</v>
      </c>
    </row>
    <row r="38" spans="1:13" s="4" customFormat="1" ht="12.75" customHeight="1">
      <c r="A38" s="62"/>
      <c r="B38" s="1" t="s">
        <v>30</v>
      </c>
      <c r="C38" s="4" t="s">
        <v>219</v>
      </c>
      <c r="F38" s="63"/>
      <c r="G38" s="12"/>
      <c r="H38" s="11" t="s">
        <v>39</v>
      </c>
      <c r="J38" s="11" t="s">
        <v>237</v>
      </c>
      <c r="K38" s="81"/>
      <c r="L38" s="80"/>
      <c r="M38" s="74" t="s">
        <v>193</v>
      </c>
    </row>
    <row r="39" spans="1:13" s="4" customFormat="1" ht="12.75" customHeight="1">
      <c r="A39" s="62"/>
      <c r="B39" s="1" t="s">
        <v>31</v>
      </c>
      <c r="C39" s="4" t="s">
        <v>220</v>
      </c>
      <c r="F39" s="63"/>
      <c r="G39" s="12"/>
      <c r="H39" s="11" t="s">
        <v>39</v>
      </c>
      <c r="J39" s="11" t="s">
        <v>237</v>
      </c>
      <c r="K39" s="81"/>
      <c r="L39" s="80"/>
      <c r="M39" s="74" t="s">
        <v>194</v>
      </c>
    </row>
    <row r="40" spans="1:13" s="4" customFormat="1" ht="12.75" customHeight="1">
      <c r="A40" s="62"/>
      <c r="B40" s="1" t="s">
        <v>7</v>
      </c>
      <c r="C40" s="4" t="s">
        <v>221</v>
      </c>
      <c r="F40" s="63"/>
      <c r="G40" s="12"/>
      <c r="H40" s="11" t="s">
        <v>2</v>
      </c>
      <c r="J40" s="11" t="s">
        <v>237</v>
      </c>
      <c r="K40" s="81"/>
      <c r="L40" s="80"/>
      <c r="M40" s="74" t="s">
        <v>195</v>
      </c>
    </row>
    <row r="41" spans="1:13" s="4" customFormat="1" ht="12.75" customHeight="1">
      <c r="A41" s="62"/>
      <c r="B41" s="1" t="s">
        <v>10</v>
      </c>
      <c r="C41" s="4" t="s">
        <v>222</v>
      </c>
      <c r="F41" s="63"/>
      <c r="G41" s="12"/>
      <c r="H41" s="11" t="s">
        <v>39</v>
      </c>
      <c r="J41" s="11" t="s">
        <v>237</v>
      </c>
      <c r="K41" s="81"/>
      <c r="L41" s="80"/>
      <c r="M41" s="74" t="s">
        <v>196</v>
      </c>
    </row>
    <row r="42" spans="1:13" s="4" customFormat="1" ht="12.75" customHeight="1">
      <c r="A42" s="62"/>
      <c r="B42" s="1" t="s">
        <v>8</v>
      </c>
      <c r="C42" s="4" t="s">
        <v>223</v>
      </c>
      <c r="F42" s="63"/>
      <c r="G42" s="12"/>
      <c r="H42" s="11" t="s">
        <v>39</v>
      </c>
      <c r="J42" s="11" t="s">
        <v>237</v>
      </c>
      <c r="K42" s="81"/>
      <c r="L42" s="80"/>
      <c r="M42" s="74" t="s">
        <v>197</v>
      </c>
    </row>
    <row r="43" spans="1:13" s="4" customFormat="1" ht="12.75" customHeight="1">
      <c r="A43" s="62"/>
      <c r="B43" s="1" t="s">
        <v>9</v>
      </c>
      <c r="C43" s="4" t="s">
        <v>224</v>
      </c>
      <c r="F43" s="63"/>
      <c r="G43" s="12"/>
      <c r="H43" s="11" t="s">
        <v>39</v>
      </c>
      <c r="J43" s="11" t="s">
        <v>237</v>
      </c>
      <c r="K43" s="81"/>
      <c r="L43" s="80"/>
      <c r="M43" s="74" t="s">
        <v>198</v>
      </c>
    </row>
    <row r="44" spans="1:13" s="4" customFormat="1" ht="12.75" customHeight="1">
      <c r="A44" s="62"/>
      <c r="B44" s="1"/>
      <c r="F44" s="11" t="s">
        <v>180</v>
      </c>
      <c r="G44" s="12"/>
      <c r="H44" s="11" t="s">
        <v>39</v>
      </c>
      <c r="J44" s="11" t="s">
        <v>6</v>
      </c>
      <c r="K44" s="79"/>
      <c r="L44" s="80"/>
      <c r="M44" s="1"/>
    </row>
    <row r="45" spans="1:13" s="4" customFormat="1" ht="12.75" customHeight="1">
      <c r="A45" s="62"/>
      <c r="B45" s="1" t="s">
        <v>11</v>
      </c>
      <c r="C45" s="4" t="s">
        <v>249</v>
      </c>
      <c r="F45" s="63"/>
      <c r="G45" s="12"/>
      <c r="H45" s="11" t="s">
        <v>39</v>
      </c>
      <c r="J45" s="11" t="s">
        <v>237</v>
      </c>
      <c r="K45" s="81"/>
      <c r="L45" s="80"/>
      <c r="M45" s="1" t="s">
        <v>200</v>
      </c>
    </row>
    <row r="46" spans="1:13" s="4" customFormat="1" ht="12.75" customHeight="1">
      <c r="A46" s="62"/>
      <c r="B46" s="1" t="s">
        <v>45</v>
      </c>
      <c r="C46" s="4" t="s">
        <v>225</v>
      </c>
      <c r="F46" s="63"/>
      <c r="G46" s="12"/>
      <c r="H46" s="11" t="s">
        <v>39</v>
      </c>
      <c r="J46" s="11" t="s">
        <v>237</v>
      </c>
      <c r="K46" s="81"/>
      <c r="L46" s="80"/>
      <c r="M46" s="74" t="s">
        <v>199</v>
      </c>
    </row>
    <row r="47" spans="1:13" s="4" customFormat="1" ht="12.75" customHeight="1">
      <c r="A47" s="62"/>
      <c r="B47" s="1" t="s">
        <v>46</v>
      </c>
      <c r="C47" s="4" t="s">
        <v>226</v>
      </c>
      <c r="F47" s="63"/>
      <c r="G47" s="12"/>
      <c r="H47" s="11" t="s">
        <v>39</v>
      </c>
      <c r="J47" s="11" t="s">
        <v>237</v>
      </c>
      <c r="K47" s="81"/>
      <c r="L47" s="80"/>
      <c r="M47" s="74" t="s">
        <v>234</v>
      </c>
    </row>
    <row r="48" spans="1:13" s="4" customFormat="1" ht="12.75" customHeight="1">
      <c r="A48" s="62"/>
      <c r="B48" s="1" t="s">
        <v>62</v>
      </c>
      <c r="C48" s="4" t="s">
        <v>227</v>
      </c>
      <c r="F48" s="63"/>
      <c r="G48" s="12"/>
      <c r="H48" s="11" t="s">
        <v>39</v>
      </c>
      <c r="J48" s="11" t="s">
        <v>237</v>
      </c>
      <c r="K48" s="81"/>
      <c r="L48" s="80"/>
      <c r="M48" s="74" t="s">
        <v>201</v>
      </c>
    </row>
    <row r="49" spans="1:13" s="4" customFormat="1" ht="12.75" customHeight="1">
      <c r="A49" s="62"/>
      <c r="B49" s="1"/>
      <c r="F49" s="11" t="s">
        <v>180</v>
      </c>
      <c r="G49" s="12"/>
      <c r="H49" s="11" t="s">
        <v>39</v>
      </c>
      <c r="J49" s="11" t="s">
        <v>6</v>
      </c>
      <c r="K49" s="79"/>
      <c r="L49" s="80"/>
      <c r="M49" s="1"/>
    </row>
    <row r="50" spans="11:12" ht="11.25" customHeight="1">
      <c r="K50" s="2"/>
      <c r="L50" s="82"/>
    </row>
    <row r="51" spans="1:13" s="64" customFormat="1" ht="13.5">
      <c r="A51" s="83" t="s">
        <v>250</v>
      </c>
      <c r="B51" s="84"/>
      <c r="C51" s="85"/>
      <c r="D51" s="85"/>
      <c r="E51" s="85"/>
      <c r="F51" s="86"/>
      <c r="G51" s="87"/>
      <c r="H51" s="88"/>
      <c r="I51" s="85"/>
      <c r="J51" s="88"/>
      <c r="K51" s="85"/>
      <c r="L51" s="85"/>
      <c r="M51" s="89"/>
    </row>
    <row r="52" spans="1:13" s="2" customFormat="1" ht="6.75" customHeight="1">
      <c r="A52" s="6"/>
      <c r="B52" s="6"/>
      <c r="F52" s="7"/>
      <c r="G52" s="8"/>
      <c r="H52" s="16"/>
      <c r="J52" s="16"/>
      <c r="M52" s="90"/>
    </row>
    <row r="53" spans="1:13" s="2" customFormat="1" ht="12.75">
      <c r="A53" s="5" t="s">
        <v>50</v>
      </c>
      <c r="B53" s="10" t="s">
        <v>251</v>
      </c>
      <c r="F53" s="7"/>
      <c r="G53" s="8"/>
      <c r="H53" s="16"/>
      <c r="J53" s="16"/>
      <c r="M53" s="90"/>
    </row>
    <row r="54" spans="1:13" s="2" customFormat="1" ht="12.75">
      <c r="A54" s="6"/>
      <c r="B54" s="91" t="s">
        <v>38</v>
      </c>
      <c r="F54" s="7"/>
      <c r="G54" s="8"/>
      <c r="H54" s="16"/>
      <c r="J54" s="16"/>
      <c r="L54" s="34" t="s">
        <v>44</v>
      </c>
      <c r="M54" s="92" t="s">
        <v>13</v>
      </c>
    </row>
    <row r="55" spans="1:13" s="2" customFormat="1" ht="5.25" customHeight="1">
      <c r="A55" s="5"/>
      <c r="B55" s="10"/>
      <c r="F55" s="7"/>
      <c r="G55" s="8"/>
      <c r="H55" s="16"/>
      <c r="J55" s="16"/>
      <c r="M55" s="3"/>
    </row>
    <row r="56" spans="1:13" s="10" customFormat="1" ht="12.75">
      <c r="A56" s="5"/>
      <c r="B56" s="6"/>
      <c r="C56" s="2"/>
      <c r="D56" s="2"/>
      <c r="E56" s="2"/>
      <c r="F56" s="7"/>
      <c r="G56" s="8"/>
      <c r="H56" s="16"/>
      <c r="I56" s="2"/>
      <c r="J56" s="16"/>
      <c r="K56" s="93"/>
      <c r="L56" s="94"/>
      <c r="M56" s="3"/>
    </row>
    <row r="57" spans="1:13" s="2" customFormat="1" ht="12.75">
      <c r="A57" s="5" t="s">
        <v>47</v>
      </c>
      <c r="B57" s="10" t="s">
        <v>252</v>
      </c>
      <c r="F57" s="7"/>
      <c r="G57" s="8"/>
      <c r="H57" s="16"/>
      <c r="J57" s="16"/>
      <c r="M57" s="90"/>
    </row>
    <row r="58" spans="1:13" s="2" customFormat="1" ht="12.75">
      <c r="A58" s="6"/>
      <c r="B58" s="91" t="s">
        <v>48</v>
      </c>
      <c r="F58" s="7"/>
      <c r="G58" s="8"/>
      <c r="H58" s="16"/>
      <c r="J58" s="16"/>
      <c r="L58" s="34" t="s">
        <v>44</v>
      </c>
      <c r="M58" s="92" t="s">
        <v>13</v>
      </c>
    </row>
    <row r="59" spans="1:13" s="2" customFormat="1" ht="5.25" customHeight="1">
      <c r="A59" s="5"/>
      <c r="B59" s="10"/>
      <c r="F59" s="7"/>
      <c r="G59" s="8"/>
      <c r="H59" s="16"/>
      <c r="J59" s="16"/>
      <c r="M59" s="3"/>
    </row>
    <row r="60" spans="1:13" s="2" customFormat="1" ht="12.75">
      <c r="A60" s="6"/>
      <c r="B60" s="91"/>
      <c r="F60" s="7"/>
      <c r="G60" s="8"/>
      <c r="H60" s="16"/>
      <c r="J60" s="16"/>
      <c r="L60" s="34"/>
      <c r="M60" s="92"/>
    </row>
    <row r="61" spans="1:13" s="2" customFormat="1" ht="12.75">
      <c r="A61" s="5" t="s">
        <v>51</v>
      </c>
      <c r="B61" s="10" t="s">
        <v>253</v>
      </c>
      <c r="F61" s="7"/>
      <c r="G61" s="8"/>
      <c r="H61" s="16"/>
      <c r="J61" s="16"/>
      <c r="M61" s="90"/>
    </row>
    <row r="62" spans="1:13" s="2" customFormat="1" ht="12.75">
      <c r="A62" s="6"/>
      <c r="B62" s="91" t="s">
        <v>35</v>
      </c>
      <c r="F62" s="7"/>
      <c r="G62" s="8"/>
      <c r="H62" s="16"/>
      <c r="J62" s="16"/>
      <c r="L62" s="34" t="s">
        <v>44</v>
      </c>
      <c r="M62" s="92" t="s">
        <v>13</v>
      </c>
    </row>
    <row r="63" spans="1:13" s="2" customFormat="1" ht="5.25" customHeight="1">
      <c r="A63" s="5"/>
      <c r="B63" s="10"/>
      <c r="F63" s="7"/>
      <c r="G63" s="8"/>
      <c r="H63" s="16"/>
      <c r="J63" s="16"/>
      <c r="M63" s="3"/>
    </row>
    <row r="64" spans="1:13" s="10" customFormat="1" ht="12.75">
      <c r="A64" s="5"/>
      <c r="B64" s="6"/>
      <c r="C64" s="2"/>
      <c r="D64" s="2"/>
      <c r="E64" s="2"/>
      <c r="F64" s="7"/>
      <c r="G64" s="8"/>
      <c r="H64" s="16"/>
      <c r="I64" s="2"/>
      <c r="J64" s="16"/>
      <c r="K64" s="93"/>
      <c r="L64" s="94"/>
      <c r="M64" s="3"/>
    </row>
    <row r="65" spans="1:13" s="4" customFormat="1" ht="12.75">
      <c r="A65" s="1"/>
      <c r="B65" s="1" t="s">
        <v>17</v>
      </c>
      <c r="C65" s="4" t="s">
        <v>203</v>
      </c>
      <c r="F65" s="74" t="s">
        <v>233</v>
      </c>
      <c r="G65" s="12"/>
      <c r="H65" s="17" t="s">
        <v>127</v>
      </c>
      <c r="J65" s="15">
        <v>208034</v>
      </c>
      <c r="K65" s="2" t="s">
        <v>15</v>
      </c>
      <c r="L65" s="9"/>
      <c r="M65" s="95"/>
    </row>
    <row r="66" spans="1:13" s="4" customFormat="1" ht="12.75">
      <c r="A66" s="1"/>
      <c r="B66" s="1"/>
      <c r="C66" s="96" t="s">
        <v>134</v>
      </c>
      <c r="F66" s="63"/>
      <c r="G66" s="12"/>
      <c r="H66" s="11"/>
      <c r="J66" s="15"/>
      <c r="K66" s="2"/>
      <c r="L66" s="9"/>
      <c r="M66" s="95"/>
    </row>
    <row r="67" spans="1:13" s="4" customFormat="1" ht="65.25" customHeight="1">
      <c r="A67" s="1"/>
      <c r="B67" s="1"/>
      <c r="C67" s="205" t="s">
        <v>321</v>
      </c>
      <c r="D67" s="213"/>
      <c r="E67" s="213"/>
      <c r="F67" s="213"/>
      <c r="G67" s="213"/>
      <c r="H67" s="213"/>
      <c r="I67" s="213"/>
      <c r="J67" s="213"/>
      <c r="K67" s="213"/>
      <c r="L67" s="2"/>
      <c r="M67" s="3">
        <v>11000000</v>
      </c>
    </row>
    <row r="68" spans="1:13" s="4" customFormat="1" ht="12.75">
      <c r="A68" s="1"/>
      <c r="B68" s="1"/>
      <c r="C68" s="20"/>
      <c r="D68" s="19"/>
      <c r="E68" s="19"/>
      <c r="F68" s="97"/>
      <c r="G68" s="19"/>
      <c r="H68" s="98"/>
      <c r="I68" s="19"/>
      <c r="J68" s="98"/>
      <c r="K68" s="19"/>
      <c r="L68" s="2"/>
      <c r="M68" s="3"/>
    </row>
    <row r="69" spans="1:13" s="4" customFormat="1" ht="12.75">
      <c r="A69" s="6"/>
      <c r="B69" s="6" t="s">
        <v>19</v>
      </c>
      <c r="C69" s="4" t="s">
        <v>238</v>
      </c>
      <c r="D69" s="2"/>
      <c r="E69" s="2"/>
      <c r="F69" s="1" t="s">
        <v>179</v>
      </c>
      <c r="G69" s="8"/>
      <c r="H69" s="99" t="s">
        <v>202</v>
      </c>
      <c r="J69" s="15">
        <v>20000</v>
      </c>
      <c r="K69" s="2" t="s">
        <v>15</v>
      </c>
      <c r="L69" s="9"/>
      <c r="M69" s="100"/>
    </row>
    <row r="70" spans="1:13" s="4" customFormat="1" ht="12.75">
      <c r="A70" s="6"/>
      <c r="B70" s="6"/>
      <c r="C70" s="4" t="s">
        <v>239</v>
      </c>
      <c r="D70" s="2"/>
      <c r="E70" s="2"/>
      <c r="F70" s="7"/>
      <c r="G70" s="8"/>
      <c r="H70" s="99"/>
      <c r="J70" s="15"/>
      <c r="K70" s="2"/>
      <c r="L70" s="9"/>
      <c r="M70" s="100"/>
    </row>
    <row r="71" spans="1:13" s="4" customFormat="1" ht="12.75">
      <c r="A71" s="1"/>
      <c r="B71" s="1"/>
      <c r="C71" s="96" t="s">
        <v>136</v>
      </c>
      <c r="F71" s="63"/>
      <c r="G71" s="12"/>
      <c r="H71" s="11"/>
      <c r="J71" s="15"/>
      <c r="K71" s="2"/>
      <c r="L71" s="9"/>
      <c r="M71" s="95"/>
    </row>
    <row r="72" spans="1:13" s="4" customFormat="1" ht="79.5" customHeight="1">
      <c r="A72" s="6"/>
      <c r="B72" s="6"/>
      <c r="C72" s="225" t="s">
        <v>331</v>
      </c>
      <c r="D72" s="226"/>
      <c r="E72" s="226"/>
      <c r="F72" s="226"/>
      <c r="G72" s="226"/>
      <c r="H72" s="226"/>
      <c r="I72" s="226"/>
      <c r="J72" s="226"/>
      <c r="K72" s="226"/>
      <c r="L72" s="101"/>
      <c r="M72" s="3">
        <v>6000000</v>
      </c>
    </row>
    <row r="73" spans="1:13" s="4" customFormat="1" ht="12.75">
      <c r="A73" s="6"/>
      <c r="B73" s="6"/>
      <c r="C73" s="102"/>
      <c r="D73" s="102"/>
      <c r="E73" s="102"/>
      <c r="F73" s="103"/>
      <c r="G73" s="104"/>
      <c r="H73" s="105"/>
      <c r="I73" s="102"/>
      <c r="J73" s="106"/>
      <c r="K73" s="102"/>
      <c r="L73" s="107"/>
      <c r="M73" s="108"/>
    </row>
    <row r="74" spans="1:13" s="4" customFormat="1" ht="12.75">
      <c r="A74" s="1"/>
      <c r="B74" s="1" t="s">
        <v>25</v>
      </c>
      <c r="C74" s="4" t="s">
        <v>205</v>
      </c>
      <c r="F74" s="74" t="s">
        <v>188</v>
      </c>
      <c r="G74" s="12"/>
      <c r="H74" s="17" t="s">
        <v>90</v>
      </c>
      <c r="J74" s="15">
        <v>95089</v>
      </c>
      <c r="K74" s="2" t="s">
        <v>15</v>
      </c>
      <c r="L74" s="13"/>
      <c r="M74" s="14"/>
    </row>
    <row r="75" spans="1:13" s="4" customFormat="1" ht="12.75">
      <c r="A75" s="1"/>
      <c r="B75" s="1"/>
      <c r="C75" s="96" t="s">
        <v>135</v>
      </c>
      <c r="F75" s="63"/>
      <c r="G75" s="12"/>
      <c r="H75" s="11"/>
      <c r="J75" s="15"/>
      <c r="K75" s="2"/>
      <c r="L75" s="9"/>
      <c r="M75" s="95"/>
    </row>
    <row r="76" spans="1:13" s="4" customFormat="1" ht="27" customHeight="1">
      <c r="A76" s="1"/>
      <c r="B76" s="1"/>
      <c r="C76" s="205" t="s">
        <v>322</v>
      </c>
      <c r="D76" s="205"/>
      <c r="E76" s="205"/>
      <c r="F76" s="205"/>
      <c r="G76" s="205"/>
      <c r="H76" s="205"/>
      <c r="I76" s="205"/>
      <c r="J76" s="205"/>
      <c r="K76" s="205"/>
      <c r="M76" s="3">
        <v>600000</v>
      </c>
    </row>
    <row r="77" spans="1:13" s="10" customFormat="1" ht="12.75">
      <c r="A77" s="5"/>
      <c r="B77" s="6"/>
      <c r="C77" s="2" t="s">
        <v>32</v>
      </c>
      <c r="D77" s="7">
        <v>4</v>
      </c>
      <c r="E77" s="2" t="s">
        <v>73</v>
      </c>
      <c r="F77" s="7"/>
      <c r="G77" s="8">
        <v>750</v>
      </c>
      <c r="H77" s="16" t="s">
        <v>86</v>
      </c>
      <c r="I77" s="2"/>
      <c r="J77" s="15">
        <f>SUM(D77*G77)</f>
        <v>3000</v>
      </c>
      <c r="K77" s="2" t="s">
        <v>15</v>
      </c>
      <c r="L77" s="9">
        <v>0.71</v>
      </c>
      <c r="M77" s="3">
        <f>((J77*246.09)/L77)</f>
        <v>1039816.9014084508</v>
      </c>
    </row>
    <row r="78" spans="1:13" s="2" customFormat="1" ht="12.75">
      <c r="A78" s="6"/>
      <c r="B78" s="6"/>
      <c r="D78" s="7">
        <v>3</v>
      </c>
      <c r="E78" s="2" t="s">
        <v>72</v>
      </c>
      <c r="F78" s="7"/>
      <c r="G78" s="8">
        <v>375</v>
      </c>
      <c r="H78" s="16" t="s">
        <v>86</v>
      </c>
      <c r="J78" s="15">
        <f>SUM(D78*G78)</f>
        <v>1125</v>
      </c>
      <c r="K78" s="2" t="s">
        <v>15</v>
      </c>
      <c r="L78" s="9">
        <v>0.71</v>
      </c>
      <c r="M78" s="3">
        <f>((J78*246.09)/L78)</f>
        <v>389931.33802816906</v>
      </c>
    </row>
    <row r="79" spans="1:13" s="10" customFormat="1" ht="26.25" customHeight="1">
      <c r="A79" s="5"/>
      <c r="B79" s="6"/>
      <c r="C79" s="11"/>
      <c r="D79" s="7">
        <v>1</v>
      </c>
      <c r="E79" s="208" t="s">
        <v>126</v>
      </c>
      <c r="F79" s="208"/>
      <c r="G79" s="8">
        <v>2000</v>
      </c>
      <c r="H79" s="16" t="s">
        <v>86</v>
      </c>
      <c r="I79" s="2"/>
      <c r="J79" s="15">
        <v>2000</v>
      </c>
      <c r="K79" s="2" t="s">
        <v>15</v>
      </c>
      <c r="L79" s="9">
        <v>0.71</v>
      </c>
      <c r="M79" s="3">
        <f>((J79*246.09)/L79)</f>
        <v>693211.2676056338</v>
      </c>
    </row>
    <row r="80" spans="1:13" s="4" customFormat="1" ht="12" customHeight="1">
      <c r="A80" s="1"/>
      <c r="B80" s="1"/>
      <c r="C80" s="20"/>
      <c r="D80" s="20"/>
      <c r="E80" s="20"/>
      <c r="F80" s="69"/>
      <c r="G80" s="20"/>
      <c r="H80" s="109"/>
      <c r="I80" s="20"/>
      <c r="J80" s="109"/>
      <c r="K80" s="2"/>
      <c r="M80" s="95"/>
    </row>
    <row r="81" spans="1:13" s="2" customFormat="1" ht="12.75">
      <c r="A81" s="5" t="s">
        <v>52</v>
      </c>
      <c r="B81" s="10" t="s">
        <v>254</v>
      </c>
      <c r="F81" s="7"/>
      <c r="G81" s="8"/>
      <c r="H81" s="16"/>
      <c r="J81" s="16"/>
      <c r="M81" s="90"/>
    </row>
    <row r="82" spans="1:13" s="2" customFormat="1" ht="5.25" customHeight="1">
      <c r="A82" s="5"/>
      <c r="B82" s="10"/>
      <c r="F82" s="7"/>
      <c r="G82" s="8"/>
      <c r="H82" s="16"/>
      <c r="J82" s="16"/>
      <c r="M82" s="3"/>
    </row>
    <row r="83" spans="1:12" s="110" customFormat="1" ht="13.5">
      <c r="A83" s="6"/>
      <c r="B83" s="6"/>
      <c r="C83" s="2"/>
      <c r="D83" s="7"/>
      <c r="E83" s="2"/>
      <c r="F83" s="7"/>
      <c r="H83" s="3"/>
      <c r="I83" s="2"/>
      <c r="J83" s="111"/>
      <c r="K83" s="3"/>
      <c r="L83" s="112"/>
    </row>
    <row r="84" spans="1:13" s="2" customFormat="1" ht="12.75">
      <c r="A84" s="113" t="s">
        <v>64</v>
      </c>
      <c r="B84" s="10" t="s">
        <v>255</v>
      </c>
      <c r="F84" s="7"/>
      <c r="G84" s="8"/>
      <c r="H84" s="16"/>
      <c r="J84" s="16"/>
      <c r="L84" s="34"/>
      <c r="M84" s="114"/>
    </row>
    <row r="85" spans="1:13" s="2" customFormat="1" ht="12.75">
      <c r="A85" s="113"/>
      <c r="B85" s="115" t="s">
        <v>65</v>
      </c>
      <c r="F85" s="7"/>
      <c r="G85" s="8"/>
      <c r="H85" s="16"/>
      <c r="J85" s="16"/>
      <c r="L85" s="34" t="s">
        <v>44</v>
      </c>
      <c r="M85" s="92" t="s">
        <v>13</v>
      </c>
    </row>
    <row r="86" spans="1:13" s="2" customFormat="1" ht="5.25" customHeight="1">
      <c r="A86" s="5"/>
      <c r="B86" s="10"/>
      <c r="F86" s="7"/>
      <c r="G86" s="8"/>
      <c r="H86" s="16"/>
      <c r="J86" s="16"/>
      <c r="M86" s="3"/>
    </row>
    <row r="87" spans="1:12" s="110" customFormat="1" ht="13.5">
      <c r="A87" s="6"/>
      <c r="B87" s="6"/>
      <c r="C87" s="2"/>
      <c r="D87" s="7"/>
      <c r="E87" s="2"/>
      <c r="F87" s="7"/>
      <c r="H87" s="3"/>
      <c r="I87" s="2"/>
      <c r="J87" s="111"/>
      <c r="K87" s="3"/>
      <c r="L87" s="112"/>
    </row>
    <row r="88" spans="1:13" s="116" customFormat="1" ht="12.75">
      <c r="A88" s="74"/>
      <c r="B88" s="74" t="s">
        <v>17</v>
      </c>
      <c r="C88" s="4" t="s">
        <v>203</v>
      </c>
      <c r="F88" s="74" t="s">
        <v>233</v>
      </c>
      <c r="G88" s="117"/>
      <c r="H88" s="99" t="s">
        <v>92</v>
      </c>
      <c r="J88" s="118">
        <v>189461</v>
      </c>
      <c r="K88" s="116" t="s">
        <v>15</v>
      </c>
      <c r="L88" s="119"/>
      <c r="M88" s="120"/>
    </row>
    <row r="89" spans="1:13" s="4" customFormat="1" ht="12.75">
      <c r="A89" s="1"/>
      <c r="B89" s="1"/>
      <c r="C89" s="96" t="s">
        <v>137</v>
      </c>
      <c r="F89" s="63"/>
      <c r="G89" s="12"/>
      <c r="H89" s="11"/>
      <c r="J89" s="15"/>
      <c r="K89" s="2"/>
      <c r="L89" s="9"/>
      <c r="M89" s="95"/>
    </row>
    <row r="90" spans="1:13" s="116" customFormat="1" ht="12.75">
      <c r="A90" s="74"/>
      <c r="B90" s="74"/>
      <c r="C90" s="206" t="s">
        <v>256</v>
      </c>
      <c r="D90" s="207"/>
      <c r="E90" s="207"/>
      <c r="F90" s="207"/>
      <c r="G90" s="207"/>
      <c r="H90" s="207"/>
      <c r="I90" s="207"/>
      <c r="J90" s="207"/>
      <c r="K90" s="207"/>
      <c r="M90" s="120">
        <v>10000</v>
      </c>
    </row>
    <row r="91" spans="1:13" s="116" customFormat="1" ht="12.75">
      <c r="A91" s="74"/>
      <c r="B91" s="74"/>
      <c r="C91" s="121"/>
      <c r="D91" s="122"/>
      <c r="E91" s="122"/>
      <c r="F91" s="123"/>
      <c r="G91" s="122"/>
      <c r="H91" s="124"/>
      <c r="I91" s="122"/>
      <c r="J91" s="124"/>
      <c r="K91" s="122"/>
      <c r="M91" s="120"/>
    </row>
    <row r="92" spans="1:13" s="4" customFormat="1" ht="12.75">
      <c r="A92" s="6"/>
      <c r="B92" s="6" t="s">
        <v>19</v>
      </c>
      <c r="C92" s="4" t="s">
        <v>238</v>
      </c>
      <c r="D92" s="2"/>
      <c r="E92" s="2"/>
      <c r="F92" s="1" t="s">
        <v>179</v>
      </c>
      <c r="G92" s="8"/>
      <c r="H92" s="99" t="s">
        <v>202</v>
      </c>
      <c r="J92" s="15">
        <v>20000</v>
      </c>
      <c r="K92" s="2" t="s">
        <v>15</v>
      </c>
      <c r="L92" s="9"/>
      <c r="M92" s="100"/>
    </row>
    <row r="93" spans="1:13" s="4" customFormat="1" ht="12.75">
      <c r="A93" s="6"/>
      <c r="B93" s="6"/>
      <c r="C93" s="4" t="s">
        <v>239</v>
      </c>
      <c r="D93" s="2"/>
      <c r="E93" s="2"/>
      <c r="F93" s="7"/>
      <c r="G93" s="8"/>
      <c r="H93" s="99"/>
      <c r="J93" s="15"/>
      <c r="K93" s="2"/>
      <c r="L93" s="9"/>
      <c r="M93" s="100"/>
    </row>
    <row r="94" spans="1:13" s="4" customFormat="1" ht="12.75">
      <c r="A94" s="1"/>
      <c r="B94" s="1"/>
      <c r="C94" s="96" t="s">
        <v>136</v>
      </c>
      <c r="F94" s="63"/>
      <c r="G94" s="12"/>
      <c r="H94" s="11"/>
      <c r="J94" s="15"/>
      <c r="K94" s="2"/>
      <c r="L94" s="9"/>
      <c r="M94" s="95"/>
    </row>
    <row r="95" spans="1:13" s="4" customFormat="1" ht="25.5" customHeight="1">
      <c r="A95" s="6"/>
      <c r="B95" s="6"/>
      <c r="C95" s="224" t="s">
        <v>332</v>
      </c>
      <c r="D95" s="212"/>
      <c r="E95" s="212"/>
      <c r="F95" s="212"/>
      <c r="G95" s="212"/>
      <c r="H95" s="212"/>
      <c r="I95" s="212"/>
      <c r="J95" s="212"/>
      <c r="K95" s="212"/>
      <c r="L95" s="101"/>
      <c r="M95" s="3">
        <v>50000</v>
      </c>
    </row>
    <row r="96" spans="1:13" s="4" customFormat="1" ht="12.75">
      <c r="A96" s="6"/>
      <c r="B96" s="6"/>
      <c r="C96" s="102"/>
      <c r="D96" s="102"/>
      <c r="E96" s="102"/>
      <c r="F96" s="103"/>
      <c r="G96" s="104"/>
      <c r="H96" s="105"/>
      <c r="I96" s="102"/>
      <c r="J96" s="106"/>
      <c r="K96" s="102"/>
      <c r="L96" s="107"/>
      <c r="M96" s="108"/>
    </row>
    <row r="97" spans="1:13" s="116" customFormat="1" ht="12.75">
      <c r="A97" s="74"/>
      <c r="B97" s="74" t="s">
        <v>25</v>
      </c>
      <c r="C97" s="4" t="s">
        <v>205</v>
      </c>
      <c r="F97" s="74" t="s">
        <v>63</v>
      </c>
      <c r="G97" s="117"/>
      <c r="H97" s="99" t="s">
        <v>90</v>
      </c>
      <c r="J97" s="118">
        <v>95089</v>
      </c>
      <c r="K97" s="116" t="s">
        <v>15</v>
      </c>
      <c r="L97" s="119"/>
      <c r="M97" s="125"/>
    </row>
    <row r="98" spans="1:13" s="4" customFormat="1" ht="12.75">
      <c r="A98" s="1"/>
      <c r="B98" s="1"/>
      <c r="C98" s="96" t="s">
        <v>135</v>
      </c>
      <c r="F98" s="63"/>
      <c r="G98" s="12"/>
      <c r="H98" s="11"/>
      <c r="J98" s="15"/>
      <c r="K98" s="2"/>
      <c r="L98" s="9"/>
      <c r="M98" s="95"/>
    </row>
    <row r="99" spans="1:13" s="116" customFormat="1" ht="12.75">
      <c r="A99" s="74"/>
      <c r="B99" s="74"/>
      <c r="C99" s="206" t="s">
        <v>257</v>
      </c>
      <c r="D99" s="207"/>
      <c r="E99" s="207"/>
      <c r="F99" s="207"/>
      <c r="G99" s="207"/>
      <c r="H99" s="207"/>
      <c r="I99" s="207"/>
      <c r="J99" s="207"/>
      <c r="K99" s="207"/>
      <c r="M99" s="120">
        <v>10000</v>
      </c>
    </row>
    <row r="100" spans="1:12" s="110" customFormat="1" ht="13.5">
      <c r="A100" s="6"/>
      <c r="B100" s="6"/>
      <c r="C100" s="2"/>
      <c r="D100" s="7"/>
      <c r="E100" s="2"/>
      <c r="F100" s="7"/>
      <c r="H100" s="3"/>
      <c r="I100" s="2"/>
      <c r="J100" s="111"/>
      <c r="K100" s="3"/>
      <c r="L100" s="112"/>
    </row>
    <row r="101" spans="1:13" s="2" customFormat="1" ht="12.75">
      <c r="A101" s="113" t="s">
        <v>66</v>
      </c>
      <c r="B101" s="10" t="s">
        <v>258</v>
      </c>
      <c r="F101" s="7"/>
      <c r="G101" s="8"/>
      <c r="H101" s="16"/>
      <c r="J101" s="16"/>
      <c r="L101" s="34"/>
      <c r="M101" s="114"/>
    </row>
    <row r="102" spans="1:13" s="2" customFormat="1" ht="12.75">
      <c r="A102" s="113"/>
      <c r="B102" s="115" t="s">
        <v>67</v>
      </c>
      <c r="F102" s="7"/>
      <c r="G102" s="8"/>
      <c r="H102" s="16"/>
      <c r="J102" s="16"/>
      <c r="L102" s="34" t="s">
        <v>44</v>
      </c>
      <c r="M102" s="92" t="s">
        <v>13</v>
      </c>
    </row>
    <row r="103" spans="1:13" s="2" customFormat="1" ht="5.25" customHeight="1">
      <c r="A103" s="5"/>
      <c r="B103" s="10"/>
      <c r="F103" s="7"/>
      <c r="G103" s="8"/>
      <c r="H103" s="16"/>
      <c r="J103" s="16"/>
      <c r="M103" s="3"/>
    </row>
    <row r="104" spans="1:13" s="66" customFormat="1" ht="12.75">
      <c r="A104" s="126"/>
      <c r="B104" s="126"/>
      <c r="D104" s="127"/>
      <c r="F104" s="127"/>
      <c r="G104" s="128"/>
      <c r="H104" s="65"/>
      <c r="I104" s="10"/>
      <c r="J104" s="129"/>
      <c r="K104" s="2"/>
      <c r="L104" s="9"/>
      <c r="M104" s="3"/>
    </row>
    <row r="105" spans="1:13" s="116" customFormat="1" ht="12.75">
      <c r="A105" s="74"/>
      <c r="B105" s="74" t="s">
        <v>17</v>
      </c>
      <c r="C105" s="4" t="s">
        <v>203</v>
      </c>
      <c r="F105" s="74" t="s">
        <v>233</v>
      </c>
      <c r="G105" s="117"/>
      <c r="H105" s="99" t="s">
        <v>92</v>
      </c>
      <c r="J105" s="118">
        <v>189461</v>
      </c>
      <c r="K105" s="116" t="s">
        <v>15</v>
      </c>
      <c r="L105" s="119"/>
      <c r="M105" s="120"/>
    </row>
    <row r="106" spans="1:13" s="4" customFormat="1" ht="12.75">
      <c r="A106" s="1"/>
      <c r="B106" s="1"/>
      <c r="C106" s="96" t="s">
        <v>137</v>
      </c>
      <c r="F106" s="63"/>
      <c r="G106" s="12"/>
      <c r="H106" s="11"/>
      <c r="J106" s="15"/>
      <c r="K106" s="2"/>
      <c r="L106" s="9"/>
      <c r="M106" s="95"/>
    </row>
    <row r="107" spans="1:13" s="116" customFormat="1" ht="25.5" customHeight="1">
      <c r="A107" s="74"/>
      <c r="B107" s="74"/>
      <c r="C107" s="227" t="s">
        <v>333</v>
      </c>
      <c r="D107" s="207"/>
      <c r="E107" s="207"/>
      <c r="F107" s="207"/>
      <c r="G107" s="207"/>
      <c r="H107" s="207"/>
      <c r="I107" s="207"/>
      <c r="J107" s="207"/>
      <c r="K107" s="207"/>
      <c r="M107" s="120">
        <v>10000</v>
      </c>
    </row>
    <row r="108" spans="1:13" s="116" customFormat="1" ht="12.75">
      <c r="A108" s="74"/>
      <c r="B108" s="74"/>
      <c r="C108" s="121"/>
      <c r="D108" s="122"/>
      <c r="E108" s="122"/>
      <c r="F108" s="122"/>
      <c r="G108" s="122"/>
      <c r="H108" s="122"/>
      <c r="I108" s="122"/>
      <c r="J108" s="122"/>
      <c r="K108" s="122"/>
      <c r="M108" s="120"/>
    </row>
    <row r="109" spans="1:13" s="4" customFormat="1" ht="12.75">
      <c r="A109" s="6"/>
      <c r="B109" s="6" t="s">
        <v>19</v>
      </c>
      <c r="C109" s="4" t="s">
        <v>238</v>
      </c>
      <c r="D109" s="2"/>
      <c r="E109" s="2"/>
      <c r="F109" s="1" t="s">
        <v>179</v>
      </c>
      <c r="G109" s="8"/>
      <c r="H109" s="99" t="s">
        <v>202</v>
      </c>
      <c r="J109" s="15">
        <v>20000</v>
      </c>
      <c r="K109" s="2" t="s">
        <v>15</v>
      </c>
      <c r="L109" s="9"/>
      <c r="M109" s="100"/>
    </row>
    <row r="110" spans="1:13" s="4" customFormat="1" ht="12.75">
      <c r="A110" s="6"/>
      <c r="B110" s="6"/>
      <c r="C110" s="4" t="s">
        <v>239</v>
      </c>
      <c r="D110" s="2"/>
      <c r="E110" s="2"/>
      <c r="F110" s="7"/>
      <c r="G110" s="8"/>
      <c r="H110" s="99"/>
      <c r="J110" s="15"/>
      <c r="K110" s="2"/>
      <c r="L110" s="9"/>
      <c r="M110" s="100"/>
    </row>
    <row r="111" spans="1:13" s="4" customFormat="1" ht="12.75">
      <c r="A111" s="1"/>
      <c r="B111" s="1"/>
      <c r="C111" s="96" t="s">
        <v>138</v>
      </c>
      <c r="F111" s="63"/>
      <c r="G111" s="12"/>
      <c r="H111" s="11"/>
      <c r="J111" s="15"/>
      <c r="K111" s="2"/>
      <c r="L111" s="9"/>
      <c r="M111" s="95"/>
    </row>
    <row r="112" spans="1:13" s="116" customFormat="1" ht="26.25" customHeight="1">
      <c r="A112" s="74"/>
      <c r="B112" s="74"/>
      <c r="C112" s="227" t="s">
        <v>334</v>
      </c>
      <c r="D112" s="207"/>
      <c r="E112" s="207"/>
      <c r="F112" s="207"/>
      <c r="G112" s="207"/>
      <c r="H112" s="207"/>
      <c r="I112" s="207"/>
      <c r="J112" s="207"/>
      <c r="K112" s="207"/>
      <c r="M112" s="120">
        <v>10000</v>
      </c>
    </row>
    <row r="113" spans="1:13" s="116" customFormat="1" ht="12.75">
      <c r="A113" s="74"/>
      <c r="B113" s="74"/>
      <c r="C113" s="130"/>
      <c r="D113" s="130"/>
      <c r="E113" s="130"/>
      <c r="F113" s="131"/>
      <c r="G113" s="132"/>
      <c r="H113" s="133"/>
      <c r="I113" s="130"/>
      <c r="J113" s="134"/>
      <c r="K113" s="130"/>
      <c r="L113" s="135"/>
      <c r="M113" s="136"/>
    </row>
    <row r="114" spans="1:13" s="116" customFormat="1" ht="12.75">
      <c r="A114" s="74"/>
      <c r="B114" s="74" t="s">
        <v>25</v>
      </c>
      <c r="C114" s="4" t="s">
        <v>205</v>
      </c>
      <c r="F114" s="74" t="s">
        <v>188</v>
      </c>
      <c r="G114" s="117"/>
      <c r="H114" s="99" t="s">
        <v>90</v>
      </c>
      <c r="J114" s="118">
        <v>95089</v>
      </c>
      <c r="K114" s="116" t="s">
        <v>15</v>
      </c>
      <c r="L114" s="119"/>
      <c r="M114" s="125"/>
    </row>
    <row r="115" spans="1:13" s="4" customFormat="1" ht="12.75">
      <c r="A115" s="1"/>
      <c r="B115" s="1"/>
      <c r="C115" s="96" t="s">
        <v>135</v>
      </c>
      <c r="F115" s="63"/>
      <c r="G115" s="12"/>
      <c r="H115" s="11"/>
      <c r="J115" s="15"/>
      <c r="K115" s="2"/>
      <c r="L115" s="9"/>
      <c r="M115" s="95"/>
    </row>
    <row r="116" spans="1:13" s="116" customFormat="1" ht="27" customHeight="1">
      <c r="A116" s="74"/>
      <c r="B116" s="74"/>
      <c r="C116" s="227" t="s">
        <v>335</v>
      </c>
      <c r="D116" s="207"/>
      <c r="E116" s="207"/>
      <c r="F116" s="207"/>
      <c r="G116" s="207"/>
      <c r="H116" s="207"/>
      <c r="I116" s="207"/>
      <c r="J116" s="207"/>
      <c r="K116" s="207"/>
      <c r="M116" s="120">
        <v>10000</v>
      </c>
    </row>
    <row r="117" spans="1:12" s="110" customFormat="1" ht="13.5">
      <c r="A117" s="6"/>
      <c r="B117" s="6"/>
      <c r="C117" s="2"/>
      <c r="D117" s="7"/>
      <c r="E117" s="2"/>
      <c r="F117" s="7"/>
      <c r="H117" s="3"/>
      <c r="I117" s="2"/>
      <c r="J117" s="111"/>
      <c r="K117" s="3"/>
      <c r="L117" s="112"/>
    </row>
    <row r="118" spans="1:13" s="64" customFormat="1" ht="13.5">
      <c r="A118" s="83" t="s">
        <v>279</v>
      </c>
      <c r="B118" s="84"/>
      <c r="C118" s="85"/>
      <c r="D118" s="85"/>
      <c r="E118" s="85"/>
      <c r="F118" s="86"/>
      <c r="G118" s="87"/>
      <c r="H118" s="88"/>
      <c r="I118" s="85"/>
      <c r="J118" s="88"/>
      <c r="K118" s="137"/>
      <c r="L118" s="137"/>
      <c r="M118" s="138"/>
    </row>
    <row r="119" spans="1:13" s="64" customFormat="1" ht="6.75" customHeight="1">
      <c r="A119" s="139"/>
      <c r="B119" s="140"/>
      <c r="C119" s="139"/>
      <c r="D119" s="139"/>
      <c r="E119" s="139"/>
      <c r="F119" s="141"/>
      <c r="G119" s="142"/>
      <c r="H119" s="143"/>
      <c r="I119" s="139"/>
      <c r="J119" s="143"/>
      <c r="K119" s="2"/>
      <c r="L119" s="2"/>
      <c r="M119" s="111"/>
    </row>
    <row r="120" spans="1:13" s="110" customFormat="1" ht="14.25" customHeight="1">
      <c r="A120" s="5" t="s">
        <v>34</v>
      </c>
      <c r="B120" s="144" t="s">
        <v>259</v>
      </c>
      <c r="F120" s="145"/>
      <c r="G120" s="146"/>
      <c r="H120" s="111"/>
      <c r="J120" s="111"/>
      <c r="K120" s="2"/>
      <c r="L120" s="9"/>
      <c r="M120" s="111"/>
    </row>
    <row r="121" spans="1:13" s="110" customFormat="1" ht="12.75" customHeight="1">
      <c r="A121" s="147"/>
      <c r="B121" s="91" t="s">
        <v>38</v>
      </c>
      <c r="F121" s="145"/>
      <c r="G121" s="146"/>
      <c r="H121" s="111"/>
      <c r="J121" s="111"/>
      <c r="L121" s="34" t="s">
        <v>44</v>
      </c>
      <c r="M121" s="92" t="s">
        <v>13</v>
      </c>
    </row>
    <row r="122" spans="1:13" s="2" customFormat="1" ht="5.25" customHeight="1">
      <c r="A122" s="5"/>
      <c r="B122" s="10"/>
      <c r="F122" s="7"/>
      <c r="G122" s="8"/>
      <c r="H122" s="16"/>
      <c r="J122" s="16"/>
      <c r="M122" s="3"/>
    </row>
    <row r="123" spans="1:13" s="66" customFormat="1" ht="12.75">
      <c r="A123" s="126"/>
      <c r="B123" s="126"/>
      <c r="D123" s="127"/>
      <c r="F123" s="127"/>
      <c r="G123" s="128"/>
      <c r="H123" s="65"/>
      <c r="I123" s="10"/>
      <c r="J123" s="129"/>
      <c r="K123" s="2"/>
      <c r="L123" s="9"/>
      <c r="M123" s="3"/>
    </row>
    <row r="124" spans="1:13" s="2" customFormat="1" ht="12.75">
      <c r="A124" s="6"/>
      <c r="B124" s="6" t="s">
        <v>17</v>
      </c>
      <c r="C124" s="2" t="s">
        <v>240</v>
      </c>
      <c r="F124" s="7"/>
      <c r="G124" s="8"/>
      <c r="H124" s="16"/>
      <c r="J124" s="15">
        <v>96401</v>
      </c>
      <c r="K124" s="2" t="s">
        <v>15</v>
      </c>
      <c r="L124" s="9"/>
      <c r="M124" s="90">
        <f>(J124*246.09)</f>
        <v>23723322.09</v>
      </c>
    </row>
    <row r="125" spans="1:13" s="4" customFormat="1" ht="12" customHeight="1">
      <c r="A125" s="1"/>
      <c r="B125" s="1"/>
      <c r="C125" s="20"/>
      <c r="D125" s="20"/>
      <c r="E125" s="20"/>
      <c r="F125" s="69"/>
      <c r="G125" s="20"/>
      <c r="H125" s="109"/>
      <c r="I125" s="20"/>
      <c r="J125" s="109"/>
      <c r="K125" s="110"/>
      <c r="L125" s="110"/>
      <c r="M125" s="95"/>
    </row>
    <row r="126" spans="1:13" s="2" customFormat="1" ht="12.75">
      <c r="A126" s="6"/>
      <c r="B126" s="6" t="s">
        <v>19</v>
      </c>
      <c r="C126" s="2" t="s">
        <v>280</v>
      </c>
      <c r="F126" s="7"/>
      <c r="G126" s="8"/>
      <c r="H126" s="16"/>
      <c r="J126" s="15">
        <v>33345</v>
      </c>
      <c r="K126" s="2" t="s">
        <v>15</v>
      </c>
      <c r="L126" s="9"/>
      <c r="M126" s="90">
        <f>(J126*243.24)</f>
        <v>8110837.800000001</v>
      </c>
    </row>
    <row r="127" spans="1:13" s="2" customFormat="1" ht="12.75">
      <c r="A127" s="6"/>
      <c r="B127" s="6"/>
      <c r="C127" s="2" t="s">
        <v>206</v>
      </c>
      <c r="F127" s="7"/>
      <c r="G127" s="8"/>
      <c r="H127" s="16"/>
      <c r="J127" s="15"/>
      <c r="L127" s="9"/>
      <c r="M127" s="90"/>
    </row>
    <row r="128" spans="1:13" s="2" customFormat="1" ht="12.75">
      <c r="A128" s="6"/>
      <c r="B128" s="148"/>
      <c r="C128" s="149"/>
      <c r="D128" s="150"/>
      <c r="E128" s="149"/>
      <c r="F128" s="150"/>
      <c r="G128" s="151"/>
      <c r="H128" s="152"/>
      <c r="I128" s="149"/>
      <c r="J128" s="153"/>
      <c r="K128" s="149"/>
      <c r="L128" s="154"/>
      <c r="M128" s="3"/>
    </row>
    <row r="129" spans="1:13" s="2" customFormat="1" ht="12.75">
      <c r="A129" s="5" t="s">
        <v>36</v>
      </c>
      <c r="B129" s="10" t="s">
        <v>252</v>
      </c>
      <c r="F129" s="7"/>
      <c r="G129" s="8"/>
      <c r="H129" s="16"/>
      <c r="J129" s="16"/>
      <c r="M129" s="3"/>
    </row>
    <row r="130" spans="1:13" s="2" customFormat="1" ht="12.75">
      <c r="A130" s="6"/>
      <c r="B130" s="91" t="s">
        <v>12</v>
      </c>
      <c r="F130" s="7"/>
      <c r="G130" s="8"/>
      <c r="H130" s="16"/>
      <c r="J130" s="16"/>
      <c r="L130" s="34" t="s">
        <v>44</v>
      </c>
      <c r="M130" s="92" t="s">
        <v>13</v>
      </c>
    </row>
    <row r="131" spans="1:13" s="2" customFormat="1" ht="5.25" customHeight="1">
      <c r="A131" s="5"/>
      <c r="B131" s="10"/>
      <c r="F131" s="7"/>
      <c r="G131" s="8"/>
      <c r="H131" s="16"/>
      <c r="J131" s="16"/>
      <c r="M131" s="3"/>
    </row>
    <row r="132" spans="1:13" s="2" customFormat="1" ht="12.75">
      <c r="A132" s="6"/>
      <c r="B132" s="6"/>
      <c r="D132" s="7"/>
      <c r="F132" s="7"/>
      <c r="G132" s="8"/>
      <c r="H132" s="16"/>
      <c r="J132" s="15"/>
      <c r="L132" s="9"/>
      <c r="M132" s="90"/>
    </row>
    <row r="133" spans="1:13" s="2" customFormat="1" ht="12.75">
      <c r="A133" s="5" t="s">
        <v>3</v>
      </c>
      <c r="B133" s="10" t="s">
        <v>260</v>
      </c>
      <c r="F133" s="7"/>
      <c r="G133" s="8"/>
      <c r="H133" s="16"/>
      <c r="J133" s="16"/>
      <c r="L133" s="9"/>
      <c r="M133" s="3"/>
    </row>
    <row r="134" spans="1:13" s="2" customFormat="1" ht="12.75">
      <c r="A134" s="6"/>
      <c r="B134" s="91" t="s">
        <v>35</v>
      </c>
      <c r="F134" s="7"/>
      <c r="G134" s="8"/>
      <c r="H134" s="16"/>
      <c r="J134" s="16"/>
      <c r="L134" s="34" t="s">
        <v>44</v>
      </c>
      <c r="M134" s="92" t="s">
        <v>13</v>
      </c>
    </row>
    <row r="135" spans="1:13" s="2" customFormat="1" ht="5.25" customHeight="1">
      <c r="A135" s="5"/>
      <c r="B135" s="10"/>
      <c r="F135" s="7"/>
      <c r="G135" s="8"/>
      <c r="H135" s="16"/>
      <c r="J135" s="16"/>
      <c r="M135" s="3"/>
    </row>
    <row r="136" spans="1:13" s="66" customFormat="1" ht="12.75">
      <c r="A136" s="126"/>
      <c r="B136" s="126"/>
      <c r="D136" s="127"/>
      <c r="F136" s="127"/>
      <c r="G136" s="128"/>
      <c r="H136" s="65"/>
      <c r="I136" s="10"/>
      <c r="J136" s="129"/>
      <c r="K136" s="2"/>
      <c r="L136" s="9"/>
      <c r="M136" s="3"/>
    </row>
    <row r="137" spans="1:13" s="4" customFormat="1" ht="12.75">
      <c r="A137" s="1"/>
      <c r="B137" s="1" t="s">
        <v>17</v>
      </c>
      <c r="C137" s="4" t="s">
        <v>203</v>
      </c>
      <c r="F137" s="74" t="s">
        <v>233</v>
      </c>
      <c r="G137" s="12"/>
      <c r="H137" s="17" t="s">
        <v>127</v>
      </c>
      <c r="J137" s="15">
        <v>189461</v>
      </c>
      <c r="K137" s="2" t="s">
        <v>15</v>
      </c>
      <c r="L137" s="9"/>
      <c r="M137" s="95"/>
    </row>
    <row r="138" spans="1:13" s="4" customFormat="1" ht="12.75">
      <c r="A138" s="1"/>
      <c r="B138" s="1"/>
      <c r="C138" s="96" t="s">
        <v>137</v>
      </c>
      <c r="F138" s="63"/>
      <c r="G138" s="12"/>
      <c r="H138" s="11"/>
      <c r="J138" s="15"/>
      <c r="K138" s="2"/>
      <c r="L138" s="9"/>
      <c r="M138" s="95"/>
    </row>
    <row r="139" spans="1:13" s="4" customFormat="1" ht="40.5" customHeight="1">
      <c r="A139" s="1"/>
      <c r="B139" s="1"/>
      <c r="C139" s="205" t="s">
        <v>323</v>
      </c>
      <c r="D139" s="213"/>
      <c r="E139" s="213"/>
      <c r="F139" s="213"/>
      <c r="G139" s="213"/>
      <c r="H139" s="213"/>
      <c r="I139" s="213"/>
      <c r="J139" s="213"/>
      <c r="K139" s="213"/>
      <c r="L139" s="2"/>
      <c r="M139" s="3">
        <v>600000</v>
      </c>
    </row>
    <row r="140" spans="1:13" s="4" customFormat="1" ht="12.75">
      <c r="A140" s="1"/>
      <c r="B140" s="1"/>
      <c r="C140" s="96" t="s">
        <v>128</v>
      </c>
      <c r="F140" s="63"/>
      <c r="G140" s="12"/>
      <c r="H140" s="11"/>
      <c r="J140" s="15"/>
      <c r="K140" s="2"/>
      <c r="L140" s="9"/>
      <c r="M140" s="95"/>
    </row>
    <row r="141" spans="1:13" s="4" customFormat="1" ht="12.75">
      <c r="A141" s="1"/>
      <c r="B141" s="1"/>
      <c r="C141" s="205" t="s">
        <v>281</v>
      </c>
      <c r="D141" s="213"/>
      <c r="E141" s="213"/>
      <c r="F141" s="213"/>
      <c r="G141" s="213"/>
      <c r="H141" s="213"/>
      <c r="I141" s="213"/>
      <c r="J141" s="213"/>
      <c r="K141" s="213"/>
      <c r="L141" s="2"/>
      <c r="M141" s="3">
        <v>250000</v>
      </c>
    </row>
    <row r="142" spans="1:13" s="4" customFormat="1" ht="12.75">
      <c r="A142" s="1"/>
      <c r="B142" s="1"/>
      <c r="C142" s="205" t="s">
        <v>261</v>
      </c>
      <c r="D142" s="213"/>
      <c r="E142" s="213"/>
      <c r="F142" s="213"/>
      <c r="G142" s="213"/>
      <c r="H142" s="213"/>
      <c r="I142" s="213"/>
      <c r="J142" s="213"/>
      <c r="K142" s="213"/>
      <c r="L142" s="2"/>
      <c r="M142" s="3">
        <v>250000</v>
      </c>
    </row>
    <row r="143" spans="1:13" s="10" customFormat="1" ht="12.75">
      <c r="A143" s="5"/>
      <c r="B143" s="6"/>
      <c r="C143" s="4" t="s">
        <v>32</v>
      </c>
      <c r="D143" s="7">
        <v>4</v>
      </c>
      <c r="E143" s="2" t="s">
        <v>73</v>
      </c>
      <c r="F143" s="7"/>
      <c r="G143" s="8">
        <v>750</v>
      </c>
      <c r="H143" s="16" t="s">
        <v>86</v>
      </c>
      <c r="I143" s="2"/>
      <c r="J143" s="15">
        <f>SUM(D143*G143)</f>
        <v>3000</v>
      </c>
      <c r="K143" s="2" t="s">
        <v>15</v>
      </c>
      <c r="L143" s="9">
        <v>0.68</v>
      </c>
      <c r="M143" s="3">
        <f>((J143*254.34)/L143)</f>
        <v>1122088.2352941176</v>
      </c>
    </row>
    <row r="144" spans="1:13" s="10" customFormat="1" ht="12.75">
      <c r="A144" s="5"/>
      <c r="B144" s="6"/>
      <c r="C144" s="4"/>
      <c r="D144" s="7">
        <v>7</v>
      </c>
      <c r="E144" s="2" t="s">
        <v>72</v>
      </c>
      <c r="F144" s="7"/>
      <c r="G144" s="8">
        <v>375</v>
      </c>
      <c r="H144" s="16" t="s">
        <v>86</v>
      </c>
      <c r="I144" s="2"/>
      <c r="J144" s="15">
        <f>SUM(D144*G144)</f>
        <v>2625</v>
      </c>
      <c r="K144" s="2" t="s">
        <v>15</v>
      </c>
      <c r="L144" s="9">
        <v>0.68</v>
      </c>
      <c r="M144" s="3">
        <f>((J144*254.34)/L144)</f>
        <v>981827.2058823529</v>
      </c>
    </row>
    <row r="145" spans="1:13" s="10" customFormat="1" ht="26.25" customHeight="1">
      <c r="A145" s="5"/>
      <c r="B145" s="6"/>
      <c r="C145" s="11"/>
      <c r="D145" s="7">
        <v>1</v>
      </c>
      <c r="E145" s="208" t="s">
        <v>109</v>
      </c>
      <c r="F145" s="208"/>
      <c r="G145" s="8">
        <v>3437</v>
      </c>
      <c r="H145" s="16" t="s">
        <v>86</v>
      </c>
      <c r="I145" s="2"/>
      <c r="J145" s="15">
        <f>(D145*G145)</f>
        <v>3437</v>
      </c>
      <c r="K145" s="2" t="s">
        <v>15</v>
      </c>
      <c r="L145" s="9">
        <v>0.68</v>
      </c>
      <c r="M145" s="3">
        <f>((J145*254.34)/L145)</f>
        <v>1285539.088235294</v>
      </c>
    </row>
    <row r="146" spans="1:13" s="10" customFormat="1" ht="12.75">
      <c r="A146" s="5"/>
      <c r="B146" s="6"/>
      <c r="C146" s="4"/>
      <c r="D146" s="7"/>
      <c r="E146" s="2"/>
      <c r="F146" s="7"/>
      <c r="G146" s="8"/>
      <c r="H146" s="16"/>
      <c r="I146" s="2"/>
      <c r="J146" s="15"/>
      <c r="K146" s="2"/>
      <c r="L146" s="9"/>
      <c r="M146" s="3"/>
    </row>
    <row r="147" spans="1:13" s="4" customFormat="1" ht="12.75">
      <c r="A147" s="1"/>
      <c r="B147" s="1" t="s">
        <v>19</v>
      </c>
      <c r="C147" s="4" t="s">
        <v>204</v>
      </c>
      <c r="F147" s="74" t="s">
        <v>181</v>
      </c>
      <c r="G147" s="12"/>
      <c r="H147" s="17" t="s">
        <v>93</v>
      </c>
      <c r="J147" s="15">
        <v>173539</v>
      </c>
      <c r="K147" s="2" t="s">
        <v>15</v>
      </c>
      <c r="L147" s="9"/>
      <c r="M147" s="3"/>
    </row>
    <row r="148" spans="1:13" s="4" customFormat="1" ht="12.75">
      <c r="A148" s="1"/>
      <c r="B148" s="1"/>
      <c r="C148" s="96" t="s">
        <v>139</v>
      </c>
      <c r="F148" s="63"/>
      <c r="G148" s="12"/>
      <c r="H148" s="11"/>
      <c r="J148" s="15"/>
      <c r="K148" s="2"/>
      <c r="L148" s="9"/>
      <c r="M148" s="95"/>
    </row>
    <row r="149" spans="1:13" s="4" customFormat="1" ht="39" customHeight="1">
      <c r="A149" s="1"/>
      <c r="B149" s="1"/>
      <c r="C149" s="205" t="s">
        <v>262</v>
      </c>
      <c r="D149" s="205"/>
      <c r="E149" s="205"/>
      <c r="F149" s="205"/>
      <c r="G149" s="205"/>
      <c r="H149" s="205"/>
      <c r="I149" s="205"/>
      <c r="J149" s="205"/>
      <c r="K149" s="205"/>
      <c r="L149" s="9"/>
      <c r="M149" s="3">
        <v>1500000</v>
      </c>
    </row>
    <row r="150" spans="1:13" s="10" customFormat="1" ht="12.75">
      <c r="A150" s="5"/>
      <c r="B150" s="6"/>
      <c r="C150" s="4" t="s">
        <v>32</v>
      </c>
      <c r="D150" s="7">
        <v>8</v>
      </c>
      <c r="E150" s="2" t="s">
        <v>73</v>
      </c>
      <c r="F150" s="7"/>
      <c r="G150" s="8">
        <v>750</v>
      </c>
      <c r="H150" s="16" t="s">
        <v>86</v>
      </c>
      <c r="I150" s="2"/>
      <c r="J150" s="15">
        <f>SUM(D150*G150)</f>
        <v>6000</v>
      </c>
      <c r="K150" s="2" t="s">
        <v>15</v>
      </c>
      <c r="L150" s="9">
        <v>0.68</v>
      </c>
      <c r="M150" s="3">
        <f>((J150*254.34)/L150)</f>
        <v>2244176.470588235</v>
      </c>
    </row>
    <row r="151" spans="1:13" s="10" customFormat="1" ht="12.75">
      <c r="A151" s="5"/>
      <c r="B151" s="6"/>
      <c r="C151" s="4"/>
      <c r="D151" s="7">
        <v>7</v>
      </c>
      <c r="E151" s="2" t="s">
        <v>72</v>
      </c>
      <c r="F151" s="7"/>
      <c r="G151" s="8">
        <v>375</v>
      </c>
      <c r="H151" s="16" t="s">
        <v>86</v>
      </c>
      <c r="I151" s="2"/>
      <c r="J151" s="15">
        <f>SUM(D151*G151)</f>
        <v>2625</v>
      </c>
      <c r="K151" s="2" t="s">
        <v>15</v>
      </c>
      <c r="L151" s="9">
        <v>0.68</v>
      </c>
      <c r="M151" s="3">
        <f>((J151*254.34)/L151)</f>
        <v>981827.2058823529</v>
      </c>
    </row>
    <row r="152" spans="1:13" s="10" customFormat="1" ht="12.75">
      <c r="A152" s="5"/>
      <c r="B152" s="6"/>
      <c r="C152" s="4"/>
      <c r="D152" s="7">
        <v>1</v>
      </c>
      <c r="E152" s="2" t="s">
        <v>112</v>
      </c>
      <c r="F152" s="7"/>
      <c r="G152" s="8">
        <v>1000</v>
      </c>
      <c r="H152" s="16" t="s">
        <v>86</v>
      </c>
      <c r="I152" s="2"/>
      <c r="J152" s="15">
        <f>SUM(D152*G152)</f>
        <v>1000</v>
      </c>
      <c r="K152" s="2" t="s">
        <v>15</v>
      </c>
      <c r="L152" s="9">
        <v>0.68</v>
      </c>
      <c r="M152" s="3">
        <f>((J152*254.34)/L152)</f>
        <v>374029.41176470584</v>
      </c>
    </row>
    <row r="153" spans="1:13" s="10" customFormat="1" ht="12.75">
      <c r="A153" s="5"/>
      <c r="B153" s="6"/>
      <c r="C153" s="11"/>
      <c r="D153" s="14"/>
      <c r="E153" s="18"/>
      <c r="F153" s="155"/>
      <c r="G153" s="8"/>
      <c r="H153" s="16"/>
      <c r="I153" s="2"/>
      <c r="J153" s="15"/>
      <c r="K153" s="2"/>
      <c r="L153" s="9"/>
      <c r="M153" s="3"/>
    </row>
    <row r="154" spans="1:13" s="66" customFormat="1" ht="12.75">
      <c r="A154" s="126"/>
      <c r="B154" s="1" t="s">
        <v>25</v>
      </c>
      <c r="C154" s="4" t="s">
        <v>209</v>
      </c>
      <c r="D154" s="4"/>
      <c r="F154" s="74" t="s">
        <v>182</v>
      </c>
      <c r="G154" s="128"/>
      <c r="H154" s="17" t="s">
        <v>87</v>
      </c>
      <c r="I154" s="10"/>
      <c r="J154" s="15">
        <v>192879</v>
      </c>
      <c r="K154" s="2" t="s">
        <v>15</v>
      </c>
      <c r="L154" s="9"/>
      <c r="M154" s="3"/>
    </row>
    <row r="155" spans="1:13" s="4" customFormat="1" ht="12.75">
      <c r="A155" s="1"/>
      <c r="B155" s="1"/>
      <c r="C155" s="96" t="s">
        <v>129</v>
      </c>
      <c r="E155" s="156"/>
      <c r="F155" s="63"/>
      <c r="G155" s="12"/>
      <c r="H155" s="11"/>
      <c r="J155" s="15"/>
      <c r="K155" s="2"/>
      <c r="L155" s="9"/>
      <c r="M155" s="95"/>
    </row>
    <row r="156" spans="1:13" s="4" customFormat="1" ht="12.75">
      <c r="A156" s="1"/>
      <c r="B156" s="1"/>
      <c r="C156" s="205" t="s">
        <v>324</v>
      </c>
      <c r="D156" s="205"/>
      <c r="E156" s="205"/>
      <c r="F156" s="205"/>
      <c r="G156" s="205"/>
      <c r="H156" s="205"/>
      <c r="I156" s="205"/>
      <c r="J156" s="205"/>
      <c r="K156" s="205"/>
      <c r="L156" s="9"/>
      <c r="M156" s="95">
        <v>2500000</v>
      </c>
    </row>
    <row r="157" spans="1:13" s="66" customFormat="1" ht="12.75">
      <c r="A157" s="126"/>
      <c r="B157" s="1"/>
      <c r="C157" s="21"/>
      <c r="D157" s="21"/>
      <c r="E157" s="21"/>
      <c r="F157" s="69"/>
      <c r="G157" s="21"/>
      <c r="H157" s="109"/>
      <c r="I157" s="21"/>
      <c r="J157" s="109"/>
      <c r="K157" s="21"/>
      <c r="L157" s="9"/>
      <c r="M157" s="100"/>
    </row>
    <row r="158" spans="1:13" s="66" customFormat="1" ht="12.75">
      <c r="A158" s="126"/>
      <c r="B158" s="1" t="s">
        <v>4</v>
      </c>
      <c r="C158" s="4" t="s">
        <v>245</v>
      </c>
      <c r="D158" s="4"/>
      <c r="F158" s="74" t="s">
        <v>183</v>
      </c>
      <c r="G158" s="128"/>
      <c r="H158" s="17" t="s">
        <v>88</v>
      </c>
      <c r="I158" s="4"/>
      <c r="J158" s="15">
        <v>244089</v>
      </c>
      <c r="K158" s="2" t="s">
        <v>15</v>
      </c>
      <c r="L158" s="9"/>
      <c r="M158" s="100"/>
    </row>
    <row r="159" spans="1:13" s="4" customFormat="1" ht="12.75">
      <c r="A159" s="1"/>
      <c r="B159" s="1"/>
      <c r="C159" s="96" t="s">
        <v>140</v>
      </c>
      <c r="F159" s="63"/>
      <c r="G159" s="12"/>
      <c r="H159" s="11"/>
      <c r="J159" s="157"/>
      <c r="K159" s="2"/>
      <c r="L159" s="9"/>
      <c r="M159" s="95"/>
    </row>
    <row r="160" spans="1:13" s="66" customFormat="1" ht="40.5" customHeight="1">
      <c r="A160" s="126"/>
      <c r="B160" s="1"/>
      <c r="C160" s="210" t="s">
        <v>325</v>
      </c>
      <c r="D160" s="210"/>
      <c r="E160" s="210"/>
      <c r="F160" s="210"/>
      <c r="G160" s="210"/>
      <c r="H160" s="210"/>
      <c r="I160" s="210"/>
      <c r="J160" s="210"/>
      <c r="K160" s="210"/>
      <c r="L160" s="9"/>
      <c r="M160" s="3">
        <v>3200000</v>
      </c>
    </row>
    <row r="161" spans="1:13" s="4" customFormat="1" ht="12.75">
      <c r="A161" s="1"/>
      <c r="B161" s="1"/>
      <c r="C161" s="96" t="s">
        <v>143</v>
      </c>
      <c r="E161" s="156"/>
      <c r="F161" s="63"/>
      <c r="G161" s="12"/>
      <c r="H161" s="11"/>
      <c r="J161" s="15"/>
      <c r="K161" s="2"/>
      <c r="L161" s="9"/>
      <c r="M161" s="95"/>
    </row>
    <row r="162" spans="1:13" s="4" customFormat="1" ht="12.75">
      <c r="A162" s="1"/>
      <c r="B162" s="1"/>
      <c r="C162" s="210" t="s">
        <v>263</v>
      </c>
      <c r="D162" s="210"/>
      <c r="E162" s="210"/>
      <c r="F162" s="210"/>
      <c r="G162" s="210"/>
      <c r="H162" s="210"/>
      <c r="I162" s="210"/>
      <c r="J162" s="210"/>
      <c r="K162" s="210"/>
      <c r="L162" s="9"/>
      <c r="M162" s="95">
        <v>500000</v>
      </c>
    </row>
    <row r="163" spans="1:13" s="66" customFormat="1" ht="12.75">
      <c r="A163" s="126"/>
      <c r="B163" s="1"/>
      <c r="D163" s="127"/>
      <c r="F163" s="127"/>
      <c r="G163" s="128"/>
      <c r="H163" s="65"/>
      <c r="I163" s="10"/>
      <c r="J163" s="129"/>
      <c r="K163" s="2"/>
      <c r="L163" s="9"/>
      <c r="M163" s="100"/>
    </row>
    <row r="164" spans="1:13" s="4" customFormat="1" ht="12.75">
      <c r="A164" s="1"/>
      <c r="B164" s="1" t="s">
        <v>5</v>
      </c>
      <c r="C164" s="4" t="s">
        <v>210</v>
      </c>
      <c r="F164" s="1" t="s">
        <v>178</v>
      </c>
      <c r="G164" s="12"/>
      <c r="H164" s="17">
        <v>1971</v>
      </c>
      <c r="J164" s="15">
        <v>28382</v>
      </c>
      <c r="K164" s="2" t="s">
        <v>15</v>
      </c>
      <c r="L164" s="13"/>
      <c r="M164" s="14"/>
    </row>
    <row r="165" spans="1:13" s="4" customFormat="1" ht="12.75">
      <c r="A165" s="1"/>
      <c r="B165" s="1"/>
      <c r="C165" s="96" t="s">
        <v>141</v>
      </c>
      <c r="F165" s="63"/>
      <c r="G165" s="12"/>
      <c r="H165" s="11"/>
      <c r="J165" s="15"/>
      <c r="K165" s="2"/>
      <c r="L165" s="9"/>
      <c r="M165" s="95"/>
    </row>
    <row r="166" spans="1:13" s="4" customFormat="1" ht="38.25" customHeight="1">
      <c r="A166" s="1"/>
      <c r="B166" s="1"/>
      <c r="C166" s="205" t="s">
        <v>282</v>
      </c>
      <c r="D166" s="205"/>
      <c r="E166" s="205"/>
      <c r="F166" s="205"/>
      <c r="G166" s="205"/>
      <c r="H166" s="205"/>
      <c r="I166" s="205"/>
      <c r="J166" s="205"/>
      <c r="K166" s="205"/>
      <c r="M166" s="3">
        <v>400000</v>
      </c>
    </row>
    <row r="167" spans="1:13" s="66" customFormat="1" ht="12.75">
      <c r="A167" s="126"/>
      <c r="B167" s="126"/>
      <c r="D167" s="127"/>
      <c r="F167" s="127"/>
      <c r="G167" s="128"/>
      <c r="H167" s="65"/>
      <c r="I167" s="10"/>
      <c r="J167" s="129"/>
      <c r="K167" s="2"/>
      <c r="L167" s="9"/>
      <c r="M167" s="3"/>
    </row>
    <row r="168" spans="1:13" s="10" customFormat="1" ht="12.75">
      <c r="A168" s="5"/>
      <c r="B168" s="6" t="s">
        <v>69</v>
      </c>
      <c r="C168" s="4" t="s">
        <v>211</v>
      </c>
      <c r="D168" s="2"/>
      <c r="E168" s="2"/>
      <c r="F168" s="74" t="s">
        <v>185</v>
      </c>
      <c r="G168" s="8"/>
      <c r="H168" s="158">
        <v>2005</v>
      </c>
      <c r="I168" s="2"/>
      <c r="J168" s="15">
        <v>111702</v>
      </c>
      <c r="K168" s="2" t="s">
        <v>15</v>
      </c>
      <c r="L168" s="114"/>
      <c r="M168" s="16"/>
    </row>
    <row r="169" spans="1:13" s="4" customFormat="1" ht="12.75">
      <c r="A169" s="1"/>
      <c r="B169" s="1"/>
      <c r="C169" s="96" t="s">
        <v>144</v>
      </c>
      <c r="E169" s="156"/>
      <c r="F169" s="63"/>
      <c r="G169" s="12"/>
      <c r="H169" s="11"/>
      <c r="J169" s="15"/>
      <c r="K169" s="2"/>
      <c r="L169" s="9"/>
      <c r="M169" s="95"/>
    </row>
    <row r="170" spans="1:13" s="4" customFormat="1" ht="25.5" customHeight="1">
      <c r="A170" s="1"/>
      <c r="B170" s="159"/>
      <c r="C170" s="205" t="s">
        <v>326</v>
      </c>
      <c r="D170" s="205"/>
      <c r="E170" s="205"/>
      <c r="F170" s="205"/>
      <c r="G170" s="205"/>
      <c r="H170" s="205"/>
      <c r="I170" s="205"/>
      <c r="J170" s="205"/>
      <c r="K170" s="205"/>
      <c r="L170" s="160"/>
      <c r="M170" s="3">
        <v>1750000</v>
      </c>
    </row>
    <row r="171" spans="1:13" s="10" customFormat="1" ht="12.75">
      <c r="A171" s="5"/>
      <c r="B171" s="6"/>
      <c r="C171" s="2"/>
      <c r="D171" s="7"/>
      <c r="E171" s="2"/>
      <c r="F171" s="7"/>
      <c r="G171" s="8"/>
      <c r="H171" s="16"/>
      <c r="I171" s="2"/>
      <c r="J171" s="15"/>
      <c r="K171" s="2"/>
      <c r="L171" s="9"/>
      <c r="M171" s="90"/>
    </row>
    <row r="172" spans="1:13" s="66" customFormat="1" ht="12.75">
      <c r="A172" s="126"/>
      <c r="B172" s="1" t="s">
        <v>70</v>
      </c>
      <c r="C172" s="4" t="s">
        <v>212</v>
      </c>
      <c r="D172" s="127"/>
      <c r="F172" s="74" t="s">
        <v>186</v>
      </c>
      <c r="G172" s="128"/>
      <c r="H172" s="17" t="s">
        <v>94</v>
      </c>
      <c r="I172" s="10"/>
      <c r="J172" s="15">
        <v>122969</v>
      </c>
      <c r="K172" s="2" t="s">
        <v>15</v>
      </c>
      <c r="L172" s="9"/>
      <c r="M172" s="100"/>
    </row>
    <row r="173" spans="1:13" s="4" customFormat="1" ht="12.75">
      <c r="A173" s="1"/>
      <c r="B173" s="1"/>
      <c r="C173" s="96" t="s">
        <v>151</v>
      </c>
      <c r="F173" s="63"/>
      <c r="G173" s="12"/>
      <c r="H173" s="11"/>
      <c r="J173" s="15"/>
      <c r="K173" s="2"/>
      <c r="L173" s="9"/>
      <c r="M173" s="95"/>
    </row>
    <row r="174" spans="1:13" s="66" customFormat="1" ht="54" customHeight="1">
      <c r="A174" s="126"/>
      <c r="B174" s="1"/>
      <c r="C174" s="210" t="s">
        <v>283</v>
      </c>
      <c r="D174" s="210"/>
      <c r="E174" s="210"/>
      <c r="F174" s="210"/>
      <c r="G174" s="210"/>
      <c r="H174" s="210"/>
      <c r="I174" s="210"/>
      <c r="J174" s="210"/>
      <c r="K174" s="210"/>
      <c r="L174" s="9"/>
      <c r="M174" s="3">
        <f>J172*75</f>
        <v>9222675</v>
      </c>
    </row>
    <row r="175" spans="1:13" s="10" customFormat="1" ht="12.75">
      <c r="A175" s="5"/>
      <c r="B175" s="6"/>
      <c r="C175" s="2" t="s">
        <v>32</v>
      </c>
      <c r="D175" s="7">
        <v>11</v>
      </c>
      <c r="E175" s="2" t="s">
        <v>114</v>
      </c>
      <c r="F175" s="7"/>
      <c r="G175" s="8">
        <v>375</v>
      </c>
      <c r="H175" s="16" t="s">
        <v>86</v>
      </c>
      <c r="I175" s="2"/>
      <c r="J175" s="15">
        <f>SUM(D175*G175)</f>
        <v>4125</v>
      </c>
      <c r="K175" s="2" t="s">
        <v>15</v>
      </c>
      <c r="L175" s="9">
        <v>0.71</v>
      </c>
      <c r="M175" s="3">
        <f>((J175*246.09)/L175)</f>
        <v>1429748.2394366197</v>
      </c>
    </row>
    <row r="176" spans="1:13" s="10" customFormat="1" ht="12.75">
      <c r="A176" s="5"/>
      <c r="B176" s="6"/>
      <c r="C176" s="11"/>
      <c r="D176" s="7">
        <v>2</v>
      </c>
      <c r="E176" s="2" t="s">
        <v>115</v>
      </c>
      <c r="F176" s="7"/>
      <c r="G176" s="8">
        <v>900</v>
      </c>
      <c r="H176" s="16" t="s">
        <v>86</v>
      </c>
      <c r="I176" s="2"/>
      <c r="J176" s="15">
        <f>SUM(D176*G176)</f>
        <v>1800</v>
      </c>
      <c r="K176" s="2" t="s">
        <v>15</v>
      </c>
      <c r="L176" s="9">
        <v>0.71</v>
      </c>
      <c r="M176" s="3">
        <f>((J176*246.09)/L176)</f>
        <v>623890.1408450705</v>
      </c>
    </row>
    <row r="177" spans="1:13" s="10" customFormat="1" ht="27" customHeight="1">
      <c r="A177" s="5"/>
      <c r="B177" s="6"/>
      <c r="C177" s="11"/>
      <c r="D177" s="7">
        <v>1</v>
      </c>
      <c r="E177" s="208" t="s">
        <v>109</v>
      </c>
      <c r="F177" s="208"/>
      <c r="G177" s="8">
        <v>1563</v>
      </c>
      <c r="H177" s="16" t="s">
        <v>86</v>
      </c>
      <c r="I177" s="2"/>
      <c r="J177" s="15">
        <f>(D177*G177)</f>
        <v>1563</v>
      </c>
      <c r="K177" s="2" t="s">
        <v>15</v>
      </c>
      <c r="L177" s="9">
        <v>0.71</v>
      </c>
      <c r="M177" s="3">
        <f>((J177*246.09)/L177)</f>
        <v>541744.6056338028</v>
      </c>
    </row>
    <row r="178" spans="1:13" s="10" customFormat="1" ht="26.25" customHeight="1">
      <c r="A178" s="5"/>
      <c r="B178" s="6"/>
      <c r="C178" s="11"/>
      <c r="D178" s="7">
        <v>1</v>
      </c>
      <c r="E178" s="208" t="s">
        <v>110</v>
      </c>
      <c r="F178" s="208"/>
      <c r="G178" s="8">
        <v>2126</v>
      </c>
      <c r="H178" s="16" t="s">
        <v>86</v>
      </c>
      <c r="I178" s="2"/>
      <c r="J178" s="15">
        <f>(D178*G178)</f>
        <v>2126</v>
      </c>
      <c r="K178" s="2" t="s">
        <v>15</v>
      </c>
      <c r="L178" s="9">
        <v>0.71</v>
      </c>
      <c r="M178" s="3">
        <f>((J178*246.09)/L178)</f>
        <v>736883.5774647888</v>
      </c>
    </row>
    <row r="179" spans="1:13" ht="12.75" customHeight="1">
      <c r="A179" s="27"/>
      <c r="B179" s="27"/>
      <c r="C179" s="4"/>
      <c r="G179" s="27"/>
      <c r="M179" s="22"/>
    </row>
    <row r="180" spans="1:13" s="4" customFormat="1" ht="12.75">
      <c r="A180" s="1"/>
      <c r="B180" s="1" t="s">
        <v>71</v>
      </c>
      <c r="C180" s="4" t="s">
        <v>213</v>
      </c>
      <c r="F180" s="74" t="s">
        <v>187</v>
      </c>
      <c r="G180" s="12"/>
      <c r="H180" s="17" t="s">
        <v>89</v>
      </c>
      <c r="J180" s="15">
        <v>129464</v>
      </c>
      <c r="K180" s="2" t="s">
        <v>15</v>
      </c>
      <c r="L180" s="13"/>
      <c r="M180" s="14"/>
    </row>
    <row r="181" spans="1:13" s="4" customFormat="1" ht="12.75">
      <c r="A181" s="1"/>
      <c r="B181" s="1"/>
      <c r="C181" s="96" t="s">
        <v>142</v>
      </c>
      <c r="F181" s="63"/>
      <c r="G181" s="12"/>
      <c r="H181" s="11"/>
      <c r="J181" s="15"/>
      <c r="K181" s="2"/>
      <c r="L181" s="9"/>
      <c r="M181" s="95"/>
    </row>
    <row r="182" spans="1:13" s="4" customFormat="1" ht="27.75" customHeight="1">
      <c r="A182" s="1"/>
      <c r="B182" s="1"/>
      <c r="C182" s="205" t="s">
        <v>327</v>
      </c>
      <c r="D182" s="205"/>
      <c r="E182" s="205"/>
      <c r="F182" s="205"/>
      <c r="G182" s="205"/>
      <c r="H182" s="205"/>
      <c r="I182" s="205"/>
      <c r="J182" s="205"/>
      <c r="K182" s="205"/>
      <c r="M182" s="3">
        <v>1100000</v>
      </c>
    </row>
    <row r="183" spans="1:13" s="4" customFormat="1" ht="12.75">
      <c r="A183" s="1"/>
      <c r="B183" s="1"/>
      <c r="C183" s="96" t="s">
        <v>145</v>
      </c>
      <c r="E183" s="156"/>
      <c r="F183" s="63"/>
      <c r="G183" s="12"/>
      <c r="H183" s="11"/>
      <c r="J183" s="15"/>
      <c r="K183" s="2"/>
      <c r="L183" s="9"/>
      <c r="M183" s="95"/>
    </row>
    <row r="184" spans="1:13" s="4" customFormat="1" ht="12.75">
      <c r="A184" s="1"/>
      <c r="B184" s="1"/>
      <c r="C184" s="4" t="s">
        <v>264</v>
      </c>
      <c r="E184" s="156"/>
      <c r="F184" s="63"/>
      <c r="G184" s="12"/>
      <c r="H184" s="11"/>
      <c r="J184" s="15"/>
      <c r="K184" s="2"/>
      <c r="L184" s="9"/>
      <c r="M184" s="95">
        <v>200000</v>
      </c>
    </row>
    <row r="185" spans="1:13" ht="12.75" customHeight="1">
      <c r="A185" s="27"/>
      <c r="B185" s="27"/>
      <c r="C185" s="4"/>
      <c r="G185" s="27"/>
      <c r="M185" s="22"/>
    </row>
    <row r="186" spans="1:13" s="4" customFormat="1" ht="12.75">
      <c r="A186" s="1"/>
      <c r="B186" s="1" t="s">
        <v>74</v>
      </c>
      <c r="C186" s="4" t="s">
        <v>205</v>
      </c>
      <c r="F186" s="74" t="s">
        <v>188</v>
      </c>
      <c r="G186" s="12"/>
      <c r="H186" s="17" t="s">
        <v>90</v>
      </c>
      <c r="J186" s="15">
        <v>95089</v>
      </c>
      <c r="K186" s="2" t="s">
        <v>15</v>
      </c>
      <c r="L186" s="13"/>
      <c r="M186" s="14"/>
    </row>
    <row r="187" spans="1:13" s="4" customFormat="1" ht="12.75">
      <c r="A187" s="1"/>
      <c r="B187" s="1"/>
      <c r="C187" s="96" t="s">
        <v>135</v>
      </c>
      <c r="F187" s="63"/>
      <c r="G187" s="12"/>
      <c r="H187" s="11"/>
      <c r="J187" s="15"/>
      <c r="K187" s="2"/>
      <c r="L187" s="9"/>
      <c r="M187" s="95"/>
    </row>
    <row r="188" spans="1:15" s="4" customFormat="1" ht="25.5" customHeight="1">
      <c r="A188" s="1"/>
      <c r="B188" s="1"/>
      <c r="C188" s="210" t="s">
        <v>285</v>
      </c>
      <c r="D188" s="210"/>
      <c r="E188" s="210"/>
      <c r="F188" s="210"/>
      <c r="G188" s="210"/>
      <c r="H188" s="210"/>
      <c r="I188" s="210"/>
      <c r="J188" s="210"/>
      <c r="K188" s="210"/>
      <c r="L188" s="13"/>
      <c r="M188" s="22">
        <v>1000000</v>
      </c>
      <c r="O188" s="12"/>
    </row>
    <row r="189" spans="1:13" s="4" customFormat="1" ht="12.75">
      <c r="A189" s="1"/>
      <c r="B189" s="1"/>
      <c r="C189" s="96" t="s">
        <v>144</v>
      </c>
      <c r="E189" s="156"/>
      <c r="F189" s="63"/>
      <c r="G189" s="12"/>
      <c r="H189" s="11"/>
      <c r="J189" s="15"/>
      <c r="K189" s="2"/>
      <c r="L189" s="9"/>
      <c r="M189" s="95"/>
    </row>
    <row r="190" spans="1:15" s="4" customFormat="1" ht="12.75">
      <c r="A190" s="1"/>
      <c r="B190" s="1"/>
      <c r="C190" s="4" t="s">
        <v>284</v>
      </c>
      <c r="F190" s="1"/>
      <c r="G190" s="12"/>
      <c r="H190" s="11"/>
      <c r="J190" s="15"/>
      <c r="K190" s="2"/>
      <c r="L190" s="13"/>
      <c r="M190" s="22">
        <v>200000</v>
      </c>
      <c r="O190" s="12"/>
    </row>
    <row r="191" spans="1:13" s="10" customFormat="1" ht="26.25" customHeight="1">
      <c r="A191" s="5"/>
      <c r="B191" s="6"/>
      <c r="C191" s="2" t="s">
        <v>32</v>
      </c>
      <c r="D191" s="7">
        <v>1</v>
      </c>
      <c r="E191" s="208" t="s">
        <v>109</v>
      </c>
      <c r="F191" s="208"/>
      <c r="G191" s="8">
        <v>2172</v>
      </c>
      <c r="H191" s="16" t="s">
        <v>86</v>
      </c>
      <c r="I191" s="2"/>
      <c r="J191" s="15">
        <f>(D191*G191)</f>
        <v>2172</v>
      </c>
      <c r="K191" s="2" t="s">
        <v>15</v>
      </c>
      <c r="L191" s="9">
        <v>0.71</v>
      </c>
      <c r="M191" s="3">
        <f>((J191*246.09)/L191)</f>
        <v>752827.4366197183</v>
      </c>
    </row>
    <row r="192" spans="1:13" s="10" customFormat="1" ht="26.25" customHeight="1">
      <c r="A192" s="5"/>
      <c r="B192" s="6"/>
      <c r="C192" s="11"/>
      <c r="D192" s="7">
        <v>1</v>
      </c>
      <c r="E192" s="208" t="s">
        <v>110</v>
      </c>
      <c r="F192" s="208"/>
      <c r="G192" s="8">
        <v>2897</v>
      </c>
      <c r="H192" s="16" t="s">
        <v>86</v>
      </c>
      <c r="I192" s="2"/>
      <c r="J192" s="15">
        <f>(D192*G192)</f>
        <v>2897</v>
      </c>
      <c r="K192" s="2" t="s">
        <v>15</v>
      </c>
      <c r="L192" s="9">
        <v>0.71</v>
      </c>
      <c r="M192" s="3">
        <f>((J192*246.09)/L192)</f>
        <v>1004116.5211267606</v>
      </c>
    </row>
    <row r="193" spans="1:13" s="10" customFormat="1" ht="12.75">
      <c r="A193" s="5"/>
      <c r="B193" s="6"/>
      <c r="C193" s="11"/>
      <c r="D193" s="7">
        <v>1</v>
      </c>
      <c r="E193" s="2" t="s">
        <v>116</v>
      </c>
      <c r="F193" s="7"/>
      <c r="G193" s="8">
        <v>1200</v>
      </c>
      <c r="H193" s="16" t="s">
        <v>86</v>
      </c>
      <c r="I193" s="2"/>
      <c r="J193" s="15">
        <f>SUM(D193*G193)</f>
        <v>1200</v>
      </c>
      <c r="K193" s="2" t="s">
        <v>15</v>
      </c>
      <c r="L193" s="9">
        <v>0.71</v>
      </c>
      <c r="M193" s="3">
        <f>((J193*246.09)/L193)</f>
        <v>415926.7605633803</v>
      </c>
    </row>
    <row r="194" spans="1:13" s="10" customFormat="1" ht="12.75">
      <c r="A194" s="5"/>
      <c r="B194" s="6"/>
      <c r="C194" s="4"/>
      <c r="D194" s="7">
        <v>1</v>
      </c>
      <c r="E194" s="2" t="s">
        <v>117</v>
      </c>
      <c r="F194" s="7"/>
      <c r="G194" s="8">
        <v>2100</v>
      </c>
      <c r="H194" s="16" t="s">
        <v>86</v>
      </c>
      <c r="I194" s="2"/>
      <c r="J194" s="15">
        <f>SUM(D194*G194)</f>
        <v>2100</v>
      </c>
      <c r="K194" s="2" t="s">
        <v>15</v>
      </c>
      <c r="L194" s="9">
        <v>0.71</v>
      </c>
      <c r="M194" s="3">
        <f>((J194*246.09)/L194)</f>
        <v>727871.8309859155</v>
      </c>
    </row>
    <row r="195" spans="1:13" s="10" customFormat="1" ht="12.75">
      <c r="A195" s="5"/>
      <c r="B195" s="6"/>
      <c r="C195" s="4"/>
      <c r="D195" s="7"/>
      <c r="E195" s="2"/>
      <c r="F195" s="7"/>
      <c r="G195" s="8"/>
      <c r="H195" s="16"/>
      <c r="I195" s="2"/>
      <c r="J195" s="15"/>
      <c r="K195" s="2"/>
      <c r="L195" s="9"/>
      <c r="M195" s="3"/>
    </row>
    <row r="196" spans="1:13" s="66" customFormat="1" ht="12.75">
      <c r="A196" s="126"/>
      <c r="B196" s="1" t="s">
        <v>75</v>
      </c>
      <c r="C196" s="4" t="s">
        <v>214</v>
      </c>
      <c r="D196" s="127"/>
      <c r="F196" s="74" t="s">
        <v>236</v>
      </c>
      <c r="G196" s="128"/>
      <c r="H196" s="17" t="s">
        <v>95</v>
      </c>
      <c r="I196" s="10"/>
      <c r="J196" s="15">
        <v>105976</v>
      </c>
      <c r="K196" s="2" t="s">
        <v>15</v>
      </c>
      <c r="L196" s="9"/>
      <c r="M196" s="100"/>
    </row>
    <row r="197" spans="1:13" s="4" customFormat="1" ht="12.75">
      <c r="A197" s="1"/>
      <c r="B197" s="1"/>
      <c r="C197" s="96" t="s">
        <v>152</v>
      </c>
      <c r="F197" s="63"/>
      <c r="G197" s="12"/>
      <c r="H197" s="11"/>
      <c r="J197" s="15"/>
      <c r="K197" s="2"/>
      <c r="L197" s="9"/>
      <c r="M197" s="95"/>
    </row>
    <row r="198" spans="1:13" s="66" customFormat="1" ht="40.5" customHeight="1">
      <c r="A198" s="126"/>
      <c r="B198" s="1"/>
      <c r="C198" s="210" t="s">
        <v>328</v>
      </c>
      <c r="D198" s="210"/>
      <c r="E198" s="210"/>
      <c r="F198" s="210"/>
      <c r="G198" s="210"/>
      <c r="H198" s="210"/>
      <c r="I198" s="210"/>
      <c r="J198" s="210"/>
      <c r="K198" s="210"/>
      <c r="L198" s="9"/>
      <c r="M198" s="3">
        <v>750000</v>
      </c>
    </row>
    <row r="199" spans="1:13" s="4" customFormat="1" ht="12.75">
      <c r="A199" s="1"/>
      <c r="B199" s="1"/>
      <c r="C199" s="96" t="s">
        <v>143</v>
      </c>
      <c r="E199" s="156"/>
      <c r="F199" s="63"/>
      <c r="G199" s="12"/>
      <c r="H199" s="11"/>
      <c r="J199" s="15"/>
      <c r="K199" s="2"/>
      <c r="L199" s="9"/>
      <c r="M199" s="95"/>
    </row>
    <row r="200" spans="1:13" s="66" customFormat="1" ht="12.75">
      <c r="A200" s="126"/>
      <c r="B200" s="1"/>
      <c r="C200" s="161" t="s">
        <v>286</v>
      </c>
      <c r="D200" s="161"/>
      <c r="E200" s="161"/>
      <c r="F200" s="161"/>
      <c r="G200" s="161"/>
      <c r="H200" s="161"/>
      <c r="I200" s="161"/>
      <c r="J200" s="161"/>
      <c r="K200" s="161"/>
      <c r="L200" s="9"/>
      <c r="M200" s="3">
        <v>250000</v>
      </c>
    </row>
    <row r="201" spans="1:13" s="66" customFormat="1" ht="12.75">
      <c r="A201" s="126"/>
      <c r="B201" s="126"/>
      <c r="D201" s="127"/>
      <c r="F201" s="127"/>
      <c r="G201" s="128"/>
      <c r="H201" s="65"/>
      <c r="I201" s="10"/>
      <c r="J201" s="129"/>
      <c r="K201" s="2"/>
      <c r="L201" s="9"/>
      <c r="M201" s="3"/>
    </row>
    <row r="202" spans="1:13" s="66" customFormat="1" ht="12.75">
      <c r="A202" s="126"/>
      <c r="B202" s="1" t="s">
        <v>76</v>
      </c>
      <c r="C202" s="4" t="s">
        <v>215</v>
      </c>
      <c r="D202" s="4"/>
      <c r="E202" s="4"/>
      <c r="F202" s="74" t="s">
        <v>235</v>
      </c>
      <c r="G202" s="12"/>
      <c r="H202" s="17" t="s">
        <v>96</v>
      </c>
      <c r="I202" s="4"/>
      <c r="J202" s="15">
        <v>102970</v>
      </c>
      <c r="K202" s="2" t="s">
        <v>15</v>
      </c>
      <c r="L202" s="2"/>
      <c r="M202" s="14"/>
    </row>
    <row r="203" spans="1:13" s="4" customFormat="1" ht="12.75">
      <c r="A203" s="1"/>
      <c r="B203" s="1"/>
      <c r="C203" s="96" t="s">
        <v>153</v>
      </c>
      <c r="F203" s="63"/>
      <c r="G203" s="12"/>
      <c r="H203" s="11"/>
      <c r="J203" s="15"/>
      <c r="K203" s="2"/>
      <c r="L203" s="9"/>
      <c r="M203" s="95"/>
    </row>
    <row r="204" spans="1:13" s="66" customFormat="1" ht="40.5" customHeight="1">
      <c r="A204" s="126"/>
      <c r="B204" s="1"/>
      <c r="C204" s="205" t="s">
        <v>287</v>
      </c>
      <c r="D204" s="205"/>
      <c r="E204" s="205"/>
      <c r="F204" s="205"/>
      <c r="G204" s="205"/>
      <c r="H204" s="205"/>
      <c r="I204" s="205"/>
      <c r="J204" s="205"/>
      <c r="K204" s="205"/>
      <c r="L204" s="4"/>
      <c r="M204" s="3">
        <v>500000</v>
      </c>
    </row>
    <row r="205" spans="1:13" s="4" customFormat="1" ht="12.75">
      <c r="A205" s="1"/>
      <c r="B205" s="1"/>
      <c r="C205" s="96" t="s">
        <v>146</v>
      </c>
      <c r="E205" s="156"/>
      <c r="F205" s="63"/>
      <c r="G205" s="12"/>
      <c r="H205" s="11"/>
      <c r="J205" s="15"/>
      <c r="K205" s="2"/>
      <c r="L205" s="9"/>
      <c r="M205" s="95"/>
    </row>
    <row r="206" spans="1:13" s="66" customFormat="1" ht="15.75" customHeight="1">
      <c r="A206" s="126"/>
      <c r="B206" s="1"/>
      <c r="C206" s="4" t="s">
        <v>288</v>
      </c>
      <c r="F206" s="69"/>
      <c r="G206" s="20"/>
      <c r="H206" s="109"/>
      <c r="I206" s="20"/>
      <c r="J206" s="109"/>
      <c r="K206" s="20"/>
      <c r="L206" s="4"/>
      <c r="M206" s="3">
        <v>500000</v>
      </c>
    </row>
    <row r="207" spans="1:13" s="66" customFormat="1" ht="12.75">
      <c r="A207" s="126"/>
      <c r="B207" s="126"/>
      <c r="D207" s="127"/>
      <c r="F207" s="127"/>
      <c r="G207" s="128"/>
      <c r="H207" s="65"/>
      <c r="I207" s="10"/>
      <c r="J207" s="129"/>
      <c r="K207" s="2"/>
      <c r="L207" s="9"/>
      <c r="M207" s="3"/>
    </row>
    <row r="208" spans="1:13" s="4" customFormat="1" ht="12.75">
      <c r="A208" s="1"/>
      <c r="B208" s="1" t="s">
        <v>77</v>
      </c>
      <c r="C208" s="4" t="s">
        <v>216</v>
      </c>
      <c r="F208" s="74" t="s">
        <v>189</v>
      </c>
      <c r="G208" s="12"/>
      <c r="H208" s="17" t="s">
        <v>91</v>
      </c>
      <c r="J208" s="15">
        <v>66598</v>
      </c>
      <c r="K208" s="2" t="s">
        <v>15</v>
      </c>
      <c r="L208" s="2"/>
      <c r="M208" s="95"/>
    </row>
    <row r="209" spans="1:13" s="4" customFormat="1" ht="12.75">
      <c r="A209" s="1"/>
      <c r="B209" s="1"/>
      <c r="C209" s="96" t="s">
        <v>147</v>
      </c>
      <c r="F209" s="63"/>
      <c r="G209" s="12"/>
      <c r="H209" s="11"/>
      <c r="J209" s="15"/>
      <c r="K209" s="2"/>
      <c r="L209" s="9"/>
      <c r="M209" s="95"/>
    </row>
    <row r="210" spans="1:13" s="4" customFormat="1" ht="27" customHeight="1">
      <c r="A210" s="1"/>
      <c r="B210" s="1"/>
      <c r="C210" s="205" t="s">
        <v>289</v>
      </c>
      <c r="D210" s="205"/>
      <c r="E210" s="205"/>
      <c r="F210" s="205"/>
      <c r="G210" s="205"/>
      <c r="H210" s="205"/>
      <c r="I210" s="205"/>
      <c r="J210" s="205"/>
      <c r="K210" s="205"/>
      <c r="L210" s="2"/>
      <c r="M210" s="3">
        <v>500000</v>
      </c>
    </row>
    <row r="211" spans="1:13" s="4" customFormat="1" ht="12.75">
      <c r="A211" s="1"/>
      <c r="B211" s="1"/>
      <c r="C211" s="96" t="s">
        <v>148</v>
      </c>
      <c r="E211" s="156"/>
      <c r="F211" s="63"/>
      <c r="G211" s="12"/>
      <c r="H211" s="11"/>
      <c r="J211" s="15"/>
      <c r="K211" s="2"/>
      <c r="L211" s="9"/>
      <c r="M211" s="95"/>
    </row>
    <row r="212" spans="1:13" s="4" customFormat="1" ht="12.75">
      <c r="A212" s="1"/>
      <c r="B212" s="1"/>
      <c r="C212" s="4" t="s">
        <v>265</v>
      </c>
      <c r="E212" s="156"/>
      <c r="F212" s="63"/>
      <c r="G212" s="12"/>
      <c r="H212" s="11"/>
      <c r="J212" s="15"/>
      <c r="K212" s="2"/>
      <c r="L212" s="9"/>
      <c r="M212" s="95">
        <v>75000</v>
      </c>
    </row>
    <row r="213" spans="1:13" s="10" customFormat="1" ht="12.75">
      <c r="A213" s="5"/>
      <c r="B213" s="6"/>
      <c r="C213" s="4" t="s">
        <v>32</v>
      </c>
      <c r="D213" s="7">
        <v>4</v>
      </c>
      <c r="E213" s="2" t="s">
        <v>73</v>
      </c>
      <c r="F213" s="7"/>
      <c r="G213" s="8">
        <v>800</v>
      </c>
      <c r="H213" s="16" t="s">
        <v>86</v>
      </c>
      <c r="I213" s="2"/>
      <c r="J213" s="15">
        <f>SUM(D213*G213)</f>
        <v>3200</v>
      </c>
      <c r="K213" s="2" t="s">
        <v>15</v>
      </c>
      <c r="L213" s="9">
        <v>0.74</v>
      </c>
      <c r="M213" s="3">
        <f aca="true" t="shared" si="0" ref="M213:M219">((J213*243.24)/L213)</f>
        <v>1051848.6486486488</v>
      </c>
    </row>
    <row r="214" spans="1:13" s="10" customFormat="1" ht="12.75">
      <c r="A214" s="5"/>
      <c r="B214" s="6"/>
      <c r="C214" s="4"/>
      <c r="D214" s="7">
        <v>2</v>
      </c>
      <c r="E214" s="2" t="s">
        <v>72</v>
      </c>
      <c r="F214" s="7"/>
      <c r="G214" s="8">
        <v>400</v>
      </c>
      <c r="H214" s="16" t="s">
        <v>86</v>
      </c>
      <c r="I214" s="2"/>
      <c r="J214" s="15">
        <f>SUM(D214*G214)</f>
        <v>800</v>
      </c>
      <c r="K214" s="2" t="s">
        <v>15</v>
      </c>
      <c r="L214" s="9">
        <v>0.74</v>
      </c>
      <c r="M214" s="3">
        <f t="shared" si="0"/>
        <v>262962.1621621622</v>
      </c>
    </row>
    <row r="215" spans="1:13" s="10" customFormat="1" ht="12.75">
      <c r="A215" s="5"/>
      <c r="B215" s="6"/>
      <c r="C215" s="4"/>
      <c r="D215" s="7">
        <v>1</v>
      </c>
      <c r="E215" s="2" t="s">
        <v>118</v>
      </c>
      <c r="F215" s="7"/>
      <c r="G215" s="8">
        <v>825</v>
      </c>
      <c r="H215" s="16" t="s">
        <v>86</v>
      </c>
      <c r="I215" s="2"/>
      <c r="J215" s="15">
        <f>SUM(D215*G215)</f>
        <v>825</v>
      </c>
      <c r="K215" s="2" t="s">
        <v>15</v>
      </c>
      <c r="L215" s="9">
        <v>0.74</v>
      </c>
      <c r="M215" s="3">
        <f t="shared" si="0"/>
        <v>271179.7297297297</v>
      </c>
    </row>
    <row r="216" spans="1:13" s="10" customFormat="1" ht="27" customHeight="1">
      <c r="A216" s="5"/>
      <c r="B216" s="6"/>
      <c r="C216" s="11"/>
      <c r="D216" s="7">
        <v>1</v>
      </c>
      <c r="E216" s="208" t="s">
        <v>110</v>
      </c>
      <c r="F216" s="208"/>
      <c r="G216" s="8">
        <v>3750</v>
      </c>
      <c r="H216" s="16" t="s">
        <v>86</v>
      </c>
      <c r="I216" s="2"/>
      <c r="J216" s="15">
        <v>3750</v>
      </c>
      <c r="K216" s="2" t="s">
        <v>15</v>
      </c>
      <c r="L216" s="9">
        <v>0.74</v>
      </c>
      <c r="M216" s="3">
        <f t="shared" si="0"/>
        <v>1232635.1351351351</v>
      </c>
    </row>
    <row r="217" spans="1:13" s="10" customFormat="1" ht="12.75">
      <c r="A217" s="5"/>
      <c r="B217" s="6"/>
      <c r="C217" s="11"/>
      <c r="D217" s="7">
        <v>1</v>
      </c>
      <c r="E217" s="2" t="s">
        <v>116</v>
      </c>
      <c r="F217" s="7"/>
      <c r="G217" s="8">
        <v>1200</v>
      </c>
      <c r="H217" s="16" t="s">
        <v>86</v>
      </c>
      <c r="I217" s="2"/>
      <c r="J217" s="15">
        <f>SUM(D217*G217)</f>
        <v>1200</v>
      </c>
      <c r="K217" s="2" t="s">
        <v>15</v>
      </c>
      <c r="L217" s="9">
        <v>0.74</v>
      </c>
      <c r="M217" s="3">
        <f t="shared" si="0"/>
        <v>394443.24324324325</v>
      </c>
    </row>
    <row r="218" spans="1:13" s="10" customFormat="1" ht="12.75">
      <c r="A218" s="5"/>
      <c r="B218" s="6"/>
      <c r="C218" s="4"/>
      <c r="D218" s="7">
        <v>1</v>
      </c>
      <c r="E218" s="2" t="s">
        <v>119</v>
      </c>
      <c r="F218" s="7"/>
      <c r="G218" s="8">
        <v>1200</v>
      </c>
      <c r="H218" s="16" t="s">
        <v>86</v>
      </c>
      <c r="I218" s="2"/>
      <c r="J218" s="15">
        <f>SUM(D218*G218)</f>
        <v>1200</v>
      </c>
      <c r="K218" s="2" t="s">
        <v>15</v>
      </c>
      <c r="L218" s="9">
        <v>0.74</v>
      </c>
      <c r="M218" s="3">
        <f t="shared" si="0"/>
        <v>394443.24324324325</v>
      </c>
    </row>
    <row r="219" spans="1:13" s="10" customFormat="1" ht="12.75">
      <c r="A219" s="5"/>
      <c r="B219" s="6"/>
      <c r="C219" s="4"/>
      <c r="D219" s="7">
        <v>1</v>
      </c>
      <c r="E219" s="2" t="s">
        <v>117</v>
      </c>
      <c r="F219" s="7"/>
      <c r="G219" s="8">
        <v>2400</v>
      </c>
      <c r="H219" s="16" t="s">
        <v>86</v>
      </c>
      <c r="I219" s="2"/>
      <c r="J219" s="15">
        <f>SUM(D219*G219)</f>
        <v>2400</v>
      </c>
      <c r="K219" s="2" t="s">
        <v>15</v>
      </c>
      <c r="L219" s="9">
        <v>0.74</v>
      </c>
      <c r="M219" s="3">
        <f t="shared" si="0"/>
        <v>788886.4864864865</v>
      </c>
    </row>
    <row r="220" spans="1:13" s="10" customFormat="1" ht="12.75">
      <c r="A220" s="5"/>
      <c r="B220" s="6"/>
      <c r="C220" s="4"/>
      <c r="D220" s="7"/>
      <c r="E220" s="2"/>
      <c r="F220" s="7"/>
      <c r="G220" s="8"/>
      <c r="H220" s="16"/>
      <c r="I220" s="2"/>
      <c r="J220" s="15"/>
      <c r="K220" s="2"/>
      <c r="L220" s="9"/>
      <c r="M220" s="3"/>
    </row>
    <row r="221" spans="1:13" s="4" customFormat="1" ht="13.5" customHeight="1">
      <c r="A221" s="1"/>
      <c r="B221" s="1" t="s">
        <v>78</v>
      </c>
      <c r="C221" s="4" t="s">
        <v>217</v>
      </c>
      <c r="F221" s="74" t="s">
        <v>190</v>
      </c>
      <c r="G221" s="12"/>
      <c r="H221" s="17" t="s">
        <v>106</v>
      </c>
      <c r="J221" s="15">
        <v>89129</v>
      </c>
      <c r="K221" s="2" t="s">
        <v>15</v>
      </c>
      <c r="L221" s="13"/>
      <c r="M221" s="14"/>
    </row>
    <row r="222" spans="1:13" s="4" customFormat="1" ht="12.75">
      <c r="A222" s="1"/>
      <c r="B222" s="1"/>
      <c r="C222" s="96" t="s">
        <v>154</v>
      </c>
      <c r="E222" s="156"/>
      <c r="F222" s="63"/>
      <c r="G222" s="12"/>
      <c r="H222" s="11"/>
      <c r="J222" s="15"/>
      <c r="K222" s="2"/>
      <c r="L222" s="9"/>
      <c r="M222" s="95"/>
    </row>
    <row r="223" spans="1:13" s="4" customFormat="1" ht="12.75">
      <c r="A223" s="1"/>
      <c r="B223" s="1"/>
      <c r="C223" s="205" t="s">
        <v>266</v>
      </c>
      <c r="D223" s="205"/>
      <c r="E223" s="205"/>
      <c r="F223" s="205"/>
      <c r="G223" s="205"/>
      <c r="H223" s="205"/>
      <c r="I223" s="205"/>
      <c r="J223" s="205"/>
      <c r="K223" s="205"/>
      <c r="M223" s="3">
        <v>90000</v>
      </c>
    </row>
    <row r="224" spans="1:13" ht="12.75" customHeight="1">
      <c r="A224" s="27"/>
      <c r="B224" s="27"/>
      <c r="C224" s="4"/>
      <c r="G224" s="27"/>
      <c r="M224" s="22"/>
    </row>
    <row r="225" spans="1:13" s="4" customFormat="1" ht="12.75">
      <c r="A225" s="1"/>
      <c r="B225" s="1" t="s">
        <v>79</v>
      </c>
      <c r="C225" s="4" t="s">
        <v>218</v>
      </c>
      <c r="F225" s="74" t="s">
        <v>191</v>
      </c>
      <c r="G225" s="12"/>
      <c r="H225" s="17" t="s">
        <v>97</v>
      </c>
      <c r="J225" s="15">
        <v>74461</v>
      </c>
      <c r="K225" s="2" t="s">
        <v>15</v>
      </c>
      <c r="M225" s="14"/>
    </row>
    <row r="226" spans="1:13" s="4" customFormat="1" ht="12.75">
      <c r="A226" s="1"/>
      <c r="B226" s="1"/>
      <c r="C226" s="96" t="s">
        <v>149</v>
      </c>
      <c r="F226" s="63"/>
      <c r="G226" s="12"/>
      <c r="H226" s="11"/>
      <c r="J226" s="15"/>
      <c r="K226" s="2"/>
      <c r="L226" s="9"/>
      <c r="M226" s="95"/>
    </row>
    <row r="227" spans="1:13" s="4" customFormat="1" ht="25.5" customHeight="1">
      <c r="A227" s="1"/>
      <c r="B227" s="159"/>
      <c r="C227" s="205" t="s">
        <v>290</v>
      </c>
      <c r="D227" s="205"/>
      <c r="E227" s="205"/>
      <c r="F227" s="205"/>
      <c r="G227" s="205"/>
      <c r="H227" s="205"/>
      <c r="I227" s="205"/>
      <c r="J227" s="205"/>
      <c r="K227" s="205"/>
      <c r="L227" s="160"/>
      <c r="M227" s="3">
        <v>300000</v>
      </c>
    </row>
    <row r="228" spans="1:13" ht="12.75" customHeight="1">
      <c r="A228" s="27"/>
      <c r="B228" s="27"/>
      <c r="C228" s="4"/>
      <c r="G228" s="27"/>
      <c r="M228" s="22"/>
    </row>
    <row r="229" spans="1:13" s="4" customFormat="1" ht="13.5" customHeight="1">
      <c r="A229" s="1"/>
      <c r="B229" s="1" t="s">
        <v>81</v>
      </c>
      <c r="C229" s="4" t="s">
        <v>208</v>
      </c>
      <c r="F229" s="74" t="s">
        <v>192</v>
      </c>
      <c r="G229" s="12"/>
      <c r="H229" s="17" t="s">
        <v>98</v>
      </c>
      <c r="J229" s="15">
        <v>72829</v>
      </c>
      <c r="K229" s="2" t="s">
        <v>15</v>
      </c>
      <c r="L229" s="13"/>
      <c r="M229" s="14"/>
    </row>
    <row r="230" spans="1:13" s="4" customFormat="1" ht="12.75">
      <c r="A230" s="1"/>
      <c r="B230" s="1"/>
      <c r="C230" s="96" t="s">
        <v>149</v>
      </c>
      <c r="F230" s="63"/>
      <c r="G230" s="12"/>
      <c r="H230" s="11"/>
      <c r="J230" s="15"/>
      <c r="K230" s="2"/>
      <c r="L230" s="9"/>
      <c r="M230" s="95"/>
    </row>
    <row r="231" spans="1:13" s="4" customFormat="1" ht="41.25" customHeight="1">
      <c r="A231" s="1"/>
      <c r="B231" s="1"/>
      <c r="C231" s="228" t="s">
        <v>336</v>
      </c>
      <c r="D231" s="205"/>
      <c r="E231" s="205"/>
      <c r="F231" s="205"/>
      <c r="G231" s="205"/>
      <c r="H231" s="205"/>
      <c r="I231" s="205"/>
      <c r="J231" s="205"/>
      <c r="K231" s="205"/>
      <c r="M231" s="3">
        <v>2150000</v>
      </c>
    </row>
    <row r="232" spans="1:13" s="4" customFormat="1" ht="12.75">
      <c r="A232" s="1"/>
      <c r="B232" s="1"/>
      <c r="C232" s="96" t="s">
        <v>150</v>
      </c>
      <c r="E232" s="156"/>
      <c r="F232" s="63"/>
      <c r="G232" s="12"/>
      <c r="H232" s="11"/>
      <c r="J232" s="15"/>
      <c r="K232" s="2"/>
      <c r="L232" s="9"/>
      <c r="M232" s="95"/>
    </row>
    <row r="233" spans="1:13" s="4" customFormat="1" ht="12.75">
      <c r="A233" s="1"/>
      <c r="B233" s="1"/>
      <c r="C233" s="4" t="s">
        <v>267</v>
      </c>
      <c r="E233" s="156"/>
      <c r="F233" s="63"/>
      <c r="G233" s="12"/>
      <c r="H233" s="11"/>
      <c r="J233" s="15"/>
      <c r="K233" s="2"/>
      <c r="L233" s="9"/>
      <c r="M233" s="95">
        <v>150000</v>
      </c>
    </row>
    <row r="234" spans="1:13" s="4" customFormat="1" ht="13.5" customHeight="1">
      <c r="A234" s="1"/>
      <c r="B234" s="159"/>
      <c r="C234" s="19"/>
      <c r="D234" s="19"/>
      <c r="E234" s="19"/>
      <c r="F234" s="97"/>
      <c r="G234" s="19"/>
      <c r="H234" s="98"/>
      <c r="I234" s="19"/>
      <c r="J234" s="98"/>
      <c r="K234" s="19"/>
      <c r="L234" s="160"/>
      <c r="M234" s="162"/>
    </row>
    <row r="235" spans="1:13" s="4" customFormat="1" ht="12.75">
      <c r="A235" s="1"/>
      <c r="B235" s="6" t="s">
        <v>82</v>
      </c>
      <c r="C235" s="4" t="s">
        <v>219</v>
      </c>
      <c r="F235" s="74" t="s">
        <v>193</v>
      </c>
      <c r="G235" s="12"/>
      <c r="H235" s="17">
        <v>1986</v>
      </c>
      <c r="J235" s="15">
        <v>39676</v>
      </c>
      <c r="K235" s="2" t="s">
        <v>15</v>
      </c>
      <c r="L235" s="13"/>
      <c r="M235" s="14"/>
    </row>
    <row r="236" spans="1:13" s="4" customFormat="1" ht="12.75">
      <c r="A236" s="1"/>
      <c r="B236" s="1"/>
      <c r="C236" s="96" t="s">
        <v>156</v>
      </c>
      <c r="F236" s="63"/>
      <c r="G236" s="12"/>
      <c r="H236" s="11"/>
      <c r="J236" s="15"/>
      <c r="K236" s="2"/>
      <c r="L236" s="9"/>
      <c r="M236" s="95"/>
    </row>
    <row r="237" spans="1:13" s="4" customFormat="1" ht="27" customHeight="1">
      <c r="A237" s="1"/>
      <c r="B237" s="159"/>
      <c r="C237" s="205" t="s">
        <v>291</v>
      </c>
      <c r="D237" s="205"/>
      <c r="E237" s="205"/>
      <c r="F237" s="205"/>
      <c r="G237" s="205"/>
      <c r="H237" s="205"/>
      <c r="I237" s="205"/>
      <c r="J237" s="205"/>
      <c r="K237" s="205"/>
      <c r="L237" s="160"/>
      <c r="M237" s="3">
        <v>500000</v>
      </c>
    </row>
    <row r="238" spans="1:13" s="4" customFormat="1" ht="13.5" customHeight="1">
      <c r="A238" s="1"/>
      <c r="B238" s="159"/>
      <c r="C238" s="19"/>
      <c r="D238" s="19"/>
      <c r="E238" s="19"/>
      <c r="F238" s="97"/>
      <c r="G238" s="19"/>
      <c r="H238" s="98"/>
      <c r="I238" s="19"/>
      <c r="J238" s="98"/>
      <c r="K238" s="19"/>
      <c r="L238" s="160"/>
      <c r="M238" s="162"/>
    </row>
    <row r="239" spans="1:13" s="2" customFormat="1" ht="12.75">
      <c r="A239" s="6"/>
      <c r="B239" s="1" t="s">
        <v>120</v>
      </c>
      <c r="C239" s="4" t="s">
        <v>220</v>
      </c>
      <c r="F239" s="74" t="s">
        <v>194</v>
      </c>
      <c r="G239" s="8"/>
      <c r="H239" s="158" t="s">
        <v>99</v>
      </c>
      <c r="J239" s="15">
        <v>71836</v>
      </c>
      <c r="K239" s="2" t="s">
        <v>15</v>
      </c>
      <c r="L239" s="114"/>
      <c r="M239" s="16"/>
    </row>
    <row r="240" spans="1:13" s="96" customFormat="1" ht="12.75">
      <c r="A240" s="163"/>
      <c r="B240" s="163"/>
      <c r="C240" s="164" t="s">
        <v>230</v>
      </c>
      <c r="E240" s="165"/>
      <c r="F240" s="166"/>
      <c r="G240" s="167"/>
      <c r="H240" s="168"/>
      <c r="J240" s="169"/>
      <c r="K240" s="170"/>
      <c r="L240" s="171"/>
      <c r="M240" s="172"/>
    </row>
    <row r="241" spans="1:13" s="4" customFormat="1" ht="12.75">
      <c r="A241" s="1"/>
      <c r="B241" s="1"/>
      <c r="C241" s="205" t="s">
        <v>292</v>
      </c>
      <c r="D241" s="205"/>
      <c r="E241" s="205"/>
      <c r="F241" s="205"/>
      <c r="G241" s="205"/>
      <c r="H241" s="205"/>
      <c r="I241" s="205"/>
      <c r="J241" s="205"/>
      <c r="K241" s="205"/>
      <c r="M241" s="3">
        <v>125000</v>
      </c>
    </row>
    <row r="242" spans="1:13" s="4" customFormat="1" ht="12.75">
      <c r="A242" s="1"/>
      <c r="B242" s="159"/>
      <c r="C242" s="20"/>
      <c r="D242" s="20"/>
      <c r="E242" s="20"/>
      <c r="F242" s="20"/>
      <c r="G242" s="20"/>
      <c r="H242" s="20"/>
      <c r="I242" s="20"/>
      <c r="J242" s="20"/>
      <c r="K242" s="20"/>
      <c r="L242" s="160"/>
      <c r="M242" s="3"/>
    </row>
    <row r="243" spans="1:13" s="2" customFormat="1" ht="12.75">
      <c r="A243" s="6"/>
      <c r="B243" s="1" t="s">
        <v>121</v>
      </c>
      <c r="C243" s="4" t="s">
        <v>221</v>
      </c>
      <c r="F243" s="74" t="s">
        <v>195</v>
      </c>
      <c r="G243" s="8"/>
      <c r="H243" s="158" t="s">
        <v>100</v>
      </c>
      <c r="J243" s="15">
        <v>91474</v>
      </c>
      <c r="K243" s="2" t="s">
        <v>15</v>
      </c>
      <c r="L243" s="114"/>
      <c r="M243" s="16"/>
    </row>
    <row r="244" spans="1:13" s="4" customFormat="1" ht="12.75">
      <c r="A244" s="1"/>
      <c r="B244" s="1"/>
      <c r="C244" s="96" t="s">
        <v>150</v>
      </c>
      <c r="E244" s="156"/>
      <c r="F244" s="63"/>
      <c r="G244" s="12"/>
      <c r="H244" s="11"/>
      <c r="J244" s="15"/>
      <c r="K244" s="2"/>
      <c r="L244" s="9"/>
      <c r="M244" s="95"/>
    </row>
    <row r="245" spans="1:13" s="102" customFormat="1" ht="12.75">
      <c r="A245" s="173"/>
      <c r="B245" s="173"/>
      <c r="C245" s="2" t="s">
        <v>293</v>
      </c>
      <c r="D245" s="103"/>
      <c r="F245" s="103"/>
      <c r="G245" s="104"/>
      <c r="H245" s="105"/>
      <c r="J245" s="106"/>
      <c r="L245" s="107"/>
      <c r="M245" s="90">
        <v>1975000</v>
      </c>
    </row>
    <row r="246" spans="1:13" s="102" customFormat="1" ht="10.5" customHeight="1">
      <c r="A246" s="173"/>
      <c r="B246" s="173"/>
      <c r="D246" s="103"/>
      <c r="F246" s="103"/>
      <c r="G246" s="104"/>
      <c r="H246" s="105"/>
      <c r="J246" s="106"/>
      <c r="L246" s="107"/>
      <c r="M246" s="174"/>
    </row>
    <row r="247" spans="1:13" s="102" customFormat="1" ht="10.5" customHeight="1">
      <c r="A247" s="173"/>
      <c r="B247" s="173"/>
      <c r="D247" s="103"/>
      <c r="F247" s="103"/>
      <c r="G247" s="211" t="s">
        <v>101</v>
      </c>
      <c r="H247" s="211"/>
      <c r="J247" s="106"/>
      <c r="L247" s="107"/>
      <c r="M247" s="174"/>
    </row>
    <row r="248" spans="1:13" s="4" customFormat="1" ht="12.75">
      <c r="A248" s="1"/>
      <c r="B248" s="1" t="s">
        <v>122</v>
      </c>
      <c r="C248" s="4" t="s">
        <v>222</v>
      </c>
      <c r="F248" s="74" t="s">
        <v>196</v>
      </c>
      <c r="G248" s="211"/>
      <c r="H248" s="211"/>
      <c r="J248" s="15">
        <v>105303</v>
      </c>
      <c r="K248" s="2" t="s">
        <v>15</v>
      </c>
      <c r="M248" s="95"/>
    </row>
    <row r="249" spans="1:13" s="4" customFormat="1" ht="12.75">
      <c r="A249" s="1"/>
      <c r="B249" s="1"/>
      <c r="C249" s="96" t="s">
        <v>155</v>
      </c>
      <c r="F249" s="63"/>
      <c r="G249" s="12"/>
      <c r="H249" s="11"/>
      <c r="J249" s="15"/>
      <c r="K249" s="2"/>
      <c r="L249" s="9"/>
      <c r="M249" s="95"/>
    </row>
    <row r="250" spans="1:13" s="4" customFormat="1" ht="39.75" customHeight="1">
      <c r="A250" s="1"/>
      <c r="B250" s="1"/>
      <c r="C250" s="205" t="s">
        <v>294</v>
      </c>
      <c r="D250" s="205"/>
      <c r="E250" s="205"/>
      <c r="F250" s="205"/>
      <c r="G250" s="205"/>
      <c r="H250" s="205"/>
      <c r="I250" s="205"/>
      <c r="J250" s="205"/>
      <c r="K250" s="205"/>
      <c r="M250" s="3">
        <v>500000</v>
      </c>
    </row>
    <row r="251" spans="1:13" s="4" customFormat="1" ht="12.75">
      <c r="A251" s="1"/>
      <c r="B251" s="1"/>
      <c r="C251" s="96" t="s">
        <v>157</v>
      </c>
      <c r="E251" s="156"/>
      <c r="F251" s="63"/>
      <c r="G251" s="12"/>
      <c r="H251" s="11"/>
      <c r="J251" s="15"/>
      <c r="K251" s="2"/>
      <c r="L251" s="9"/>
      <c r="M251" s="95"/>
    </row>
    <row r="252" spans="1:13" s="4" customFormat="1" ht="12.75" customHeight="1">
      <c r="A252" s="1"/>
      <c r="B252" s="1"/>
      <c r="C252" s="4" t="s">
        <v>295</v>
      </c>
      <c r="E252" s="20"/>
      <c r="F252" s="69"/>
      <c r="G252" s="20"/>
      <c r="H252" s="109"/>
      <c r="I252" s="20"/>
      <c r="J252" s="109"/>
      <c r="K252" s="20"/>
      <c r="M252" s="3">
        <v>350000</v>
      </c>
    </row>
    <row r="253" spans="1:13" s="4" customFormat="1" ht="12.75">
      <c r="A253" s="1"/>
      <c r="B253" s="1"/>
      <c r="C253" s="205" t="s">
        <v>130</v>
      </c>
      <c r="D253" s="205"/>
      <c r="E253" s="205"/>
      <c r="F253" s="205"/>
      <c r="G253" s="205"/>
      <c r="H253" s="205"/>
      <c r="I253" s="205"/>
      <c r="J253" s="205"/>
      <c r="K253" s="205"/>
      <c r="M253" s="3">
        <v>750000</v>
      </c>
    </row>
    <row r="254" spans="1:13" ht="12.75" customHeight="1">
      <c r="A254" s="27"/>
      <c r="B254" s="27"/>
      <c r="C254" s="4"/>
      <c r="G254" s="27"/>
      <c r="M254" s="22"/>
    </row>
    <row r="255" spans="1:13" s="4" customFormat="1" ht="12.75">
      <c r="A255" s="1"/>
      <c r="B255" s="1" t="s">
        <v>123</v>
      </c>
      <c r="C255" s="4" t="s">
        <v>223</v>
      </c>
      <c r="F255" s="74" t="s">
        <v>197</v>
      </c>
      <c r="G255" s="12"/>
      <c r="H255" s="17" t="s">
        <v>102</v>
      </c>
      <c r="J255" s="15">
        <v>93785</v>
      </c>
      <c r="K255" s="2" t="s">
        <v>15</v>
      </c>
      <c r="L255" s="13"/>
      <c r="M255" s="7"/>
    </row>
    <row r="256" spans="1:13" s="4" customFormat="1" ht="12.75">
      <c r="A256" s="1"/>
      <c r="B256" s="1"/>
      <c r="C256" s="96" t="s">
        <v>158</v>
      </c>
      <c r="E256" s="156"/>
      <c r="F256" s="63"/>
      <c r="G256" s="12"/>
      <c r="H256" s="11"/>
      <c r="J256" s="15"/>
      <c r="K256" s="2"/>
      <c r="L256" s="9"/>
      <c r="M256" s="95"/>
    </row>
    <row r="257" spans="1:13" s="4" customFormat="1" ht="12.75">
      <c r="A257" s="1"/>
      <c r="B257" s="1"/>
      <c r="C257" s="4" t="s">
        <v>268</v>
      </c>
      <c r="E257" s="156"/>
      <c r="F257" s="63"/>
      <c r="G257" s="12"/>
      <c r="H257" s="11"/>
      <c r="J257" s="15"/>
      <c r="K257" s="2"/>
      <c r="L257" s="9"/>
      <c r="M257" s="95">
        <v>975000</v>
      </c>
    </row>
    <row r="258" spans="1:13" ht="12.75" customHeight="1">
      <c r="A258" s="27"/>
      <c r="B258" s="27"/>
      <c r="C258" s="4"/>
      <c r="G258" s="27"/>
      <c r="M258" s="22"/>
    </row>
    <row r="259" spans="1:13" s="4" customFormat="1" ht="12.75">
      <c r="A259" s="1"/>
      <c r="B259" s="6" t="s">
        <v>124</v>
      </c>
      <c r="C259" s="4" t="s">
        <v>224</v>
      </c>
      <c r="F259" s="74" t="s">
        <v>198</v>
      </c>
      <c r="G259" s="12"/>
      <c r="H259" s="17" t="s">
        <v>103</v>
      </c>
      <c r="J259" s="15">
        <v>76931</v>
      </c>
      <c r="K259" s="2" t="s">
        <v>15</v>
      </c>
      <c r="L259" s="13"/>
      <c r="M259" s="7"/>
    </row>
    <row r="260" spans="1:13" s="4" customFormat="1" ht="12.75">
      <c r="A260" s="1"/>
      <c r="B260" s="1"/>
      <c r="C260" s="96" t="s">
        <v>160</v>
      </c>
      <c r="F260" s="63"/>
      <c r="G260" s="12"/>
      <c r="H260" s="11"/>
      <c r="J260" s="15"/>
      <c r="K260" s="2"/>
      <c r="L260" s="9"/>
      <c r="M260" s="95"/>
    </row>
    <row r="261" spans="1:13" s="4" customFormat="1" ht="27" customHeight="1">
      <c r="A261" s="1"/>
      <c r="B261" s="159"/>
      <c r="C261" s="205" t="s">
        <v>296</v>
      </c>
      <c r="D261" s="205"/>
      <c r="E261" s="205"/>
      <c r="F261" s="205"/>
      <c r="G261" s="205"/>
      <c r="H261" s="205"/>
      <c r="I261" s="205"/>
      <c r="J261" s="205"/>
      <c r="K261" s="205"/>
      <c r="L261" s="160"/>
      <c r="M261" s="3">
        <v>500000</v>
      </c>
    </row>
    <row r="262" spans="1:13" s="4" customFormat="1" ht="12.75">
      <c r="A262" s="1"/>
      <c r="B262" s="1"/>
      <c r="C262" s="96" t="s">
        <v>159</v>
      </c>
      <c r="E262" s="156"/>
      <c r="F262" s="63"/>
      <c r="G262" s="12"/>
      <c r="H262" s="11"/>
      <c r="J262" s="15"/>
      <c r="K262" s="2"/>
      <c r="L262" s="9"/>
      <c r="M262" s="95"/>
    </row>
    <row r="263" spans="1:13" s="4" customFormat="1" ht="12.75">
      <c r="A263" s="1"/>
      <c r="B263" s="1"/>
      <c r="C263" s="4" t="s">
        <v>298</v>
      </c>
      <c r="E263" s="156"/>
      <c r="F263" s="63"/>
      <c r="G263" s="12"/>
      <c r="H263" s="11"/>
      <c r="J263" s="15"/>
      <c r="K263" s="2"/>
      <c r="L263" s="9"/>
      <c r="M263" s="95">
        <v>125000</v>
      </c>
    </row>
    <row r="264" spans="1:13" ht="12.75" customHeight="1">
      <c r="A264" s="27"/>
      <c r="B264" s="27"/>
      <c r="C264" s="4"/>
      <c r="G264" s="27"/>
      <c r="M264" s="22"/>
    </row>
    <row r="265" spans="1:13" s="4" customFormat="1" ht="12.75">
      <c r="A265" s="1"/>
      <c r="B265" s="1" t="s">
        <v>125</v>
      </c>
      <c r="C265" s="4" t="s">
        <v>225</v>
      </c>
      <c r="F265" s="74" t="s">
        <v>199</v>
      </c>
      <c r="G265" s="12"/>
      <c r="H265" s="17" t="s">
        <v>104</v>
      </c>
      <c r="J265" s="15">
        <v>77378</v>
      </c>
      <c r="K265" s="2" t="s">
        <v>15</v>
      </c>
      <c r="L265" s="13"/>
      <c r="M265" s="7"/>
    </row>
    <row r="266" spans="1:13" s="4" customFormat="1" ht="12.75">
      <c r="A266" s="1"/>
      <c r="B266" s="1"/>
      <c r="C266" s="96" t="s">
        <v>161</v>
      </c>
      <c r="F266" s="63"/>
      <c r="G266" s="12"/>
      <c r="H266" s="11"/>
      <c r="J266" s="15"/>
      <c r="K266" s="2"/>
      <c r="L266" s="9"/>
      <c r="M266" s="95"/>
    </row>
    <row r="267" spans="1:13" s="4" customFormat="1" ht="52.5" customHeight="1">
      <c r="A267" s="1"/>
      <c r="B267" s="1"/>
      <c r="C267" s="205" t="s">
        <v>297</v>
      </c>
      <c r="D267" s="205"/>
      <c r="E267" s="205"/>
      <c r="F267" s="205"/>
      <c r="G267" s="205"/>
      <c r="H267" s="205"/>
      <c r="I267" s="205"/>
      <c r="J267" s="205"/>
      <c r="K267" s="205"/>
      <c r="M267" s="3">
        <v>2100000</v>
      </c>
    </row>
    <row r="268" spans="1:13" s="4" customFormat="1" ht="12.75">
      <c r="A268" s="1"/>
      <c r="B268" s="1"/>
      <c r="C268" s="96" t="s">
        <v>162</v>
      </c>
      <c r="E268" s="156"/>
      <c r="F268" s="63"/>
      <c r="G268" s="12"/>
      <c r="H268" s="11"/>
      <c r="J268" s="15"/>
      <c r="K268" s="2"/>
      <c r="L268" s="9"/>
      <c r="M268" s="95"/>
    </row>
    <row r="269" spans="1:13" s="4" customFormat="1" ht="12.75">
      <c r="A269" s="1"/>
      <c r="B269" s="1"/>
      <c r="C269" s="4" t="s">
        <v>299</v>
      </c>
      <c r="E269" s="156"/>
      <c r="F269" s="63"/>
      <c r="G269" s="12"/>
      <c r="H269" s="11"/>
      <c r="J269" s="15"/>
      <c r="K269" s="2"/>
      <c r="L269" s="9"/>
      <c r="M269" s="95">
        <v>75000</v>
      </c>
    </row>
    <row r="270" spans="1:13" ht="12.75" customHeight="1">
      <c r="A270" s="27"/>
      <c r="B270" s="27"/>
      <c r="C270" s="4"/>
      <c r="G270" s="27"/>
      <c r="M270" s="22"/>
    </row>
    <row r="271" spans="1:13" s="4" customFormat="1" ht="12.75">
      <c r="A271" s="1"/>
      <c r="B271" s="1" t="s">
        <v>231</v>
      </c>
      <c r="C271" s="4" t="s">
        <v>227</v>
      </c>
      <c r="F271" s="74" t="s">
        <v>201</v>
      </c>
      <c r="G271" s="12"/>
      <c r="H271" s="17" t="s">
        <v>105</v>
      </c>
      <c r="J271" s="15">
        <v>73093</v>
      </c>
      <c r="K271" s="2" t="s">
        <v>15</v>
      </c>
      <c r="L271" s="34"/>
      <c r="M271" s="95"/>
    </row>
    <row r="272" spans="1:13" s="4" customFormat="1" ht="12.75">
      <c r="A272" s="1"/>
      <c r="B272" s="1"/>
      <c r="C272" s="96" t="s">
        <v>163</v>
      </c>
      <c r="F272" s="63"/>
      <c r="G272" s="12"/>
      <c r="H272" s="11"/>
      <c r="J272" s="15"/>
      <c r="K272" s="2"/>
      <c r="L272" s="9"/>
      <c r="M272" s="95"/>
    </row>
    <row r="273" spans="1:13" s="4" customFormat="1" ht="51.75" customHeight="1">
      <c r="A273" s="1"/>
      <c r="B273" s="126"/>
      <c r="C273" s="205" t="s">
        <v>301</v>
      </c>
      <c r="D273" s="205"/>
      <c r="E273" s="205"/>
      <c r="F273" s="205"/>
      <c r="G273" s="205"/>
      <c r="H273" s="205"/>
      <c r="I273" s="205"/>
      <c r="J273" s="205"/>
      <c r="K273" s="205"/>
      <c r="L273" s="2"/>
      <c r="M273" s="3">
        <v>2250000</v>
      </c>
    </row>
    <row r="274" spans="1:13" s="4" customFormat="1" ht="12.75">
      <c r="A274" s="1"/>
      <c r="B274" s="1"/>
      <c r="C274" s="96" t="s">
        <v>157</v>
      </c>
      <c r="E274" s="156"/>
      <c r="F274" s="63"/>
      <c r="G274" s="12"/>
      <c r="H274" s="11"/>
      <c r="J274" s="15"/>
      <c r="K274" s="2"/>
      <c r="L274" s="9"/>
      <c r="M274" s="95"/>
    </row>
    <row r="275" spans="1:13" s="4" customFormat="1" ht="12.75">
      <c r="A275" s="1"/>
      <c r="B275" s="1"/>
      <c r="C275" s="4" t="s">
        <v>300</v>
      </c>
      <c r="E275" s="156"/>
      <c r="F275" s="63"/>
      <c r="G275" s="12"/>
      <c r="H275" s="11"/>
      <c r="J275" s="15"/>
      <c r="K275" s="2"/>
      <c r="L275" s="9"/>
      <c r="M275" s="95">
        <v>2100000</v>
      </c>
    </row>
    <row r="276" spans="1:13" s="66" customFormat="1" ht="12.75">
      <c r="A276" s="126"/>
      <c r="B276" s="126"/>
      <c r="D276" s="127"/>
      <c r="F276" s="127"/>
      <c r="G276" s="128"/>
      <c r="H276" s="65"/>
      <c r="I276" s="10"/>
      <c r="J276" s="129"/>
      <c r="K276" s="2"/>
      <c r="L276" s="9"/>
      <c r="M276" s="3"/>
    </row>
    <row r="277" spans="1:13" s="2" customFormat="1" ht="12.75">
      <c r="A277" s="5" t="s">
        <v>0</v>
      </c>
      <c r="B277" s="2" t="s">
        <v>269</v>
      </c>
      <c r="F277" s="7"/>
      <c r="G277" s="8"/>
      <c r="H277" s="16"/>
      <c r="J277" s="16"/>
      <c r="M277" s="3"/>
    </row>
    <row r="278" spans="1:13" s="2" customFormat="1" ht="5.25" customHeight="1">
      <c r="A278" s="5"/>
      <c r="B278" s="10"/>
      <c r="F278" s="7"/>
      <c r="G278" s="8"/>
      <c r="H278" s="16"/>
      <c r="J278" s="16"/>
      <c r="M278" s="3"/>
    </row>
    <row r="279" spans="1:13" s="4" customFormat="1" ht="12.75" customHeight="1">
      <c r="A279" s="1"/>
      <c r="B279" s="1"/>
      <c r="D279" s="127"/>
      <c r="F279" s="63"/>
      <c r="G279" s="8"/>
      <c r="H279" s="16"/>
      <c r="I279" s="2"/>
      <c r="J279" s="175"/>
      <c r="K279" s="2"/>
      <c r="L279" s="2"/>
      <c r="M279" s="176"/>
    </row>
    <row r="280" spans="1:13" s="2" customFormat="1" ht="12.75">
      <c r="A280" s="113" t="s">
        <v>57</v>
      </c>
      <c r="B280" s="10" t="s">
        <v>255</v>
      </c>
      <c r="F280" s="7"/>
      <c r="G280" s="8"/>
      <c r="H280" s="16"/>
      <c r="J280" s="16"/>
      <c r="L280" s="34"/>
      <c r="M280" s="114"/>
    </row>
    <row r="281" spans="1:13" s="2" customFormat="1" ht="12.75">
      <c r="A281" s="113"/>
      <c r="B281" s="115" t="s">
        <v>65</v>
      </c>
      <c r="F281" s="7"/>
      <c r="G281" s="8"/>
      <c r="H281" s="16"/>
      <c r="J281" s="16"/>
      <c r="L281" s="34" t="s">
        <v>44</v>
      </c>
      <c r="M281" s="92" t="s">
        <v>13</v>
      </c>
    </row>
    <row r="282" spans="1:13" s="2" customFormat="1" ht="5.25" customHeight="1">
      <c r="A282" s="5"/>
      <c r="B282" s="10"/>
      <c r="F282" s="7"/>
      <c r="G282" s="8"/>
      <c r="H282" s="16"/>
      <c r="J282" s="16"/>
      <c r="M282" s="3"/>
    </row>
    <row r="283" spans="1:13" s="4" customFormat="1" ht="12.75" customHeight="1">
      <c r="A283" s="1"/>
      <c r="B283" s="1"/>
      <c r="D283" s="127"/>
      <c r="F283" s="63"/>
      <c r="G283" s="8"/>
      <c r="H283" s="16"/>
      <c r="I283" s="2"/>
      <c r="J283" s="175"/>
      <c r="K283" s="2"/>
      <c r="L283" s="2"/>
      <c r="M283" s="176"/>
    </row>
    <row r="284" spans="1:13" s="116" customFormat="1" ht="12.75">
      <c r="A284" s="74"/>
      <c r="B284" s="74" t="s">
        <v>17</v>
      </c>
      <c r="C284" s="4" t="s">
        <v>204</v>
      </c>
      <c r="F284" s="74" t="s">
        <v>181</v>
      </c>
      <c r="G284" s="117"/>
      <c r="H284" s="99" t="s">
        <v>93</v>
      </c>
      <c r="J284" s="118">
        <v>173539</v>
      </c>
      <c r="K284" s="116" t="s">
        <v>15</v>
      </c>
      <c r="L284" s="119"/>
      <c r="M284" s="120"/>
    </row>
    <row r="285" spans="1:13" s="116" customFormat="1" ht="12.75" customHeight="1">
      <c r="A285" s="74"/>
      <c r="B285" s="74"/>
      <c r="C285" s="206" t="s">
        <v>337</v>
      </c>
      <c r="D285" s="207"/>
      <c r="E285" s="207"/>
      <c r="F285" s="207"/>
      <c r="G285" s="207"/>
      <c r="H285" s="207"/>
      <c r="I285" s="207"/>
      <c r="J285" s="207"/>
      <c r="K285" s="207"/>
      <c r="M285" s="120">
        <v>10000</v>
      </c>
    </row>
    <row r="286" spans="1:13" s="2" customFormat="1" ht="12.75">
      <c r="A286" s="5"/>
      <c r="B286" s="10"/>
      <c r="F286" s="7"/>
      <c r="G286" s="8"/>
      <c r="H286" s="16"/>
      <c r="J286" s="16"/>
      <c r="M286" s="3"/>
    </row>
    <row r="287" spans="1:13" s="178" customFormat="1" ht="12.75">
      <c r="A287" s="177"/>
      <c r="B287" s="74" t="s">
        <v>19</v>
      </c>
      <c r="C287" s="4" t="s">
        <v>209</v>
      </c>
      <c r="D287" s="116"/>
      <c r="F287" s="74" t="s">
        <v>182</v>
      </c>
      <c r="G287" s="179"/>
      <c r="H287" s="99" t="s">
        <v>87</v>
      </c>
      <c r="J287" s="118">
        <v>192879</v>
      </c>
      <c r="K287" s="116" t="s">
        <v>15</v>
      </c>
      <c r="L287" s="119"/>
      <c r="M287" s="120"/>
    </row>
    <row r="288" spans="1:13" s="116" customFormat="1" ht="12.75" customHeight="1">
      <c r="A288" s="74"/>
      <c r="B288" s="74"/>
      <c r="C288" s="206" t="s">
        <v>337</v>
      </c>
      <c r="D288" s="207"/>
      <c r="E288" s="207"/>
      <c r="F288" s="207"/>
      <c r="G288" s="207"/>
      <c r="H288" s="207"/>
      <c r="I288" s="207"/>
      <c r="J288" s="207"/>
      <c r="K288" s="207"/>
      <c r="M288" s="120">
        <v>10000</v>
      </c>
    </row>
    <row r="289" spans="1:13" s="2" customFormat="1" ht="12.75">
      <c r="A289" s="5"/>
      <c r="B289" s="10"/>
      <c r="F289" s="7"/>
      <c r="G289" s="8"/>
      <c r="H289" s="16"/>
      <c r="J289" s="16"/>
      <c r="M289" s="3"/>
    </row>
    <row r="290" spans="1:13" s="116" customFormat="1" ht="12.75">
      <c r="A290" s="74"/>
      <c r="B290" s="74" t="s">
        <v>25</v>
      </c>
      <c r="C290" s="4" t="s">
        <v>210</v>
      </c>
      <c r="F290" s="1" t="s">
        <v>178</v>
      </c>
      <c r="G290" s="117"/>
      <c r="H290" s="99">
        <v>1971</v>
      </c>
      <c r="J290" s="118">
        <v>28382</v>
      </c>
      <c r="K290" s="116" t="s">
        <v>15</v>
      </c>
      <c r="L290" s="119"/>
      <c r="M290" s="125"/>
    </row>
    <row r="291" spans="1:13" s="116" customFormat="1" ht="12.75" customHeight="1">
      <c r="A291" s="74"/>
      <c r="B291" s="74"/>
      <c r="C291" s="206" t="s">
        <v>337</v>
      </c>
      <c r="D291" s="207"/>
      <c r="E291" s="207"/>
      <c r="F291" s="207"/>
      <c r="G291" s="207"/>
      <c r="H291" s="207"/>
      <c r="I291" s="207"/>
      <c r="J291" s="207"/>
      <c r="K291" s="207"/>
      <c r="M291" s="120">
        <v>10000</v>
      </c>
    </row>
    <row r="292" spans="1:13" s="2" customFormat="1" ht="12.75">
      <c r="A292" s="5"/>
      <c r="B292" s="10"/>
      <c r="F292" s="7"/>
      <c r="G292" s="8"/>
      <c r="H292" s="16"/>
      <c r="J292" s="16"/>
      <c r="M292" s="3"/>
    </row>
    <row r="293" spans="1:13" s="178" customFormat="1" ht="12.75">
      <c r="A293" s="177"/>
      <c r="B293" s="74" t="s">
        <v>4</v>
      </c>
      <c r="C293" s="4" t="s">
        <v>211</v>
      </c>
      <c r="D293" s="116"/>
      <c r="E293" s="116"/>
      <c r="F293" s="74" t="s">
        <v>185</v>
      </c>
      <c r="G293" s="117"/>
      <c r="H293" s="99">
        <v>2005</v>
      </c>
      <c r="I293" s="116"/>
      <c r="J293" s="118">
        <v>111702</v>
      </c>
      <c r="K293" s="116" t="s">
        <v>15</v>
      </c>
      <c r="L293" s="180"/>
      <c r="M293" s="181"/>
    </row>
    <row r="294" spans="1:13" s="116" customFormat="1" ht="12.75" customHeight="1">
      <c r="A294" s="74"/>
      <c r="B294" s="74"/>
      <c r="C294" s="206" t="s">
        <v>337</v>
      </c>
      <c r="D294" s="207"/>
      <c r="E294" s="207"/>
      <c r="F294" s="207"/>
      <c r="G294" s="207"/>
      <c r="H294" s="207"/>
      <c r="I294" s="207"/>
      <c r="J294" s="207"/>
      <c r="K294" s="207"/>
      <c r="M294" s="120">
        <v>10000</v>
      </c>
    </row>
    <row r="295" spans="1:13" s="2" customFormat="1" ht="12.75">
      <c r="A295" s="5"/>
      <c r="B295" s="10"/>
      <c r="F295" s="7"/>
      <c r="G295" s="8"/>
      <c r="H295" s="16"/>
      <c r="J295" s="16"/>
      <c r="M295" s="3"/>
    </row>
    <row r="296" spans="1:13" s="178" customFormat="1" ht="12.75">
      <c r="A296" s="177"/>
      <c r="B296" s="74" t="s">
        <v>5</v>
      </c>
      <c r="C296" s="4" t="s">
        <v>212</v>
      </c>
      <c r="D296" s="125"/>
      <c r="F296" s="74" t="s">
        <v>186</v>
      </c>
      <c r="G296" s="179"/>
      <c r="H296" s="99" t="s">
        <v>94</v>
      </c>
      <c r="J296" s="118">
        <v>122969</v>
      </c>
      <c r="K296" s="116" t="s">
        <v>15</v>
      </c>
      <c r="L296" s="119"/>
      <c r="M296" s="182"/>
    </row>
    <row r="297" spans="1:13" s="116" customFormat="1" ht="12.75" customHeight="1">
      <c r="A297" s="74"/>
      <c r="B297" s="74"/>
      <c r="C297" s="206" t="s">
        <v>337</v>
      </c>
      <c r="D297" s="207"/>
      <c r="E297" s="207"/>
      <c r="F297" s="207"/>
      <c r="G297" s="207"/>
      <c r="H297" s="207"/>
      <c r="I297" s="207"/>
      <c r="J297" s="207"/>
      <c r="K297" s="207"/>
      <c r="M297" s="120">
        <v>10000</v>
      </c>
    </row>
    <row r="298" spans="1:13" s="2" customFormat="1" ht="12.75">
      <c r="A298" s="5"/>
      <c r="B298" s="10"/>
      <c r="F298" s="7"/>
      <c r="G298" s="8"/>
      <c r="H298" s="16"/>
      <c r="J298" s="16"/>
      <c r="M298" s="3"/>
    </row>
    <row r="299" spans="1:13" s="116" customFormat="1" ht="12.75">
      <c r="A299" s="74"/>
      <c r="B299" s="74" t="s">
        <v>69</v>
      </c>
      <c r="C299" s="4" t="s">
        <v>213</v>
      </c>
      <c r="F299" s="74" t="s">
        <v>187</v>
      </c>
      <c r="G299" s="117"/>
      <c r="H299" s="99" t="s">
        <v>89</v>
      </c>
      <c r="J299" s="118">
        <v>129464</v>
      </c>
      <c r="K299" s="116" t="s">
        <v>15</v>
      </c>
      <c r="L299" s="119"/>
      <c r="M299" s="125"/>
    </row>
    <row r="300" spans="1:13" s="116" customFormat="1" ht="12.75" customHeight="1">
      <c r="A300" s="74"/>
      <c r="B300" s="74"/>
      <c r="C300" s="206" t="s">
        <v>337</v>
      </c>
      <c r="D300" s="207"/>
      <c r="E300" s="207"/>
      <c r="F300" s="207"/>
      <c r="G300" s="207"/>
      <c r="H300" s="207"/>
      <c r="I300" s="207"/>
      <c r="J300" s="207"/>
      <c r="K300" s="207"/>
      <c r="M300" s="120">
        <v>10000</v>
      </c>
    </row>
    <row r="301" spans="1:13" s="2" customFormat="1" ht="12.75">
      <c r="A301" s="5"/>
      <c r="B301" s="10"/>
      <c r="F301" s="7"/>
      <c r="G301" s="8"/>
      <c r="H301" s="16"/>
      <c r="J301" s="16"/>
      <c r="M301" s="3"/>
    </row>
    <row r="302" spans="1:13" s="178" customFormat="1" ht="12.75">
      <c r="A302" s="177"/>
      <c r="B302" s="74" t="s">
        <v>70</v>
      </c>
      <c r="C302" s="4" t="s">
        <v>214</v>
      </c>
      <c r="D302" s="125"/>
      <c r="F302" s="74" t="s">
        <v>236</v>
      </c>
      <c r="G302" s="179"/>
      <c r="H302" s="99" t="s">
        <v>95</v>
      </c>
      <c r="J302" s="118">
        <v>105976</v>
      </c>
      <c r="K302" s="116" t="s">
        <v>15</v>
      </c>
      <c r="L302" s="119"/>
      <c r="M302" s="182"/>
    </row>
    <row r="303" spans="1:13" s="116" customFormat="1" ht="12.75" customHeight="1">
      <c r="A303" s="74"/>
      <c r="B303" s="74"/>
      <c r="C303" s="206" t="s">
        <v>337</v>
      </c>
      <c r="D303" s="207"/>
      <c r="E303" s="207"/>
      <c r="F303" s="207"/>
      <c r="G303" s="207"/>
      <c r="H303" s="207"/>
      <c r="I303" s="207"/>
      <c r="J303" s="207"/>
      <c r="K303" s="207"/>
      <c r="M303" s="120">
        <v>10000</v>
      </c>
    </row>
    <row r="304" spans="1:13" s="2" customFormat="1" ht="12.75">
      <c r="A304" s="5"/>
      <c r="B304" s="10"/>
      <c r="F304" s="7"/>
      <c r="G304" s="8"/>
      <c r="H304" s="16"/>
      <c r="J304" s="16"/>
      <c r="M304" s="3"/>
    </row>
    <row r="305" spans="1:13" s="178" customFormat="1" ht="12.75">
      <c r="A305" s="177"/>
      <c r="B305" s="74" t="s">
        <v>71</v>
      </c>
      <c r="C305" s="4" t="s">
        <v>215</v>
      </c>
      <c r="D305" s="116"/>
      <c r="E305" s="116"/>
      <c r="F305" s="74" t="s">
        <v>235</v>
      </c>
      <c r="G305" s="117"/>
      <c r="H305" s="99" t="s">
        <v>96</v>
      </c>
      <c r="I305" s="116"/>
      <c r="J305" s="118">
        <v>102970</v>
      </c>
      <c r="K305" s="116" t="s">
        <v>15</v>
      </c>
      <c r="L305" s="116"/>
      <c r="M305" s="125"/>
    </row>
    <row r="306" spans="1:13" s="116" customFormat="1" ht="12.75" customHeight="1">
      <c r="A306" s="74"/>
      <c r="B306" s="74"/>
      <c r="C306" s="206" t="s">
        <v>337</v>
      </c>
      <c r="D306" s="207"/>
      <c r="E306" s="207"/>
      <c r="F306" s="207"/>
      <c r="G306" s="207"/>
      <c r="H306" s="207"/>
      <c r="I306" s="207"/>
      <c r="J306" s="207"/>
      <c r="K306" s="207"/>
      <c r="M306" s="120">
        <v>10000</v>
      </c>
    </row>
    <row r="307" spans="1:13" s="2" customFormat="1" ht="12.75">
      <c r="A307" s="5"/>
      <c r="B307" s="10"/>
      <c r="F307" s="7"/>
      <c r="G307" s="8"/>
      <c r="H307" s="16"/>
      <c r="J307" s="16"/>
      <c r="M307" s="3"/>
    </row>
    <row r="308" spans="1:13" s="116" customFormat="1" ht="12.75">
      <c r="A308" s="74"/>
      <c r="B308" s="74" t="s">
        <v>74</v>
      </c>
      <c r="C308" s="4" t="s">
        <v>216</v>
      </c>
      <c r="F308" s="74" t="s">
        <v>189</v>
      </c>
      <c r="G308" s="117"/>
      <c r="H308" s="99" t="s">
        <v>91</v>
      </c>
      <c r="J308" s="118">
        <v>66598</v>
      </c>
      <c r="K308" s="116" t="s">
        <v>15</v>
      </c>
      <c r="M308" s="120"/>
    </row>
    <row r="309" spans="1:13" s="116" customFormat="1" ht="12.75" customHeight="1">
      <c r="A309" s="74"/>
      <c r="B309" s="74"/>
      <c r="C309" s="206" t="s">
        <v>337</v>
      </c>
      <c r="D309" s="207"/>
      <c r="E309" s="207"/>
      <c r="F309" s="207"/>
      <c r="G309" s="207"/>
      <c r="H309" s="207"/>
      <c r="I309" s="207"/>
      <c r="J309" s="207"/>
      <c r="K309" s="207"/>
      <c r="M309" s="120">
        <v>10000</v>
      </c>
    </row>
    <row r="310" spans="1:13" s="2" customFormat="1" ht="12.75">
      <c r="A310" s="5"/>
      <c r="B310" s="10"/>
      <c r="F310" s="7"/>
      <c r="G310" s="8"/>
      <c r="H310" s="16"/>
      <c r="J310" s="16"/>
      <c r="M310" s="3"/>
    </row>
    <row r="311" spans="1:13" s="116" customFormat="1" ht="13.5" customHeight="1">
      <c r="A311" s="74"/>
      <c r="B311" s="74" t="s">
        <v>75</v>
      </c>
      <c r="C311" s="4" t="s">
        <v>217</v>
      </c>
      <c r="F311" s="74" t="s">
        <v>190</v>
      </c>
      <c r="G311" s="117"/>
      <c r="H311" s="99" t="s">
        <v>106</v>
      </c>
      <c r="J311" s="118">
        <v>89129</v>
      </c>
      <c r="K311" s="116" t="s">
        <v>15</v>
      </c>
      <c r="L311" s="119"/>
      <c r="M311" s="125"/>
    </row>
    <row r="312" spans="1:13" s="116" customFormat="1" ht="12.75" customHeight="1">
      <c r="A312" s="74"/>
      <c r="B312" s="74"/>
      <c r="C312" s="206" t="s">
        <v>337</v>
      </c>
      <c r="D312" s="207"/>
      <c r="E312" s="207"/>
      <c r="F312" s="207"/>
      <c r="G312" s="207"/>
      <c r="H312" s="207"/>
      <c r="I312" s="207"/>
      <c r="J312" s="207"/>
      <c r="K312" s="207"/>
      <c r="M312" s="120">
        <v>10000</v>
      </c>
    </row>
    <row r="313" spans="1:13" s="2" customFormat="1" ht="12.75">
      <c r="A313" s="5"/>
      <c r="B313" s="10"/>
      <c r="F313" s="7"/>
      <c r="G313" s="8"/>
      <c r="H313" s="16"/>
      <c r="J313" s="16"/>
      <c r="M313" s="3"/>
    </row>
    <row r="314" spans="1:13" s="116" customFormat="1" ht="12.75">
      <c r="A314" s="74"/>
      <c r="B314" s="74" t="s">
        <v>76</v>
      </c>
      <c r="C314" s="4" t="s">
        <v>218</v>
      </c>
      <c r="F314" s="74" t="s">
        <v>191</v>
      </c>
      <c r="G314" s="117"/>
      <c r="H314" s="99" t="s">
        <v>97</v>
      </c>
      <c r="J314" s="118">
        <v>74461</v>
      </c>
      <c r="K314" s="116" t="s">
        <v>15</v>
      </c>
      <c r="M314" s="125"/>
    </row>
    <row r="315" spans="1:13" s="116" customFormat="1" ht="12.75" customHeight="1">
      <c r="A315" s="74"/>
      <c r="B315" s="74"/>
      <c r="C315" s="206" t="s">
        <v>337</v>
      </c>
      <c r="D315" s="207"/>
      <c r="E315" s="207"/>
      <c r="F315" s="207"/>
      <c r="G315" s="207"/>
      <c r="H315" s="207"/>
      <c r="I315" s="207"/>
      <c r="J315" s="207"/>
      <c r="K315" s="207"/>
      <c r="M315" s="120">
        <v>10000</v>
      </c>
    </row>
    <row r="316" spans="1:13" s="2" customFormat="1" ht="12.75">
      <c r="A316" s="5"/>
      <c r="B316" s="10"/>
      <c r="F316" s="7"/>
      <c r="G316" s="8"/>
      <c r="H316" s="16"/>
      <c r="J316" s="16"/>
      <c r="M316" s="3"/>
    </row>
    <row r="317" spans="1:13" s="116" customFormat="1" ht="13.5" customHeight="1">
      <c r="A317" s="74"/>
      <c r="B317" s="74" t="s">
        <v>77</v>
      </c>
      <c r="C317" s="4" t="s">
        <v>208</v>
      </c>
      <c r="F317" s="74" t="s">
        <v>192</v>
      </c>
      <c r="G317" s="117"/>
      <c r="H317" s="99" t="s">
        <v>98</v>
      </c>
      <c r="J317" s="118">
        <v>72829</v>
      </c>
      <c r="K317" s="116" t="s">
        <v>15</v>
      </c>
      <c r="L317" s="119"/>
      <c r="M317" s="125"/>
    </row>
    <row r="318" spans="1:13" s="116" customFormat="1" ht="25.5" customHeight="1">
      <c r="A318" s="74"/>
      <c r="B318" s="74"/>
      <c r="C318" s="206" t="s">
        <v>338</v>
      </c>
      <c r="D318" s="207"/>
      <c r="E318" s="207"/>
      <c r="F318" s="207"/>
      <c r="G318" s="207"/>
      <c r="H318" s="207"/>
      <c r="I318" s="207"/>
      <c r="J318" s="207"/>
      <c r="K318" s="207"/>
      <c r="M318" s="120">
        <v>100000</v>
      </c>
    </row>
    <row r="319" spans="1:13" s="2" customFormat="1" ht="12.75">
      <c r="A319" s="5"/>
      <c r="B319" s="10"/>
      <c r="F319" s="7"/>
      <c r="G319" s="8"/>
      <c r="H319" s="16"/>
      <c r="J319" s="16"/>
      <c r="M319" s="3"/>
    </row>
    <row r="320" spans="1:13" s="116" customFormat="1" ht="12.75">
      <c r="A320" s="74"/>
      <c r="B320" s="74" t="s">
        <v>78</v>
      </c>
      <c r="C320" s="4" t="s">
        <v>219</v>
      </c>
      <c r="F320" s="74" t="s">
        <v>193</v>
      </c>
      <c r="G320" s="117"/>
      <c r="H320" s="99">
        <v>1986</v>
      </c>
      <c r="J320" s="118">
        <v>39676</v>
      </c>
      <c r="K320" s="116" t="s">
        <v>15</v>
      </c>
      <c r="L320" s="119"/>
      <c r="M320" s="125"/>
    </row>
    <row r="321" spans="1:13" s="116" customFormat="1" ht="12.75" customHeight="1">
      <c r="A321" s="74"/>
      <c r="B321" s="74"/>
      <c r="C321" s="206" t="s">
        <v>337</v>
      </c>
      <c r="D321" s="207"/>
      <c r="E321" s="207"/>
      <c r="F321" s="207"/>
      <c r="G321" s="207"/>
      <c r="H321" s="207"/>
      <c r="I321" s="207"/>
      <c r="J321" s="207"/>
      <c r="K321" s="207"/>
      <c r="M321" s="120">
        <v>10000</v>
      </c>
    </row>
    <row r="322" spans="1:13" s="2" customFormat="1" ht="12.75">
      <c r="A322" s="5"/>
      <c r="B322" s="10"/>
      <c r="F322" s="7"/>
      <c r="G322" s="8"/>
      <c r="H322" s="16"/>
      <c r="J322" s="16"/>
      <c r="M322" s="3"/>
    </row>
    <row r="323" spans="1:13" s="116" customFormat="1" ht="12.75">
      <c r="A323" s="74"/>
      <c r="B323" s="74" t="s">
        <v>79</v>
      </c>
      <c r="C323" s="4" t="s">
        <v>220</v>
      </c>
      <c r="F323" s="74" t="s">
        <v>194</v>
      </c>
      <c r="G323" s="117"/>
      <c r="H323" s="99" t="s">
        <v>99</v>
      </c>
      <c r="J323" s="118">
        <v>71836</v>
      </c>
      <c r="K323" s="116" t="s">
        <v>15</v>
      </c>
      <c r="L323" s="180"/>
      <c r="M323" s="181"/>
    </row>
    <row r="324" spans="1:13" s="116" customFormat="1" ht="12.75" customHeight="1">
      <c r="A324" s="74"/>
      <c r="B324" s="74"/>
      <c r="C324" s="206" t="s">
        <v>337</v>
      </c>
      <c r="D324" s="207"/>
      <c r="E324" s="207"/>
      <c r="F324" s="207"/>
      <c r="G324" s="207"/>
      <c r="H324" s="207"/>
      <c r="I324" s="207"/>
      <c r="J324" s="207"/>
      <c r="K324" s="207"/>
      <c r="M324" s="120">
        <v>10000</v>
      </c>
    </row>
    <row r="325" spans="1:13" s="2" customFormat="1" ht="12.75">
      <c r="A325" s="5"/>
      <c r="B325" s="10"/>
      <c r="F325" s="7"/>
      <c r="G325" s="8"/>
      <c r="H325" s="16"/>
      <c r="J325" s="16"/>
      <c r="M325" s="3"/>
    </row>
    <row r="326" spans="1:13" s="116" customFormat="1" ht="12.75">
      <c r="A326" s="74"/>
      <c r="B326" s="74" t="s">
        <v>81</v>
      </c>
      <c r="C326" s="4" t="s">
        <v>221</v>
      </c>
      <c r="F326" s="74" t="s">
        <v>195</v>
      </c>
      <c r="G326" s="117"/>
      <c r="H326" s="99" t="s">
        <v>100</v>
      </c>
      <c r="J326" s="118">
        <v>91474</v>
      </c>
      <c r="K326" s="116" t="s">
        <v>15</v>
      </c>
      <c r="L326" s="180"/>
      <c r="M326" s="181"/>
    </row>
    <row r="327" spans="1:13" s="116" customFormat="1" ht="12.75" customHeight="1">
      <c r="A327" s="74"/>
      <c r="B327" s="74"/>
      <c r="C327" s="206" t="s">
        <v>337</v>
      </c>
      <c r="D327" s="207"/>
      <c r="E327" s="207"/>
      <c r="F327" s="207"/>
      <c r="G327" s="207"/>
      <c r="H327" s="207"/>
      <c r="I327" s="207"/>
      <c r="J327" s="207"/>
      <c r="K327" s="207"/>
      <c r="M327" s="120">
        <v>10000</v>
      </c>
    </row>
    <row r="328" spans="1:13" s="2" customFormat="1" ht="6.75" customHeight="1">
      <c r="A328" s="5"/>
      <c r="B328" s="10"/>
      <c r="C328" s="121"/>
      <c r="D328" s="121"/>
      <c r="E328" s="121"/>
      <c r="F328" s="183"/>
      <c r="G328" s="121"/>
      <c r="H328" s="184"/>
      <c r="I328" s="121"/>
      <c r="J328" s="184"/>
      <c r="K328" s="121"/>
      <c r="M328" s="182"/>
    </row>
    <row r="329" spans="1:13" s="2" customFormat="1" ht="12.75">
      <c r="A329" s="5"/>
      <c r="B329" s="10"/>
      <c r="F329" s="7"/>
      <c r="G329" s="8"/>
      <c r="H329" s="211" t="s">
        <v>101</v>
      </c>
      <c r="I329" s="211"/>
      <c r="J329" s="16"/>
      <c r="M329" s="3"/>
    </row>
    <row r="330" spans="1:13" s="116" customFormat="1" ht="12.75">
      <c r="A330" s="74"/>
      <c r="B330" s="74" t="s">
        <v>82</v>
      </c>
      <c r="C330" s="4" t="s">
        <v>222</v>
      </c>
      <c r="F330" s="74" t="s">
        <v>196</v>
      </c>
      <c r="G330" s="8"/>
      <c r="H330" s="211"/>
      <c r="I330" s="211"/>
      <c r="J330" s="118">
        <v>105303</v>
      </c>
      <c r="K330" s="116" t="s">
        <v>15</v>
      </c>
      <c r="M330" s="120"/>
    </row>
    <row r="331" spans="1:13" s="116" customFormat="1" ht="12.75" customHeight="1">
      <c r="A331" s="74"/>
      <c r="B331" s="74"/>
      <c r="C331" s="206" t="s">
        <v>337</v>
      </c>
      <c r="D331" s="207"/>
      <c r="E331" s="207"/>
      <c r="F331" s="207"/>
      <c r="G331" s="207"/>
      <c r="H331" s="207"/>
      <c r="I331" s="207"/>
      <c r="J331" s="207"/>
      <c r="K331" s="207"/>
      <c r="M331" s="120">
        <v>10000</v>
      </c>
    </row>
    <row r="332" spans="1:13" s="2" customFormat="1" ht="12.75">
      <c r="A332" s="5"/>
      <c r="B332" s="10"/>
      <c r="F332" s="7"/>
      <c r="G332" s="8"/>
      <c r="H332" s="16"/>
      <c r="J332" s="16"/>
      <c r="M332" s="3"/>
    </row>
    <row r="333" spans="1:13" s="116" customFormat="1" ht="12.75">
      <c r="A333" s="74"/>
      <c r="B333" s="74" t="s">
        <v>120</v>
      </c>
      <c r="C333" s="4" t="s">
        <v>223</v>
      </c>
      <c r="F333" s="74" t="s">
        <v>197</v>
      </c>
      <c r="G333" s="117"/>
      <c r="H333" s="99" t="s">
        <v>102</v>
      </c>
      <c r="J333" s="118">
        <v>93785</v>
      </c>
      <c r="K333" s="116" t="s">
        <v>15</v>
      </c>
      <c r="L333" s="119"/>
      <c r="M333" s="185"/>
    </row>
    <row r="334" spans="1:13" s="116" customFormat="1" ht="12.75" customHeight="1">
      <c r="A334" s="74"/>
      <c r="B334" s="74"/>
      <c r="C334" s="206" t="s">
        <v>337</v>
      </c>
      <c r="D334" s="207"/>
      <c r="E334" s="207"/>
      <c r="F334" s="207"/>
      <c r="G334" s="207"/>
      <c r="H334" s="207"/>
      <c r="I334" s="207"/>
      <c r="J334" s="207"/>
      <c r="K334" s="207"/>
      <c r="M334" s="120">
        <v>10000</v>
      </c>
    </row>
    <row r="335" spans="1:13" s="2" customFormat="1" ht="12.75">
      <c r="A335" s="5"/>
      <c r="B335" s="10"/>
      <c r="F335" s="7"/>
      <c r="G335" s="8"/>
      <c r="H335" s="16"/>
      <c r="J335" s="16"/>
      <c r="M335" s="3"/>
    </row>
    <row r="336" spans="1:13" s="116" customFormat="1" ht="12.75">
      <c r="A336" s="74"/>
      <c r="B336" s="74" t="s">
        <v>121</v>
      </c>
      <c r="C336" s="4" t="s">
        <v>224</v>
      </c>
      <c r="F336" s="74" t="s">
        <v>198</v>
      </c>
      <c r="G336" s="117"/>
      <c r="H336" s="99" t="s">
        <v>103</v>
      </c>
      <c r="J336" s="118">
        <v>76931</v>
      </c>
      <c r="K336" s="116" t="s">
        <v>15</v>
      </c>
      <c r="L336" s="119"/>
      <c r="M336" s="185"/>
    </row>
    <row r="337" spans="1:13" s="116" customFormat="1" ht="12.75" customHeight="1">
      <c r="A337" s="74"/>
      <c r="B337" s="74"/>
      <c r="C337" s="206" t="s">
        <v>337</v>
      </c>
      <c r="D337" s="207"/>
      <c r="E337" s="207"/>
      <c r="F337" s="207"/>
      <c r="G337" s="207"/>
      <c r="H337" s="207"/>
      <c r="I337" s="207"/>
      <c r="J337" s="207"/>
      <c r="K337" s="207"/>
      <c r="M337" s="120">
        <v>10000</v>
      </c>
    </row>
    <row r="338" spans="1:13" s="2" customFormat="1" ht="12.75">
      <c r="A338" s="5"/>
      <c r="B338" s="10"/>
      <c r="F338" s="7"/>
      <c r="G338" s="8"/>
      <c r="H338" s="16"/>
      <c r="J338" s="16"/>
      <c r="M338" s="3"/>
    </row>
    <row r="339" spans="1:13" s="116" customFormat="1" ht="12.75">
      <c r="A339" s="74"/>
      <c r="B339" s="74" t="s">
        <v>122</v>
      </c>
      <c r="C339" s="4" t="s">
        <v>225</v>
      </c>
      <c r="F339" s="74" t="s">
        <v>199</v>
      </c>
      <c r="G339" s="117"/>
      <c r="H339" s="99" t="s">
        <v>104</v>
      </c>
      <c r="J339" s="118">
        <v>77378</v>
      </c>
      <c r="K339" s="116" t="s">
        <v>15</v>
      </c>
      <c r="L339" s="119"/>
      <c r="M339" s="185"/>
    </row>
    <row r="340" spans="1:13" s="116" customFormat="1" ht="12.75" customHeight="1">
      <c r="A340" s="74"/>
      <c r="B340" s="74"/>
      <c r="C340" s="206" t="s">
        <v>337</v>
      </c>
      <c r="D340" s="207"/>
      <c r="E340" s="207"/>
      <c r="F340" s="207"/>
      <c r="G340" s="207"/>
      <c r="H340" s="207"/>
      <c r="I340" s="207"/>
      <c r="J340" s="207"/>
      <c r="K340" s="207"/>
      <c r="M340" s="120">
        <v>10000</v>
      </c>
    </row>
    <row r="341" spans="1:13" s="2" customFormat="1" ht="12.75">
      <c r="A341" s="5"/>
      <c r="B341" s="10"/>
      <c r="F341" s="7"/>
      <c r="G341" s="8"/>
      <c r="H341" s="16"/>
      <c r="J341" s="16"/>
      <c r="M341" s="3"/>
    </row>
    <row r="342" spans="1:13" s="116" customFormat="1" ht="12.75">
      <c r="A342" s="74"/>
      <c r="B342" s="74" t="s">
        <v>123</v>
      </c>
      <c r="C342" s="4" t="s">
        <v>226</v>
      </c>
      <c r="F342" s="74" t="s">
        <v>234</v>
      </c>
      <c r="G342" s="117"/>
      <c r="H342" s="99">
        <v>2012</v>
      </c>
      <c r="J342" s="118">
        <v>79700</v>
      </c>
      <c r="K342" s="116" t="s">
        <v>15</v>
      </c>
      <c r="L342" s="180"/>
      <c r="M342" s="181"/>
    </row>
    <row r="343" spans="1:13" s="116" customFormat="1" ht="12.75" customHeight="1">
      <c r="A343" s="74"/>
      <c r="B343" s="74"/>
      <c r="C343" s="206" t="s">
        <v>337</v>
      </c>
      <c r="D343" s="207"/>
      <c r="E343" s="207"/>
      <c r="F343" s="207"/>
      <c r="G343" s="207"/>
      <c r="H343" s="207"/>
      <c r="I343" s="207"/>
      <c r="J343" s="207"/>
      <c r="K343" s="207"/>
      <c r="M343" s="120">
        <v>10000</v>
      </c>
    </row>
    <row r="344" spans="1:13" s="2" customFormat="1" ht="12.75">
      <c r="A344" s="5"/>
      <c r="B344" s="10"/>
      <c r="F344" s="7"/>
      <c r="G344" s="8"/>
      <c r="H344" s="16"/>
      <c r="J344" s="16"/>
      <c r="M344" s="3"/>
    </row>
    <row r="345" spans="1:13" s="116" customFormat="1" ht="12.75">
      <c r="A345" s="74"/>
      <c r="B345" s="74" t="s">
        <v>124</v>
      </c>
      <c r="C345" s="4" t="s">
        <v>227</v>
      </c>
      <c r="F345" s="74" t="s">
        <v>201</v>
      </c>
      <c r="G345" s="117"/>
      <c r="H345" s="99" t="s">
        <v>105</v>
      </c>
      <c r="J345" s="118">
        <v>73093</v>
      </c>
      <c r="K345" s="116" t="s">
        <v>15</v>
      </c>
      <c r="L345" s="186"/>
      <c r="M345" s="120"/>
    </row>
    <row r="346" spans="1:13" s="116" customFormat="1" ht="12.75" customHeight="1">
      <c r="A346" s="74"/>
      <c r="B346" s="74"/>
      <c r="C346" s="206" t="s">
        <v>337</v>
      </c>
      <c r="D346" s="207"/>
      <c r="E346" s="207"/>
      <c r="F346" s="207"/>
      <c r="G346" s="207"/>
      <c r="H346" s="207"/>
      <c r="I346" s="207"/>
      <c r="J346" s="207"/>
      <c r="K346" s="207"/>
      <c r="M346" s="120">
        <v>10000</v>
      </c>
    </row>
    <row r="347" spans="1:12" s="110" customFormat="1" ht="13.5">
      <c r="A347" s="6"/>
      <c r="B347" s="6"/>
      <c r="C347" s="2"/>
      <c r="D347" s="7"/>
      <c r="E347" s="2"/>
      <c r="F347" s="7"/>
      <c r="H347" s="3"/>
      <c r="I347" s="2"/>
      <c r="J347" s="111"/>
      <c r="K347" s="3"/>
      <c r="L347" s="112"/>
    </row>
    <row r="348" spans="1:13" s="4" customFormat="1" ht="12.75">
      <c r="A348" s="1"/>
      <c r="B348" s="1" t="s">
        <v>125</v>
      </c>
      <c r="C348" s="4" t="s">
        <v>229</v>
      </c>
      <c r="F348" s="63"/>
      <c r="G348" s="12"/>
      <c r="H348" s="17" t="s">
        <v>133</v>
      </c>
      <c r="J348" s="15">
        <v>11532</v>
      </c>
      <c r="K348" s="2" t="s">
        <v>15</v>
      </c>
      <c r="L348" s="92"/>
      <c r="M348" s="95"/>
    </row>
    <row r="349" spans="1:13" s="4" customFormat="1" ht="25.5" customHeight="1">
      <c r="A349" s="1"/>
      <c r="B349" s="1"/>
      <c r="C349" s="210" t="s">
        <v>339</v>
      </c>
      <c r="D349" s="210"/>
      <c r="E349" s="210"/>
      <c r="F349" s="210"/>
      <c r="G349" s="210"/>
      <c r="H349" s="210"/>
      <c r="I349" s="210"/>
      <c r="J349" s="210"/>
      <c r="K349" s="210"/>
      <c r="L349" s="92"/>
      <c r="M349" s="95">
        <v>200000</v>
      </c>
    </row>
    <row r="350" spans="1:13" s="4" customFormat="1" ht="12.75">
      <c r="A350" s="1"/>
      <c r="B350" s="1"/>
      <c r="F350" s="63"/>
      <c r="G350" s="12"/>
      <c r="H350" s="17"/>
      <c r="J350" s="15"/>
      <c r="K350" s="2"/>
      <c r="L350" s="92"/>
      <c r="M350" s="95"/>
    </row>
    <row r="351" spans="1:13" s="2" customFormat="1" ht="12.75">
      <c r="A351" s="113" t="s">
        <v>68</v>
      </c>
      <c r="B351" s="10" t="s">
        <v>270</v>
      </c>
      <c r="F351" s="7"/>
      <c r="G351" s="8"/>
      <c r="H351" s="16"/>
      <c r="J351" s="16"/>
      <c r="L351" s="34"/>
      <c r="M351" s="114"/>
    </row>
    <row r="352" spans="1:13" s="2" customFormat="1" ht="12.75">
      <c r="A352" s="113"/>
      <c r="B352" s="115" t="s">
        <v>67</v>
      </c>
      <c r="F352" s="7"/>
      <c r="G352" s="8"/>
      <c r="H352" s="16"/>
      <c r="J352" s="16"/>
      <c r="L352" s="34" t="s">
        <v>44</v>
      </c>
      <c r="M352" s="92" t="s">
        <v>13</v>
      </c>
    </row>
    <row r="353" spans="1:13" s="2" customFormat="1" ht="5.25" customHeight="1">
      <c r="A353" s="5"/>
      <c r="B353" s="10"/>
      <c r="F353" s="7"/>
      <c r="G353" s="8"/>
      <c r="H353" s="16"/>
      <c r="J353" s="16"/>
      <c r="M353" s="3"/>
    </row>
    <row r="354" spans="1:13" s="2" customFormat="1" ht="12.75">
      <c r="A354" s="5"/>
      <c r="B354" s="10"/>
      <c r="F354" s="7"/>
      <c r="G354" s="8"/>
      <c r="H354" s="16"/>
      <c r="J354" s="16"/>
      <c r="M354" s="3"/>
    </row>
    <row r="355" spans="1:13" s="116" customFormat="1" ht="12.75">
      <c r="A355" s="74"/>
      <c r="B355" s="74" t="s">
        <v>17</v>
      </c>
      <c r="C355" s="4" t="s">
        <v>204</v>
      </c>
      <c r="F355" s="74" t="s">
        <v>181</v>
      </c>
      <c r="G355" s="117"/>
      <c r="H355" s="99" t="s">
        <v>93</v>
      </c>
      <c r="J355" s="118">
        <v>173539</v>
      </c>
      <c r="K355" s="116" t="s">
        <v>15</v>
      </c>
      <c r="L355" s="119"/>
      <c r="M355" s="120"/>
    </row>
    <row r="356" spans="1:13" s="116" customFormat="1" ht="25.5" customHeight="1">
      <c r="A356" s="74"/>
      <c r="B356" s="74"/>
      <c r="C356" s="206" t="s">
        <v>340</v>
      </c>
      <c r="D356" s="207"/>
      <c r="E356" s="207"/>
      <c r="F356" s="207"/>
      <c r="G356" s="207"/>
      <c r="H356" s="207"/>
      <c r="I356" s="207"/>
      <c r="J356" s="207"/>
      <c r="K356" s="207"/>
      <c r="M356" s="120">
        <v>10000</v>
      </c>
    </row>
    <row r="357" spans="1:13" s="2" customFormat="1" ht="12.75">
      <c r="A357" s="5"/>
      <c r="B357" s="10"/>
      <c r="F357" s="7"/>
      <c r="G357" s="8"/>
      <c r="H357" s="16"/>
      <c r="J357" s="16"/>
      <c r="M357" s="3"/>
    </row>
    <row r="358" spans="1:13" s="178" customFormat="1" ht="12.75">
      <c r="A358" s="177"/>
      <c r="B358" s="74" t="s">
        <v>19</v>
      </c>
      <c r="C358" s="4" t="s">
        <v>209</v>
      </c>
      <c r="D358" s="116"/>
      <c r="F358" s="74" t="s">
        <v>182</v>
      </c>
      <c r="G358" s="179"/>
      <c r="H358" s="99" t="s">
        <v>87</v>
      </c>
      <c r="J358" s="118">
        <v>192879</v>
      </c>
      <c r="K358" s="116" t="s">
        <v>15</v>
      </c>
      <c r="L358" s="119"/>
      <c r="M358" s="120"/>
    </row>
    <row r="359" spans="1:13" s="116" customFormat="1" ht="25.5" customHeight="1">
      <c r="A359" s="74"/>
      <c r="B359" s="74"/>
      <c r="C359" s="206" t="s">
        <v>340</v>
      </c>
      <c r="D359" s="207"/>
      <c r="E359" s="207"/>
      <c r="F359" s="207"/>
      <c r="G359" s="207"/>
      <c r="H359" s="207"/>
      <c r="I359" s="207"/>
      <c r="J359" s="207"/>
      <c r="K359" s="207"/>
      <c r="M359" s="120">
        <v>10000</v>
      </c>
    </row>
    <row r="360" spans="1:13" s="2" customFormat="1" ht="12.75">
      <c r="A360" s="5"/>
      <c r="B360" s="10"/>
      <c r="F360" s="7"/>
      <c r="G360" s="8"/>
      <c r="H360" s="16"/>
      <c r="J360" s="16"/>
      <c r="M360" s="3"/>
    </row>
    <row r="361" spans="1:13" s="116" customFormat="1" ht="12.75">
      <c r="A361" s="74"/>
      <c r="B361" s="74" t="s">
        <v>25</v>
      </c>
      <c r="C361" s="4" t="s">
        <v>210</v>
      </c>
      <c r="F361" s="1" t="s">
        <v>178</v>
      </c>
      <c r="G361" s="117"/>
      <c r="H361" s="99">
        <v>1971</v>
      </c>
      <c r="J361" s="118">
        <v>28382</v>
      </c>
      <c r="K361" s="116" t="s">
        <v>15</v>
      </c>
      <c r="L361" s="119"/>
      <c r="M361" s="125"/>
    </row>
    <row r="362" spans="1:13" s="116" customFormat="1" ht="25.5" customHeight="1">
      <c r="A362" s="74"/>
      <c r="B362" s="74"/>
      <c r="C362" s="206" t="s">
        <v>340</v>
      </c>
      <c r="D362" s="207"/>
      <c r="E362" s="207"/>
      <c r="F362" s="207"/>
      <c r="G362" s="207"/>
      <c r="H362" s="207"/>
      <c r="I362" s="207"/>
      <c r="J362" s="207"/>
      <c r="K362" s="207"/>
      <c r="M362" s="120">
        <v>10000</v>
      </c>
    </row>
    <row r="363" spans="1:13" s="2" customFormat="1" ht="12.75">
      <c r="A363" s="5"/>
      <c r="B363" s="10"/>
      <c r="F363" s="7"/>
      <c r="G363" s="8"/>
      <c r="H363" s="16"/>
      <c r="J363" s="16"/>
      <c r="M363" s="3"/>
    </row>
    <row r="364" spans="1:13" s="178" customFormat="1" ht="12.75">
      <c r="A364" s="177"/>
      <c r="B364" s="74" t="s">
        <v>4</v>
      </c>
      <c r="C364" s="4" t="s">
        <v>211</v>
      </c>
      <c r="D364" s="116"/>
      <c r="E364" s="116"/>
      <c r="F364" s="74" t="s">
        <v>185</v>
      </c>
      <c r="G364" s="117"/>
      <c r="H364" s="99">
        <v>2005</v>
      </c>
      <c r="I364" s="116"/>
      <c r="J364" s="118">
        <v>111702</v>
      </c>
      <c r="K364" s="116" t="s">
        <v>15</v>
      </c>
      <c r="L364" s="180"/>
      <c r="M364" s="181"/>
    </row>
    <row r="365" spans="1:13" s="116" customFormat="1" ht="25.5" customHeight="1">
      <c r="A365" s="74"/>
      <c r="B365" s="74"/>
      <c r="C365" s="206" t="s">
        <v>340</v>
      </c>
      <c r="D365" s="207"/>
      <c r="E365" s="207"/>
      <c r="F365" s="207"/>
      <c r="G365" s="207"/>
      <c r="H365" s="207"/>
      <c r="I365" s="207"/>
      <c r="J365" s="207"/>
      <c r="K365" s="207"/>
      <c r="M365" s="120">
        <v>10000</v>
      </c>
    </row>
    <row r="366" spans="1:13" s="2" customFormat="1" ht="12.75">
      <c r="A366" s="5"/>
      <c r="B366" s="10"/>
      <c r="F366" s="7"/>
      <c r="G366" s="8"/>
      <c r="H366" s="16"/>
      <c r="J366" s="16"/>
      <c r="M366" s="3"/>
    </row>
    <row r="367" spans="1:13" s="178" customFormat="1" ht="12.75">
      <c r="A367" s="177"/>
      <c r="B367" s="74" t="s">
        <v>5</v>
      </c>
      <c r="C367" s="4" t="s">
        <v>212</v>
      </c>
      <c r="D367" s="125"/>
      <c r="F367" s="74" t="s">
        <v>186</v>
      </c>
      <c r="G367" s="179"/>
      <c r="H367" s="99" t="s">
        <v>94</v>
      </c>
      <c r="J367" s="118">
        <v>122969</v>
      </c>
      <c r="K367" s="116" t="s">
        <v>15</v>
      </c>
      <c r="L367" s="119"/>
      <c r="M367" s="182"/>
    </row>
    <row r="368" spans="1:13" s="116" customFormat="1" ht="25.5" customHeight="1">
      <c r="A368" s="74"/>
      <c r="B368" s="74"/>
      <c r="C368" s="206" t="s">
        <v>340</v>
      </c>
      <c r="D368" s="207"/>
      <c r="E368" s="207"/>
      <c r="F368" s="207"/>
      <c r="G368" s="207"/>
      <c r="H368" s="207"/>
      <c r="I368" s="207"/>
      <c r="J368" s="207"/>
      <c r="K368" s="207"/>
      <c r="M368" s="120">
        <v>10000</v>
      </c>
    </row>
    <row r="369" spans="1:13" s="2" customFormat="1" ht="12.75">
      <c r="A369" s="5"/>
      <c r="B369" s="10"/>
      <c r="F369" s="7"/>
      <c r="G369" s="8"/>
      <c r="H369" s="16"/>
      <c r="J369" s="16"/>
      <c r="M369" s="3"/>
    </row>
    <row r="370" spans="1:13" s="116" customFormat="1" ht="12.75">
      <c r="A370" s="74"/>
      <c r="B370" s="74" t="s">
        <v>69</v>
      </c>
      <c r="C370" s="4" t="s">
        <v>213</v>
      </c>
      <c r="F370" s="74" t="s">
        <v>187</v>
      </c>
      <c r="G370" s="117"/>
      <c r="H370" s="99" t="s">
        <v>89</v>
      </c>
      <c r="J370" s="118">
        <v>129464</v>
      </c>
      <c r="K370" s="116" t="s">
        <v>15</v>
      </c>
      <c r="L370" s="119"/>
      <c r="M370" s="125"/>
    </row>
    <row r="371" spans="1:13" s="116" customFormat="1" ht="25.5" customHeight="1">
      <c r="A371" s="74"/>
      <c r="B371" s="74"/>
      <c r="C371" s="206" t="s">
        <v>340</v>
      </c>
      <c r="D371" s="207"/>
      <c r="E371" s="207"/>
      <c r="F371" s="207"/>
      <c r="G371" s="207"/>
      <c r="H371" s="207"/>
      <c r="I371" s="207"/>
      <c r="J371" s="207"/>
      <c r="K371" s="207"/>
      <c r="M371" s="120">
        <v>10000</v>
      </c>
    </row>
    <row r="372" spans="1:13" s="2" customFormat="1" ht="12.75">
      <c r="A372" s="5"/>
      <c r="B372" s="10"/>
      <c r="F372" s="7"/>
      <c r="G372" s="8"/>
      <c r="H372" s="16"/>
      <c r="J372" s="16"/>
      <c r="M372" s="3"/>
    </row>
    <row r="373" spans="1:13" s="178" customFormat="1" ht="12.75">
      <c r="A373" s="177"/>
      <c r="B373" s="74" t="s">
        <v>70</v>
      </c>
      <c r="C373" s="4" t="s">
        <v>214</v>
      </c>
      <c r="D373" s="125"/>
      <c r="F373" s="74" t="s">
        <v>236</v>
      </c>
      <c r="G373" s="179"/>
      <c r="H373" s="99" t="s">
        <v>95</v>
      </c>
      <c r="J373" s="118">
        <v>105976</v>
      </c>
      <c r="K373" s="116" t="s">
        <v>15</v>
      </c>
      <c r="L373" s="119"/>
      <c r="M373" s="182"/>
    </row>
    <row r="374" spans="1:13" s="116" customFormat="1" ht="25.5" customHeight="1">
      <c r="A374" s="74"/>
      <c r="B374" s="74"/>
      <c r="C374" s="206" t="s">
        <v>340</v>
      </c>
      <c r="D374" s="207"/>
      <c r="E374" s="207"/>
      <c r="F374" s="207"/>
      <c r="G374" s="207"/>
      <c r="H374" s="207"/>
      <c r="I374" s="207"/>
      <c r="J374" s="207"/>
      <c r="K374" s="207"/>
      <c r="M374" s="120">
        <v>10000</v>
      </c>
    </row>
    <row r="375" spans="1:13" s="2" customFormat="1" ht="12.75">
      <c r="A375" s="5"/>
      <c r="B375" s="10"/>
      <c r="F375" s="7"/>
      <c r="G375" s="8"/>
      <c r="H375" s="16"/>
      <c r="J375" s="16"/>
      <c r="M375" s="3"/>
    </row>
    <row r="376" spans="1:13" s="178" customFormat="1" ht="12.75">
      <c r="A376" s="177"/>
      <c r="B376" s="74" t="s">
        <v>71</v>
      </c>
      <c r="C376" s="4" t="s">
        <v>215</v>
      </c>
      <c r="D376" s="116"/>
      <c r="E376" s="116"/>
      <c r="F376" s="74" t="s">
        <v>235</v>
      </c>
      <c r="G376" s="117"/>
      <c r="H376" s="99" t="s">
        <v>96</v>
      </c>
      <c r="I376" s="116"/>
      <c r="J376" s="118">
        <v>102970</v>
      </c>
      <c r="K376" s="116" t="s">
        <v>15</v>
      </c>
      <c r="L376" s="116"/>
      <c r="M376" s="125"/>
    </row>
    <row r="377" spans="1:13" s="116" customFormat="1" ht="25.5" customHeight="1">
      <c r="A377" s="74"/>
      <c r="B377" s="74"/>
      <c r="C377" s="206" t="s">
        <v>340</v>
      </c>
      <c r="D377" s="207"/>
      <c r="E377" s="207"/>
      <c r="F377" s="207"/>
      <c r="G377" s="207"/>
      <c r="H377" s="207"/>
      <c r="I377" s="207"/>
      <c r="J377" s="207"/>
      <c r="K377" s="207"/>
      <c r="M377" s="120">
        <v>10000</v>
      </c>
    </row>
    <row r="378" spans="1:13" s="2" customFormat="1" ht="12.75">
      <c r="A378" s="5"/>
      <c r="B378" s="10"/>
      <c r="F378" s="7"/>
      <c r="G378" s="8"/>
      <c r="H378" s="16"/>
      <c r="J378" s="16"/>
      <c r="M378" s="3"/>
    </row>
    <row r="379" spans="1:13" s="116" customFormat="1" ht="12.75">
      <c r="A379" s="74"/>
      <c r="B379" s="74" t="s">
        <v>74</v>
      </c>
      <c r="C379" s="4" t="s">
        <v>216</v>
      </c>
      <c r="F379" s="74" t="s">
        <v>189</v>
      </c>
      <c r="G379" s="117"/>
      <c r="H379" s="99" t="s">
        <v>91</v>
      </c>
      <c r="J379" s="118">
        <v>66598</v>
      </c>
      <c r="K379" s="116" t="s">
        <v>15</v>
      </c>
      <c r="M379" s="120"/>
    </row>
    <row r="380" spans="1:13" s="116" customFormat="1" ht="25.5" customHeight="1">
      <c r="A380" s="74"/>
      <c r="B380" s="74"/>
      <c r="C380" s="206" t="s">
        <v>340</v>
      </c>
      <c r="D380" s="207"/>
      <c r="E380" s="207"/>
      <c r="F380" s="207"/>
      <c r="G380" s="207"/>
      <c r="H380" s="207"/>
      <c r="I380" s="207"/>
      <c r="J380" s="207"/>
      <c r="K380" s="207"/>
      <c r="M380" s="120">
        <v>10000</v>
      </c>
    </row>
    <row r="381" spans="1:13" s="2" customFormat="1" ht="12.75">
      <c r="A381" s="5"/>
      <c r="B381" s="10"/>
      <c r="F381" s="7"/>
      <c r="G381" s="8"/>
      <c r="H381" s="16"/>
      <c r="J381" s="16"/>
      <c r="M381" s="3"/>
    </row>
    <row r="382" spans="1:13" s="116" customFormat="1" ht="13.5" customHeight="1">
      <c r="A382" s="74"/>
      <c r="B382" s="74" t="s">
        <v>75</v>
      </c>
      <c r="C382" s="4" t="s">
        <v>217</v>
      </c>
      <c r="F382" s="74" t="s">
        <v>190</v>
      </c>
      <c r="G382" s="117"/>
      <c r="H382" s="99" t="s">
        <v>106</v>
      </c>
      <c r="J382" s="118">
        <v>89129</v>
      </c>
      <c r="K382" s="116" t="s">
        <v>15</v>
      </c>
      <c r="L382" s="119"/>
      <c r="M382" s="125"/>
    </row>
    <row r="383" spans="1:13" s="116" customFormat="1" ht="25.5" customHeight="1">
      <c r="A383" s="74"/>
      <c r="B383" s="74"/>
      <c r="C383" s="206" t="s">
        <v>340</v>
      </c>
      <c r="D383" s="207"/>
      <c r="E383" s="207"/>
      <c r="F383" s="207"/>
      <c r="G383" s="207"/>
      <c r="H383" s="207"/>
      <c r="I383" s="207"/>
      <c r="J383" s="207"/>
      <c r="K383" s="207"/>
      <c r="M383" s="120">
        <v>10000</v>
      </c>
    </row>
    <row r="384" spans="1:13" s="2" customFormat="1" ht="12.75">
      <c r="A384" s="5"/>
      <c r="B384" s="10"/>
      <c r="F384" s="7"/>
      <c r="G384" s="8"/>
      <c r="H384" s="16"/>
      <c r="J384" s="16"/>
      <c r="M384" s="3"/>
    </row>
    <row r="385" spans="1:13" s="116" customFormat="1" ht="12.75">
      <c r="A385" s="74"/>
      <c r="B385" s="74" t="s">
        <v>76</v>
      </c>
      <c r="C385" s="4" t="s">
        <v>218</v>
      </c>
      <c r="F385" s="74" t="s">
        <v>191</v>
      </c>
      <c r="G385" s="117"/>
      <c r="H385" s="99" t="s">
        <v>97</v>
      </c>
      <c r="J385" s="118">
        <v>74461</v>
      </c>
      <c r="K385" s="116" t="s">
        <v>15</v>
      </c>
      <c r="M385" s="125"/>
    </row>
    <row r="386" spans="1:13" s="116" customFormat="1" ht="25.5" customHeight="1">
      <c r="A386" s="74"/>
      <c r="B386" s="74"/>
      <c r="C386" s="206" t="s">
        <v>340</v>
      </c>
      <c r="D386" s="207"/>
      <c r="E386" s="207"/>
      <c r="F386" s="207"/>
      <c r="G386" s="207"/>
      <c r="H386" s="207"/>
      <c r="I386" s="207"/>
      <c r="J386" s="207"/>
      <c r="K386" s="207"/>
      <c r="M386" s="120">
        <v>10000</v>
      </c>
    </row>
    <row r="387" spans="1:13" s="2" customFormat="1" ht="12.75">
      <c r="A387" s="5"/>
      <c r="B387" s="10"/>
      <c r="F387" s="7"/>
      <c r="G387" s="8"/>
      <c r="H387" s="16"/>
      <c r="J387" s="16"/>
      <c r="M387" s="3"/>
    </row>
    <row r="388" spans="1:13" s="116" customFormat="1" ht="13.5" customHeight="1">
      <c r="A388" s="74"/>
      <c r="B388" s="74" t="s">
        <v>77</v>
      </c>
      <c r="C388" s="4" t="s">
        <v>208</v>
      </c>
      <c r="F388" s="74" t="s">
        <v>192</v>
      </c>
      <c r="G388" s="117"/>
      <c r="H388" s="99" t="s">
        <v>98</v>
      </c>
      <c r="J388" s="118">
        <v>72829</v>
      </c>
      <c r="K388" s="116" t="s">
        <v>15</v>
      </c>
      <c r="L388" s="119"/>
      <c r="M388" s="125"/>
    </row>
    <row r="389" spans="1:13" s="116" customFormat="1" ht="25.5" customHeight="1">
      <c r="A389" s="74"/>
      <c r="B389" s="74"/>
      <c r="C389" s="206" t="s">
        <v>340</v>
      </c>
      <c r="D389" s="207"/>
      <c r="E389" s="207"/>
      <c r="F389" s="207"/>
      <c r="G389" s="207"/>
      <c r="H389" s="207"/>
      <c r="I389" s="207"/>
      <c r="J389" s="207"/>
      <c r="K389" s="207"/>
      <c r="M389" s="120">
        <v>10000</v>
      </c>
    </row>
    <row r="390" spans="1:13" s="2" customFormat="1" ht="12.75">
      <c r="A390" s="5"/>
      <c r="B390" s="10"/>
      <c r="F390" s="7"/>
      <c r="G390" s="8"/>
      <c r="H390" s="16"/>
      <c r="J390" s="16"/>
      <c r="M390" s="3"/>
    </row>
    <row r="391" spans="1:13" s="116" customFormat="1" ht="12.75">
      <c r="A391" s="74"/>
      <c r="B391" s="74" t="s">
        <v>78</v>
      </c>
      <c r="C391" s="4" t="s">
        <v>219</v>
      </c>
      <c r="F391" s="74" t="s">
        <v>193</v>
      </c>
      <c r="G391" s="117"/>
      <c r="H391" s="99">
        <v>1986</v>
      </c>
      <c r="J391" s="118">
        <v>39676</v>
      </c>
      <c r="K391" s="116" t="s">
        <v>15</v>
      </c>
      <c r="L391" s="119"/>
      <c r="M391" s="125"/>
    </row>
    <row r="392" spans="1:13" s="116" customFormat="1" ht="25.5" customHeight="1">
      <c r="A392" s="74"/>
      <c r="B392" s="74"/>
      <c r="C392" s="206" t="s">
        <v>340</v>
      </c>
      <c r="D392" s="207"/>
      <c r="E392" s="207"/>
      <c r="F392" s="207"/>
      <c r="G392" s="207"/>
      <c r="H392" s="207"/>
      <c r="I392" s="207"/>
      <c r="J392" s="207"/>
      <c r="K392" s="207"/>
      <c r="M392" s="120">
        <v>10000</v>
      </c>
    </row>
    <row r="393" spans="1:13" s="2" customFormat="1" ht="12.75">
      <c r="A393" s="5"/>
      <c r="B393" s="10"/>
      <c r="F393" s="7"/>
      <c r="G393" s="8"/>
      <c r="H393" s="16"/>
      <c r="J393" s="16"/>
      <c r="M393" s="3"/>
    </row>
    <row r="394" spans="1:13" s="116" customFormat="1" ht="12.75">
      <c r="A394" s="74"/>
      <c r="B394" s="74" t="s">
        <v>79</v>
      </c>
      <c r="C394" s="4" t="s">
        <v>220</v>
      </c>
      <c r="F394" s="74" t="s">
        <v>194</v>
      </c>
      <c r="G394" s="117"/>
      <c r="H394" s="99" t="s">
        <v>99</v>
      </c>
      <c r="J394" s="118">
        <v>71836</v>
      </c>
      <c r="K394" s="116" t="s">
        <v>15</v>
      </c>
      <c r="L394" s="180"/>
      <c r="M394" s="181"/>
    </row>
    <row r="395" spans="1:13" s="116" customFormat="1" ht="25.5" customHeight="1">
      <c r="A395" s="74"/>
      <c r="B395" s="74"/>
      <c r="C395" s="206" t="s">
        <v>340</v>
      </c>
      <c r="D395" s="207"/>
      <c r="E395" s="207"/>
      <c r="F395" s="207"/>
      <c r="G395" s="207"/>
      <c r="H395" s="207"/>
      <c r="I395" s="207"/>
      <c r="J395" s="207"/>
      <c r="K395" s="207"/>
      <c r="M395" s="120">
        <v>10000</v>
      </c>
    </row>
    <row r="396" spans="1:13" s="2" customFormat="1" ht="12.75">
      <c r="A396" s="5"/>
      <c r="B396" s="10"/>
      <c r="F396" s="7"/>
      <c r="G396" s="8"/>
      <c r="H396" s="16"/>
      <c r="J396" s="16"/>
      <c r="M396" s="3"/>
    </row>
    <row r="397" spans="1:13" s="116" customFormat="1" ht="12.75">
      <c r="A397" s="74"/>
      <c r="B397" s="74" t="s">
        <v>81</v>
      </c>
      <c r="C397" s="4" t="s">
        <v>221</v>
      </c>
      <c r="F397" s="74" t="s">
        <v>195</v>
      </c>
      <c r="G397" s="117"/>
      <c r="H397" s="99" t="s">
        <v>100</v>
      </c>
      <c r="J397" s="118">
        <v>91474</v>
      </c>
      <c r="K397" s="116" t="s">
        <v>15</v>
      </c>
      <c r="L397" s="180"/>
      <c r="M397" s="181"/>
    </row>
    <row r="398" spans="1:13" s="116" customFormat="1" ht="25.5" customHeight="1">
      <c r="A398" s="74"/>
      <c r="B398" s="74"/>
      <c r="C398" s="206" t="s">
        <v>340</v>
      </c>
      <c r="D398" s="207"/>
      <c r="E398" s="207"/>
      <c r="F398" s="207"/>
      <c r="G398" s="207"/>
      <c r="H398" s="207"/>
      <c r="I398" s="207"/>
      <c r="J398" s="207"/>
      <c r="K398" s="207"/>
      <c r="M398" s="120">
        <v>10000</v>
      </c>
    </row>
    <row r="399" spans="1:13" s="2" customFormat="1" ht="12.75">
      <c r="A399" s="5"/>
      <c r="B399" s="10"/>
      <c r="F399" s="7"/>
      <c r="G399" s="8"/>
      <c r="H399" s="211" t="s">
        <v>101</v>
      </c>
      <c r="I399" s="211"/>
      <c r="J399" s="16"/>
      <c r="M399" s="3"/>
    </row>
    <row r="400" spans="1:13" s="116" customFormat="1" ht="12.75">
      <c r="A400" s="74"/>
      <c r="B400" s="74" t="s">
        <v>82</v>
      </c>
      <c r="C400" s="4" t="s">
        <v>222</v>
      </c>
      <c r="F400" s="74" t="s">
        <v>196</v>
      </c>
      <c r="G400" s="8"/>
      <c r="H400" s="211"/>
      <c r="I400" s="211"/>
      <c r="J400" s="118">
        <v>105303</v>
      </c>
      <c r="K400" s="116" t="s">
        <v>15</v>
      </c>
      <c r="M400" s="120"/>
    </row>
    <row r="401" spans="1:13" s="116" customFormat="1" ht="25.5" customHeight="1">
      <c r="A401" s="74"/>
      <c r="B401" s="74"/>
      <c r="C401" s="206" t="s">
        <v>340</v>
      </c>
      <c r="D401" s="207"/>
      <c r="E401" s="207"/>
      <c r="F401" s="207"/>
      <c r="G401" s="207"/>
      <c r="H401" s="207"/>
      <c r="I401" s="207"/>
      <c r="J401" s="207"/>
      <c r="K401" s="207"/>
      <c r="M401" s="120">
        <v>10000</v>
      </c>
    </row>
    <row r="402" spans="1:13" s="2" customFormat="1" ht="12.75">
      <c r="A402" s="5"/>
      <c r="B402" s="10"/>
      <c r="F402" s="7"/>
      <c r="G402" s="8"/>
      <c r="H402" s="16"/>
      <c r="J402" s="16"/>
      <c r="M402" s="3"/>
    </row>
    <row r="403" spans="1:13" s="116" customFormat="1" ht="12.75">
      <c r="A403" s="74"/>
      <c r="B403" s="74" t="s">
        <v>120</v>
      </c>
      <c r="C403" s="4" t="s">
        <v>223</v>
      </c>
      <c r="F403" s="74" t="s">
        <v>197</v>
      </c>
      <c r="G403" s="117"/>
      <c r="H403" s="99" t="s">
        <v>102</v>
      </c>
      <c r="J403" s="118">
        <v>93785</v>
      </c>
      <c r="K403" s="116" t="s">
        <v>15</v>
      </c>
      <c r="L403" s="119"/>
      <c r="M403" s="185"/>
    </row>
    <row r="404" spans="1:13" s="116" customFormat="1" ht="25.5" customHeight="1">
      <c r="A404" s="74"/>
      <c r="B404" s="74"/>
      <c r="C404" s="206" t="s">
        <v>340</v>
      </c>
      <c r="D404" s="207"/>
      <c r="E404" s="207"/>
      <c r="F404" s="207"/>
      <c r="G404" s="207"/>
      <c r="H404" s="207"/>
      <c r="I404" s="207"/>
      <c r="J404" s="207"/>
      <c r="K404" s="207"/>
      <c r="M404" s="120">
        <v>10000</v>
      </c>
    </row>
    <row r="405" spans="1:13" s="2" customFormat="1" ht="12.75">
      <c r="A405" s="5"/>
      <c r="B405" s="10"/>
      <c r="F405" s="7"/>
      <c r="G405" s="8"/>
      <c r="H405" s="16"/>
      <c r="J405" s="16"/>
      <c r="M405" s="3"/>
    </row>
    <row r="406" spans="1:13" s="116" customFormat="1" ht="12.75">
      <c r="A406" s="74"/>
      <c r="B406" s="74" t="s">
        <v>121</v>
      </c>
      <c r="C406" s="4" t="s">
        <v>224</v>
      </c>
      <c r="F406" s="74" t="s">
        <v>198</v>
      </c>
      <c r="G406" s="117"/>
      <c r="H406" s="99" t="s">
        <v>103</v>
      </c>
      <c r="J406" s="118">
        <v>76931</v>
      </c>
      <c r="K406" s="116" t="s">
        <v>15</v>
      </c>
      <c r="L406" s="119"/>
      <c r="M406" s="185"/>
    </row>
    <row r="407" spans="1:13" s="116" customFormat="1" ht="25.5" customHeight="1">
      <c r="A407" s="74"/>
      <c r="B407" s="74"/>
      <c r="C407" s="206" t="s">
        <v>340</v>
      </c>
      <c r="D407" s="207"/>
      <c r="E407" s="207"/>
      <c r="F407" s="207"/>
      <c r="G407" s="207"/>
      <c r="H407" s="207"/>
      <c r="I407" s="207"/>
      <c r="J407" s="207"/>
      <c r="K407" s="207"/>
      <c r="M407" s="120">
        <v>10000</v>
      </c>
    </row>
    <row r="408" spans="1:13" s="2" customFormat="1" ht="12.75">
      <c r="A408" s="5"/>
      <c r="B408" s="10"/>
      <c r="F408" s="7"/>
      <c r="G408" s="8"/>
      <c r="H408" s="16"/>
      <c r="J408" s="16"/>
      <c r="M408" s="3"/>
    </row>
    <row r="409" spans="1:13" s="116" customFormat="1" ht="12.75">
      <c r="A409" s="74"/>
      <c r="B409" s="74" t="s">
        <v>122</v>
      </c>
      <c r="C409" s="4" t="s">
        <v>225</v>
      </c>
      <c r="F409" s="74" t="s">
        <v>199</v>
      </c>
      <c r="G409" s="117"/>
      <c r="H409" s="99" t="s">
        <v>104</v>
      </c>
      <c r="J409" s="118">
        <v>77378</v>
      </c>
      <c r="K409" s="116" t="s">
        <v>15</v>
      </c>
      <c r="L409" s="119"/>
      <c r="M409" s="185"/>
    </row>
    <row r="410" spans="1:13" s="116" customFormat="1" ht="25.5" customHeight="1">
      <c r="A410" s="74"/>
      <c r="B410" s="74"/>
      <c r="C410" s="206" t="s">
        <v>340</v>
      </c>
      <c r="D410" s="207"/>
      <c r="E410" s="207"/>
      <c r="F410" s="207"/>
      <c r="G410" s="207"/>
      <c r="H410" s="207"/>
      <c r="I410" s="207"/>
      <c r="J410" s="207"/>
      <c r="K410" s="207"/>
      <c r="M410" s="120">
        <v>10000</v>
      </c>
    </row>
    <row r="411" spans="1:13" s="2" customFormat="1" ht="12.75">
      <c r="A411" s="5"/>
      <c r="B411" s="10"/>
      <c r="F411" s="7"/>
      <c r="G411" s="8"/>
      <c r="H411" s="16"/>
      <c r="J411" s="16"/>
      <c r="M411" s="3"/>
    </row>
    <row r="412" spans="1:13" s="116" customFormat="1" ht="12.75">
      <c r="A412" s="74"/>
      <c r="B412" s="74" t="s">
        <v>123</v>
      </c>
      <c r="C412" s="4" t="s">
        <v>226</v>
      </c>
      <c r="F412" s="74" t="s">
        <v>234</v>
      </c>
      <c r="G412" s="117"/>
      <c r="H412" s="99">
        <v>2012</v>
      </c>
      <c r="J412" s="118">
        <v>79700</v>
      </c>
      <c r="K412" s="116" t="s">
        <v>15</v>
      </c>
      <c r="L412" s="180"/>
      <c r="M412" s="181"/>
    </row>
    <row r="413" spans="1:13" s="116" customFormat="1" ht="25.5" customHeight="1">
      <c r="A413" s="74"/>
      <c r="B413" s="74"/>
      <c r="C413" s="206" t="s">
        <v>340</v>
      </c>
      <c r="D413" s="207"/>
      <c r="E413" s="207"/>
      <c r="F413" s="207"/>
      <c r="G413" s="207"/>
      <c r="H413" s="207"/>
      <c r="I413" s="207"/>
      <c r="J413" s="207"/>
      <c r="K413" s="207"/>
      <c r="M413" s="120">
        <v>10000</v>
      </c>
    </row>
    <row r="414" spans="1:13" s="2" customFormat="1" ht="12.75">
      <c r="A414" s="5"/>
      <c r="B414" s="10"/>
      <c r="F414" s="7"/>
      <c r="G414" s="8"/>
      <c r="H414" s="16"/>
      <c r="J414" s="16"/>
      <c r="M414" s="3"/>
    </row>
    <row r="415" spans="1:13" s="116" customFormat="1" ht="12.75">
      <c r="A415" s="74"/>
      <c r="B415" s="74" t="s">
        <v>124</v>
      </c>
      <c r="C415" s="4" t="s">
        <v>227</v>
      </c>
      <c r="F415" s="74" t="s">
        <v>201</v>
      </c>
      <c r="G415" s="117"/>
      <c r="H415" s="99" t="s">
        <v>105</v>
      </c>
      <c r="J415" s="118">
        <v>73093</v>
      </c>
      <c r="K415" s="116" t="s">
        <v>15</v>
      </c>
      <c r="L415" s="186"/>
      <c r="M415" s="120"/>
    </row>
    <row r="416" spans="1:13" s="116" customFormat="1" ht="25.5" customHeight="1">
      <c r="A416" s="74"/>
      <c r="B416" s="74"/>
      <c r="C416" s="206" t="s">
        <v>340</v>
      </c>
      <c r="D416" s="207"/>
      <c r="E416" s="207"/>
      <c r="F416" s="207"/>
      <c r="G416" s="207"/>
      <c r="H416" s="207"/>
      <c r="I416" s="207"/>
      <c r="J416" s="207"/>
      <c r="K416" s="207"/>
      <c r="M416" s="120">
        <v>10000</v>
      </c>
    </row>
    <row r="417" spans="1:13" s="66" customFormat="1" ht="12.75">
      <c r="A417" s="126"/>
      <c r="B417" s="126"/>
      <c r="D417" s="127"/>
      <c r="F417" s="127"/>
      <c r="G417" s="128"/>
      <c r="H417" s="65"/>
      <c r="I417" s="10"/>
      <c r="J417" s="129"/>
      <c r="K417" s="2"/>
      <c r="L417" s="9"/>
      <c r="M417" s="3"/>
    </row>
    <row r="418" spans="1:13" s="4" customFormat="1" ht="12.75">
      <c r="A418" s="1"/>
      <c r="B418" s="1" t="s">
        <v>125</v>
      </c>
      <c r="C418" s="4" t="s">
        <v>229</v>
      </c>
      <c r="F418" s="63"/>
      <c r="G418" s="12"/>
      <c r="H418" s="17" t="s">
        <v>133</v>
      </c>
      <c r="J418" s="15">
        <v>11532</v>
      </c>
      <c r="K418" s="2" t="s">
        <v>15</v>
      </c>
      <c r="L418" s="92"/>
      <c r="M418" s="95"/>
    </row>
    <row r="419" spans="1:13" s="116" customFormat="1" ht="25.5" customHeight="1">
      <c r="A419" s="74"/>
      <c r="B419" s="74"/>
      <c r="C419" s="206" t="s">
        <v>340</v>
      </c>
      <c r="D419" s="207"/>
      <c r="E419" s="207"/>
      <c r="F419" s="207"/>
      <c r="G419" s="207"/>
      <c r="H419" s="207"/>
      <c r="I419" s="207"/>
      <c r="J419" s="207"/>
      <c r="K419" s="207"/>
      <c r="M419" s="120">
        <v>10000</v>
      </c>
    </row>
    <row r="420" spans="1:12" s="110" customFormat="1" ht="13.5">
      <c r="A420" s="6"/>
      <c r="B420" s="6"/>
      <c r="C420" s="2"/>
      <c r="D420" s="7"/>
      <c r="E420" s="2"/>
      <c r="F420" s="7"/>
      <c r="H420" s="3"/>
      <c r="I420" s="2"/>
      <c r="J420" s="111"/>
      <c r="K420" s="3"/>
      <c r="L420" s="112"/>
    </row>
    <row r="421" spans="1:13" s="64" customFormat="1" ht="13.5">
      <c r="A421" s="83" t="s">
        <v>37</v>
      </c>
      <c r="B421" s="84"/>
      <c r="C421" s="85"/>
      <c r="D421" s="85"/>
      <c r="E421" s="85"/>
      <c r="F421" s="86"/>
      <c r="G421" s="87"/>
      <c r="H421" s="88"/>
      <c r="I421" s="85"/>
      <c r="J421" s="88"/>
      <c r="K421" s="137"/>
      <c r="L421" s="137"/>
      <c r="M421" s="138"/>
    </row>
    <row r="422" spans="1:13" s="64" customFormat="1" ht="6.75" customHeight="1">
      <c r="A422" s="139"/>
      <c r="B422" s="140"/>
      <c r="C422" s="139"/>
      <c r="D422" s="139"/>
      <c r="E422" s="139"/>
      <c r="F422" s="141"/>
      <c r="G422" s="142"/>
      <c r="H422" s="143"/>
      <c r="I422" s="139"/>
      <c r="J422" s="143"/>
      <c r="K422" s="2"/>
      <c r="L422" s="2"/>
      <c r="M422" s="111"/>
    </row>
    <row r="423" spans="1:13" s="2" customFormat="1" ht="12.75" customHeight="1">
      <c r="A423" s="5" t="s">
        <v>25</v>
      </c>
      <c r="B423" s="187" t="s">
        <v>271</v>
      </c>
      <c r="F423" s="7"/>
      <c r="G423" s="8"/>
      <c r="H423" s="16"/>
      <c r="J423" s="16"/>
      <c r="M423" s="3"/>
    </row>
    <row r="424" spans="1:13" s="2" customFormat="1" ht="12.75" customHeight="1">
      <c r="A424" s="5"/>
      <c r="B424" s="91" t="s">
        <v>53</v>
      </c>
      <c r="F424" s="7"/>
      <c r="G424" s="8"/>
      <c r="H424" s="16"/>
      <c r="J424" s="16"/>
      <c r="L424" s="34" t="s">
        <v>44</v>
      </c>
      <c r="M424" s="34" t="s">
        <v>13</v>
      </c>
    </row>
    <row r="425" spans="1:13" s="2" customFormat="1" ht="5.25" customHeight="1">
      <c r="A425" s="5"/>
      <c r="B425" s="10"/>
      <c r="F425" s="7"/>
      <c r="G425" s="8"/>
      <c r="H425" s="16"/>
      <c r="J425" s="16"/>
      <c r="M425" s="3"/>
    </row>
    <row r="426" spans="1:13" s="2" customFormat="1" ht="12.75">
      <c r="A426" s="6"/>
      <c r="B426" s="91"/>
      <c r="F426" s="7"/>
      <c r="G426" s="8"/>
      <c r="H426" s="16"/>
      <c r="J426" s="16"/>
      <c r="L426" s="34"/>
      <c r="M426" s="34"/>
    </row>
    <row r="427" spans="1:13" s="2" customFormat="1" ht="12.75" customHeight="1">
      <c r="A427" s="5" t="s">
        <v>4</v>
      </c>
      <c r="B427" s="187" t="s">
        <v>272</v>
      </c>
      <c r="F427" s="7"/>
      <c r="G427" s="8"/>
      <c r="H427" s="16"/>
      <c r="J427" s="16"/>
      <c r="M427" s="3"/>
    </row>
    <row r="428" spans="1:13" s="2" customFormat="1" ht="5.25" customHeight="1">
      <c r="A428" s="5"/>
      <c r="B428" s="10"/>
      <c r="F428" s="7"/>
      <c r="G428" s="8"/>
      <c r="H428" s="16"/>
      <c r="J428" s="16"/>
      <c r="M428" s="3"/>
    </row>
    <row r="429" spans="1:13" s="66" customFormat="1" ht="12.75">
      <c r="A429" s="126"/>
      <c r="B429" s="126"/>
      <c r="D429" s="127"/>
      <c r="F429" s="127"/>
      <c r="G429" s="128"/>
      <c r="H429" s="65"/>
      <c r="I429" s="10"/>
      <c r="J429" s="129"/>
      <c r="K429" s="2"/>
      <c r="L429" s="9"/>
      <c r="M429" s="3"/>
    </row>
    <row r="430" spans="1:13" s="4" customFormat="1" ht="12.75">
      <c r="A430" s="1"/>
      <c r="B430" s="1" t="s">
        <v>17</v>
      </c>
      <c r="C430" s="4" t="s">
        <v>229</v>
      </c>
      <c r="F430" s="63"/>
      <c r="G430" s="12"/>
      <c r="H430" s="17" t="s">
        <v>133</v>
      </c>
      <c r="J430" s="15">
        <v>11532</v>
      </c>
      <c r="K430" s="2" t="s">
        <v>15</v>
      </c>
      <c r="L430" s="92"/>
      <c r="M430" s="95"/>
    </row>
    <row r="431" spans="1:13" s="4" customFormat="1" ht="12.75">
      <c r="A431" s="1"/>
      <c r="B431" s="1"/>
      <c r="C431" s="4" t="s">
        <v>228</v>
      </c>
      <c r="F431" s="63"/>
      <c r="G431" s="12"/>
      <c r="H431" s="17"/>
      <c r="J431" s="15"/>
      <c r="K431" s="2"/>
      <c r="L431" s="92"/>
      <c r="M431" s="95"/>
    </row>
    <row r="432" spans="1:13" s="4" customFormat="1" ht="65.25" customHeight="1">
      <c r="A432" s="1"/>
      <c r="B432" s="1"/>
      <c r="C432" s="210" t="s">
        <v>302</v>
      </c>
      <c r="D432" s="210"/>
      <c r="E432" s="210"/>
      <c r="F432" s="210"/>
      <c r="G432" s="210"/>
      <c r="H432" s="210"/>
      <c r="I432" s="210"/>
      <c r="J432" s="210"/>
      <c r="K432" s="210"/>
      <c r="L432" s="92"/>
      <c r="M432" s="3">
        <v>500000</v>
      </c>
    </row>
    <row r="433" spans="1:13" s="66" customFormat="1" ht="12.75">
      <c r="A433" s="126"/>
      <c r="B433" s="126"/>
      <c r="D433" s="127"/>
      <c r="F433" s="127"/>
      <c r="G433" s="128"/>
      <c r="H433" s="65"/>
      <c r="I433" s="10"/>
      <c r="J433" s="129"/>
      <c r="K433" s="2"/>
      <c r="L433" s="9"/>
      <c r="M433" s="3"/>
    </row>
    <row r="434" spans="1:13" s="66" customFormat="1" ht="12.75">
      <c r="A434" s="126"/>
      <c r="B434" s="1" t="s">
        <v>19</v>
      </c>
      <c r="C434" s="4" t="s">
        <v>107</v>
      </c>
      <c r="D434" s="127"/>
      <c r="F434" s="127"/>
      <c r="G434" s="128"/>
      <c r="H434" s="65"/>
      <c r="I434" s="10"/>
      <c r="J434" s="15">
        <v>10000</v>
      </c>
      <c r="K434" s="2" t="s">
        <v>15</v>
      </c>
      <c r="L434" s="9"/>
      <c r="M434" s="3">
        <f>(10000*136.31)</f>
        <v>1363100</v>
      </c>
    </row>
    <row r="435" spans="1:13" s="4" customFormat="1" ht="12.75">
      <c r="A435" s="1"/>
      <c r="B435" s="1"/>
      <c r="C435" s="209" t="s">
        <v>165</v>
      </c>
      <c r="D435" s="209"/>
      <c r="E435" s="209"/>
      <c r="F435" s="209"/>
      <c r="G435" s="209"/>
      <c r="H435" s="209"/>
      <c r="I435" s="209"/>
      <c r="J435" s="209"/>
      <c r="K435" s="209"/>
      <c r="L435" s="9"/>
      <c r="M435" s="3"/>
    </row>
    <row r="436" spans="1:13" s="66" customFormat="1" ht="12.75">
      <c r="A436" s="126"/>
      <c r="B436" s="126"/>
      <c r="D436" s="127"/>
      <c r="F436" s="127"/>
      <c r="G436" s="128"/>
      <c r="H436" s="65"/>
      <c r="I436" s="10"/>
      <c r="J436" s="129"/>
      <c r="K436" s="2"/>
      <c r="L436" s="9"/>
      <c r="M436" s="3"/>
    </row>
    <row r="437" spans="1:13" s="4" customFormat="1" ht="12.75">
      <c r="A437" s="1"/>
      <c r="B437" s="1" t="s">
        <v>25</v>
      </c>
      <c r="C437" s="4" t="s">
        <v>83</v>
      </c>
      <c r="F437" s="63"/>
      <c r="G437" s="12"/>
      <c r="H437" s="11"/>
      <c r="J437" s="15"/>
      <c r="K437" s="2"/>
      <c r="L437" s="92"/>
      <c r="M437" s="95"/>
    </row>
    <row r="438" spans="1:13" s="4" customFormat="1" ht="12.75" customHeight="1">
      <c r="A438" s="1"/>
      <c r="B438" s="1"/>
      <c r="C438" s="209" t="s">
        <v>108</v>
      </c>
      <c r="D438" s="209"/>
      <c r="E438" s="209"/>
      <c r="F438" s="209"/>
      <c r="G438" s="209"/>
      <c r="H438" s="209"/>
      <c r="I438" s="209"/>
      <c r="J438" s="209"/>
      <c r="K438" s="209"/>
      <c r="L438" s="92"/>
      <c r="M438" s="3">
        <v>650000</v>
      </c>
    </row>
    <row r="439" spans="1:13" s="4" customFormat="1" ht="12.75" customHeight="1">
      <c r="A439" s="1"/>
      <c r="B439" s="1"/>
      <c r="C439" s="161"/>
      <c r="D439" s="161"/>
      <c r="E439" s="161"/>
      <c r="F439" s="63"/>
      <c r="G439" s="161"/>
      <c r="H439" s="11"/>
      <c r="I439" s="161"/>
      <c r="J439" s="11"/>
      <c r="K439" s="161"/>
      <c r="L439" s="92"/>
      <c r="M439" s="100"/>
    </row>
    <row r="440" spans="1:13" s="10" customFormat="1" ht="12.75">
      <c r="A440" s="5"/>
      <c r="B440" s="6" t="s">
        <v>4</v>
      </c>
      <c r="C440" s="2" t="s">
        <v>84</v>
      </c>
      <c r="D440" s="2"/>
      <c r="E440" s="2"/>
      <c r="F440" s="7"/>
      <c r="G440" s="2"/>
      <c r="H440" s="158" t="s">
        <v>176</v>
      </c>
      <c r="I440" s="2"/>
      <c r="J440" s="15">
        <v>18600</v>
      </c>
      <c r="K440" s="2" t="s">
        <v>15</v>
      </c>
      <c r="L440" s="2"/>
      <c r="M440" s="3"/>
    </row>
    <row r="441" spans="1:13" ht="26.25" customHeight="1">
      <c r="A441" s="27"/>
      <c r="B441" s="27"/>
      <c r="C441" s="210" t="s">
        <v>303</v>
      </c>
      <c r="D441" s="210"/>
      <c r="E441" s="210"/>
      <c r="F441" s="210"/>
      <c r="G441" s="210"/>
      <c r="H441" s="210"/>
      <c r="I441" s="210"/>
      <c r="J441" s="210"/>
      <c r="K441" s="210"/>
      <c r="M441" s="3">
        <v>250000</v>
      </c>
    </row>
    <row r="442" spans="1:13" s="2" customFormat="1" ht="12.75" customHeight="1" thickBot="1">
      <c r="A442" s="6"/>
      <c r="B442" s="6"/>
      <c r="C442" s="20"/>
      <c r="D442" s="20"/>
      <c r="E442" s="20"/>
      <c r="F442" s="69"/>
      <c r="G442" s="20"/>
      <c r="H442" s="109"/>
      <c r="I442" s="20"/>
      <c r="J442" s="109"/>
      <c r="K442" s="20"/>
      <c r="L442" s="4"/>
      <c r="M442" s="95"/>
    </row>
    <row r="443" spans="1:13" s="66" customFormat="1" ht="14.25" thickBot="1">
      <c r="A443" s="188" t="s">
        <v>55</v>
      </c>
      <c r="B443" s="189"/>
      <c r="C443" s="190"/>
      <c r="D443" s="190"/>
      <c r="E443" s="190"/>
      <c r="F443" s="191"/>
      <c r="G443" s="192"/>
      <c r="H443" s="193"/>
      <c r="I443" s="190"/>
      <c r="J443" s="193"/>
      <c r="K443" s="194"/>
      <c r="L443" s="194"/>
      <c r="M443" s="195">
        <f>SUM(M53:M442)</f>
        <v>113021789.77601403</v>
      </c>
    </row>
    <row r="444" spans="1:13" s="4" customFormat="1" ht="6.75" customHeight="1">
      <c r="A444" s="1"/>
      <c r="B444" s="1"/>
      <c r="F444" s="63"/>
      <c r="G444" s="12"/>
      <c r="H444" s="11"/>
      <c r="J444" s="11"/>
      <c r="K444" s="2"/>
      <c r="L444" s="2"/>
      <c r="M444" s="95"/>
    </row>
    <row r="445" spans="1:13" s="2" customFormat="1" ht="12.75">
      <c r="A445" s="5" t="s">
        <v>5</v>
      </c>
      <c r="B445" s="187" t="s">
        <v>273</v>
      </c>
      <c r="F445" s="7"/>
      <c r="G445" s="8"/>
      <c r="H445" s="16"/>
      <c r="J445" s="16"/>
      <c r="M445" s="3"/>
    </row>
    <row r="446" spans="1:13" s="2" customFormat="1" ht="12.75">
      <c r="A446" s="6"/>
      <c r="B446" s="91" t="s">
        <v>14</v>
      </c>
      <c r="F446" s="7"/>
      <c r="G446" s="8"/>
      <c r="H446" s="16"/>
      <c r="J446" s="16"/>
      <c r="L446" s="34" t="s">
        <v>44</v>
      </c>
      <c r="M446" s="3"/>
    </row>
    <row r="447" spans="1:13" s="2" customFormat="1" ht="5.25" customHeight="1">
      <c r="A447" s="5"/>
      <c r="B447" s="10"/>
      <c r="F447" s="7"/>
      <c r="G447" s="8"/>
      <c r="H447" s="16"/>
      <c r="J447" s="16"/>
      <c r="M447" s="3"/>
    </row>
    <row r="448" spans="1:13" ht="12.75" customHeight="1">
      <c r="A448" s="27"/>
      <c r="B448" s="27"/>
      <c r="G448" s="27"/>
      <c r="M448" s="27"/>
    </row>
    <row r="449" spans="1:13" s="4" customFormat="1" ht="12.75">
      <c r="A449" s="1"/>
      <c r="B449" s="1" t="s">
        <v>17</v>
      </c>
      <c r="C449" s="4" t="s">
        <v>203</v>
      </c>
      <c r="F449" s="74" t="s">
        <v>233</v>
      </c>
      <c r="G449" s="12"/>
      <c r="H449" s="17" t="s">
        <v>131</v>
      </c>
      <c r="J449" s="15">
        <v>208034</v>
      </c>
      <c r="K449" s="2" t="s">
        <v>15</v>
      </c>
      <c r="L449" s="9"/>
      <c r="M449" s="95"/>
    </row>
    <row r="450" spans="1:13" s="4" customFormat="1" ht="12.75">
      <c r="A450" s="1"/>
      <c r="B450" s="1"/>
      <c r="C450" s="96" t="s">
        <v>158</v>
      </c>
      <c r="E450" s="156"/>
      <c r="F450" s="63"/>
      <c r="G450" s="12"/>
      <c r="H450" s="11"/>
      <c r="J450" s="15"/>
      <c r="K450" s="2"/>
      <c r="L450" s="9"/>
      <c r="M450" s="95"/>
    </row>
    <row r="451" spans="1:13" s="4" customFormat="1" ht="12.75">
      <c r="A451" s="1"/>
      <c r="B451" s="1"/>
      <c r="C451" s="4" t="s">
        <v>304</v>
      </c>
      <c r="E451" s="156"/>
      <c r="F451" s="63"/>
      <c r="G451" s="12"/>
      <c r="H451" s="11"/>
      <c r="J451" s="15"/>
      <c r="K451" s="2"/>
      <c r="L451" s="9"/>
      <c r="M451" s="95">
        <v>300000</v>
      </c>
    </row>
    <row r="452" spans="1:13" s="4" customFormat="1" ht="12.75">
      <c r="A452" s="1"/>
      <c r="B452" s="1"/>
      <c r="C452" s="96" t="s">
        <v>164</v>
      </c>
      <c r="F452" s="1"/>
      <c r="G452" s="12"/>
      <c r="H452" s="11"/>
      <c r="J452" s="15"/>
      <c r="K452" s="2"/>
      <c r="L452" s="9"/>
      <c r="M452" s="95"/>
    </row>
    <row r="453" spans="3:13" s="4" customFormat="1" ht="12.75" customHeight="1">
      <c r="C453" s="209" t="s">
        <v>274</v>
      </c>
      <c r="D453" s="209"/>
      <c r="E453" s="209"/>
      <c r="F453" s="209"/>
      <c r="G453" s="209"/>
      <c r="H453" s="209"/>
      <c r="I453" s="209"/>
      <c r="J453" s="209"/>
      <c r="K453" s="209"/>
      <c r="M453" s="3">
        <v>50000</v>
      </c>
    </row>
    <row r="454" spans="1:13" s="10" customFormat="1" ht="26.25" customHeight="1">
      <c r="A454" s="5"/>
      <c r="B454" s="6"/>
      <c r="C454" s="4" t="s">
        <v>32</v>
      </c>
      <c r="D454" s="7">
        <v>1</v>
      </c>
      <c r="E454" s="208" t="s">
        <v>109</v>
      </c>
      <c r="F454" s="208"/>
      <c r="G454" s="8">
        <v>995</v>
      </c>
      <c r="H454" s="16" t="s">
        <v>86</v>
      </c>
      <c r="I454" s="2"/>
      <c r="J454" s="15">
        <f>(D454*G454)</f>
        <v>995</v>
      </c>
      <c r="K454" s="2" t="s">
        <v>15</v>
      </c>
      <c r="L454" s="9">
        <v>0.68</v>
      </c>
      <c r="M454" s="3">
        <f>((J454*254.34)/L454)</f>
        <v>372159.26470588235</v>
      </c>
    </row>
    <row r="455" spans="1:13" s="10" customFormat="1" ht="25.5" customHeight="1">
      <c r="A455" s="5"/>
      <c r="B455" s="6"/>
      <c r="C455" s="11"/>
      <c r="D455" s="7">
        <v>1</v>
      </c>
      <c r="E455" s="208" t="s">
        <v>110</v>
      </c>
      <c r="F455" s="208"/>
      <c r="G455" s="8">
        <v>5036</v>
      </c>
      <c r="H455" s="16" t="s">
        <v>86</v>
      </c>
      <c r="I455" s="2"/>
      <c r="J455" s="15">
        <f>(D455*G455)</f>
        <v>5036</v>
      </c>
      <c r="K455" s="2" t="s">
        <v>15</v>
      </c>
      <c r="L455" s="9">
        <v>0.68</v>
      </c>
      <c r="M455" s="3">
        <f>((J455*254.34)/L455)</f>
        <v>1883612.1176470586</v>
      </c>
    </row>
    <row r="456" spans="1:13" s="10" customFormat="1" ht="12.75">
      <c r="A456" s="5"/>
      <c r="B456" s="6"/>
      <c r="C456" s="4"/>
      <c r="D456" s="7">
        <v>1</v>
      </c>
      <c r="E456" s="2" t="s">
        <v>111</v>
      </c>
      <c r="F456" s="7"/>
      <c r="G456" s="8">
        <v>5000</v>
      </c>
      <c r="H456" s="16" t="s">
        <v>86</v>
      </c>
      <c r="I456" s="2"/>
      <c r="J456" s="15">
        <f>(D456*G456)</f>
        <v>5000</v>
      </c>
      <c r="K456" s="2" t="s">
        <v>15</v>
      </c>
      <c r="L456" s="9">
        <v>0.68</v>
      </c>
      <c r="M456" s="3">
        <f>((J456*254.34)/L456)</f>
        <v>1870147.0588235292</v>
      </c>
    </row>
    <row r="457" spans="1:13" s="10" customFormat="1" ht="12.75">
      <c r="A457" s="5"/>
      <c r="B457" s="6"/>
      <c r="C457" s="4"/>
      <c r="D457" s="7"/>
      <c r="E457" s="2" t="s">
        <v>232</v>
      </c>
      <c r="F457" s="7"/>
      <c r="G457" s="8"/>
      <c r="H457" s="16"/>
      <c r="I457" s="2"/>
      <c r="J457" s="15"/>
      <c r="K457" s="2"/>
      <c r="L457" s="9"/>
      <c r="M457" s="3"/>
    </row>
    <row r="458" spans="6:13" s="4" customFormat="1" ht="12.75" customHeight="1">
      <c r="F458" s="63"/>
      <c r="H458" s="11"/>
      <c r="J458" s="11"/>
      <c r="M458" s="22"/>
    </row>
    <row r="459" spans="1:13" s="4" customFormat="1" ht="12.75">
      <c r="A459" s="1"/>
      <c r="B459" s="1" t="s">
        <v>19</v>
      </c>
      <c r="C459" s="4" t="s">
        <v>204</v>
      </c>
      <c r="F459" s="74" t="s">
        <v>181</v>
      </c>
      <c r="G459" s="12"/>
      <c r="H459" s="17" t="s">
        <v>93</v>
      </c>
      <c r="J459" s="15">
        <v>173539</v>
      </c>
      <c r="K459" s="2" t="s">
        <v>15</v>
      </c>
      <c r="L459" s="9"/>
      <c r="M459" s="3"/>
    </row>
    <row r="460" spans="1:13" s="96" customFormat="1" ht="12.75">
      <c r="A460" s="163"/>
      <c r="B460" s="163"/>
      <c r="C460" s="96" t="s">
        <v>166</v>
      </c>
      <c r="E460" s="165"/>
      <c r="F460" s="166"/>
      <c r="G460" s="167"/>
      <c r="H460" s="168"/>
      <c r="J460" s="169"/>
      <c r="K460" s="170"/>
      <c r="L460" s="171"/>
      <c r="M460" s="172"/>
    </row>
    <row r="461" spans="1:13" s="4" customFormat="1" ht="12.75">
      <c r="A461" s="1"/>
      <c r="B461" s="1"/>
      <c r="C461" s="4" t="s">
        <v>305</v>
      </c>
      <c r="E461" s="156"/>
      <c r="F461" s="63"/>
      <c r="G461" s="12"/>
      <c r="H461" s="11"/>
      <c r="J461" s="15"/>
      <c r="K461" s="2"/>
      <c r="L461" s="9"/>
      <c r="M461" s="95">
        <v>150000</v>
      </c>
    </row>
    <row r="462" spans="1:13" s="96" customFormat="1" ht="12.75">
      <c r="A462" s="163"/>
      <c r="B462" s="163"/>
      <c r="C462" s="96" t="s">
        <v>167</v>
      </c>
      <c r="F462" s="163"/>
      <c r="G462" s="167"/>
      <c r="H462" s="168"/>
      <c r="J462" s="169"/>
      <c r="K462" s="170"/>
      <c r="L462" s="171"/>
      <c r="M462" s="172"/>
    </row>
    <row r="463" spans="1:13" ht="12.75" customHeight="1">
      <c r="A463" s="27"/>
      <c r="B463" s="27"/>
      <c r="C463" s="209" t="s">
        <v>306</v>
      </c>
      <c r="D463" s="209"/>
      <c r="E463" s="209"/>
      <c r="F463" s="209"/>
      <c r="G463" s="209"/>
      <c r="H463" s="209"/>
      <c r="I463" s="209"/>
      <c r="J463" s="209"/>
      <c r="K463" s="209"/>
      <c r="M463" s="3">
        <v>100000</v>
      </c>
    </row>
    <row r="464" spans="1:13" s="10" customFormat="1" ht="12.75">
      <c r="A464" s="5"/>
      <c r="B464" s="6"/>
      <c r="C464" s="4" t="s">
        <v>32</v>
      </c>
      <c r="D464" s="7">
        <v>1</v>
      </c>
      <c r="E464" s="2" t="s">
        <v>80</v>
      </c>
      <c r="F464" s="7"/>
      <c r="G464" s="8">
        <v>10000</v>
      </c>
      <c r="H464" s="16" t="s">
        <v>86</v>
      </c>
      <c r="I464" s="2"/>
      <c r="J464" s="15">
        <f>SUM(D464*G464)</f>
        <v>10000</v>
      </c>
      <c r="K464" s="2" t="s">
        <v>15</v>
      </c>
      <c r="L464" s="9">
        <v>0.68</v>
      </c>
      <c r="M464" s="3">
        <f>((J464*254.34)/L464)</f>
        <v>3740294.1176470583</v>
      </c>
    </row>
    <row r="465" spans="1:13" ht="12.75" customHeight="1">
      <c r="A465" s="27"/>
      <c r="B465" s="27"/>
      <c r="C465" s="4"/>
      <c r="G465" s="27"/>
      <c r="M465" s="22"/>
    </row>
    <row r="466" spans="1:13" s="66" customFormat="1" ht="12.75">
      <c r="A466" s="126"/>
      <c r="B466" s="1" t="s">
        <v>25</v>
      </c>
      <c r="C466" s="4" t="s">
        <v>209</v>
      </c>
      <c r="D466" s="63"/>
      <c r="E466" s="4"/>
      <c r="F466" s="74" t="s">
        <v>182</v>
      </c>
      <c r="G466" s="8"/>
      <c r="H466" s="17" t="s">
        <v>87</v>
      </c>
      <c r="I466" s="10"/>
      <c r="J466" s="15">
        <v>192879</v>
      </c>
      <c r="K466" s="2" t="s">
        <v>15</v>
      </c>
      <c r="L466" s="9"/>
      <c r="M466" s="196"/>
    </row>
    <row r="467" spans="1:13" s="96" customFormat="1" ht="12.75">
      <c r="A467" s="163"/>
      <c r="B467" s="163"/>
      <c r="C467" s="96" t="s">
        <v>168</v>
      </c>
      <c r="E467" s="165"/>
      <c r="F467" s="166"/>
      <c r="G467" s="167"/>
      <c r="H467" s="168"/>
      <c r="J467" s="169"/>
      <c r="K467" s="170"/>
      <c r="L467" s="171"/>
      <c r="M467" s="172"/>
    </row>
    <row r="468" spans="1:13" s="4" customFormat="1" ht="25.5" customHeight="1">
      <c r="A468" s="1"/>
      <c r="B468" s="1"/>
      <c r="C468" s="210" t="s">
        <v>307</v>
      </c>
      <c r="D468" s="210"/>
      <c r="E468" s="210"/>
      <c r="F468" s="210"/>
      <c r="G468" s="210"/>
      <c r="H468" s="210"/>
      <c r="I468" s="210"/>
      <c r="J468" s="210"/>
      <c r="K468" s="210"/>
      <c r="L468" s="9"/>
      <c r="M468" s="95">
        <v>1000000</v>
      </c>
    </row>
    <row r="469" spans="1:13" s="96" customFormat="1" ht="12.75">
      <c r="A469" s="163"/>
      <c r="B469" s="163"/>
      <c r="C469" s="96" t="s">
        <v>169</v>
      </c>
      <c r="F469" s="163"/>
      <c r="G469" s="167"/>
      <c r="H469" s="168"/>
      <c r="J469" s="169"/>
      <c r="K469" s="170"/>
      <c r="L469" s="171"/>
      <c r="M469" s="172"/>
    </row>
    <row r="470" spans="1:13" s="4" customFormat="1" ht="12.75" customHeight="1">
      <c r="A470" s="62"/>
      <c r="B470" s="1"/>
      <c r="C470" s="209" t="s">
        <v>275</v>
      </c>
      <c r="D470" s="209"/>
      <c r="E470" s="209"/>
      <c r="F470" s="209"/>
      <c r="G470" s="209"/>
      <c r="H470" s="209"/>
      <c r="I470" s="209"/>
      <c r="J470" s="209"/>
      <c r="K470" s="209"/>
      <c r="M470" s="3">
        <v>75000</v>
      </c>
    </row>
    <row r="471" spans="1:13" s="4" customFormat="1" ht="12.75">
      <c r="A471" s="1"/>
      <c r="B471" s="1"/>
      <c r="C471" s="4" t="s">
        <v>32</v>
      </c>
      <c r="D471" s="63">
        <v>6</v>
      </c>
      <c r="E471" s="4" t="s">
        <v>1</v>
      </c>
      <c r="F471" s="63"/>
      <c r="G471" s="8">
        <v>750</v>
      </c>
      <c r="H471" s="16" t="s">
        <v>86</v>
      </c>
      <c r="I471" s="2"/>
      <c r="J471" s="15">
        <f>SUM(D471*G471)</f>
        <v>4500</v>
      </c>
      <c r="K471" s="2" t="s">
        <v>15</v>
      </c>
      <c r="L471" s="9">
        <v>0.68</v>
      </c>
      <c r="M471" s="3">
        <f>((J471*254.34)/L471)</f>
        <v>1683132.3529411764</v>
      </c>
    </row>
    <row r="472" spans="1:13" s="10" customFormat="1" ht="12.75">
      <c r="A472" s="5"/>
      <c r="B472" s="6"/>
      <c r="C472" s="4"/>
      <c r="D472" s="7">
        <v>5</v>
      </c>
      <c r="E472" s="2" t="s">
        <v>72</v>
      </c>
      <c r="F472" s="7"/>
      <c r="G472" s="8">
        <v>375</v>
      </c>
      <c r="H472" s="16" t="s">
        <v>86</v>
      </c>
      <c r="I472" s="2"/>
      <c r="J472" s="15">
        <f>SUM(D472*G472)</f>
        <v>1875</v>
      </c>
      <c r="K472" s="2" t="s">
        <v>15</v>
      </c>
      <c r="L472" s="9">
        <v>0.68</v>
      </c>
      <c r="M472" s="3">
        <f>((J472*254.34)/L472)</f>
        <v>701305.1470588235</v>
      </c>
    </row>
    <row r="473" spans="1:13" s="10" customFormat="1" ht="12.75">
      <c r="A473" s="5"/>
      <c r="B473" s="6"/>
      <c r="C473" s="4"/>
      <c r="D473" s="7">
        <v>2</v>
      </c>
      <c r="E473" s="2" t="s">
        <v>112</v>
      </c>
      <c r="F473" s="7"/>
      <c r="G473" s="8">
        <v>1000</v>
      </c>
      <c r="H473" s="16" t="s">
        <v>86</v>
      </c>
      <c r="I473" s="2"/>
      <c r="J473" s="15">
        <f>SUM(D473*G473)</f>
        <v>2000</v>
      </c>
      <c r="K473" s="2" t="s">
        <v>15</v>
      </c>
      <c r="L473" s="9">
        <v>0.68</v>
      </c>
      <c r="M473" s="3">
        <f>((J473*254.34)/L473)</f>
        <v>748058.8235294117</v>
      </c>
    </row>
    <row r="474" spans="1:13" s="10" customFormat="1" ht="25.5" customHeight="1">
      <c r="A474" s="5"/>
      <c r="B474" s="6"/>
      <c r="C474" s="11"/>
      <c r="D474" s="7">
        <v>1</v>
      </c>
      <c r="E474" s="208" t="s">
        <v>109</v>
      </c>
      <c r="F474" s="208"/>
      <c r="G474" s="8">
        <v>4852</v>
      </c>
      <c r="H474" s="16" t="s">
        <v>86</v>
      </c>
      <c r="I474" s="2"/>
      <c r="J474" s="15">
        <f>(D474*G474)</f>
        <v>4852</v>
      </c>
      <c r="K474" s="2" t="s">
        <v>15</v>
      </c>
      <c r="L474" s="9">
        <v>0.68</v>
      </c>
      <c r="M474" s="3">
        <f>((J474*254.34)/L474)</f>
        <v>1814790.7058823528</v>
      </c>
    </row>
    <row r="475" spans="1:13" s="10" customFormat="1" ht="26.25" customHeight="1">
      <c r="A475" s="5"/>
      <c r="B475" s="6"/>
      <c r="C475" s="11"/>
      <c r="D475" s="7">
        <v>1</v>
      </c>
      <c r="E475" s="208" t="s">
        <v>110</v>
      </c>
      <c r="F475" s="208"/>
      <c r="G475" s="8">
        <v>5666</v>
      </c>
      <c r="H475" s="16" t="s">
        <v>86</v>
      </c>
      <c r="I475" s="2"/>
      <c r="J475" s="15">
        <f>(D475*G475)</f>
        <v>5666</v>
      </c>
      <c r="K475" s="2" t="s">
        <v>15</v>
      </c>
      <c r="L475" s="9">
        <v>0.68</v>
      </c>
      <c r="M475" s="3">
        <f>((J475*254.34)/L475)</f>
        <v>2119250.647058823</v>
      </c>
    </row>
    <row r="476" spans="1:13" ht="12.75" customHeight="1">
      <c r="A476" s="27"/>
      <c r="B476" s="27"/>
      <c r="C476" s="4"/>
      <c r="G476" s="27"/>
      <c r="M476" s="22"/>
    </row>
    <row r="477" spans="1:13" s="4" customFormat="1" ht="12.75">
      <c r="A477" s="1"/>
      <c r="B477" s="1" t="s">
        <v>4</v>
      </c>
      <c r="C477" s="4" t="s">
        <v>245</v>
      </c>
      <c r="F477" s="74" t="s">
        <v>183</v>
      </c>
      <c r="G477" s="12"/>
      <c r="H477" s="17" t="s">
        <v>88</v>
      </c>
      <c r="J477" s="15">
        <v>244089</v>
      </c>
      <c r="K477" s="2" t="s">
        <v>15</v>
      </c>
      <c r="L477" s="13"/>
      <c r="M477" s="14"/>
    </row>
    <row r="478" spans="1:13" s="96" customFormat="1" ht="12.75">
      <c r="A478" s="163"/>
      <c r="B478" s="163"/>
      <c r="C478" s="96" t="s">
        <v>207</v>
      </c>
      <c r="E478" s="165"/>
      <c r="F478" s="166"/>
      <c r="G478" s="167"/>
      <c r="H478" s="168"/>
      <c r="J478" s="169"/>
      <c r="K478" s="170"/>
      <c r="L478" s="171"/>
      <c r="M478" s="172"/>
    </row>
    <row r="479" spans="1:13" s="66" customFormat="1" ht="12.75">
      <c r="A479" s="126"/>
      <c r="B479" s="1"/>
      <c r="C479" s="210" t="s">
        <v>308</v>
      </c>
      <c r="D479" s="210"/>
      <c r="E479" s="210"/>
      <c r="F479" s="210"/>
      <c r="G479" s="210"/>
      <c r="H479" s="210"/>
      <c r="I479" s="210"/>
      <c r="J479" s="210"/>
      <c r="K479" s="210"/>
      <c r="L479" s="9"/>
      <c r="M479" s="3">
        <v>50000</v>
      </c>
    </row>
    <row r="480" spans="1:13" s="4" customFormat="1" ht="12.75">
      <c r="A480" s="1"/>
      <c r="B480" s="1"/>
      <c r="C480" s="4" t="s">
        <v>276</v>
      </c>
      <c r="E480" s="156"/>
      <c r="F480" s="63"/>
      <c r="G480" s="12"/>
      <c r="H480" s="11"/>
      <c r="J480" s="15"/>
      <c r="K480" s="2"/>
      <c r="L480" s="9"/>
      <c r="M480" s="95">
        <v>50000</v>
      </c>
    </row>
    <row r="481" spans="1:13" s="4" customFormat="1" ht="12.75">
      <c r="A481" s="1"/>
      <c r="B481" s="1"/>
      <c r="C481" s="96" t="s">
        <v>170</v>
      </c>
      <c r="F481" s="1"/>
      <c r="G481" s="12"/>
      <c r="H481" s="11"/>
      <c r="J481" s="15"/>
      <c r="K481" s="2"/>
      <c r="L481" s="9"/>
      <c r="M481" s="95"/>
    </row>
    <row r="482" spans="1:13" s="199" customFormat="1" ht="15" customHeight="1">
      <c r="A482" s="197"/>
      <c r="B482" s="198"/>
      <c r="C482" s="222" t="s">
        <v>309</v>
      </c>
      <c r="D482" s="222"/>
      <c r="E482" s="222"/>
      <c r="F482" s="222"/>
      <c r="G482" s="222"/>
      <c r="H482" s="222"/>
      <c r="I482" s="222"/>
      <c r="J482" s="222"/>
      <c r="K482" s="222"/>
      <c r="M482" s="200">
        <v>125000</v>
      </c>
    </row>
    <row r="483" spans="1:13" s="10" customFormat="1" ht="12.75">
      <c r="A483" s="5"/>
      <c r="B483" s="201"/>
      <c r="C483" s="2" t="s">
        <v>32</v>
      </c>
      <c r="D483" s="187" t="s">
        <v>85</v>
      </c>
      <c r="E483" s="187"/>
      <c r="F483" s="7"/>
      <c r="G483" s="8"/>
      <c r="H483" s="16"/>
      <c r="I483" s="2"/>
      <c r="J483" s="15"/>
      <c r="K483" s="2"/>
      <c r="L483" s="9"/>
      <c r="M483" s="3"/>
    </row>
    <row r="484" spans="1:13" s="10" customFormat="1" ht="12.75">
      <c r="A484" s="5"/>
      <c r="B484" s="201"/>
      <c r="C484" s="2"/>
      <c r="D484" s="7">
        <v>20</v>
      </c>
      <c r="E484" s="4" t="s">
        <v>1</v>
      </c>
      <c r="F484" s="7"/>
      <c r="G484" s="8">
        <v>750</v>
      </c>
      <c r="H484" s="16" t="s">
        <v>86</v>
      </c>
      <c r="I484" s="2"/>
      <c r="J484" s="15">
        <f>SUM(D484*G484)</f>
        <v>15000</v>
      </c>
      <c r="K484" s="2" t="s">
        <v>15</v>
      </c>
      <c r="L484" s="9">
        <v>0.68</v>
      </c>
      <c r="M484" s="3">
        <f>((J484*254.34)/L484)</f>
        <v>5610441.176470588</v>
      </c>
    </row>
    <row r="485" spans="1:13" s="10" customFormat="1" ht="12.75">
      <c r="A485" s="5"/>
      <c r="B485" s="201"/>
      <c r="C485" s="2"/>
      <c r="D485" s="7">
        <v>4</v>
      </c>
      <c r="E485" s="2" t="s">
        <v>72</v>
      </c>
      <c r="F485" s="7"/>
      <c r="G485" s="8">
        <v>375</v>
      </c>
      <c r="H485" s="16" t="s">
        <v>86</v>
      </c>
      <c r="I485" s="2"/>
      <c r="J485" s="15">
        <f>SUM(D485*G485)</f>
        <v>1500</v>
      </c>
      <c r="K485" s="2" t="s">
        <v>15</v>
      </c>
      <c r="L485" s="9">
        <v>0.68</v>
      </c>
      <c r="M485" s="3">
        <f>((J485*254.34)/L485)</f>
        <v>561044.1176470588</v>
      </c>
    </row>
    <row r="486" spans="1:13" s="10" customFormat="1" ht="12.75">
      <c r="A486" s="5"/>
      <c r="B486" s="201"/>
      <c r="C486" s="2"/>
      <c r="D486" s="7">
        <v>1</v>
      </c>
      <c r="E486" s="187" t="s">
        <v>113</v>
      </c>
      <c r="F486" s="7"/>
      <c r="G486" s="8">
        <v>2800</v>
      </c>
      <c r="H486" s="16" t="s">
        <v>86</v>
      </c>
      <c r="I486" s="2"/>
      <c r="J486" s="15">
        <f>SUM(D486*G486)</f>
        <v>2800</v>
      </c>
      <c r="K486" s="2" t="s">
        <v>15</v>
      </c>
      <c r="L486" s="9">
        <v>0.68</v>
      </c>
      <c r="M486" s="3">
        <f>((J486*254.34)/L486)</f>
        <v>1047282.3529411764</v>
      </c>
    </row>
    <row r="487" spans="1:13" s="10" customFormat="1" ht="26.25" customHeight="1">
      <c r="A487" s="5"/>
      <c r="B487" s="6"/>
      <c r="C487" s="11"/>
      <c r="D487" s="7">
        <v>1</v>
      </c>
      <c r="E487" s="208" t="s">
        <v>110</v>
      </c>
      <c r="F487" s="208"/>
      <c r="G487" s="8">
        <v>5000</v>
      </c>
      <c r="H487" s="16" t="s">
        <v>86</v>
      </c>
      <c r="I487" s="2"/>
      <c r="J487" s="15">
        <f>(D487*G487)</f>
        <v>5000</v>
      </c>
      <c r="K487" s="2" t="s">
        <v>15</v>
      </c>
      <c r="L487" s="9">
        <v>0.68</v>
      </c>
      <c r="M487" s="3">
        <f>((J487*254.34)/L487)</f>
        <v>1870147.0588235292</v>
      </c>
    </row>
    <row r="488" spans="1:13" ht="12.75" customHeight="1">
      <c r="A488" s="27"/>
      <c r="B488" s="27"/>
      <c r="C488" s="4"/>
      <c r="E488" s="18"/>
      <c r="F488" s="18"/>
      <c r="G488" s="27"/>
      <c r="M488" s="22"/>
    </row>
    <row r="489" spans="1:13" s="4" customFormat="1" ht="12.75" customHeight="1">
      <c r="A489" s="62"/>
      <c r="B489" s="6" t="s">
        <v>5</v>
      </c>
      <c r="C489" s="4" t="s">
        <v>247</v>
      </c>
      <c r="E489" s="1"/>
      <c r="F489" s="1" t="s">
        <v>178</v>
      </c>
      <c r="G489" s="12"/>
      <c r="H489" s="17" t="s">
        <v>132</v>
      </c>
      <c r="J489" s="202">
        <v>174529</v>
      </c>
      <c r="K489" s="2" t="s">
        <v>15</v>
      </c>
      <c r="M489" s="95"/>
    </row>
    <row r="490" spans="1:13" s="4" customFormat="1" ht="12.75">
      <c r="A490" s="1"/>
      <c r="B490" s="1"/>
      <c r="C490" s="96" t="s">
        <v>171</v>
      </c>
      <c r="F490" s="1"/>
      <c r="G490" s="12"/>
      <c r="H490" s="11"/>
      <c r="J490" s="15"/>
      <c r="K490" s="2"/>
      <c r="L490" s="9"/>
      <c r="M490" s="95"/>
    </row>
    <row r="491" spans="1:13" ht="12.75" customHeight="1">
      <c r="A491" s="27"/>
      <c r="B491" s="27"/>
      <c r="C491" s="209" t="s">
        <v>276</v>
      </c>
      <c r="D491" s="209"/>
      <c r="E491" s="209"/>
      <c r="F491" s="209"/>
      <c r="G491" s="209"/>
      <c r="H491" s="209"/>
      <c r="I491" s="209"/>
      <c r="J491" s="209"/>
      <c r="K491" s="209"/>
      <c r="M491" s="3">
        <v>50000</v>
      </c>
    </row>
    <row r="492" spans="1:13" ht="12.75" customHeight="1">
      <c r="A492" s="27"/>
      <c r="B492" s="27"/>
      <c r="C492" s="4"/>
      <c r="G492" s="27"/>
      <c r="M492" s="22"/>
    </row>
    <row r="493" spans="1:13" s="66" customFormat="1" ht="12.75">
      <c r="A493" s="126"/>
      <c r="B493" s="1" t="s">
        <v>69</v>
      </c>
      <c r="C493" s="4" t="s">
        <v>248</v>
      </c>
      <c r="D493" s="127"/>
      <c r="F493" s="74" t="s">
        <v>184</v>
      </c>
      <c r="G493" s="128"/>
      <c r="H493" s="11">
        <v>2016</v>
      </c>
      <c r="I493" s="4"/>
      <c r="J493" s="15">
        <v>99799</v>
      </c>
      <c r="K493" s="2" t="s">
        <v>15</v>
      </c>
      <c r="L493" s="9"/>
      <c r="M493" s="100"/>
    </row>
    <row r="494" spans="1:13" s="10" customFormat="1" ht="12.75">
      <c r="A494" s="5"/>
      <c r="B494" s="6"/>
      <c r="C494" s="2" t="s">
        <v>32</v>
      </c>
      <c r="D494" s="7">
        <v>3</v>
      </c>
      <c r="E494" s="2" t="s">
        <v>73</v>
      </c>
      <c r="F494" s="7"/>
      <c r="G494" s="8">
        <v>750</v>
      </c>
      <c r="H494" s="16" t="s">
        <v>86</v>
      </c>
      <c r="I494" s="2"/>
      <c r="J494" s="15">
        <f>SUM(D494*G494)</f>
        <v>2250</v>
      </c>
      <c r="K494" s="2" t="s">
        <v>15</v>
      </c>
      <c r="L494" s="9">
        <v>0.71</v>
      </c>
      <c r="M494" s="3">
        <f>((J494*246.09)/L494)</f>
        <v>779862.6760563381</v>
      </c>
    </row>
    <row r="495" spans="1:13" s="2" customFormat="1" ht="12.75">
      <c r="A495" s="6"/>
      <c r="B495" s="6"/>
      <c r="D495" s="7">
        <v>1</v>
      </c>
      <c r="E495" s="2" t="s">
        <v>72</v>
      </c>
      <c r="F495" s="7"/>
      <c r="G495" s="8">
        <v>375</v>
      </c>
      <c r="H495" s="16" t="s">
        <v>86</v>
      </c>
      <c r="J495" s="15">
        <f>SUM(D495*G495)</f>
        <v>375</v>
      </c>
      <c r="K495" s="2" t="s">
        <v>15</v>
      </c>
      <c r="L495" s="9">
        <v>0.71</v>
      </c>
      <c r="M495" s="3">
        <f>((J495*246.09)/L495)</f>
        <v>129977.11267605635</v>
      </c>
    </row>
    <row r="496" spans="1:13" s="66" customFormat="1" ht="12.75">
      <c r="A496" s="126"/>
      <c r="B496" s="1"/>
      <c r="D496" s="127"/>
      <c r="F496" s="127"/>
      <c r="G496" s="128"/>
      <c r="H496" s="65"/>
      <c r="I496" s="10"/>
      <c r="J496" s="129"/>
      <c r="K496" s="2"/>
      <c r="L496" s="9"/>
      <c r="M496" s="100"/>
    </row>
    <row r="497" spans="1:13" s="10" customFormat="1" ht="12.75">
      <c r="A497" s="5"/>
      <c r="B497" s="1" t="s">
        <v>70</v>
      </c>
      <c r="C497" s="4" t="s">
        <v>211</v>
      </c>
      <c r="D497" s="2"/>
      <c r="E497" s="2"/>
      <c r="F497" s="74" t="s">
        <v>185</v>
      </c>
      <c r="G497" s="8"/>
      <c r="H497" s="158">
        <v>2005</v>
      </c>
      <c r="I497" s="2"/>
      <c r="J497" s="15">
        <v>111702</v>
      </c>
      <c r="K497" s="2" t="s">
        <v>15</v>
      </c>
      <c r="L497" s="114"/>
      <c r="M497" s="16"/>
    </row>
    <row r="498" spans="1:13" s="4" customFormat="1" ht="12.75">
      <c r="A498" s="1"/>
      <c r="B498" s="1"/>
      <c r="C498" s="96" t="s">
        <v>144</v>
      </c>
      <c r="E498" s="156"/>
      <c r="F498" s="63"/>
      <c r="G498" s="12"/>
      <c r="H498" s="11"/>
      <c r="J498" s="15"/>
      <c r="K498" s="2"/>
      <c r="L498" s="9"/>
      <c r="M498" s="95"/>
    </row>
    <row r="499" spans="1:13" ht="12.75" customHeight="1">
      <c r="A499" s="27"/>
      <c r="B499" s="27"/>
      <c r="C499" s="209" t="s">
        <v>310</v>
      </c>
      <c r="D499" s="209"/>
      <c r="E499" s="209"/>
      <c r="F499" s="209"/>
      <c r="G499" s="209"/>
      <c r="H499" s="209"/>
      <c r="I499" s="209"/>
      <c r="J499" s="209"/>
      <c r="K499" s="209"/>
      <c r="M499" s="3">
        <v>600000</v>
      </c>
    </row>
    <row r="500" spans="1:13" s="2" customFormat="1" ht="12.75">
      <c r="A500" s="6"/>
      <c r="B500" s="6"/>
      <c r="C500" s="2" t="s">
        <v>32</v>
      </c>
      <c r="D500" s="7">
        <v>4</v>
      </c>
      <c r="E500" s="2" t="s">
        <v>33</v>
      </c>
      <c r="F500" s="7"/>
      <c r="G500" s="8">
        <v>750</v>
      </c>
      <c r="H500" s="16" t="s">
        <v>15</v>
      </c>
      <c r="J500" s="15">
        <f>SUM(D500*G500)</f>
        <v>3000</v>
      </c>
      <c r="K500" s="2" t="s">
        <v>15</v>
      </c>
      <c r="L500" s="9">
        <v>0.71</v>
      </c>
      <c r="M500" s="90">
        <f>((J500*246.09)/L500)</f>
        <v>1039816.9014084508</v>
      </c>
    </row>
    <row r="501" spans="1:13" s="2" customFormat="1" ht="12.75">
      <c r="A501" s="6"/>
      <c r="B501" s="6"/>
      <c r="D501" s="7">
        <v>1</v>
      </c>
      <c r="E501" s="203" t="s">
        <v>72</v>
      </c>
      <c r="F501" s="7"/>
      <c r="G501" s="8">
        <v>375</v>
      </c>
      <c r="H501" s="16" t="s">
        <v>15</v>
      </c>
      <c r="J501" s="15">
        <f>SUM(D501*G501)</f>
        <v>375</v>
      </c>
      <c r="K501" s="2" t="s">
        <v>15</v>
      </c>
      <c r="L501" s="9">
        <v>0.71</v>
      </c>
      <c r="M501" s="90">
        <f>((J501*246.09)/L501)</f>
        <v>129977.11267605635</v>
      </c>
    </row>
    <row r="502" spans="1:13" ht="12.75" customHeight="1">
      <c r="A502" s="27"/>
      <c r="B502" s="27"/>
      <c r="C502" s="4"/>
      <c r="G502" s="27"/>
      <c r="M502" s="22"/>
    </row>
    <row r="503" spans="1:13" s="4" customFormat="1" ht="12.75">
      <c r="A503" s="1"/>
      <c r="B503" s="1" t="s">
        <v>71</v>
      </c>
      <c r="C503" s="4" t="s">
        <v>213</v>
      </c>
      <c r="F503" s="74" t="s">
        <v>187</v>
      </c>
      <c r="G503" s="12"/>
      <c r="H503" s="17" t="s">
        <v>89</v>
      </c>
      <c r="J503" s="15">
        <v>129464</v>
      </c>
      <c r="K503" s="2" t="s">
        <v>15</v>
      </c>
      <c r="L503" s="13"/>
      <c r="M503" s="14"/>
    </row>
    <row r="504" spans="1:13" s="96" customFormat="1" ht="12.75">
      <c r="A504" s="163"/>
      <c r="B504" s="163"/>
      <c r="C504" s="96" t="s">
        <v>145</v>
      </c>
      <c r="E504" s="165"/>
      <c r="F504" s="166"/>
      <c r="G504" s="167"/>
      <c r="H504" s="168"/>
      <c r="J504" s="169"/>
      <c r="K504" s="170"/>
      <c r="L504" s="171"/>
      <c r="M504" s="172"/>
    </row>
    <row r="505" spans="3:13" s="4" customFormat="1" ht="12.75">
      <c r="C505" s="210" t="s">
        <v>311</v>
      </c>
      <c r="D505" s="210"/>
      <c r="E505" s="210"/>
      <c r="F505" s="210"/>
      <c r="G505" s="210"/>
      <c r="H505" s="210"/>
      <c r="I505" s="210"/>
      <c r="J505" s="210"/>
      <c r="K505" s="210"/>
      <c r="M505" s="3">
        <v>125000</v>
      </c>
    </row>
    <row r="506" spans="1:13" s="10" customFormat="1" ht="12.75">
      <c r="A506" s="5"/>
      <c r="B506" s="6"/>
      <c r="C506" s="2" t="s">
        <v>32</v>
      </c>
      <c r="D506" s="7">
        <v>13</v>
      </c>
      <c r="E506" s="2" t="s">
        <v>114</v>
      </c>
      <c r="F506" s="7"/>
      <c r="G506" s="8">
        <v>375</v>
      </c>
      <c r="H506" s="16" t="s">
        <v>86</v>
      </c>
      <c r="I506" s="2"/>
      <c r="J506" s="15">
        <f>SUM(D506*G506)</f>
        <v>4875</v>
      </c>
      <c r="K506" s="2" t="s">
        <v>15</v>
      </c>
      <c r="L506" s="9">
        <v>0.71</v>
      </c>
      <c r="M506" s="3">
        <f>((J506*246.09)/L506)</f>
        <v>1689702.4647887326</v>
      </c>
    </row>
    <row r="507" spans="1:13" s="10" customFormat="1" ht="28.5" customHeight="1">
      <c r="A507" s="5"/>
      <c r="B507" s="6"/>
      <c r="C507" s="11"/>
      <c r="D507" s="7">
        <v>1</v>
      </c>
      <c r="E507" s="208" t="s">
        <v>109</v>
      </c>
      <c r="F507" s="208"/>
      <c r="G507" s="8">
        <v>1563</v>
      </c>
      <c r="H507" s="16" t="s">
        <v>86</v>
      </c>
      <c r="I507" s="2"/>
      <c r="J507" s="15">
        <f>(D507*G507)</f>
        <v>1563</v>
      </c>
      <c r="K507" s="2" t="s">
        <v>15</v>
      </c>
      <c r="L507" s="9">
        <v>0.71</v>
      </c>
      <c r="M507" s="3">
        <f>((J507*246.09)/L507)</f>
        <v>541744.6056338028</v>
      </c>
    </row>
    <row r="508" spans="1:13" s="10" customFormat="1" ht="26.25" customHeight="1">
      <c r="A508" s="5"/>
      <c r="B508" s="6"/>
      <c r="C508" s="11"/>
      <c r="D508" s="7">
        <v>1</v>
      </c>
      <c r="E508" s="208" t="s">
        <v>110</v>
      </c>
      <c r="F508" s="208"/>
      <c r="G508" s="8">
        <v>8250</v>
      </c>
      <c r="H508" s="16" t="s">
        <v>86</v>
      </c>
      <c r="I508" s="2"/>
      <c r="J508" s="15">
        <f>(D508*G508)</f>
        <v>8250</v>
      </c>
      <c r="K508" s="2" t="s">
        <v>15</v>
      </c>
      <c r="L508" s="9">
        <v>0.71</v>
      </c>
      <c r="M508" s="3">
        <f>((J508*246.09)/L508)</f>
        <v>2859496.4788732394</v>
      </c>
    </row>
    <row r="509" spans="1:13" ht="12.75" customHeight="1">
      <c r="A509" s="27"/>
      <c r="B509" s="27"/>
      <c r="C509" s="4"/>
      <c r="G509" s="27"/>
      <c r="M509" s="22"/>
    </row>
    <row r="510" spans="1:13" s="4" customFormat="1" ht="12.75">
      <c r="A510" s="1"/>
      <c r="B510" s="1" t="s">
        <v>74</v>
      </c>
      <c r="C510" s="4" t="s">
        <v>214</v>
      </c>
      <c r="F510" s="74" t="s">
        <v>236</v>
      </c>
      <c r="G510" s="12"/>
      <c r="H510" s="17" t="s">
        <v>95</v>
      </c>
      <c r="I510" s="10"/>
      <c r="J510" s="15">
        <v>105976</v>
      </c>
      <c r="K510" s="2" t="s">
        <v>15</v>
      </c>
      <c r="L510" s="13"/>
      <c r="M510" s="14"/>
    </row>
    <row r="511" spans="1:13" s="96" customFormat="1" ht="12.75">
      <c r="A511" s="163"/>
      <c r="B511" s="163"/>
      <c r="C511" s="96" t="s">
        <v>143</v>
      </c>
      <c r="E511" s="165"/>
      <c r="F511" s="166"/>
      <c r="G511" s="167"/>
      <c r="H511" s="168"/>
      <c r="J511" s="169"/>
      <c r="K511" s="170"/>
      <c r="L511" s="171"/>
      <c r="M511" s="172"/>
    </row>
    <row r="512" spans="1:13" ht="12.75" customHeight="1">
      <c r="A512" s="27"/>
      <c r="B512" s="27"/>
      <c r="C512" s="209" t="s">
        <v>312</v>
      </c>
      <c r="D512" s="209"/>
      <c r="E512" s="209"/>
      <c r="F512" s="209"/>
      <c r="G512" s="209"/>
      <c r="H512" s="209"/>
      <c r="I512" s="209"/>
      <c r="J512" s="209"/>
      <c r="K512" s="209"/>
      <c r="M512" s="3">
        <v>250000</v>
      </c>
    </row>
    <row r="513" spans="1:13" ht="12.75" customHeight="1">
      <c r="A513" s="27"/>
      <c r="B513" s="27"/>
      <c r="C513" s="4"/>
      <c r="G513" s="27"/>
      <c r="M513" s="22"/>
    </row>
    <row r="514" spans="1:13" s="4" customFormat="1" ht="12.75">
      <c r="A514" s="1"/>
      <c r="B514" s="1" t="s">
        <v>75</v>
      </c>
      <c r="C514" s="4" t="s">
        <v>217</v>
      </c>
      <c r="F514" s="74" t="s">
        <v>190</v>
      </c>
      <c r="G514" s="12"/>
      <c r="H514" s="17" t="s">
        <v>106</v>
      </c>
      <c r="J514" s="15">
        <v>89129</v>
      </c>
      <c r="K514" s="2" t="s">
        <v>15</v>
      </c>
      <c r="L514" s="13"/>
      <c r="M514" s="14"/>
    </row>
    <row r="515" spans="1:13" s="96" customFormat="1" ht="12.75">
      <c r="A515" s="163"/>
      <c r="B515" s="163"/>
      <c r="C515" s="96" t="s">
        <v>157</v>
      </c>
      <c r="E515" s="165"/>
      <c r="F515" s="166"/>
      <c r="G515" s="167"/>
      <c r="H515" s="168"/>
      <c r="J515" s="169"/>
      <c r="K515" s="170"/>
      <c r="L515" s="171"/>
      <c r="M515" s="172"/>
    </row>
    <row r="516" spans="1:13" ht="27" customHeight="1">
      <c r="A516" s="27"/>
      <c r="B516" s="27"/>
      <c r="C516" s="222" t="s">
        <v>313</v>
      </c>
      <c r="D516" s="222"/>
      <c r="E516" s="222"/>
      <c r="F516" s="222"/>
      <c r="G516" s="222"/>
      <c r="H516" s="222"/>
      <c r="I516" s="222"/>
      <c r="J516" s="222"/>
      <c r="K516" s="222"/>
      <c r="M516" s="3">
        <v>30000</v>
      </c>
    </row>
    <row r="517" spans="1:13" ht="12.75" customHeight="1">
      <c r="A517" s="27"/>
      <c r="B517" s="27"/>
      <c r="C517" s="4"/>
      <c r="G517" s="27"/>
      <c r="M517" s="22"/>
    </row>
    <row r="518" spans="1:13" s="4" customFormat="1" ht="12.75">
      <c r="A518" s="1"/>
      <c r="B518" s="1" t="s">
        <v>76</v>
      </c>
      <c r="C518" s="4" t="s">
        <v>218</v>
      </c>
      <c r="F518" s="74" t="s">
        <v>191</v>
      </c>
      <c r="G518" s="12"/>
      <c r="H518" s="99" t="s">
        <v>97</v>
      </c>
      <c r="J518" s="15">
        <v>105993</v>
      </c>
      <c r="K518" s="2" t="s">
        <v>15</v>
      </c>
      <c r="M518" s="14"/>
    </row>
    <row r="519" spans="1:13" s="96" customFormat="1" ht="12.75">
      <c r="A519" s="163"/>
      <c r="B519" s="163"/>
      <c r="C519" s="96" t="s">
        <v>146</v>
      </c>
      <c r="E519" s="165"/>
      <c r="F519" s="166"/>
      <c r="G519" s="167"/>
      <c r="H519" s="168"/>
      <c r="J519" s="169"/>
      <c r="K519" s="170"/>
      <c r="L519" s="171"/>
      <c r="M519" s="172"/>
    </row>
    <row r="520" spans="1:13" ht="12.75" customHeight="1">
      <c r="A520" s="27"/>
      <c r="B520" s="27"/>
      <c r="C520" s="209" t="s">
        <v>314</v>
      </c>
      <c r="D520" s="209"/>
      <c r="E520" s="209"/>
      <c r="F520" s="209"/>
      <c r="G520" s="209"/>
      <c r="H520" s="209"/>
      <c r="I520" s="209"/>
      <c r="J520" s="209"/>
      <c r="K520" s="209"/>
      <c r="M520" s="3">
        <v>350000</v>
      </c>
    </row>
    <row r="521" spans="1:13" ht="12.75" customHeight="1">
      <c r="A521" s="27"/>
      <c r="B521" s="27"/>
      <c r="C521" s="4"/>
      <c r="G521" s="27"/>
      <c r="M521" s="22"/>
    </row>
    <row r="522" spans="1:13" s="2" customFormat="1" ht="12.75">
      <c r="A522" s="6"/>
      <c r="B522" s="6" t="s">
        <v>77</v>
      </c>
      <c r="C522" s="4" t="s">
        <v>220</v>
      </c>
      <c r="F522" s="74" t="s">
        <v>194</v>
      </c>
      <c r="G522" s="8"/>
      <c r="H522" s="158" t="s">
        <v>99</v>
      </c>
      <c r="J522" s="15">
        <v>71836</v>
      </c>
      <c r="K522" s="2" t="s">
        <v>15</v>
      </c>
      <c r="L522" s="114"/>
      <c r="M522" s="16"/>
    </row>
    <row r="523" spans="1:13" s="96" customFormat="1" ht="12.75">
      <c r="A523" s="163"/>
      <c r="B523" s="163"/>
      <c r="C523" s="164" t="s">
        <v>172</v>
      </c>
      <c r="E523" s="165"/>
      <c r="F523" s="166"/>
      <c r="G523" s="167"/>
      <c r="H523" s="168"/>
      <c r="J523" s="169"/>
      <c r="K523" s="170"/>
      <c r="L523" s="171"/>
      <c r="M523" s="172"/>
    </row>
    <row r="524" spans="1:13" s="4" customFormat="1" ht="24.75" customHeight="1">
      <c r="A524" s="1"/>
      <c r="B524" s="159"/>
      <c r="C524" s="205" t="s">
        <v>315</v>
      </c>
      <c r="D524" s="205"/>
      <c r="E524" s="205"/>
      <c r="F524" s="205"/>
      <c r="G524" s="205"/>
      <c r="H524" s="205"/>
      <c r="I524" s="205"/>
      <c r="J524" s="205"/>
      <c r="K524" s="205"/>
      <c r="L524" s="160"/>
      <c r="M524" s="3">
        <v>250000</v>
      </c>
    </row>
    <row r="525" spans="1:13" s="96" customFormat="1" ht="12.75">
      <c r="A525" s="163"/>
      <c r="B525" s="163"/>
      <c r="C525" s="96" t="s">
        <v>170</v>
      </c>
      <c r="F525" s="163"/>
      <c r="G525" s="167"/>
      <c r="H525" s="168"/>
      <c r="J525" s="169"/>
      <c r="K525" s="170"/>
      <c r="L525" s="171"/>
      <c r="M525" s="172"/>
    </row>
    <row r="526" spans="1:13" s="4" customFormat="1" ht="12.75">
      <c r="A526" s="1"/>
      <c r="B526" s="159"/>
      <c r="C526" s="205" t="s">
        <v>277</v>
      </c>
      <c r="D526" s="205"/>
      <c r="E526" s="205"/>
      <c r="F526" s="205"/>
      <c r="G526" s="205"/>
      <c r="H526" s="205"/>
      <c r="I526" s="205"/>
      <c r="J526" s="205"/>
      <c r="K526" s="205"/>
      <c r="L526" s="160"/>
      <c r="M526" s="3">
        <v>350000</v>
      </c>
    </row>
    <row r="527" spans="1:13" s="4" customFormat="1" ht="13.5" customHeight="1">
      <c r="A527" s="1"/>
      <c r="B527" s="159"/>
      <c r="C527" s="20"/>
      <c r="D527" s="20"/>
      <c r="E527" s="20"/>
      <c r="F527" s="69"/>
      <c r="G527" s="20"/>
      <c r="H527" s="109"/>
      <c r="I527" s="20"/>
      <c r="J527" s="109"/>
      <c r="K527" s="20"/>
      <c r="L527" s="160"/>
      <c r="M527" s="3"/>
    </row>
    <row r="528" spans="1:13" s="2" customFormat="1" ht="12.75">
      <c r="A528" s="6"/>
      <c r="B528" s="1" t="s">
        <v>78</v>
      </c>
      <c r="C528" s="4" t="s">
        <v>221</v>
      </c>
      <c r="F528" s="74" t="s">
        <v>195</v>
      </c>
      <c r="G528" s="8"/>
      <c r="H528" s="158" t="s">
        <v>100</v>
      </c>
      <c r="J528" s="15">
        <v>91474</v>
      </c>
      <c r="K528" s="2" t="s">
        <v>15</v>
      </c>
      <c r="L528" s="114"/>
      <c r="M528" s="16"/>
    </row>
    <row r="529" spans="1:13" s="96" customFormat="1" ht="12.75">
      <c r="A529" s="163"/>
      <c r="B529" s="163"/>
      <c r="C529" s="96" t="s">
        <v>173</v>
      </c>
      <c r="E529" s="165"/>
      <c r="F529" s="166"/>
      <c r="G529" s="167"/>
      <c r="H529" s="168"/>
      <c r="J529" s="169"/>
      <c r="K529" s="170"/>
      <c r="L529" s="171"/>
      <c r="M529" s="172"/>
    </row>
    <row r="530" spans="1:13" s="4" customFormat="1" ht="25.5" customHeight="1">
      <c r="A530" s="1"/>
      <c r="B530" s="159"/>
      <c r="C530" s="205" t="s">
        <v>316</v>
      </c>
      <c r="D530" s="205"/>
      <c r="E530" s="205"/>
      <c r="F530" s="205"/>
      <c r="G530" s="205"/>
      <c r="H530" s="205"/>
      <c r="I530" s="205"/>
      <c r="J530" s="205"/>
      <c r="K530" s="205"/>
      <c r="L530" s="160"/>
      <c r="M530" s="3">
        <v>350000</v>
      </c>
    </row>
    <row r="531" spans="1:13" s="4" customFormat="1" ht="9" customHeight="1">
      <c r="A531" s="1"/>
      <c r="B531" s="159"/>
      <c r="C531" s="20"/>
      <c r="D531" s="20"/>
      <c r="E531" s="20"/>
      <c r="F531" s="20"/>
      <c r="G531" s="20"/>
      <c r="H531" s="20"/>
      <c r="I531" s="20"/>
      <c r="J531" s="20"/>
      <c r="K531" s="20"/>
      <c r="L531" s="160"/>
      <c r="M531" s="3"/>
    </row>
    <row r="532" spans="1:13" s="4" customFormat="1" ht="12.75">
      <c r="A532" s="1"/>
      <c r="B532" s="1"/>
      <c r="F532" s="63"/>
      <c r="G532" s="211" t="s">
        <v>101</v>
      </c>
      <c r="H532" s="211"/>
      <c r="J532" s="15"/>
      <c r="K532" s="2"/>
      <c r="L532" s="13"/>
      <c r="M532" s="14"/>
    </row>
    <row r="533" spans="1:13" s="4" customFormat="1" ht="12.75">
      <c r="A533" s="1"/>
      <c r="B533" s="1" t="s">
        <v>79</v>
      </c>
      <c r="C533" s="4" t="s">
        <v>222</v>
      </c>
      <c r="F533" s="74" t="s">
        <v>196</v>
      </c>
      <c r="G533" s="211"/>
      <c r="H533" s="211"/>
      <c r="J533" s="15">
        <v>105303</v>
      </c>
      <c r="K533" s="2" t="s">
        <v>15</v>
      </c>
      <c r="M533" s="95"/>
    </row>
    <row r="534" spans="1:13" s="96" customFormat="1" ht="12.75">
      <c r="A534" s="163"/>
      <c r="B534" s="163"/>
      <c r="C534" s="96" t="s">
        <v>157</v>
      </c>
      <c r="E534" s="165"/>
      <c r="F534" s="166"/>
      <c r="G534" s="167"/>
      <c r="H534" s="168"/>
      <c r="J534" s="169"/>
      <c r="K534" s="170"/>
      <c r="L534" s="171"/>
      <c r="M534" s="172"/>
    </row>
    <row r="535" spans="3:13" s="4" customFormat="1" ht="12.75" customHeight="1">
      <c r="C535" s="209" t="s">
        <v>317</v>
      </c>
      <c r="D535" s="209"/>
      <c r="E535" s="209"/>
      <c r="F535" s="209"/>
      <c r="G535" s="209"/>
      <c r="H535" s="209"/>
      <c r="I535" s="209"/>
      <c r="J535" s="209"/>
      <c r="K535" s="209"/>
      <c r="M535" s="3">
        <v>250000</v>
      </c>
    </row>
    <row r="536" spans="6:13" s="4" customFormat="1" ht="12.75" customHeight="1">
      <c r="F536" s="63"/>
      <c r="H536" s="11"/>
      <c r="J536" s="11"/>
      <c r="M536" s="22"/>
    </row>
    <row r="537" spans="1:13" s="4" customFormat="1" ht="12.75">
      <c r="A537" s="1"/>
      <c r="B537" s="1" t="s">
        <v>81</v>
      </c>
      <c r="C537" s="4" t="s">
        <v>223</v>
      </c>
      <c r="F537" s="74" t="s">
        <v>197</v>
      </c>
      <c r="G537" s="12"/>
      <c r="H537" s="17" t="s">
        <v>102</v>
      </c>
      <c r="J537" s="15">
        <v>93785</v>
      </c>
      <c r="K537" s="2" t="s">
        <v>15</v>
      </c>
      <c r="L537" s="13"/>
      <c r="M537" s="14"/>
    </row>
    <row r="538" spans="1:13" s="96" customFormat="1" ht="12.75">
      <c r="A538" s="163"/>
      <c r="B538" s="163"/>
      <c r="C538" s="96" t="s">
        <v>158</v>
      </c>
      <c r="E538" s="165"/>
      <c r="F538" s="166"/>
      <c r="G538" s="167"/>
      <c r="H538" s="168"/>
      <c r="J538" s="169"/>
      <c r="K538" s="170"/>
      <c r="L538" s="171"/>
      <c r="M538" s="172"/>
    </row>
    <row r="539" spans="1:13" s="4" customFormat="1" ht="27.75" customHeight="1">
      <c r="A539" s="1"/>
      <c r="B539" s="159"/>
      <c r="C539" s="205" t="s">
        <v>318</v>
      </c>
      <c r="D539" s="205"/>
      <c r="E539" s="205"/>
      <c r="F539" s="205"/>
      <c r="G539" s="205"/>
      <c r="H539" s="205"/>
      <c r="I539" s="205"/>
      <c r="J539" s="205"/>
      <c r="K539" s="205"/>
      <c r="L539" s="160"/>
      <c r="M539" s="3">
        <v>350000</v>
      </c>
    </row>
    <row r="540" spans="1:13" s="66" customFormat="1" ht="12.75">
      <c r="A540" s="126"/>
      <c r="B540" s="1"/>
      <c r="C540" s="4"/>
      <c r="D540" s="4"/>
      <c r="E540" s="4"/>
      <c r="F540" s="63"/>
      <c r="G540" s="12"/>
      <c r="H540" s="11"/>
      <c r="I540" s="4"/>
      <c r="J540" s="15"/>
      <c r="K540" s="2"/>
      <c r="L540" s="2"/>
      <c r="M540" s="14"/>
    </row>
    <row r="541" spans="1:13" s="4" customFormat="1" ht="12.75">
      <c r="A541" s="1"/>
      <c r="B541" s="6" t="s">
        <v>82</v>
      </c>
      <c r="C541" s="4" t="s">
        <v>224</v>
      </c>
      <c r="F541" s="74" t="s">
        <v>198</v>
      </c>
      <c r="G541" s="12"/>
      <c r="H541" s="17" t="s">
        <v>103</v>
      </c>
      <c r="J541" s="15">
        <v>76931</v>
      </c>
      <c r="K541" s="2" t="s">
        <v>15</v>
      </c>
      <c r="L541" s="13"/>
      <c r="M541" s="14"/>
    </row>
    <row r="542" spans="1:13" s="4" customFormat="1" ht="12.75">
      <c r="A542" s="1"/>
      <c r="B542" s="1"/>
      <c r="C542" s="96" t="s">
        <v>143</v>
      </c>
      <c r="E542" s="156"/>
      <c r="F542" s="63"/>
      <c r="G542" s="12"/>
      <c r="H542" s="11"/>
      <c r="J542" s="15"/>
      <c r="K542" s="2"/>
      <c r="L542" s="9"/>
      <c r="M542" s="95"/>
    </row>
    <row r="543" spans="1:13" ht="12.75" customHeight="1">
      <c r="A543" s="27"/>
      <c r="B543" s="27"/>
      <c r="C543" s="209" t="s">
        <v>312</v>
      </c>
      <c r="D543" s="209"/>
      <c r="E543" s="209"/>
      <c r="F543" s="209"/>
      <c r="G543" s="209"/>
      <c r="H543" s="209"/>
      <c r="I543" s="209"/>
      <c r="J543" s="209"/>
      <c r="K543" s="209"/>
      <c r="M543" s="3">
        <v>75000</v>
      </c>
    </row>
    <row r="544" spans="1:13" ht="12.75" customHeight="1">
      <c r="A544" s="27"/>
      <c r="B544" s="27"/>
      <c r="C544" s="4"/>
      <c r="G544" s="27"/>
      <c r="M544" s="22"/>
    </row>
    <row r="545" spans="2:11" s="4" customFormat="1" ht="12.75" customHeight="1">
      <c r="B545" s="1" t="s">
        <v>120</v>
      </c>
      <c r="C545" s="4" t="s">
        <v>249</v>
      </c>
      <c r="F545" s="1" t="s">
        <v>200</v>
      </c>
      <c r="H545" s="17">
        <v>2021</v>
      </c>
      <c r="J545" s="11"/>
      <c r="K545" s="2"/>
    </row>
    <row r="546" spans="1:13" s="96" customFormat="1" ht="12.75">
      <c r="A546" s="163"/>
      <c r="B546" s="163"/>
      <c r="C546" s="96" t="s">
        <v>174</v>
      </c>
      <c r="F546" s="163"/>
      <c r="G546" s="167"/>
      <c r="H546" s="168"/>
      <c r="J546" s="169"/>
      <c r="K546" s="170"/>
      <c r="L546" s="171"/>
      <c r="M546" s="172"/>
    </row>
    <row r="547" spans="3:13" s="4" customFormat="1" ht="12.75" customHeight="1">
      <c r="C547" s="209" t="s">
        <v>278</v>
      </c>
      <c r="D547" s="209"/>
      <c r="E547" s="209"/>
      <c r="F547" s="209"/>
      <c r="G547" s="209"/>
      <c r="H547" s="209"/>
      <c r="I547" s="209"/>
      <c r="J547" s="209"/>
      <c r="K547" s="209"/>
      <c r="M547" s="3">
        <v>25000</v>
      </c>
    </row>
    <row r="548" spans="3:13" s="4" customFormat="1" ht="12.75" customHeight="1">
      <c r="C548" s="204"/>
      <c r="D548" s="204"/>
      <c r="E548" s="204"/>
      <c r="F548" s="63"/>
      <c r="G548" s="204"/>
      <c r="H548" s="11"/>
      <c r="I548" s="204"/>
      <c r="J548" s="11"/>
      <c r="K548" s="204"/>
      <c r="M548" s="100"/>
    </row>
    <row r="549" spans="1:13" s="2" customFormat="1" ht="12.75">
      <c r="A549" s="6"/>
      <c r="B549" s="1" t="s">
        <v>121</v>
      </c>
      <c r="C549" s="4" t="s">
        <v>226</v>
      </c>
      <c r="F549" s="74" t="s">
        <v>234</v>
      </c>
      <c r="G549" s="8"/>
      <c r="H549" s="158">
        <v>2012</v>
      </c>
      <c r="J549" s="15">
        <v>79700</v>
      </c>
      <c r="K549" s="2" t="s">
        <v>15</v>
      </c>
      <c r="L549" s="114"/>
      <c r="M549" s="16"/>
    </row>
    <row r="550" spans="1:13" s="96" customFormat="1" ht="12.75">
      <c r="A550" s="163"/>
      <c r="B550" s="163"/>
      <c r="C550" s="96" t="s">
        <v>175</v>
      </c>
      <c r="F550" s="163"/>
      <c r="G550" s="167"/>
      <c r="H550" s="168"/>
      <c r="J550" s="169"/>
      <c r="K550" s="170"/>
      <c r="L550" s="171"/>
      <c r="M550" s="172"/>
    </row>
    <row r="551" spans="1:13" s="4" customFormat="1" ht="25.5" customHeight="1">
      <c r="A551" s="1"/>
      <c r="B551" s="159"/>
      <c r="C551" s="205" t="s">
        <v>319</v>
      </c>
      <c r="D551" s="205"/>
      <c r="E551" s="205"/>
      <c r="F551" s="205"/>
      <c r="G551" s="205"/>
      <c r="H551" s="205"/>
      <c r="I551" s="205"/>
      <c r="J551" s="205"/>
      <c r="K551" s="205"/>
      <c r="L551" s="160"/>
      <c r="M551" s="3">
        <v>325000</v>
      </c>
    </row>
    <row r="552" spans="1:13" ht="12.75" customHeight="1">
      <c r="A552" s="27"/>
      <c r="B552" s="27"/>
      <c r="G552" s="27"/>
      <c r="M552" s="27"/>
    </row>
    <row r="553" spans="1:13" s="4" customFormat="1" ht="12.75">
      <c r="A553" s="1"/>
      <c r="B553" s="1" t="s">
        <v>122</v>
      </c>
      <c r="C553" s="4" t="s">
        <v>227</v>
      </c>
      <c r="F553" s="74" t="s">
        <v>201</v>
      </c>
      <c r="G553" s="12"/>
      <c r="H553" s="17" t="s">
        <v>105</v>
      </c>
      <c r="J553" s="15">
        <v>73093</v>
      </c>
      <c r="K553" s="2" t="s">
        <v>15</v>
      </c>
      <c r="L553" s="34"/>
      <c r="M553" s="95"/>
    </row>
    <row r="554" spans="1:13" s="96" customFormat="1" ht="12.75">
      <c r="A554" s="163"/>
      <c r="B554" s="163"/>
      <c r="C554" s="96" t="s">
        <v>157</v>
      </c>
      <c r="E554" s="165"/>
      <c r="F554" s="166"/>
      <c r="G554" s="167"/>
      <c r="H554" s="168"/>
      <c r="J554" s="169"/>
      <c r="K554" s="170"/>
      <c r="L554" s="171"/>
      <c r="M554" s="172"/>
    </row>
    <row r="555" spans="1:13" ht="12.75" customHeight="1">
      <c r="A555" s="27"/>
      <c r="B555" s="27"/>
      <c r="C555" s="209" t="s">
        <v>320</v>
      </c>
      <c r="D555" s="209"/>
      <c r="E555" s="209"/>
      <c r="F555" s="209"/>
      <c r="G555" s="209"/>
      <c r="H555" s="209"/>
      <c r="I555" s="209"/>
      <c r="J555" s="209"/>
      <c r="K555" s="209"/>
      <c r="M555" s="3">
        <v>200000</v>
      </c>
    </row>
    <row r="556" spans="1:13" s="4" customFormat="1" ht="12.75">
      <c r="A556" s="1"/>
      <c r="B556" s="1"/>
      <c r="F556" s="14"/>
      <c r="G556" s="12"/>
      <c r="H556" s="11"/>
      <c r="J556" s="15"/>
      <c r="K556" s="2"/>
      <c r="M556" s="14"/>
    </row>
    <row r="557" spans="1:13" s="2" customFormat="1" ht="12.75">
      <c r="A557" s="6"/>
      <c r="B557" s="6" t="s">
        <v>123</v>
      </c>
      <c r="C557" s="2" t="s">
        <v>61</v>
      </c>
      <c r="F557" s="7"/>
      <c r="G557" s="8"/>
      <c r="H557" s="16"/>
      <c r="J557" s="15"/>
      <c r="K557" s="93"/>
      <c r="L557" s="94"/>
      <c r="M557" s="3"/>
    </row>
    <row r="558" spans="1:13" s="2" customFormat="1" ht="12.75">
      <c r="A558" s="6"/>
      <c r="B558" s="6"/>
      <c r="C558" s="2" t="s">
        <v>60</v>
      </c>
      <c r="F558" s="7"/>
      <c r="G558" s="8"/>
      <c r="H558" s="16"/>
      <c r="J558" s="15">
        <v>65736</v>
      </c>
      <c r="K558" s="2" t="s">
        <v>15</v>
      </c>
      <c r="L558" s="9"/>
      <c r="M558" s="90">
        <f>(J558*243.24)</f>
        <v>15989624.64</v>
      </c>
    </row>
    <row r="559" spans="1:13" ht="12.75" customHeight="1">
      <c r="A559" s="27"/>
      <c r="B559" s="27"/>
      <c r="G559" s="27"/>
      <c r="M559" s="27"/>
    </row>
    <row r="560" spans="1:13" ht="12.75" customHeight="1">
      <c r="A560" s="27"/>
      <c r="B560" s="27"/>
      <c r="G560" s="27"/>
      <c r="M560" s="27"/>
    </row>
    <row r="561" spans="1:13" ht="12.75" customHeight="1">
      <c r="A561" s="27"/>
      <c r="B561" s="27"/>
      <c r="G561" s="27"/>
      <c r="M561" s="27"/>
    </row>
    <row r="562" spans="1:13" ht="12.75" customHeight="1">
      <c r="A562" s="27"/>
      <c r="B562" s="27"/>
      <c r="G562" s="27"/>
      <c r="M562" s="27"/>
    </row>
    <row r="563" spans="1:13" ht="12.75" customHeight="1">
      <c r="A563" s="27"/>
      <c r="B563" s="27"/>
      <c r="G563" s="27"/>
      <c r="M563" s="27"/>
    </row>
    <row r="564" spans="1:13" ht="12.75" customHeight="1">
      <c r="A564" s="27"/>
      <c r="B564" s="27"/>
      <c r="G564" s="27"/>
      <c r="M564" s="27"/>
    </row>
    <row r="565" spans="1:13" ht="12.75" customHeight="1">
      <c r="A565" s="27"/>
      <c r="B565" s="27"/>
      <c r="G565" s="27"/>
      <c r="M565" s="27"/>
    </row>
    <row r="566" spans="1:13" ht="12.75" customHeight="1">
      <c r="A566" s="27"/>
      <c r="B566" s="27"/>
      <c r="G566" s="27"/>
      <c r="M566" s="27"/>
    </row>
    <row r="567" spans="1:13" ht="12.75" customHeight="1">
      <c r="A567" s="27"/>
      <c r="B567" s="27"/>
      <c r="G567" s="27"/>
      <c r="M567" s="27"/>
    </row>
    <row r="568" spans="1:13" ht="12.75" customHeight="1">
      <c r="A568" s="27"/>
      <c r="B568" s="27"/>
      <c r="G568" s="27"/>
      <c r="M568" s="27"/>
    </row>
    <row r="569" spans="1:13" ht="12.75" customHeight="1">
      <c r="A569" s="27"/>
      <c r="B569" s="27"/>
      <c r="G569" s="27"/>
      <c r="M569" s="27"/>
    </row>
    <row r="570" spans="1:13" ht="12.75" customHeight="1">
      <c r="A570" s="27"/>
      <c r="B570" s="27"/>
      <c r="G570" s="27"/>
      <c r="M570" s="27"/>
    </row>
    <row r="571" spans="1:13" ht="12.75" customHeight="1">
      <c r="A571" s="27"/>
      <c r="B571" s="27"/>
      <c r="G571" s="27"/>
      <c r="M571" s="27"/>
    </row>
    <row r="572" spans="1:13" ht="12.75" customHeight="1">
      <c r="A572" s="27"/>
      <c r="B572" s="27"/>
      <c r="G572" s="27"/>
      <c r="M572" s="27"/>
    </row>
    <row r="573" spans="1:13" ht="12.75" customHeight="1">
      <c r="A573" s="27"/>
      <c r="B573" s="27"/>
      <c r="G573" s="27"/>
      <c r="M573" s="27"/>
    </row>
    <row r="574" spans="1:13" ht="12.75" customHeight="1">
      <c r="A574" s="27"/>
      <c r="B574" s="27"/>
      <c r="G574" s="27"/>
      <c r="M574" s="27"/>
    </row>
    <row r="575" spans="1:13" ht="12.75" customHeight="1">
      <c r="A575" s="27"/>
      <c r="B575" s="27"/>
      <c r="G575" s="27"/>
      <c r="M575" s="27"/>
    </row>
    <row r="576" spans="1:13" ht="12.75" customHeight="1">
      <c r="A576" s="27"/>
      <c r="B576" s="27"/>
      <c r="G576" s="27"/>
      <c r="M576" s="27"/>
    </row>
    <row r="577" spans="1:13" ht="12.75" customHeight="1">
      <c r="A577" s="27"/>
      <c r="B577" s="27"/>
      <c r="G577" s="27"/>
      <c r="M577" s="27"/>
    </row>
    <row r="578" spans="1:13" ht="12.75" customHeight="1">
      <c r="A578" s="27"/>
      <c r="B578" s="27"/>
      <c r="G578" s="27"/>
      <c r="M578" s="27"/>
    </row>
    <row r="579" spans="1:13" ht="12.75" customHeight="1">
      <c r="A579" s="27"/>
      <c r="B579" s="27"/>
      <c r="G579" s="27"/>
      <c r="M579" s="27"/>
    </row>
    <row r="580" spans="1:13" ht="12.75" customHeight="1">
      <c r="A580" s="27"/>
      <c r="B580" s="27"/>
      <c r="G580" s="27"/>
      <c r="M580" s="27"/>
    </row>
    <row r="581" spans="1:13" ht="12.75" customHeight="1">
      <c r="A581" s="27"/>
      <c r="B581" s="27"/>
      <c r="G581" s="27"/>
      <c r="M581" s="27"/>
    </row>
    <row r="582" spans="1:13" ht="12.75" customHeight="1">
      <c r="A582" s="27"/>
      <c r="B582" s="27"/>
      <c r="G582" s="27"/>
      <c r="M582" s="27"/>
    </row>
    <row r="583" spans="1:13" ht="12.75" customHeight="1">
      <c r="A583" s="27"/>
      <c r="B583" s="27"/>
      <c r="G583" s="27"/>
      <c r="M583" s="27"/>
    </row>
    <row r="584" spans="1:13" ht="12.75" customHeight="1">
      <c r="A584" s="27"/>
      <c r="B584" s="27"/>
      <c r="G584" s="27"/>
      <c r="M584" s="27"/>
    </row>
    <row r="585" spans="1:13" ht="12.75" customHeight="1">
      <c r="A585" s="27"/>
      <c r="B585" s="27"/>
      <c r="G585" s="27"/>
      <c r="M585" s="27"/>
    </row>
    <row r="586" spans="1:13" ht="12.75" customHeight="1">
      <c r="A586" s="27"/>
      <c r="B586" s="27"/>
      <c r="G586" s="27"/>
      <c r="M586" s="27"/>
    </row>
    <row r="587" spans="1:13" ht="12.75" customHeight="1">
      <c r="A587" s="27"/>
      <c r="B587" s="27"/>
      <c r="G587" s="27"/>
      <c r="M587" s="27"/>
    </row>
    <row r="588" spans="1:13" ht="12.75" customHeight="1">
      <c r="A588" s="27"/>
      <c r="B588" s="27"/>
      <c r="G588" s="27"/>
      <c r="M588" s="27"/>
    </row>
    <row r="589" spans="1:13" ht="12.75" customHeight="1">
      <c r="A589" s="27"/>
      <c r="B589" s="27"/>
      <c r="G589" s="27"/>
      <c r="M589" s="27"/>
    </row>
    <row r="590" spans="1:13" ht="12.75" customHeight="1">
      <c r="A590" s="27"/>
      <c r="B590" s="27"/>
      <c r="G590" s="27"/>
      <c r="M590" s="27"/>
    </row>
    <row r="591" spans="1:13" ht="12.75" customHeight="1">
      <c r="A591" s="27"/>
      <c r="B591" s="27"/>
      <c r="G591" s="27"/>
      <c r="M591" s="27"/>
    </row>
    <row r="592" spans="1:13" ht="12.75" customHeight="1">
      <c r="A592" s="27"/>
      <c r="B592" s="27"/>
      <c r="G592" s="27"/>
      <c r="M592" s="27"/>
    </row>
    <row r="593" spans="1:13" ht="12.75" customHeight="1">
      <c r="A593" s="27"/>
      <c r="B593" s="27"/>
      <c r="G593" s="27"/>
      <c r="M593" s="27"/>
    </row>
    <row r="594" spans="1:13" ht="12.75" customHeight="1">
      <c r="A594" s="27"/>
      <c r="B594" s="27"/>
      <c r="G594" s="27"/>
      <c r="M594" s="27"/>
    </row>
    <row r="595" spans="1:13" ht="12.75" customHeight="1">
      <c r="A595" s="27"/>
      <c r="B595" s="27"/>
      <c r="G595" s="27"/>
      <c r="M595" s="27"/>
    </row>
    <row r="596" spans="1:13" ht="12.75" customHeight="1">
      <c r="A596" s="27"/>
      <c r="B596" s="27"/>
      <c r="G596" s="27"/>
      <c r="M596" s="27"/>
    </row>
    <row r="597" spans="1:13" ht="12.75" customHeight="1">
      <c r="A597" s="27"/>
      <c r="B597" s="27"/>
      <c r="G597" s="27"/>
      <c r="M597" s="27"/>
    </row>
    <row r="598" spans="1:13" ht="12.75" customHeight="1">
      <c r="A598" s="27"/>
      <c r="B598" s="27"/>
      <c r="G598" s="27"/>
      <c r="M598" s="27"/>
    </row>
    <row r="599" spans="1:13" ht="12.75" customHeight="1">
      <c r="A599" s="27"/>
      <c r="B599" s="27"/>
      <c r="G599" s="27"/>
      <c r="M599" s="27"/>
    </row>
    <row r="600" spans="1:13" ht="12.75" customHeight="1">
      <c r="A600" s="27"/>
      <c r="B600" s="27"/>
      <c r="G600" s="27"/>
      <c r="M600" s="27"/>
    </row>
    <row r="601" spans="1:13" ht="12.75" customHeight="1">
      <c r="A601" s="27"/>
      <c r="B601" s="27"/>
      <c r="G601" s="27"/>
      <c r="M601" s="27"/>
    </row>
    <row r="602" spans="1:13" ht="12.75" customHeight="1">
      <c r="A602" s="27"/>
      <c r="B602" s="27"/>
      <c r="G602" s="27"/>
      <c r="M602" s="27"/>
    </row>
    <row r="603" spans="1:13" ht="12.75" customHeight="1">
      <c r="A603" s="27"/>
      <c r="B603" s="27"/>
      <c r="G603" s="27"/>
      <c r="M603" s="27"/>
    </row>
    <row r="604" spans="1:13" ht="12.75" customHeight="1">
      <c r="A604" s="27"/>
      <c r="B604" s="27"/>
      <c r="G604" s="27"/>
      <c r="M604" s="27"/>
    </row>
    <row r="605" spans="1:13" ht="12.75" customHeight="1">
      <c r="A605" s="27"/>
      <c r="B605" s="27"/>
      <c r="G605" s="27"/>
      <c r="M605" s="27"/>
    </row>
    <row r="606" spans="1:13" ht="12.75" customHeight="1">
      <c r="A606" s="27"/>
      <c r="B606" s="27"/>
      <c r="G606" s="27"/>
      <c r="M606" s="27"/>
    </row>
    <row r="607" spans="1:13" ht="12.75" customHeight="1">
      <c r="A607" s="27"/>
      <c r="B607" s="27"/>
      <c r="G607" s="27"/>
      <c r="M607" s="27"/>
    </row>
    <row r="608" spans="1:13" ht="12.75" customHeight="1">
      <c r="A608" s="27"/>
      <c r="B608" s="27"/>
      <c r="G608" s="27"/>
      <c r="M608" s="27"/>
    </row>
    <row r="609" spans="1:13" ht="12.75" customHeight="1">
      <c r="A609" s="27"/>
      <c r="B609" s="27"/>
      <c r="G609" s="27"/>
      <c r="M609" s="27"/>
    </row>
    <row r="610" spans="1:13" ht="12.75" customHeight="1">
      <c r="A610" s="27"/>
      <c r="B610" s="27"/>
      <c r="G610" s="27"/>
      <c r="M610" s="27"/>
    </row>
    <row r="611" spans="1:13" ht="12.75" customHeight="1">
      <c r="A611" s="27"/>
      <c r="B611" s="27"/>
      <c r="G611" s="27"/>
      <c r="M611" s="27"/>
    </row>
    <row r="612" spans="1:13" ht="12.75" customHeight="1">
      <c r="A612" s="27"/>
      <c r="B612" s="27"/>
      <c r="G612" s="27"/>
      <c r="M612" s="27"/>
    </row>
    <row r="613" spans="1:13" ht="12.75" customHeight="1">
      <c r="A613" s="27"/>
      <c r="B613" s="27"/>
      <c r="G613" s="27"/>
      <c r="M613" s="27"/>
    </row>
    <row r="614" spans="1:13" ht="12.75" customHeight="1">
      <c r="A614" s="27"/>
      <c r="B614" s="27"/>
      <c r="G614" s="27"/>
      <c r="M614" s="27"/>
    </row>
    <row r="615" spans="1:13" ht="12.75" customHeight="1">
      <c r="A615" s="27"/>
      <c r="B615" s="27"/>
      <c r="G615" s="27"/>
      <c r="M615" s="27"/>
    </row>
    <row r="616" spans="1:13" ht="12.75" customHeight="1">
      <c r="A616" s="27"/>
      <c r="B616" s="27"/>
      <c r="G616" s="27"/>
      <c r="M616" s="27"/>
    </row>
    <row r="617" spans="1:13" ht="12.75" customHeight="1">
      <c r="A617" s="27"/>
      <c r="B617" s="27"/>
      <c r="G617" s="27"/>
      <c r="M617" s="27"/>
    </row>
    <row r="618" spans="1:13" ht="12.75" customHeight="1">
      <c r="A618" s="27"/>
      <c r="B618" s="27"/>
      <c r="G618" s="27"/>
      <c r="M618" s="27"/>
    </row>
    <row r="619" spans="1:13" ht="12.75" customHeight="1">
      <c r="A619" s="27"/>
      <c r="B619" s="27"/>
      <c r="G619" s="27"/>
      <c r="M619" s="27"/>
    </row>
    <row r="620" spans="1:13" ht="12.75" customHeight="1">
      <c r="A620" s="27"/>
      <c r="B620" s="27"/>
      <c r="G620" s="27"/>
      <c r="M620" s="27"/>
    </row>
    <row r="621" spans="1:13" ht="12.75" customHeight="1">
      <c r="A621" s="27"/>
      <c r="B621" s="27"/>
      <c r="G621" s="27"/>
      <c r="M621" s="27"/>
    </row>
    <row r="622" spans="1:13" ht="12.75" customHeight="1">
      <c r="A622" s="27"/>
      <c r="B622" s="27"/>
      <c r="G622" s="27"/>
      <c r="M622" s="27"/>
    </row>
    <row r="623" spans="1:13" ht="12.75" customHeight="1">
      <c r="A623" s="27"/>
      <c r="B623" s="27"/>
      <c r="G623" s="27"/>
      <c r="M623" s="27"/>
    </row>
    <row r="624" spans="1:13" ht="12.75" customHeight="1">
      <c r="A624" s="27"/>
      <c r="B624" s="27"/>
      <c r="G624" s="27"/>
      <c r="M624" s="27"/>
    </row>
    <row r="625" spans="1:13" ht="12.75" customHeight="1">
      <c r="A625" s="27"/>
      <c r="B625" s="27"/>
      <c r="G625" s="27"/>
      <c r="M625" s="27"/>
    </row>
    <row r="626" spans="1:13" ht="12.75" customHeight="1">
      <c r="A626" s="27"/>
      <c r="B626" s="27"/>
      <c r="G626" s="27"/>
      <c r="M626" s="27"/>
    </row>
    <row r="627" spans="1:13" ht="12.75" customHeight="1">
      <c r="A627" s="27"/>
      <c r="B627" s="27"/>
      <c r="G627" s="27"/>
      <c r="M627" s="27"/>
    </row>
    <row r="628" spans="1:13" ht="12.75" customHeight="1">
      <c r="A628" s="27"/>
      <c r="B628" s="27"/>
      <c r="G628" s="27"/>
      <c r="M628" s="27"/>
    </row>
    <row r="629" spans="1:13" ht="12.75" customHeight="1">
      <c r="A629" s="27"/>
      <c r="B629" s="27"/>
      <c r="G629" s="27"/>
      <c r="M629" s="27"/>
    </row>
    <row r="630" spans="1:13" ht="12.75" customHeight="1">
      <c r="A630" s="27"/>
      <c r="B630" s="27"/>
      <c r="G630" s="27"/>
      <c r="M630" s="27"/>
    </row>
    <row r="631" spans="1:13" ht="12.75" customHeight="1">
      <c r="A631" s="27"/>
      <c r="B631" s="27"/>
      <c r="G631" s="27"/>
      <c r="M631" s="27"/>
    </row>
    <row r="632" spans="1:13" ht="12.75" customHeight="1">
      <c r="A632" s="27"/>
      <c r="B632" s="27"/>
      <c r="G632" s="27"/>
      <c r="M632" s="27"/>
    </row>
    <row r="633" spans="1:13" ht="12.75" customHeight="1">
      <c r="A633" s="27"/>
      <c r="B633" s="27"/>
      <c r="G633" s="27"/>
      <c r="M633" s="27"/>
    </row>
    <row r="634" spans="1:13" ht="12.75" customHeight="1">
      <c r="A634" s="27"/>
      <c r="B634" s="27"/>
      <c r="G634" s="27"/>
      <c r="M634" s="27"/>
    </row>
    <row r="635" spans="1:13" ht="12.75" customHeight="1">
      <c r="A635" s="27"/>
      <c r="B635" s="27"/>
      <c r="G635" s="27"/>
      <c r="M635" s="27"/>
    </row>
    <row r="636" spans="1:13" ht="12.75" customHeight="1">
      <c r="A636" s="27"/>
      <c r="B636" s="27"/>
      <c r="G636" s="27"/>
      <c r="M636" s="27"/>
    </row>
    <row r="637" spans="1:13" ht="12.75" customHeight="1">
      <c r="A637" s="27"/>
      <c r="B637" s="27"/>
      <c r="G637" s="27"/>
      <c r="M637" s="27"/>
    </row>
    <row r="638" spans="1:13" ht="12.75" customHeight="1">
      <c r="A638" s="27"/>
      <c r="B638" s="27"/>
      <c r="G638" s="27"/>
      <c r="M638" s="27"/>
    </row>
    <row r="639" spans="1:13" ht="12.75" customHeight="1">
      <c r="A639" s="27"/>
      <c r="B639" s="27"/>
      <c r="G639" s="27"/>
      <c r="M639" s="27"/>
    </row>
    <row r="640" spans="1:13" ht="12.75" customHeight="1">
      <c r="A640" s="27"/>
      <c r="B640" s="27"/>
      <c r="G640" s="27"/>
      <c r="M640" s="27"/>
    </row>
    <row r="641" spans="1:13" ht="12.75" customHeight="1">
      <c r="A641" s="27"/>
      <c r="B641" s="27"/>
      <c r="G641" s="27"/>
      <c r="M641" s="27"/>
    </row>
    <row r="642" spans="1:13" ht="12.75" customHeight="1">
      <c r="A642" s="27"/>
      <c r="B642" s="27"/>
      <c r="G642" s="27"/>
      <c r="M642" s="27"/>
    </row>
    <row r="643" spans="1:13" ht="12.75" customHeight="1">
      <c r="A643" s="27"/>
      <c r="B643" s="27"/>
      <c r="G643" s="27"/>
      <c r="M643" s="27"/>
    </row>
    <row r="644" spans="1:13" ht="12.75" customHeight="1">
      <c r="A644" s="27"/>
      <c r="B644" s="27"/>
      <c r="G644" s="27"/>
      <c r="M644" s="27"/>
    </row>
    <row r="645" spans="1:13" ht="12.75" customHeight="1">
      <c r="A645" s="27"/>
      <c r="B645" s="27"/>
      <c r="G645" s="27"/>
      <c r="M645" s="27"/>
    </row>
    <row r="646" spans="1:13" ht="12.75" customHeight="1">
      <c r="A646" s="27"/>
      <c r="B646" s="27"/>
      <c r="G646" s="27"/>
      <c r="M646" s="27"/>
    </row>
    <row r="647" spans="1:13" ht="12.75" customHeight="1">
      <c r="A647" s="27"/>
      <c r="B647" s="27"/>
      <c r="G647" s="27"/>
      <c r="M647" s="27"/>
    </row>
    <row r="648" spans="1:13" ht="12.75" customHeight="1">
      <c r="A648" s="27"/>
      <c r="B648" s="27"/>
      <c r="G648" s="27"/>
      <c r="M648" s="27"/>
    </row>
    <row r="649" spans="1:13" ht="12.75" customHeight="1">
      <c r="A649" s="27"/>
      <c r="B649" s="27"/>
      <c r="G649" s="27"/>
      <c r="M649" s="27"/>
    </row>
    <row r="650" spans="1:13" ht="12.75" customHeight="1">
      <c r="A650" s="27"/>
      <c r="B650" s="27"/>
      <c r="G650" s="27"/>
      <c r="M650" s="27"/>
    </row>
    <row r="651" spans="1:13" ht="12.75" customHeight="1">
      <c r="A651" s="27"/>
      <c r="B651" s="27"/>
      <c r="G651" s="27"/>
      <c r="M651" s="27"/>
    </row>
    <row r="652" spans="1:13" ht="12.75" customHeight="1">
      <c r="A652" s="27"/>
      <c r="B652" s="27"/>
      <c r="G652" s="27"/>
      <c r="M652" s="27"/>
    </row>
    <row r="653" spans="1:13" ht="12.75" customHeight="1">
      <c r="A653" s="27"/>
      <c r="B653" s="27"/>
      <c r="G653" s="27"/>
      <c r="M653" s="27"/>
    </row>
    <row r="654" spans="1:13" ht="12.75" customHeight="1">
      <c r="A654" s="27"/>
      <c r="B654" s="27"/>
      <c r="G654" s="27"/>
      <c r="M654" s="27"/>
    </row>
    <row r="655" spans="1:13" ht="12.75" customHeight="1">
      <c r="A655" s="27"/>
      <c r="B655" s="27"/>
      <c r="G655" s="27"/>
      <c r="M655" s="27"/>
    </row>
    <row r="656" spans="1:13" ht="12.75" customHeight="1">
      <c r="A656" s="27"/>
      <c r="B656" s="27"/>
      <c r="G656" s="27"/>
      <c r="M656" s="27"/>
    </row>
    <row r="657" spans="1:13" ht="12.75" customHeight="1">
      <c r="A657" s="27"/>
      <c r="B657" s="27"/>
      <c r="G657" s="27"/>
      <c r="M657" s="27"/>
    </row>
    <row r="658" spans="1:13" ht="12.75" customHeight="1">
      <c r="A658" s="27"/>
      <c r="B658" s="27"/>
      <c r="G658" s="27"/>
      <c r="M658" s="27"/>
    </row>
    <row r="659" spans="1:13" ht="12.75" customHeight="1">
      <c r="A659" s="27"/>
      <c r="B659" s="27"/>
      <c r="G659" s="27"/>
      <c r="M659" s="27"/>
    </row>
    <row r="660" spans="1:13" ht="12.75" customHeight="1">
      <c r="A660" s="27"/>
      <c r="B660" s="27"/>
      <c r="G660" s="27"/>
      <c r="M660" s="27"/>
    </row>
    <row r="661" spans="1:13" ht="12.75" customHeight="1">
      <c r="A661" s="27"/>
      <c r="B661" s="27"/>
      <c r="G661" s="27"/>
      <c r="M661" s="27"/>
    </row>
    <row r="662" spans="1:13" ht="12.75" customHeight="1">
      <c r="A662" s="27"/>
      <c r="B662" s="27"/>
      <c r="G662" s="27"/>
      <c r="M662" s="27"/>
    </row>
    <row r="663" spans="1:13" ht="12.75" customHeight="1">
      <c r="A663" s="27"/>
      <c r="B663" s="27"/>
      <c r="G663" s="27"/>
      <c r="M663" s="27"/>
    </row>
    <row r="664" spans="1:13" ht="12.75" customHeight="1">
      <c r="A664" s="27"/>
      <c r="B664" s="27"/>
      <c r="G664" s="27"/>
      <c r="M664" s="27"/>
    </row>
    <row r="665" spans="1:13" ht="12.75" customHeight="1">
      <c r="A665" s="27"/>
      <c r="B665" s="27"/>
      <c r="G665" s="27"/>
      <c r="M665" s="27"/>
    </row>
    <row r="666" spans="1:13" ht="12.75" customHeight="1">
      <c r="A666" s="27"/>
      <c r="B666" s="27"/>
      <c r="G666" s="27"/>
      <c r="M666" s="27"/>
    </row>
    <row r="667" spans="1:13" ht="12.75" customHeight="1">
      <c r="A667" s="27"/>
      <c r="B667" s="27"/>
      <c r="G667" s="27"/>
      <c r="M667" s="27"/>
    </row>
    <row r="668" spans="1:13" ht="12.75" customHeight="1">
      <c r="A668" s="27"/>
      <c r="B668" s="27"/>
      <c r="G668" s="27"/>
      <c r="M668" s="27"/>
    </row>
    <row r="669" spans="1:13" ht="12.75" customHeight="1">
      <c r="A669" s="27"/>
      <c r="B669" s="27"/>
      <c r="G669" s="27"/>
      <c r="M669" s="27"/>
    </row>
    <row r="670" spans="1:13" ht="12.75" customHeight="1">
      <c r="A670" s="27"/>
      <c r="B670" s="27"/>
      <c r="G670" s="27"/>
      <c r="M670" s="27"/>
    </row>
    <row r="671" spans="1:13" ht="12.75" customHeight="1">
      <c r="A671" s="27"/>
      <c r="B671" s="27"/>
      <c r="G671" s="27"/>
      <c r="M671" s="27"/>
    </row>
    <row r="672" spans="1:13" ht="12.75" customHeight="1">
      <c r="A672" s="27"/>
      <c r="B672" s="27"/>
      <c r="G672" s="27"/>
      <c r="M672" s="27"/>
    </row>
    <row r="673" spans="1:13" ht="12.75" customHeight="1">
      <c r="A673" s="27"/>
      <c r="B673" s="27"/>
      <c r="G673" s="27"/>
      <c r="M673" s="27"/>
    </row>
    <row r="674" spans="1:13" ht="12.75" customHeight="1">
      <c r="A674" s="27"/>
      <c r="B674" s="27"/>
      <c r="G674" s="27"/>
      <c r="M674" s="27"/>
    </row>
    <row r="675" spans="1:13" ht="12.75" customHeight="1">
      <c r="A675" s="27"/>
      <c r="B675" s="27"/>
      <c r="G675" s="27"/>
      <c r="M675" s="27"/>
    </row>
    <row r="676" spans="1:13" ht="12.75" customHeight="1">
      <c r="A676" s="27"/>
      <c r="B676" s="27"/>
      <c r="G676" s="27"/>
      <c r="M676" s="27"/>
    </row>
    <row r="677" spans="1:13" ht="12.75" customHeight="1">
      <c r="A677" s="27"/>
      <c r="B677" s="27"/>
      <c r="G677" s="27"/>
      <c r="M677" s="27"/>
    </row>
    <row r="678" spans="1:13" ht="12.75" customHeight="1">
      <c r="A678" s="27"/>
      <c r="B678" s="27"/>
      <c r="G678" s="27"/>
      <c r="M678" s="27"/>
    </row>
  </sheetData>
  <sheetProtection/>
  <mergeCells count="126">
    <mergeCell ref="C188:K188"/>
    <mergeCell ref="C468:K468"/>
    <mergeCell ref="C149:K149"/>
    <mergeCell ref="C156:K156"/>
    <mergeCell ref="C441:K441"/>
    <mergeCell ref="C482:K482"/>
    <mergeCell ref="C160:K160"/>
    <mergeCell ref="C365:K365"/>
    <mergeCell ref="C349:K349"/>
    <mergeCell ref="C419:K419"/>
    <mergeCell ref="C374:K374"/>
    <mergeCell ref="C530:K530"/>
    <mergeCell ref="C253:K253"/>
    <mergeCell ref="C499:K499"/>
    <mergeCell ref="C435:K435"/>
    <mergeCell ref="C438:K438"/>
    <mergeCell ref="E487:F487"/>
    <mergeCell ref="C516:K516"/>
    <mergeCell ref="C512:K512"/>
    <mergeCell ref="C505:K505"/>
    <mergeCell ref="C371:K371"/>
    <mergeCell ref="A1:C1"/>
    <mergeCell ref="C547:K547"/>
    <mergeCell ref="C520:K520"/>
    <mergeCell ref="C141:K141"/>
    <mergeCell ref="C526:K526"/>
    <mergeCell ref="C524:K524"/>
    <mergeCell ref="C368:K368"/>
    <mergeCell ref="C210:K210"/>
    <mergeCell ref="C389:K389"/>
    <mergeCell ref="C392:K392"/>
    <mergeCell ref="C321:K321"/>
    <mergeCell ref="C555:K555"/>
    <mergeCell ref="C543:K543"/>
    <mergeCell ref="C539:K539"/>
    <mergeCell ref="C535:K535"/>
    <mergeCell ref="G532:H533"/>
    <mergeCell ref="C551:K551"/>
    <mergeCell ref="E79:F79"/>
    <mergeCell ref="C174:K174"/>
    <mergeCell ref="C432:K432"/>
    <mergeCell ref="C231:K231"/>
    <mergeCell ref="C139:K139"/>
    <mergeCell ref="C362:K362"/>
    <mergeCell ref="C359:K359"/>
    <mergeCell ref="E145:F145"/>
    <mergeCell ref="C204:K204"/>
    <mergeCell ref="A2:F2"/>
    <mergeCell ref="A3:F5"/>
    <mergeCell ref="A6:E6"/>
    <mergeCell ref="A7:E7"/>
    <mergeCell ref="C182:K182"/>
    <mergeCell ref="C170:K170"/>
    <mergeCell ref="C72:K72"/>
    <mergeCell ref="E177:F177"/>
    <mergeCell ref="E178:F178"/>
    <mergeCell ref="C142:K142"/>
    <mergeCell ref="C166:K166"/>
    <mergeCell ref="C67:K67"/>
    <mergeCell ref="C76:K76"/>
    <mergeCell ref="C116:K116"/>
    <mergeCell ref="C112:K112"/>
    <mergeCell ref="C356:K356"/>
    <mergeCell ref="C223:K223"/>
    <mergeCell ref="C227:K227"/>
    <mergeCell ref="C250:K250"/>
    <mergeCell ref="C107:K107"/>
    <mergeCell ref="C198:K198"/>
    <mergeCell ref="E192:F192"/>
    <mergeCell ref="E216:F216"/>
    <mergeCell ref="C413:K413"/>
    <mergeCell ref="C416:K416"/>
    <mergeCell ref="C377:K377"/>
    <mergeCell ref="C380:K380"/>
    <mergeCell ref="C383:K383"/>
    <mergeCell ref="C386:K386"/>
    <mergeCell ref="G247:H248"/>
    <mergeCell ref="C463:K463"/>
    <mergeCell ref="C395:K395"/>
    <mergeCell ref="C398:K398"/>
    <mergeCell ref="C491:K491"/>
    <mergeCell ref="H399:I400"/>
    <mergeCell ref="C401:K401"/>
    <mergeCell ref="C404:K404"/>
    <mergeCell ref="C407:K407"/>
    <mergeCell ref="C410:K410"/>
    <mergeCell ref="C95:K95"/>
    <mergeCell ref="C90:K90"/>
    <mergeCell ref="C99:K99"/>
    <mergeCell ref="E474:F474"/>
    <mergeCell ref="E475:F475"/>
    <mergeCell ref="C162:K162"/>
    <mergeCell ref="E191:F191"/>
    <mergeCell ref="C237:K237"/>
    <mergeCell ref="C273:K273"/>
    <mergeCell ref="C318:K318"/>
    <mergeCell ref="C479:K479"/>
    <mergeCell ref="C306:K306"/>
    <mergeCell ref="C309:K309"/>
    <mergeCell ref="C312:K312"/>
    <mergeCell ref="C315:K315"/>
    <mergeCell ref="E507:F507"/>
    <mergeCell ref="C327:K327"/>
    <mergeCell ref="H329:I330"/>
    <mergeCell ref="C331:K331"/>
    <mergeCell ref="C334:K334"/>
    <mergeCell ref="E508:F508"/>
    <mergeCell ref="C285:K285"/>
    <mergeCell ref="C288:K288"/>
    <mergeCell ref="C291:K291"/>
    <mergeCell ref="C294:K294"/>
    <mergeCell ref="C297:K297"/>
    <mergeCell ref="C300:K300"/>
    <mergeCell ref="C303:K303"/>
    <mergeCell ref="C470:K470"/>
    <mergeCell ref="C324:K324"/>
    <mergeCell ref="C241:K241"/>
    <mergeCell ref="C337:K337"/>
    <mergeCell ref="C267:K267"/>
    <mergeCell ref="C261:K261"/>
    <mergeCell ref="E454:F454"/>
    <mergeCell ref="E455:F455"/>
    <mergeCell ref="C340:K340"/>
    <mergeCell ref="C343:K343"/>
    <mergeCell ref="C346:K346"/>
    <mergeCell ref="C453:K453"/>
  </mergeCells>
  <printOptions/>
  <pageMargins left="0.25" right="0.25" top="0.75" bottom="0.75" header="0.3" footer="0.3"/>
  <pageSetup cellComments="asDisplayed" fitToHeight="20"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tlucas</dc:creator>
  <cp:keywords/>
  <dc:description/>
  <cp:lastModifiedBy>Amy Sanders</cp:lastModifiedBy>
  <cp:lastPrinted>2020-12-01T19:36:03Z</cp:lastPrinted>
  <dcterms:created xsi:type="dcterms:W3CDTF">2004-02-27T16:07:08Z</dcterms:created>
  <dcterms:modified xsi:type="dcterms:W3CDTF">2020-12-02T21:12:59Z</dcterms:modified>
  <cp:category/>
  <cp:version/>
  <cp:contentType/>
  <cp:contentStatus/>
</cp:coreProperties>
</file>