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Sheet1" sheetId="1" r:id="rId1"/>
    <sheet name="Sheet2" sheetId="2" r:id="rId2"/>
    <sheet name="Sheet3" sheetId="3" r:id="rId3"/>
  </sheets>
  <definedNames>
    <definedName name="_xlnm.Print_Area" localSheetId="0">'Sheet1'!$A$1:$W$166</definedName>
  </definedNames>
  <calcPr fullCalcOnLoad="1"/>
</workbook>
</file>

<file path=xl/sharedStrings.xml><?xml version="1.0" encoding="utf-8"?>
<sst xmlns="http://schemas.openxmlformats.org/spreadsheetml/2006/main" count="368" uniqueCount="179">
  <si>
    <t>1.</t>
  </si>
  <si>
    <t>2.</t>
  </si>
  <si>
    <t>3.</t>
  </si>
  <si>
    <t>4.</t>
  </si>
  <si>
    <t>5.</t>
  </si>
  <si>
    <t>a.</t>
  </si>
  <si>
    <t>b.</t>
  </si>
  <si>
    <t>c.</t>
  </si>
  <si>
    <t>d.</t>
  </si>
  <si>
    <t>e.</t>
  </si>
  <si>
    <t>f.</t>
  </si>
  <si>
    <t>g.</t>
  </si>
  <si>
    <t>PLAN OF SCHOOL ORGANIZATION</t>
  </si>
  <si>
    <t>Current Plan</t>
  </si>
  <si>
    <t>Long Range Plan</t>
  </si>
  <si>
    <t>SCHOOL CENTERS</t>
  </si>
  <si>
    <t>Status</t>
  </si>
  <si>
    <t>Organization</t>
  </si>
  <si>
    <t>Secondary</t>
  </si>
  <si>
    <t xml:space="preserve">Permanent </t>
  </si>
  <si>
    <t>9-12 Center</t>
  </si>
  <si>
    <t>Middle</t>
  </si>
  <si>
    <t>Elementary</t>
  </si>
  <si>
    <t>sf.</t>
  </si>
  <si>
    <t>Construct:</t>
  </si>
  <si>
    <t>administrative areas, auditoriums, and gymnasiums.</t>
  </si>
  <si>
    <t>2c.</t>
  </si>
  <si>
    <t>CAPITAL CONSTRUCTION PRIORITIES (Regardless of Schedule)</t>
  </si>
  <si>
    <t>Estimated Costs of these projects will not be included in the FACILITY NEEDS ASSESSMENT TOTAL.</t>
  </si>
  <si>
    <r>
      <t>Major renovation/additions of educational facilities;</t>
    </r>
    <r>
      <rPr>
        <sz val="8"/>
        <rFont val="Times New Roman"/>
        <family val="1"/>
      </rPr>
      <t xml:space="preserve"> including expansions, kitchens, cafeterias, libraries, </t>
    </r>
  </si>
  <si>
    <r>
      <t>Management support areas;</t>
    </r>
    <r>
      <rPr>
        <sz val="8"/>
        <rFont val="Times New Roman"/>
        <family val="1"/>
      </rPr>
      <t xml:space="preserve"> Construct, acquisition, or renovation of central offices, bus garages, or central stores</t>
    </r>
  </si>
  <si>
    <r>
      <t>Discretionary Construction Projects;</t>
    </r>
    <r>
      <rPr>
        <sz val="8"/>
        <rFont val="Times New Roman"/>
        <family val="1"/>
      </rPr>
      <t xml:space="preserve"> Functional Centers; Improvements by new construction or renovation. </t>
    </r>
  </si>
  <si>
    <t>Media Center Addition</t>
  </si>
  <si>
    <t>Transitional</t>
  </si>
  <si>
    <t>DISTRICT NEED</t>
  </si>
  <si>
    <t>PS-5 Center</t>
  </si>
  <si>
    <t>1c.</t>
  </si>
  <si>
    <t>CAPITAL CONSTRUCTION PRIORITIES (Schedule within the 2016-2018 Biennium)</t>
  </si>
  <si>
    <t>CAPITAL CONSTRUCTION PRIORITIES (Schedule after the 2018 Biennium)</t>
  </si>
  <si>
    <r>
      <t>1.</t>
    </r>
    <r>
      <rPr>
        <sz val="7"/>
        <color indexed="56"/>
        <rFont val="Times New Roman"/>
        <family val="1"/>
      </rPr>
      <t xml:space="preserve">     </t>
    </r>
    <r>
      <rPr>
        <sz val="10"/>
        <color indexed="56"/>
        <rFont val="Arial"/>
        <family val="2"/>
      </rPr>
      <t>Addition of HVAC to the High School Gymnasium – 20,000 SF @ $40 / SF = $800,000</t>
    </r>
  </si>
  <si>
    <r>
      <t>2.</t>
    </r>
    <r>
      <rPr>
        <sz val="7"/>
        <color indexed="56"/>
        <rFont val="Times New Roman"/>
        <family val="1"/>
      </rPr>
      <t xml:space="preserve">     </t>
    </r>
    <r>
      <rPr>
        <sz val="10"/>
        <color indexed="56"/>
        <rFont val="Arial"/>
        <family val="2"/>
      </rPr>
      <t>Replacement of one (1) of the HVAC Chillers at the High School – 135 Tons @ $1,000 / Ton = $135,000</t>
    </r>
  </si>
  <si>
    <r>
      <t>3.</t>
    </r>
    <r>
      <rPr>
        <sz val="7"/>
        <color indexed="56"/>
        <rFont val="Times New Roman"/>
        <family val="1"/>
      </rPr>
      <t xml:space="preserve">     </t>
    </r>
    <r>
      <rPr>
        <sz val="10"/>
        <color indexed="56"/>
        <rFont val="Arial"/>
        <family val="2"/>
      </rPr>
      <t>Installation of DDC Controls at the High School – 160,000 SF @ $2 / SF = $320,000</t>
    </r>
  </si>
  <si>
    <t>PS-5, 6-8, 9-12</t>
  </si>
  <si>
    <t>Central Hardin High School</t>
  </si>
  <si>
    <t>North Hardin High School</t>
  </si>
  <si>
    <t>John Hardin High School</t>
  </si>
  <si>
    <t>7-12 Center</t>
  </si>
  <si>
    <t>Bluegrass Middle School</t>
  </si>
  <si>
    <t>East Hardin Middle School</t>
  </si>
  <si>
    <t>James T. Alton Middle School</t>
  </si>
  <si>
    <t>North Middle School</t>
  </si>
  <si>
    <t>West Hardin Middle School</t>
  </si>
  <si>
    <t>6-8 Center</t>
  </si>
  <si>
    <t>h.</t>
  </si>
  <si>
    <t>i.</t>
  </si>
  <si>
    <t>j.</t>
  </si>
  <si>
    <t>k.</t>
  </si>
  <si>
    <t>l.</t>
  </si>
  <si>
    <t>m.</t>
  </si>
  <si>
    <t>n.</t>
  </si>
  <si>
    <t>Creekside Elementary School</t>
  </si>
  <si>
    <t>Howevalley Elementary School</t>
  </si>
  <si>
    <t>Lakewood Elementary School</t>
  </si>
  <si>
    <t>Lincoln Trail Elementary School</t>
  </si>
  <si>
    <t>Meadow View Elementary School</t>
  </si>
  <si>
    <t>New Highland Elementary School</t>
  </si>
  <si>
    <t>North Park Elementary School</t>
  </si>
  <si>
    <t>Radcliff Elementary School</t>
  </si>
  <si>
    <t>Rineyville Elementary School</t>
  </si>
  <si>
    <t>Vine Grove Elementary School</t>
  </si>
  <si>
    <t>Woodland Elementary School</t>
  </si>
  <si>
    <t>Heartland Elementary School</t>
  </si>
  <si>
    <t>North Park Elementary</t>
  </si>
  <si>
    <t>Band Room Addition</t>
  </si>
  <si>
    <t>Family Resource</t>
  </si>
  <si>
    <t>Resource Rooms</t>
  </si>
  <si>
    <t>Kitchen Addition</t>
  </si>
  <si>
    <t>Auditorium Addition</t>
  </si>
  <si>
    <t>Aquatic Center</t>
  </si>
  <si>
    <t>New pool facility for the entire district for use by all of the district's swim teams.</t>
  </si>
  <si>
    <t>Athletic Upgrades</t>
  </si>
  <si>
    <t xml:space="preserve">Tennis Court Surfacing and Lighting </t>
  </si>
  <si>
    <t>Central Bus Garage</t>
  </si>
  <si>
    <t>Central Office Annex Facility (Unrenovated portion)</t>
  </si>
  <si>
    <t>Food Service/Building Grounds Support Services</t>
  </si>
  <si>
    <t>Major Renovation to include;  roof replacement, ADA access and code compliance, site improvements, asphalt paving, additional warehouse space.</t>
  </si>
  <si>
    <t>Central Office</t>
  </si>
  <si>
    <t>Major Renovation to include:  HVAC replacement, roof, electric, plumbing, technology upgrades, security upgrades</t>
  </si>
  <si>
    <t>7.</t>
  </si>
  <si>
    <t>James. T. Alton Middle School</t>
  </si>
  <si>
    <t xml:space="preserve">Meadow View Elementary School    </t>
  </si>
  <si>
    <t>Cafeteria Addition</t>
  </si>
  <si>
    <t xml:space="preserve">New Highland Elementary School    </t>
  </si>
  <si>
    <t>Freshman Wing Only - Major Renovation to include; windows, doors, frames and hardware, interior finishes and accessories, electric, plumbing, ADA, fire alarm, suppression and annunciation.</t>
  </si>
  <si>
    <t>6.</t>
  </si>
  <si>
    <t>College View (Alt Ed)</t>
  </si>
  <si>
    <t>000/600</t>
  </si>
  <si>
    <t>New multi-purpose athletics building</t>
  </si>
  <si>
    <t>HARDIN SCHOOLS DISTRICT FACILITY PLAN</t>
  </si>
  <si>
    <t>Standard Classrooms</t>
  </si>
  <si>
    <t>Spec. Educ. Res.</t>
  </si>
  <si>
    <t>Spec. Educ. Self-Contained</t>
  </si>
  <si>
    <t>Science Classrooms</t>
  </si>
  <si>
    <t>Computer Classroom</t>
  </si>
  <si>
    <t>Spec. Educ. Resource</t>
  </si>
  <si>
    <t>Science Classroom</t>
  </si>
  <si>
    <t>Youth Services Area</t>
  </si>
  <si>
    <t>P. E. Gym</t>
  </si>
  <si>
    <t>Music Classroom</t>
  </si>
  <si>
    <t>G.C. Burkhead Elementary School</t>
  </si>
  <si>
    <t>PS-K Center</t>
  </si>
  <si>
    <t>1-5 Center</t>
  </si>
  <si>
    <r>
      <t xml:space="preserve">Major Renovation to the 1966, 1969, and 1985 portions of the building to include; Windows, doors, frames and hardware, roof replacement, interior finishes and accessories, electric, plumbing, ADA access, fire alarm, suppression and annunciation, site improvements, security upgrades, &amp; freshman wing HVAC, cafeteria and kitchen renovation, with internal program reconfiguration to meet KDE model program for a 2000 student high school </t>
    </r>
    <r>
      <rPr>
        <i/>
        <sz val="10"/>
        <rFont val="Times New Roman"/>
        <family val="1"/>
      </rPr>
      <t xml:space="preserve">The 1995 portion of the building to include; life safety and security upgrades, HVAC replacement, ADA upgrade and roof replacement. </t>
    </r>
  </si>
  <si>
    <t>College View Alternative School</t>
  </si>
  <si>
    <r>
      <t xml:space="preserve">Major Renovation to the 1967, 1968 and 1971 portions of the building to include; HVAC Replacement, windows, doors, frames and hardware, roof replacement, interior finishes and accessories, electric, plumbing, ADA access, fire alarm, suppression and annunciation, site improvement, security upgrades, asphalt paving. </t>
    </r>
    <r>
      <rPr>
        <i/>
        <sz val="10"/>
        <rFont val="Times New Roman"/>
        <family val="1"/>
      </rPr>
      <t xml:space="preserve">The 1992 portion of the building to include; life safety and security upgrades, HVAC replacement, ADA upgrade and roof replacement. </t>
    </r>
  </si>
  <si>
    <t>Major renovation to include: ADA compliance, Life Safety, Lighting and Mechanical.</t>
  </si>
  <si>
    <t xml:space="preserve">Transitional </t>
  </si>
  <si>
    <t>to become a</t>
  </si>
  <si>
    <r>
      <t>6</t>
    </r>
    <r>
      <rPr>
        <b/>
        <sz val="10"/>
        <color indexed="8"/>
        <rFont val="Times New Roman"/>
        <family val="1"/>
      </rPr>
      <t>-</t>
    </r>
    <r>
      <rPr>
        <sz val="10"/>
        <color indexed="8"/>
        <rFont val="Times New Roman"/>
        <family val="1"/>
      </rPr>
      <t>8 Center</t>
    </r>
  </si>
  <si>
    <r>
      <t>Major renovation/additions of educational facilities;</t>
    </r>
    <r>
      <rPr>
        <sz val="8"/>
        <color indexed="8"/>
        <rFont val="Times New Roman"/>
        <family val="1"/>
      </rPr>
      <t xml:space="preserve"> including expansions, kitchens, cafeterias, libraries, </t>
    </r>
  </si>
  <si>
    <r>
      <t xml:space="preserve">Major Renovation to the 1972 and 1973 portions of the building to include; doors, frames and hardware, windows, roof replacement, interior finishes and accessories, electric, plumbing, ADA access, fire alarm, suppression and annunciation, interior walls, site improvements, security upgrades, with internal program reconfiguration to meet KDE model program for a </t>
    </r>
    <r>
      <rPr>
        <sz val="10"/>
        <rFont val="Times New Roman"/>
        <family val="1"/>
      </rPr>
      <t xml:space="preserve">elementary school. </t>
    </r>
    <r>
      <rPr>
        <i/>
        <sz val="10"/>
        <rFont val="Times New Roman"/>
        <family val="1"/>
      </rPr>
      <t xml:space="preserve">The 1992 portion of the building to include; life safety and security upgrades, HVAC replacement, ADA upgrade and roof replacement. </t>
    </r>
  </si>
  <si>
    <r>
      <t xml:space="preserve">Major Renovation to include; roof replacement, fire protection and annunciation systems, ADA accessibility, security upgrades, with internal program reconfiguration to meet KDE model program for a </t>
    </r>
    <r>
      <rPr>
        <sz val="10"/>
        <rFont val="Times New Roman"/>
        <family val="1"/>
      </rPr>
      <t>middle school.</t>
    </r>
  </si>
  <si>
    <r>
      <t xml:space="preserve">Major Renovation to include; partial roof replacement, fire alarm, suppression and annunciation ADA accessibility, security upgrades, with internal program reconfiguration to meet KDE model program for a </t>
    </r>
    <r>
      <rPr>
        <sz val="10"/>
        <rFont val="Times New Roman"/>
        <family val="1"/>
      </rPr>
      <t>middle school.</t>
    </r>
  </si>
  <si>
    <r>
      <t xml:space="preserve">Major Renovation to include;  interior finishes &amp; accessories, windows, doors, frames and hardware, ADA access, fire alarm, and annunciation, site improvements, asphalt paving, security upgrades, with internal program reconfiguration to meet KDE model program for a </t>
    </r>
    <r>
      <rPr>
        <sz val="10"/>
        <rFont val="Times New Roman"/>
        <family val="1"/>
      </rPr>
      <t>elementary school.</t>
    </r>
  </si>
  <si>
    <r>
      <t xml:space="preserve">Major Renovation to the 1981 portion of the building to include; windows, doors, frames and hardware, roof replacement, interior finishes and accessories, electric, plumbing, ADA access, fire alarm, suppression and annunciation, site improvement, security upgrades, with internal program reconfiguration to meet KDE model program for a </t>
    </r>
    <r>
      <rPr>
        <sz val="10"/>
        <rFont val="Times New Roman"/>
        <family val="1"/>
      </rPr>
      <t xml:space="preserve">elementary school. </t>
    </r>
    <r>
      <rPr>
        <i/>
        <sz val="10"/>
        <rFont val="Times New Roman"/>
        <family val="1"/>
      </rPr>
      <t xml:space="preserve">The 1991 portion of the building to include; life safety and security upgrades, HVAC replacement, ADA upgrade and roof replacement. </t>
    </r>
  </si>
  <si>
    <r>
      <t xml:space="preserve">Major Renovation to include; HVAC Replacement, ADA access, fire alarm, suppression and annunciation, site improvement, security upgrades, with internal program reconfiguration to meet KDE model program for a </t>
    </r>
    <r>
      <rPr>
        <sz val="10"/>
        <rFont val="Times New Roman"/>
        <family val="1"/>
      </rPr>
      <t>elementary school.</t>
    </r>
  </si>
  <si>
    <t>000/800</t>
  </si>
  <si>
    <t>KBE APPROVAL DATE: JUNE 2017</t>
  </si>
  <si>
    <t>NEXT DFP DUE: JUNE 2021</t>
  </si>
  <si>
    <t>DFP REVISIONS</t>
  </si>
  <si>
    <t>BOLD</t>
  </si>
  <si>
    <t>AMEND. NO. 1: FEB 2018</t>
  </si>
  <si>
    <t>Cecilia Valley Middle School</t>
  </si>
  <si>
    <t>Major addition and minor addition to support middle school students, to convert Cecilia Valley Elementary School into an 600 Student capacity 6-8 facility, and to replace West Hardin Middle School.</t>
  </si>
  <si>
    <t>MS Model Program Space</t>
  </si>
  <si>
    <t>Physical Education</t>
  </si>
  <si>
    <t>Local Ident. Career &amp; Tech</t>
  </si>
  <si>
    <t>BOLD &amp; UNDERLINE</t>
  </si>
  <si>
    <r>
      <rPr>
        <strike/>
        <sz val="10"/>
        <color indexed="10"/>
        <rFont val="Times New Roman"/>
        <family val="1"/>
      </rPr>
      <t xml:space="preserve">PS-5, </t>
    </r>
    <r>
      <rPr>
        <b/>
        <strike/>
        <sz val="10"/>
        <color indexed="10"/>
        <rFont val="Times New Roman"/>
        <family val="1"/>
      </rPr>
      <t>PS-8</t>
    </r>
    <r>
      <rPr>
        <strike/>
        <sz val="10"/>
        <color indexed="10"/>
        <rFont val="Times New Roman"/>
        <family val="1"/>
      </rPr>
      <t>, 6-8, 9-12</t>
    </r>
    <r>
      <rPr>
        <sz val="10"/>
        <color indexed="10"/>
        <rFont val="Times New Roman"/>
        <family val="1"/>
      </rPr>
      <t xml:space="preserve"> ; </t>
    </r>
    <r>
      <rPr>
        <b/>
        <u val="single"/>
        <sz val="10"/>
        <color indexed="10"/>
        <rFont val="Times New Roman"/>
        <family val="1"/>
      </rPr>
      <t>PS-5, 1-5, 6-8, 9-12</t>
    </r>
  </si>
  <si>
    <r>
      <rPr>
        <b/>
        <u val="single"/>
        <sz val="10"/>
        <color indexed="10"/>
        <rFont val="Times New Roman"/>
        <family val="1"/>
      </rPr>
      <t>312</t>
    </r>
    <r>
      <rPr>
        <u val="single"/>
        <sz val="10"/>
        <color indexed="10"/>
        <rFont val="Times New Roman"/>
        <family val="1"/>
      </rPr>
      <t>/600</t>
    </r>
  </si>
  <si>
    <t>4 Classrooms &amp; 2 Resource Rooms into 4 Science Classroom/Labs (4,000sf)</t>
  </si>
  <si>
    <t>1 classrooms into 2 Resources Rooms (1,600sf)</t>
  </si>
  <si>
    <t>1 Classroom and 1 Resource Room into a Computer Classroom (971sf)</t>
  </si>
  <si>
    <t>1 Preschool Classroom into an Art Classroom (1,268sf)</t>
  </si>
  <si>
    <t>Renovate 1st Floor</t>
  </si>
  <si>
    <t>Renovate 2nd Floor</t>
  </si>
  <si>
    <t>1 Preschool Classroom into 2-Resource Classrooms (806sf)</t>
  </si>
  <si>
    <t>Elem. Gym to Band Room and Vocal Music Classroom (4,450sf) and Locker Bank</t>
  </si>
  <si>
    <t>AMEND. NO. 2: JUNE 2020</t>
  </si>
  <si>
    <r>
      <rPr>
        <sz val="10"/>
        <color indexed="10"/>
        <rFont val="Times New Roman"/>
        <family val="1"/>
      </rPr>
      <t xml:space="preserve">             </t>
    </r>
    <r>
      <rPr>
        <b/>
        <u val="single"/>
        <sz val="10"/>
        <color indexed="10"/>
        <rFont val="Times New Roman"/>
        <family val="1"/>
      </rPr>
      <t>Cecilia Valley Elementary School to become a</t>
    </r>
  </si>
  <si>
    <r>
      <rPr>
        <b/>
        <u val="single"/>
        <sz val="10"/>
        <color indexed="10"/>
        <rFont val="Times New Roman"/>
        <family val="1"/>
      </rPr>
      <t>419</t>
    </r>
    <r>
      <rPr>
        <sz val="10"/>
        <color indexed="8"/>
        <rFont val="Times New Roman"/>
        <family val="1"/>
      </rPr>
      <t>/600</t>
    </r>
  </si>
  <si>
    <t>Cecilia Valley Elem. (to become a Middle School)</t>
  </si>
  <si>
    <t>000/000</t>
  </si>
  <si>
    <r>
      <rPr>
        <b/>
        <u val="single"/>
        <sz val="10"/>
        <color indexed="10"/>
        <rFont val="Times New Roman"/>
        <family val="1"/>
      </rPr>
      <t>492</t>
    </r>
    <r>
      <rPr>
        <sz val="10"/>
        <color indexed="8"/>
        <rFont val="Times New Roman"/>
        <family val="1"/>
      </rPr>
      <t>/600</t>
    </r>
  </si>
  <si>
    <r>
      <rPr>
        <b/>
        <u val="single"/>
        <sz val="10"/>
        <color indexed="10"/>
        <rFont val="Times New Roman"/>
        <family val="1"/>
      </rPr>
      <t>502</t>
    </r>
    <r>
      <rPr>
        <sz val="10"/>
        <rFont val="Times New Roman"/>
        <family val="1"/>
      </rPr>
      <t>/557</t>
    </r>
  </si>
  <si>
    <r>
      <rPr>
        <b/>
        <u val="single"/>
        <sz val="10"/>
        <color indexed="10"/>
        <rFont val="Times New Roman"/>
        <family val="1"/>
      </rPr>
      <t>2019</t>
    </r>
    <r>
      <rPr>
        <b/>
        <sz val="10"/>
        <rFont val="Times New Roman"/>
        <family val="1"/>
      </rPr>
      <t xml:space="preserve"> Student </t>
    </r>
    <r>
      <rPr>
        <b/>
        <u val="single"/>
        <sz val="10"/>
        <rFont val="TIMES NEW ROMAN"/>
        <family val="1"/>
      </rPr>
      <t xml:space="preserve">Enrollment </t>
    </r>
    <r>
      <rPr>
        <b/>
        <sz val="10"/>
        <rFont val="Times New Roman"/>
        <family val="1"/>
      </rPr>
      <t>Capacity</t>
    </r>
  </si>
  <si>
    <r>
      <rPr>
        <b/>
        <u val="single"/>
        <sz val="10"/>
        <color indexed="10"/>
        <rFont val="Times New Roman"/>
        <family val="1"/>
      </rPr>
      <t>597</t>
    </r>
    <r>
      <rPr>
        <sz val="10"/>
        <color indexed="8"/>
        <rFont val="Times New Roman"/>
        <family val="1"/>
      </rPr>
      <t>/903</t>
    </r>
  </si>
  <si>
    <r>
      <rPr>
        <b/>
        <u val="single"/>
        <sz val="10"/>
        <color indexed="10"/>
        <rFont val="Times New Roman"/>
        <family val="1"/>
      </rPr>
      <t>791</t>
    </r>
    <r>
      <rPr>
        <sz val="10"/>
        <color indexed="8"/>
        <rFont val="Times New Roman"/>
        <family val="1"/>
      </rPr>
      <t>/804</t>
    </r>
  </si>
  <si>
    <r>
      <rPr>
        <b/>
        <u val="single"/>
        <sz val="10"/>
        <color indexed="10"/>
        <rFont val="Times New Roman"/>
        <family val="1"/>
      </rPr>
      <t>755</t>
    </r>
    <r>
      <rPr>
        <sz val="10"/>
        <color indexed="8"/>
        <rFont val="Times New Roman"/>
        <family val="1"/>
      </rPr>
      <t>/616</t>
    </r>
  </si>
  <si>
    <r>
      <rPr>
        <b/>
        <u val="single"/>
        <sz val="10"/>
        <color indexed="10"/>
        <rFont val="Times New Roman"/>
        <family val="1"/>
      </rPr>
      <t>687</t>
    </r>
    <r>
      <rPr>
        <sz val="10"/>
        <color indexed="8"/>
        <rFont val="Times New Roman"/>
        <family val="1"/>
      </rPr>
      <t>/600</t>
    </r>
  </si>
  <si>
    <r>
      <rPr>
        <b/>
        <u val="single"/>
        <sz val="10"/>
        <color indexed="10"/>
        <rFont val="Times New Roman"/>
        <family val="1"/>
      </rPr>
      <t>599</t>
    </r>
    <r>
      <rPr>
        <sz val="10"/>
        <color indexed="8"/>
        <rFont val="Times New Roman"/>
        <family val="1"/>
      </rPr>
      <t>/579</t>
    </r>
  </si>
  <si>
    <r>
      <rPr>
        <b/>
        <u val="single"/>
        <sz val="10"/>
        <color indexed="10"/>
        <rFont val="Times New Roman"/>
        <family val="1"/>
      </rPr>
      <t>745</t>
    </r>
    <r>
      <rPr>
        <sz val="10"/>
        <color indexed="8"/>
        <rFont val="Times New Roman"/>
        <family val="1"/>
      </rPr>
      <t>/750</t>
    </r>
  </si>
  <si>
    <r>
      <rPr>
        <b/>
        <u val="single"/>
        <sz val="10"/>
        <color indexed="10"/>
        <rFont val="Times New Roman"/>
        <family val="1"/>
      </rPr>
      <t>578</t>
    </r>
    <r>
      <rPr>
        <sz val="10"/>
        <color indexed="8"/>
        <rFont val="Times New Roman"/>
        <family val="1"/>
      </rPr>
      <t>/600</t>
    </r>
  </si>
  <si>
    <r>
      <rPr>
        <b/>
        <u val="single"/>
        <sz val="10"/>
        <color indexed="10"/>
        <rFont val="Times New Roman"/>
        <family val="1"/>
      </rPr>
      <t>522</t>
    </r>
    <r>
      <rPr>
        <sz val="10"/>
        <color indexed="8"/>
        <rFont val="Times New Roman"/>
        <family val="1"/>
      </rPr>
      <t>/</t>
    </r>
    <r>
      <rPr>
        <sz val="10"/>
        <rFont val="Times New Roman"/>
        <family val="1"/>
      </rPr>
      <t>500</t>
    </r>
  </si>
  <si>
    <r>
      <rPr>
        <b/>
        <u val="single"/>
        <sz val="10"/>
        <color indexed="10"/>
        <rFont val="Times New Roman"/>
        <family val="1"/>
      </rPr>
      <t>438</t>
    </r>
    <r>
      <rPr>
        <sz val="10"/>
        <color indexed="8"/>
        <rFont val="Times New Roman"/>
        <family val="1"/>
      </rPr>
      <t>/551</t>
    </r>
  </si>
  <si>
    <r>
      <rPr>
        <b/>
        <u val="single"/>
        <sz val="10"/>
        <color indexed="10"/>
        <rFont val="Times New Roman"/>
        <family val="1"/>
      </rPr>
      <t>425</t>
    </r>
    <r>
      <rPr>
        <sz val="10"/>
        <color indexed="8"/>
        <rFont val="Times New Roman"/>
        <family val="1"/>
      </rPr>
      <t>/730</t>
    </r>
  </si>
  <si>
    <r>
      <rPr>
        <b/>
        <u val="single"/>
        <sz val="10"/>
        <color indexed="10"/>
        <rFont val="Times New Roman"/>
        <family val="1"/>
      </rPr>
      <t>479</t>
    </r>
    <r>
      <rPr>
        <sz val="10"/>
        <color indexed="8"/>
        <rFont val="Times New Roman"/>
        <family val="1"/>
      </rPr>
      <t>/500</t>
    </r>
  </si>
  <si>
    <r>
      <rPr>
        <b/>
        <u val="single"/>
        <sz val="10"/>
        <color indexed="10"/>
        <rFont val="Times New Roman"/>
        <family val="1"/>
      </rPr>
      <t>578</t>
    </r>
    <r>
      <rPr>
        <sz val="10"/>
        <color indexed="8"/>
        <rFont val="Times New Roman"/>
        <family val="1"/>
      </rPr>
      <t>/875</t>
    </r>
  </si>
  <si>
    <r>
      <rPr>
        <b/>
        <u val="single"/>
        <sz val="10"/>
        <color indexed="10"/>
        <rFont val="Times New Roman"/>
        <family val="1"/>
      </rPr>
      <t>513</t>
    </r>
    <r>
      <rPr>
        <sz val="10"/>
        <color indexed="8"/>
        <rFont val="Times New Roman"/>
        <family val="1"/>
      </rPr>
      <t>/475</t>
    </r>
  </si>
  <si>
    <r>
      <rPr>
        <b/>
        <u val="single"/>
        <sz val="10"/>
        <color indexed="10"/>
        <rFont val="Times New Roman"/>
        <family val="1"/>
      </rPr>
      <t>566</t>
    </r>
    <r>
      <rPr>
        <sz val="10"/>
        <color indexed="8"/>
        <rFont val="Times New Roman"/>
        <family val="1"/>
      </rPr>
      <t>/525</t>
    </r>
  </si>
  <si>
    <t xml:space="preserve">Replacement under construction to become a </t>
  </si>
  <si>
    <t>2 Classrooms into Locally Identified Career &amp; Technical Education (1,601sf)</t>
  </si>
  <si>
    <t>Cecilia Valley Elementary Additions to convert to 6-8 Middle School</t>
  </si>
  <si>
    <t>Cecilia Valley Elementary renovations to convert to 6-8 Middle School</t>
  </si>
  <si>
    <r>
      <t xml:space="preserve">Major renovation </t>
    </r>
    <r>
      <rPr>
        <b/>
        <u val="single"/>
        <strike/>
        <sz val="10"/>
        <color indexed="10"/>
        <rFont val="Times New Roman"/>
        <family val="1"/>
      </rPr>
      <t>and minor addition to support middle school students, to convert Cecilia Valley Elementary School into an 600 Student capacity 6-8 facility, and to replace West Hardin Middle School.</t>
    </r>
    <r>
      <rPr>
        <b/>
        <u val="single"/>
        <sz val="10"/>
        <color indexed="10"/>
        <rFont val="Times New Roman"/>
        <family val="1"/>
      </rPr>
      <t xml:space="preserve"> to convert existing spaces to new program uses.</t>
    </r>
  </si>
  <si>
    <r>
      <rPr>
        <sz val="10"/>
        <color indexed="10"/>
        <rFont val="Times New Roman"/>
        <family val="1"/>
      </rPr>
      <t>872</t>
    </r>
    <r>
      <rPr>
        <sz val="10"/>
        <color indexed="8"/>
        <rFont val="Times New Roman"/>
        <family val="1"/>
      </rPr>
      <t>/967</t>
    </r>
  </si>
  <si>
    <r>
      <rPr>
        <sz val="10"/>
        <color indexed="10"/>
        <rFont val="Times New Roman"/>
        <family val="1"/>
      </rPr>
      <t>1671</t>
    </r>
    <r>
      <rPr>
        <sz val="10"/>
        <color indexed="8"/>
        <rFont val="Times New Roman"/>
        <family val="1"/>
      </rPr>
      <t>/1165</t>
    </r>
  </si>
  <si>
    <r>
      <rPr>
        <sz val="10"/>
        <color indexed="10"/>
        <rFont val="Times New Roman"/>
        <family val="1"/>
      </rPr>
      <t>1950</t>
    </r>
    <r>
      <rPr>
        <sz val="10"/>
        <color indexed="8"/>
        <rFont val="Times New Roman"/>
        <family val="1"/>
      </rPr>
      <t>/1579</t>
    </r>
  </si>
  <si>
    <r>
      <rPr>
        <sz val="10"/>
        <color indexed="10"/>
        <rFont val="Times New Roman"/>
        <family val="1"/>
      </rPr>
      <t>203</t>
    </r>
    <r>
      <rPr>
        <sz val="10"/>
        <color indexed="8"/>
        <rFont val="Times New Roman"/>
        <family val="1"/>
      </rPr>
      <t>/750</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</si>
</sst>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125">
    <font>
      <sz val="10"/>
      <name val="Arial"/>
      <family val="0"/>
    </font>
    <font>
      <sz val="11"/>
      <color indexed="8"/>
      <name val="Calibri"/>
      <family val="2"/>
    </font>
    <font>
      <b/>
      <sz val="14"/>
      <name val="Times New Roman"/>
      <family val="1"/>
    </font>
    <font>
      <b/>
      <sz val="11"/>
      <name val="Times New Roman"/>
      <family val="1"/>
    </font>
    <font>
      <sz val="11"/>
      <name val="Times New Roman"/>
      <family val="1"/>
    </font>
    <font>
      <sz val="10"/>
      <name val="Times New Roman"/>
      <family val="1"/>
    </font>
    <font>
      <b/>
      <sz val="10"/>
      <name val="Times New Roman"/>
      <family val="1"/>
    </font>
    <font>
      <b/>
      <u val="single"/>
      <sz val="10"/>
      <name val="TIMES NEW ROMAN"/>
      <family val="1"/>
    </font>
    <font>
      <sz val="8"/>
      <name val="Times New Roman"/>
      <family val="1"/>
    </font>
    <font>
      <b/>
      <sz val="10"/>
      <color indexed="10"/>
      <name val="Arial"/>
      <family val="2"/>
    </font>
    <font>
      <b/>
      <sz val="10"/>
      <name val="Arial"/>
      <family val="2"/>
    </font>
    <font>
      <b/>
      <sz val="9"/>
      <name val="Times New Roman"/>
      <family val="1"/>
    </font>
    <font>
      <sz val="10"/>
      <color indexed="17"/>
      <name val="Arial"/>
      <family val="2"/>
    </font>
    <font>
      <sz val="10"/>
      <color indexed="56"/>
      <name val="Arial"/>
      <family val="2"/>
    </font>
    <font>
      <sz val="7"/>
      <color indexed="56"/>
      <name val="Times New Roman"/>
      <family val="1"/>
    </font>
    <font>
      <sz val="11"/>
      <name val="Calibri"/>
      <family val="2"/>
    </font>
    <font>
      <sz val="10"/>
      <color indexed="12"/>
      <name val="Times New Roman"/>
      <family val="1"/>
    </font>
    <font>
      <sz val="9"/>
      <color indexed="12"/>
      <name val="Times New Roman"/>
      <family val="1"/>
    </font>
    <font>
      <sz val="12"/>
      <name val="Times New Roman"/>
      <family val="1"/>
    </font>
    <font>
      <sz val="9"/>
      <name val="Times New Roman"/>
      <family val="1"/>
    </font>
    <font>
      <i/>
      <sz val="10"/>
      <name val="Times New Roman"/>
      <family val="1"/>
    </font>
    <font>
      <sz val="12"/>
      <color indexed="10"/>
      <name val="Times New Roman"/>
      <family val="1"/>
    </font>
    <font>
      <sz val="10"/>
      <color indexed="10"/>
      <name val="Times New Roman"/>
      <family val="1"/>
    </font>
    <font>
      <sz val="10"/>
      <color indexed="10"/>
      <name val="Arial"/>
      <family val="2"/>
    </font>
    <font>
      <sz val="12"/>
      <color indexed="30"/>
      <name val="Times New Roman"/>
      <family val="1"/>
    </font>
    <font>
      <b/>
      <sz val="10"/>
      <color indexed="17"/>
      <name val="Times New Roman"/>
      <family val="1"/>
    </font>
    <font>
      <sz val="12"/>
      <color indexed="9"/>
      <name val="Times New Roman"/>
      <family val="1"/>
    </font>
    <font>
      <sz val="10"/>
      <color indexed="9"/>
      <name val="Arial"/>
      <family val="2"/>
    </font>
    <font>
      <sz val="10"/>
      <color indexed="8"/>
      <name val="Arial"/>
      <family val="2"/>
    </font>
    <font>
      <sz val="10"/>
      <color indexed="8"/>
      <name val="Times New Roman"/>
      <family val="1"/>
    </font>
    <font>
      <sz val="8"/>
      <color indexed="8"/>
      <name val="Times New Roman"/>
      <family val="1"/>
    </font>
    <font>
      <sz val="8"/>
      <color indexed="8"/>
      <name val="Arial"/>
      <family val="2"/>
    </font>
    <font>
      <b/>
      <sz val="10"/>
      <color indexed="8"/>
      <name val="Times New Roman"/>
      <family val="1"/>
    </font>
    <font>
      <strike/>
      <sz val="10"/>
      <color indexed="8"/>
      <name val="Times New Roman"/>
      <family val="1"/>
    </font>
    <font>
      <sz val="8"/>
      <color indexed="10"/>
      <name val="Arial"/>
      <family val="2"/>
    </font>
    <font>
      <sz val="8"/>
      <color indexed="10"/>
      <name val="Times New Roman"/>
      <family val="1"/>
    </font>
    <font>
      <b/>
      <sz val="8"/>
      <color indexed="10"/>
      <name val="Times New Roman"/>
      <family val="1"/>
    </font>
    <font>
      <sz val="8"/>
      <color indexed="9"/>
      <name val="Times New Roman"/>
      <family val="1"/>
    </font>
    <font>
      <b/>
      <u val="single"/>
      <sz val="9"/>
      <name val="Times New Roman"/>
      <family val="1"/>
    </font>
    <font>
      <b/>
      <sz val="8"/>
      <name val="Times New Roman"/>
      <family val="1"/>
    </font>
    <font>
      <b/>
      <sz val="10"/>
      <color indexed="10"/>
      <name val="Times New Roman"/>
      <family val="1"/>
    </font>
    <font>
      <b/>
      <strike/>
      <sz val="10"/>
      <color indexed="10"/>
      <name val="Times New Roman"/>
      <family val="1"/>
    </font>
    <font>
      <strike/>
      <sz val="8"/>
      <color indexed="8"/>
      <name val="Times New Roman"/>
      <family val="1"/>
    </font>
    <font>
      <sz val="10"/>
      <color indexed="17"/>
      <name val="Times New Roman"/>
      <family val="1"/>
    </font>
    <font>
      <sz val="8"/>
      <color indexed="17"/>
      <name val="Times New Roman"/>
      <family val="1"/>
    </font>
    <font>
      <strike/>
      <sz val="10"/>
      <color indexed="10"/>
      <name val="Cambria"/>
      <family val="1"/>
    </font>
    <font>
      <strike/>
      <sz val="10"/>
      <color indexed="10"/>
      <name val="Times New Roman"/>
      <family val="1"/>
    </font>
    <font>
      <u val="single"/>
      <sz val="10"/>
      <color indexed="10"/>
      <name val="Times New Roman"/>
      <family val="1"/>
    </font>
    <font>
      <b/>
      <u val="single"/>
      <sz val="10"/>
      <color indexed="10"/>
      <name val="Times New Roman"/>
      <family val="1"/>
    </font>
    <font>
      <b/>
      <u val="single"/>
      <strike/>
      <sz val="10"/>
      <color indexed="10"/>
      <name val="Times New Roman"/>
      <family val="1"/>
    </font>
    <font>
      <u val="single"/>
      <sz val="10"/>
      <color indexed="8"/>
      <name val="Times New Roman"/>
      <family val="1"/>
    </font>
    <font>
      <b/>
      <u val="single"/>
      <sz val="10"/>
      <color indexed="10"/>
      <name val="Arial"/>
      <family val="2"/>
    </font>
    <font>
      <u val="single"/>
      <sz val="8"/>
      <color indexed="8"/>
      <name val="Times New Roman"/>
      <family val="1"/>
    </font>
    <font>
      <b/>
      <u val="single"/>
      <sz val="9"/>
      <color indexed="10"/>
      <name val="Times New Roman"/>
      <family val="1"/>
    </font>
    <font>
      <b/>
      <u val="single"/>
      <sz val="8"/>
      <color indexed="10"/>
      <name val="Times New Roman"/>
      <family val="1"/>
    </font>
    <font>
      <b/>
      <u val="single"/>
      <strike/>
      <sz val="10"/>
      <color indexed="10"/>
      <name val="Cambria"/>
      <family val="1"/>
    </font>
    <font>
      <strike/>
      <sz val="8"/>
      <color indexed="10"/>
      <name val="Cambria"/>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rgb="FF00B050"/>
      <name val="Arial"/>
      <family val="2"/>
    </font>
    <font>
      <sz val="10"/>
      <color rgb="FF0F243E"/>
      <name val="Arial"/>
      <family val="2"/>
    </font>
    <font>
      <sz val="10"/>
      <color rgb="FFFF0000"/>
      <name val="Times New Roman"/>
      <family val="1"/>
    </font>
    <font>
      <sz val="10"/>
      <color rgb="FFFF0000"/>
      <name val="Arial"/>
      <family val="2"/>
    </font>
    <font>
      <b/>
      <sz val="10"/>
      <color rgb="FF00B050"/>
      <name val="Times New Roman"/>
      <family val="1"/>
    </font>
    <font>
      <sz val="12"/>
      <color rgb="FFFF0000"/>
      <name val="Times New Roman"/>
      <family val="1"/>
    </font>
    <font>
      <sz val="12"/>
      <color rgb="FF0070C0"/>
      <name val="Times New Roman"/>
      <family val="1"/>
    </font>
    <font>
      <sz val="10"/>
      <color theme="0"/>
      <name val="Arial"/>
      <family val="2"/>
    </font>
    <font>
      <sz val="12"/>
      <color theme="0"/>
      <name val="Times New Roman"/>
      <family val="1"/>
    </font>
    <font>
      <sz val="10"/>
      <color theme="1"/>
      <name val="Times New Roman"/>
      <family val="1"/>
    </font>
    <font>
      <sz val="8"/>
      <color theme="1"/>
      <name val="Times New Roman"/>
      <family val="1"/>
    </font>
    <font>
      <sz val="10"/>
      <color theme="1"/>
      <name val="Arial"/>
      <family val="2"/>
    </font>
    <font>
      <sz val="8"/>
      <color theme="1"/>
      <name val="Arial"/>
      <family val="2"/>
    </font>
    <font>
      <b/>
      <sz val="10"/>
      <color theme="1"/>
      <name val="Times New Roman"/>
      <family val="1"/>
    </font>
    <font>
      <strike/>
      <sz val="10"/>
      <color theme="1"/>
      <name val="Times New Roman"/>
      <family val="1"/>
    </font>
    <font>
      <sz val="8"/>
      <color rgb="FFFF0000"/>
      <name val="Times New Roman"/>
      <family val="1"/>
    </font>
    <font>
      <sz val="8"/>
      <color theme="0"/>
      <name val="Times New Roman"/>
      <family val="1"/>
    </font>
    <font>
      <sz val="8"/>
      <color rgb="FFFF0000"/>
      <name val="Arial"/>
      <family val="2"/>
    </font>
    <font>
      <b/>
      <sz val="8"/>
      <color rgb="FFFF0000"/>
      <name val="Times New Roman"/>
      <family val="1"/>
    </font>
    <font>
      <b/>
      <sz val="10"/>
      <color rgb="FFFF0000"/>
      <name val="Times New Roman"/>
      <family val="1"/>
    </font>
    <font>
      <b/>
      <strike/>
      <sz val="10"/>
      <color rgb="FFFF0000"/>
      <name val="Times New Roman"/>
      <family val="1"/>
    </font>
    <font>
      <strike/>
      <sz val="8"/>
      <color theme="1"/>
      <name val="Times New Roman"/>
      <family val="1"/>
    </font>
    <font>
      <sz val="8"/>
      <color rgb="FF00B050"/>
      <name val="Times New Roman"/>
      <family val="1"/>
    </font>
    <font>
      <sz val="10"/>
      <color rgb="FF00B050"/>
      <name val="Times New Roman"/>
      <family val="1"/>
    </font>
    <font>
      <u val="single"/>
      <sz val="10"/>
      <color rgb="FFFF0000"/>
      <name val="Times New Roman"/>
      <family val="1"/>
    </font>
    <font>
      <strike/>
      <sz val="10"/>
      <color rgb="FFFF0000"/>
      <name val="Times New Roman"/>
      <family val="1"/>
    </font>
    <font>
      <b/>
      <u val="single"/>
      <sz val="10"/>
      <color rgb="FFFF0000"/>
      <name val="Times New Roman"/>
      <family val="1"/>
    </font>
    <font>
      <b/>
      <u val="single"/>
      <sz val="10"/>
      <color rgb="FFFF0000"/>
      <name val="Arial"/>
      <family val="2"/>
    </font>
    <font>
      <u val="single"/>
      <sz val="10"/>
      <color theme="1"/>
      <name val="Times New Roman"/>
      <family val="1"/>
    </font>
    <font>
      <u val="single"/>
      <sz val="8"/>
      <color theme="1"/>
      <name val="Times New Roman"/>
      <family val="1"/>
    </font>
    <font>
      <b/>
      <u val="single"/>
      <sz val="9"/>
      <color rgb="FFFF0000"/>
      <name val="Times New Roman"/>
      <family val="1"/>
    </font>
    <font>
      <b/>
      <u val="single"/>
      <sz val="8"/>
      <color rgb="FFFF0000"/>
      <name val="Times New Roman"/>
      <family val="1"/>
    </font>
    <font>
      <b/>
      <u val="single"/>
      <strike/>
      <sz val="10"/>
      <color rgb="FFFF0000"/>
      <name val="Cambria"/>
      <family val="1"/>
    </font>
    <font>
      <strike/>
      <sz val="8"/>
      <color rgb="FFFF0000"/>
      <name val="Cambria"/>
      <family val="1"/>
    </font>
    <font>
      <strike/>
      <sz val="10"/>
      <color rgb="FFFF0000"/>
      <name val="Cambria"/>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style="medium"/>
      <right/>
      <top style="medium"/>
      <bottom style="medium"/>
    </border>
    <border>
      <left/>
      <right/>
      <top style="medium"/>
      <bottom style="medium"/>
    </border>
    <border>
      <left/>
      <right style="thin"/>
      <top style="thin"/>
      <bottom style="thin"/>
    </border>
    <border>
      <left/>
      <right/>
      <top style="medium"/>
      <bottom/>
    </border>
    <border>
      <left/>
      <right style="medium"/>
      <top style="medium"/>
      <bottom/>
    </border>
    <border>
      <left/>
      <right/>
      <top/>
      <bottom style="medium"/>
    </border>
    <border>
      <left/>
      <right style="medium"/>
      <top/>
      <bottom style="medium"/>
    </border>
    <border>
      <left/>
      <right style="medium"/>
      <top/>
      <bottom/>
    </border>
    <border>
      <left/>
      <right style="medium"/>
      <top style="medium"/>
      <bottom style="medium"/>
    </border>
    <border>
      <left style="medium"/>
      <right/>
      <top style="medium"/>
      <bottom/>
    </border>
    <border>
      <left style="medium"/>
      <right/>
      <top/>
      <bottom/>
    </border>
    <border>
      <left style="medium"/>
      <right/>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26" borderId="0" applyNumberFormat="0" applyBorder="0" applyAlignment="0" applyProtection="0"/>
    <xf numFmtId="0" fontId="76" fillId="27" borderId="1" applyNumberFormat="0" applyAlignment="0" applyProtection="0"/>
    <xf numFmtId="0" fontId="7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8" fillId="0" borderId="0" applyNumberFormat="0" applyFill="0" applyBorder="0" applyAlignment="0" applyProtection="0"/>
    <xf numFmtId="0" fontId="79" fillId="29" borderId="0" applyNumberFormat="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83" fillId="30" borderId="1" applyNumberFormat="0" applyAlignment="0" applyProtection="0"/>
    <xf numFmtId="0" fontId="84" fillId="0" borderId="6" applyNumberFormat="0" applyFill="0" applyAlignment="0" applyProtection="0"/>
    <xf numFmtId="0" fontId="85"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86" fillId="27" borderId="8" applyNumberFormat="0" applyAlignment="0" applyProtection="0"/>
    <xf numFmtId="9" fontId="0" fillId="0" borderId="0" applyFont="0" applyFill="0" applyBorder="0" applyAlignment="0" applyProtection="0"/>
    <xf numFmtId="0" fontId="87" fillId="0" borderId="0" applyNumberFormat="0" applyFill="0" applyBorder="0" applyAlignment="0" applyProtection="0"/>
    <xf numFmtId="0" fontId="88" fillId="0" borderId="9" applyNumberFormat="0" applyFill="0" applyAlignment="0" applyProtection="0"/>
    <xf numFmtId="0" fontId="89" fillId="0" borderId="0" applyNumberFormat="0" applyFill="0" applyBorder="0" applyAlignment="0" applyProtection="0"/>
  </cellStyleXfs>
  <cellXfs count="268">
    <xf numFmtId="0" fontId="0" fillId="0" borderId="0" xfId="0" applyAlignment="1">
      <alignment/>
    </xf>
    <xf numFmtId="49" fontId="3" fillId="0" borderId="0" xfId="0" applyNumberFormat="1" applyFont="1" applyAlignment="1">
      <alignment horizontal="left"/>
    </xf>
    <xf numFmtId="49" fontId="4" fillId="0" borderId="0" xfId="0" applyNumberFormat="1" applyFont="1" applyAlignment="1">
      <alignment horizontal="center"/>
    </xf>
    <xf numFmtId="0" fontId="4" fillId="0" borderId="0" xfId="0" applyFont="1" applyAlignment="1">
      <alignment/>
    </xf>
    <xf numFmtId="49" fontId="5" fillId="0" borderId="0" xfId="0" applyNumberFormat="1" applyFont="1" applyAlignment="1">
      <alignment horizontal="left"/>
    </xf>
    <xf numFmtId="0" fontId="5" fillId="0" borderId="0" xfId="0" applyFont="1" applyAlignment="1">
      <alignment/>
    </xf>
    <xf numFmtId="0" fontId="3" fillId="0" borderId="0" xfId="0" applyFont="1" applyAlignment="1">
      <alignment/>
    </xf>
    <xf numFmtId="49" fontId="5" fillId="0" borderId="0" xfId="0" applyNumberFormat="1" applyFont="1" applyAlignment="1">
      <alignment horizontal="center"/>
    </xf>
    <xf numFmtId="0" fontId="3" fillId="0" borderId="10" xfId="0" applyFont="1" applyBorder="1" applyAlignment="1">
      <alignment/>
    </xf>
    <xf numFmtId="49" fontId="3" fillId="0" borderId="11" xfId="0" applyNumberFormat="1" applyFont="1" applyBorder="1" applyAlignment="1">
      <alignment horizontal="center"/>
    </xf>
    <xf numFmtId="0" fontId="3" fillId="0" borderId="11" xfId="0" applyFont="1" applyBorder="1" applyAlignment="1">
      <alignment/>
    </xf>
    <xf numFmtId="49" fontId="6" fillId="0" borderId="0" xfId="0" applyNumberFormat="1" applyFont="1" applyBorder="1" applyAlignment="1">
      <alignment horizontal="center"/>
    </xf>
    <xf numFmtId="0" fontId="6" fillId="0" borderId="0" xfId="0" applyFont="1" applyBorder="1" applyAlignment="1">
      <alignment/>
    </xf>
    <xf numFmtId="0" fontId="5" fillId="0" borderId="0" xfId="0" applyFont="1" applyBorder="1" applyAlignment="1">
      <alignment/>
    </xf>
    <xf numFmtId="49" fontId="5" fillId="0" borderId="0" xfId="0" applyNumberFormat="1" applyFont="1" applyBorder="1" applyAlignment="1">
      <alignment horizontal="center"/>
    </xf>
    <xf numFmtId="49" fontId="8" fillId="0" borderId="0" xfId="0" applyNumberFormat="1" applyFont="1" applyBorder="1" applyAlignment="1">
      <alignment horizontal="left"/>
    </xf>
    <xf numFmtId="0" fontId="5" fillId="0" borderId="0" xfId="0" applyFont="1" applyBorder="1" applyAlignment="1">
      <alignment horizontal="center"/>
    </xf>
    <xf numFmtId="0" fontId="6" fillId="0" borderId="0" xfId="0" applyFont="1" applyBorder="1" applyAlignment="1">
      <alignment horizontal="left"/>
    </xf>
    <xf numFmtId="0" fontId="4" fillId="0" borderId="0" xfId="0" applyFont="1" applyBorder="1" applyAlignment="1">
      <alignment/>
    </xf>
    <xf numFmtId="49" fontId="6" fillId="0" borderId="12" xfId="0" applyNumberFormat="1" applyFont="1" applyBorder="1" applyAlignment="1">
      <alignment horizontal="left"/>
    </xf>
    <xf numFmtId="49" fontId="6" fillId="0" borderId="13" xfId="0" applyNumberFormat="1" applyFont="1" applyBorder="1" applyAlignment="1">
      <alignment horizontal="center"/>
    </xf>
    <xf numFmtId="0" fontId="6" fillId="0" borderId="13" xfId="0" applyFont="1" applyBorder="1" applyAlignment="1">
      <alignment/>
    </xf>
    <xf numFmtId="0" fontId="9" fillId="0" borderId="0" xfId="0" applyFont="1" applyAlignment="1">
      <alignment/>
    </xf>
    <xf numFmtId="0" fontId="0" fillId="0" borderId="0" xfId="0" applyFont="1" applyAlignment="1">
      <alignment/>
    </xf>
    <xf numFmtId="0" fontId="10" fillId="0" borderId="0" xfId="0" applyFont="1" applyAlignment="1">
      <alignment/>
    </xf>
    <xf numFmtId="0" fontId="90" fillId="0" borderId="0" xfId="0" applyFont="1" applyAlignment="1">
      <alignment/>
    </xf>
    <xf numFmtId="0" fontId="5" fillId="0" borderId="0" xfId="0" applyFont="1" applyFill="1" applyBorder="1" applyAlignment="1">
      <alignment/>
    </xf>
    <xf numFmtId="0" fontId="4" fillId="0" borderId="0" xfId="0" applyFont="1" applyFill="1" applyAlignment="1">
      <alignment/>
    </xf>
    <xf numFmtId="0" fontId="5" fillId="0" borderId="0" xfId="0" applyFont="1" applyFill="1" applyAlignment="1">
      <alignment/>
    </xf>
    <xf numFmtId="0" fontId="6" fillId="0" borderId="0" xfId="0" applyFont="1" applyFill="1" applyAlignment="1">
      <alignment/>
    </xf>
    <xf numFmtId="0" fontId="6" fillId="0" borderId="0" xfId="0" applyFont="1" applyFill="1" applyAlignment="1">
      <alignment horizontal="center" wrapText="1"/>
    </xf>
    <xf numFmtId="0" fontId="0" fillId="0" borderId="0" xfId="0" applyFont="1" applyFill="1" applyAlignment="1">
      <alignment/>
    </xf>
    <xf numFmtId="0" fontId="3" fillId="0" borderId="11" xfId="0" applyFont="1" applyFill="1" applyBorder="1" applyAlignment="1">
      <alignment/>
    </xf>
    <xf numFmtId="0" fontId="3" fillId="0" borderId="14" xfId="0" applyFont="1" applyFill="1" applyBorder="1" applyAlignment="1">
      <alignment/>
    </xf>
    <xf numFmtId="164" fontId="5" fillId="0" borderId="0" xfId="0" applyNumberFormat="1" applyFont="1" applyFill="1" applyAlignment="1">
      <alignment/>
    </xf>
    <xf numFmtId="164" fontId="5" fillId="0" borderId="0" xfId="0" applyNumberFormat="1" applyFont="1" applyFill="1" applyBorder="1" applyAlignment="1">
      <alignment/>
    </xf>
    <xf numFmtId="0" fontId="0" fillId="0" borderId="0" xfId="0" applyFont="1" applyFill="1" applyAlignment="1">
      <alignment wrapText="1"/>
    </xf>
    <xf numFmtId="9" fontId="5" fillId="0" borderId="0" xfId="0" applyNumberFormat="1" applyFont="1" applyFill="1" applyBorder="1" applyAlignment="1">
      <alignment/>
    </xf>
    <xf numFmtId="3" fontId="5" fillId="0" borderId="0" xfId="0" applyNumberFormat="1" applyFont="1" applyFill="1" applyBorder="1" applyAlignment="1">
      <alignment/>
    </xf>
    <xf numFmtId="0" fontId="4" fillId="0" borderId="0" xfId="0" applyFont="1" applyFill="1" applyBorder="1" applyAlignment="1">
      <alignment/>
    </xf>
    <xf numFmtId="164" fontId="5" fillId="0" borderId="0" xfId="0" applyNumberFormat="1" applyFont="1" applyFill="1" applyBorder="1" applyAlignment="1">
      <alignment horizontal="right"/>
    </xf>
    <xf numFmtId="0" fontId="0" fillId="0" borderId="0" xfId="0" applyFont="1" applyFill="1" applyAlignment="1">
      <alignment/>
    </xf>
    <xf numFmtId="0" fontId="6" fillId="0" borderId="13" xfId="0" applyFont="1" applyFill="1" applyBorder="1" applyAlignment="1">
      <alignment/>
    </xf>
    <xf numFmtId="0" fontId="91" fillId="0" borderId="0" xfId="0" applyFont="1" applyAlignment="1">
      <alignment horizontal="left" vertical="center" indent="4"/>
    </xf>
    <xf numFmtId="44" fontId="0" fillId="0" borderId="0" xfId="44" applyFont="1" applyAlignment="1">
      <alignment/>
    </xf>
    <xf numFmtId="49" fontId="6" fillId="0" borderId="0" xfId="0" applyNumberFormat="1" applyFont="1" applyAlignment="1">
      <alignment horizontal="center"/>
    </xf>
    <xf numFmtId="0" fontId="5" fillId="0" borderId="0" xfId="55" applyFont="1" applyFill="1" applyBorder="1">
      <alignment/>
      <protection/>
    </xf>
    <xf numFmtId="3" fontId="5" fillId="0" borderId="0" xfId="55" applyNumberFormat="1" applyFont="1" applyFill="1" applyBorder="1">
      <alignment/>
      <protection/>
    </xf>
    <xf numFmtId="164" fontId="5" fillId="0" borderId="0" xfId="55" applyNumberFormat="1" applyFont="1" applyFill="1" applyBorder="1">
      <alignment/>
      <protection/>
    </xf>
    <xf numFmtId="3" fontId="5" fillId="0" borderId="0" xfId="55" applyNumberFormat="1" applyFont="1" applyFill="1" applyAlignment="1">
      <alignment horizontal="right"/>
      <protection/>
    </xf>
    <xf numFmtId="0" fontId="5" fillId="0" borderId="0" xfId="55" applyFont="1" applyFill="1">
      <alignment/>
      <protection/>
    </xf>
    <xf numFmtId="164" fontId="5" fillId="0" borderId="0" xfId="55" applyNumberFormat="1" applyFont="1" applyFill="1" applyAlignment="1">
      <alignment horizontal="right"/>
      <protection/>
    </xf>
    <xf numFmtId="0" fontId="5" fillId="0" borderId="0" xfId="55" applyFont="1" applyFill="1" applyBorder="1" applyAlignment="1">
      <alignment horizontal="center"/>
      <protection/>
    </xf>
    <xf numFmtId="0" fontId="5" fillId="0" borderId="0" xfId="55" applyFont="1" applyFill="1" applyAlignment="1">
      <alignment horizontal="center"/>
      <protection/>
    </xf>
    <xf numFmtId="0" fontId="5" fillId="0" borderId="0" xfId="56" applyFont="1" applyFill="1" applyBorder="1" applyAlignment="1">
      <alignment horizontal="center"/>
      <protection/>
    </xf>
    <xf numFmtId="0" fontId="5" fillId="0" borderId="0" xfId="56" applyFont="1" applyFill="1" applyBorder="1">
      <alignment/>
      <protection/>
    </xf>
    <xf numFmtId="3" fontId="5" fillId="0" borderId="0" xfId="56" applyNumberFormat="1" applyFont="1" applyFill="1" applyBorder="1">
      <alignment/>
      <protection/>
    </xf>
    <xf numFmtId="49" fontId="5" fillId="0" borderId="0" xfId="56" applyNumberFormat="1" applyFont="1" applyFill="1" applyBorder="1" applyAlignment="1">
      <alignment horizontal="center"/>
      <protection/>
    </xf>
    <xf numFmtId="0" fontId="5" fillId="0" borderId="0" xfId="56" applyFont="1" applyFill="1">
      <alignment/>
      <protection/>
    </xf>
    <xf numFmtId="164" fontId="5" fillId="0" borderId="0" xfId="56" applyNumberFormat="1" applyFont="1" applyFill="1" applyBorder="1" applyAlignment="1">
      <alignment horizontal="right"/>
      <protection/>
    </xf>
    <xf numFmtId="0" fontId="5" fillId="0" borderId="0" xfId="56" applyFont="1" applyFill="1" applyBorder="1" applyAlignment="1">
      <alignment/>
      <protection/>
    </xf>
    <xf numFmtId="49" fontId="5" fillId="0" borderId="0" xfId="55" applyNumberFormat="1" applyFont="1" applyFill="1" applyAlignment="1">
      <alignment horizontal="center"/>
      <protection/>
    </xf>
    <xf numFmtId="3" fontId="5" fillId="0" borderId="0" xfId="55" applyNumberFormat="1" applyFont="1" applyFill="1">
      <alignment/>
      <protection/>
    </xf>
    <xf numFmtId="49" fontId="5" fillId="0" borderId="0" xfId="55" applyNumberFormat="1" applyFont="1" applyFill="1" applyBorder="1" applyAlignment="1">
      <alignment horizontal="center"/>
      <protection/>
    </xf>
    <xf numFmtId="9" fontId="5" fillId="0" borderId="0" xfId="55" applyNumberFormat="1" applyFont="1" applyFill="1" applyBorder="1">
      <alignment/>
      <protection/>
    </xf>
    <xf numFmtId="0" fontId="15" fillId="0" borderId="0" xfId="0" applyFont="1" applyFill="1" applyAlignment="1">
      <alignment/>
    </xf>
    <xf numFmtId="9" fontId="5" fillId="0" borderId="0" xfId="55" applyNumberFormat="1" applyFont="1" applyFill="1">
      <alignment/>
      <protection/>
    </xf>
    <xf numFmtId="0" fontId="6" fillId="0" borderId="0" xfId="55" applyFont="1" applyFill="1">
      <alignment/>
      <protection/>
    </xf>
    <xf numFmtId="0" fontId="0" fillId="0" borderId="0" xfId="0" applyAlignment="1">
      <alignment/>
    </xf>
    <xf numFmtId="0" fontId="17" fillId="0" borderId="0" xfId="0" applyFont="1" applyAlignment="1">
      <alignment/>
    </xf>
    <xf numFmtId="3" fontId="18" fillId="0" borderId="15" xfId="0" applyNumberFormat="1" applyFont="1" applyBorder="1" applyAlignment="1">
      <alignment/>
    </xf>
    <xf numFmtId="0" fontId="11" fillId="0" borderId="15" xfId="0" applyFont="1" applyBorder="1" applyAlignment="1">
      <alignment/>
    </xf>
    <xf numFmtId="0" fontId="11" fillId="0" borderId="16" xfId="0" applyFont="1" applyBorder="1" applyAlignment="1">
      <alignment/>
    </xf>
    <xf numFmtId="0" fontId="18" fillId="0" borderId="0" xfId="0" applyFont="1" applyAlignment="1">
      <alignment/>
    </xf>
    <xf numFmtId="3" fontId="18" fillId="0" borderId="0" xfId="0" applyNumberFormat="1" applyFont="1" applyBorder="1" applyAlignment="1">
      <alignment/>
    </xf>
    <xf numFmtId="49" fontId="2" fillId="0" borderId="17" xfId="0" applyNumberFormat="1" applyFont="1" applyBorder="1" applyAlignment="1">
      <alignment/>
    </xf>
    <xf numFmtId="9" fontId="5" fillId="0" borderId="0" xfId="0" applyNumberFormat="1" applyFont="1" applyFill="1" applyBorder="1" applyAlignment="1">
      <alignment/>
    </xf>
    <xf numFmtId="0" fontId="16" fillId="0" borderId="0" xfId="0" applyFont="1" applyBorder="1" applyAlignment="1">
      <alignment/>
    </xf>
    <xf numFmtId="0" fontId="2" fillId="0" borderId="17" xfId="0" applyFont="1" applyBorder="1" applyAlignment="1">
      <alignment/>
    </xf>
    <xf numFmtId="0" fontId="2" fillId="0" borderId="0" xfId="0" applyFont="1" applyAlignment="1">
      <alignment/>
    </xf>
    <xf numFmtId="49" fontId="5" fillId="0" borderId="0" xfId="0" applyNumberFormat="1" applyFont="1" applyFill="1" applyAlignment="1">
      <alignment horizontal="left"/>
    </xf>
    <xf numFmtId="49" fontId="5" fillId="0" borderId="0" xfId="0" applyNumberFormat="1" applyFont="1" applyFill="1" applyAlignment="1">
      <alignment horizontal="center"/>
    </xf>
    <xf numFmtId="0" fontId="5" fillId="0" borderId="0" xfId="55" applyFont="1" applyFill="1" applyAlignment="1">
      <alignment wrapText="1"/>
      <protection/>
    </xf>
    <xf numFmtId="0" fontId="5" fillId="0" borderId="0" xfId="56" applyFont="1" applyFill="1" applyAlignment="1">
      <alignment wrapText="1"/>
      <protection/>
    </xf>
    <xf numFmtId="0" fontId="5" fillId="0" borderId="0" xfId="0" applyFont="1" applyBorder="1" applyAlignment="1">
      <alignment wrapText="1"/>
    </xf>
    <xf numFmtId="0" fontId="0" fillId="0" borderId="0" xfId="0" applyFont="1" applyAlignment="1">
      <alignment wrapText="1"/>
    </xf>
    <xf numFmtId="49" fontId="19" fillId="0" borderId="0" xfId="0" applyNumberFormat="1" applyFont="1" applyAlignment="1">
      <alignment horizontal="left"/>
    </xf>
    <xf numFmtId="49" fontId="19" fillId="0" borderId="0" xfId="0" applyNumberFormat="1" applyFont="1" applyAlignment="1">
      <alignment horizontal="center"/>
    </xf>
    <xf numFmtId="0" fontId="19" fillId="0" borderId="0" xfId="0" applyFont="1" applyAlignment="1">
      <alignment/>
    </xf>
    <xf numFmtId="3" fontId="19" fillId="0" borderId="0" xfId="0" applyNumberFormat="1" applyFont="1" applyAlignment="1">
      <alignment/>
    </xf>
    <xf numFmtId="0" fontId="8" fillId="0" borderId="0" xfId="0" applyFont="1" applyFill="1" applyAlignment="1">
      <alignment horizontal="center" wrapText="1"/>
    </xf>
    <xf numFmtId="9" fontId="8" fillId="0" borderId="0" xfId="0" applyNumberFormat="1" applyFont="1" applyFill="1" applyAlignment="1">
      <alignment horizontal="center"/>
    </xf>
    <xf numFmtId="164" fontId="5" fillId="0" borderId="0" xfId="0" applyNumberFormat="1" applyFont="1" applyBorder="1" applyAlignment="1">
      <alignment/>
    </xf>
    <xf numFmtId="164" fontId="5" fillId="0" borderId="0" xfId="55" applyNumberFormat="1" applyFont="1" applyFill="1" applyAlignment="1">
      <alignment horizontal="right" wrapText="1"/>
      <protection/>
    </xf>
    <xf numFmtId="3" fontId="5" fillId="0" borderId="0" xfId="0" applyNumberFormat="1" applyFont="1" applyBorder="1" applyAlignment="1">
      <alignment/>
    </xf>
    <xf numFmtId="9" fontId="5" fillId="0" borderId="0" xfId="0" applyNumberFormat="1" applyFont="1" applyBorder="1" applyAlignment="1">
      <alignment/>
    </xf>
    <xf numFmtId="3" fontId="19" fillId="0" borderId="0" xfId="0" applyNumberFormat="1" applyFont="1" applyFill="1" applyBorder="1" applyAlignment="1">
      <alignment/>
    </xf>
    <xf numFmtId="0" fontId="19" fillId="0" borderId="0" xfId="0" applyFont="1" applyBorder="1" applyAlignment="1">
      <alignment/>
    </xf>
    <xf numFmtId="0" fontId="19" fillId="0" borderId="0" xfId="0" applyFont="1" applyFill="1" applyBorder="1" applyAlignment="1">
      <alignment horizontal="center"/>
    </xf>
    <xf numFmtId="0" fontId="19" fillId="0" borderId="0" xfId="0" applyFont="1" applyFill="1" applyBorder="1" applyAlignment="1">
      <alignment/>
    </xf>
    <xf numFmtId="9" fontId="19" fillId="0" borderId="0" xfId="0" applyNumberFormat="1" applyFont="1" applyFill="1" applyBorder="1" applyAlignment="1">
      <alignment/>
    </xf>
    <xf numFmtId="0" fontId="5" fillId="0" borderId="0" xfId="0" applyFont="1" applyFill="1" applyBorder="1" applyAlignment="1">
      <alignment wrapText="1"/>
    </xf>
    <xf numFmtId="0" fontId="5" fillId="0" borderId="0" xfId="0" applyFont="1" applyFill="1" applyAlignment="1">
      <alignment horizontal="left"/>
    </xf>
    <xf numFmtId="49" fontId="92" fillId="0" borderId="0" xfId="0" applyNumberFormat="1" applyFont="1" applyBorder="1" applyAlignment="1">
      <alignment horizontal="center"/>
    </xf>
    <xf numFmtId="0" fontId="93" fillId="0" borderId="0" xfId="0" applyFont="1" applyAlignment="1">
      <alignment/>
    </xf>
    <xf numFmtId="49" fontId="94" fillId="0" borderId="0" xfId="0" applyNumberFormat="1" applyFont="1" applyAlignment="1">
      <alignment horizontal="center"/>
    </xf>
    <xf numFmtId="0" fontId="95" fillId="0" borderId="0" xfId="0" applyFont="1" applyBorder="1" applyAlignment="1">
      <alignment wrapText="1"/>
    </xf>
    <xf numFmtId="0" fontId="96" fillId="0" borderId="0" xfId="0" applyFont="1" applyBorder="1" applyAlignment="1">
      <alignment wrapText="1"/>
    </xf>
    <xf numFmtId="0" fontId="96" fillId="0" borderId="17" xfId="0" applyFont="1" applyBorder="1" applyAlignment="1">
      <alignment wrapText="1"/>
    </xf>
    <xf numFmtId="0" fontId="96" fillId="0" borderId="18" xfId="0" applyFont="1" applyBorder="1" applyAlignment="1">
      <alignment wrapText="1"/>
    </xf>
    <xf numFmtId="0" fontId="92" fillId="0" borderId="0" xfId="0" applyFont="1" applyFill="1" applyAlignment="1">
      <alignment/>
    </xf>
    <xf numFmtId="0" fontId="97" fillId="0" borderId="0" xfId="0" applyFont="1" applyFill="1" applyBorder="1" applyAlignment="1">
      <alignment/>
    </xf>
    <xf numFmtId="0" fontId="98" fillId="0" borderId="19" xfId="0" applyFont="1" applyFill="1" applyBorder="1" applyAlignment="1">
      <alignment wrapText="1"/>
    </xf>
    <xf numFmtId="0" fontId="99" fillId="0" borderId="0" xfId="0" applyFont="1" applyFill="1" applyAlignment="1">
      <alignment/>
    </xf>
    <xf numFmtId="9" fontId="100" fillId="0" borderId="0" xfId="59" applyNumberFormat="1" applyFont="1" applyFill="1" applyAlignment="1">
      <alignment/>
    </xf>
    <xf numFmtId="1" fontId="100" fillId="0" borderId="0" xfId="0" applyNumberFormat="1" applyFont="1" applyFill="1" applyAlignment="1">
      <alignment horizontal="center"/>
    </xf>
    <xf numFmtId="49" fontId="99" fillId="0" borderId="0" xfId="0" applyNumberFormat="1" applyFont="1" applyFill="1" applyAlignment="1">
      <alignment horizontal="center"/>
    </xf>
    <xf numFmtId="0" fontId="101" fillId="0" borderId="0" xfId="0" applyFont="1" applyFill="1" applyAlignment="1">
      <alignment/>
    </xf>
    <xf numFmtId="9" fontId="102" fillId="0" borderId="0" xfId="0" applyNumberFormat="1" applyFont="1" applyFill="1" applyAlignment="1">
      <alignment/>
    </xf>
    <xf numFmtId="0" fontId="102" fillId="0" borderId="0" xfId="0" applyFont="1" applyFill="1" applyAlignment="1">
      <alignment/>
    </xf>
    <xf numFmtId="9" fontId="100" fillId="0" borderId="0" xfId="0" applyNumberFormat="1" applyFont="1" applyFill="1" applyAlignment="1">
      <alignment/>
    </xf>
    <xf numFmtId="0" fontId="100" fillId="0" borderId="0" xfId="0" applyFont="1" applyFill="1" applyAlignment="1">
      <alignment/>
    </xf>
    <xf numFmtId="0" fontId="99" fillId="0" borderId="0" xfId="0" applyFont="1" applyFill="1" applyAlignment="1">
      <alignment horizontal="center"/>
    </xf>
    <xf numFmtId="0" fontId="99" fillId="0" borderId="0" xfId="0" applyFont="1" applyFill="1" applyAlignment="1">
      <alignment horizontal="right"/>
    </xf>
    <xf numFmtId="164" fontId="99" fillId="0" borderId="0" xfId="0" applyNumberFormat="1" applyFont="1" applyFill="1" applyAlignment="1">
      <alignment/>
    </xf>
    <xf numFmtId="49" fontId="99" fillId="0" borderId="0" xfId="0" applyNumberFormat="1" applyFont="1" applyFill="1" applyAlignment="1">
      <alignment horizontal="left"/>
    </xf>
    <xf numFmtId="164" fontId="99" fillId="0" borderId="0" xfId="0" applyNumberFormat="1" applyFont="1" applyFill="1" applyBorder="1" applyAlignment="1">
      <alignment/>
    </xf>
    <xf numFmtId="0" fontId="103" fillId="0" borderId="0" xfId="0" applyFont="1" applyFill="1" applyBorder="1" applyAlignment="1">
      <alignment/>
    </xf>
    <xf numFmtId="0" fontId="99" fillId="0" borderId="0" xfId="0" applyFont="1" applyFill="1" applyBorder="1" applyAlignment="1">
      <alignment/>
    </xf>
    <xf numFmtId="49" fontId="100" fillId="0" borderId="0" xfId="0" applyNumberFormat="1" applyFont="1" applyFill="1" applyBorder="1" applyAlignment="1">
      <alignment horizontal="left"/>
    </xf>
    <xf numFmtId="164" fontId="104" fillId="0" borderId="0" xfId="0" applyNumberFormat="1" applyFont="1" applyFill="1" applyBorder="1" applyAlignment="1">
      <alignment/>
    </xf>
    <xf numFmtId="49" fontId="99" fillId="0" borderId="0" xfId="0" applyNumberFormat="1" applyFont="1" applyFill="1" applyBorder="1" applyAlignment="1">
      <alignment horizontal="center"/>
    </xf>
    <xf numFmtId="49" fontId="99" fillId="0" borderId="0" xfId="56" applyNumberFormat="1" applyFont="1" applyFill="1" applyBorder="1" applyAlignment="1">
      <alignment horizontal="center"/>
      <protection/>
    </xf>
    <xf numFmtId="0" fontId="99" fillId="0" borderId="0" xfId="56" applyFont="1" applyFill="1" applyBorder="1">
      <alignment/>
      <protection/>
    </xf>
    <xf numFmtId="3" fontId="99" fillId="0" borderId="0" xfId="56" applyNumberFormat="1" applyFont="1" applyFill="1" applyBorder="1">
      <alignment/>
      <protection/>
    </xf>
    <xf numFmtId="9" fontId="99" fillId="0" borderId="0" xfId="56" applyNumberFormat="1" applyFont="1" applyFill="1" applyBorder="1">
      <alignment/>
      <protection/>
    </xf>
    <xf numFmtId="164" fontId="104" fillId="0" borderId="0" xfId="56" applyNumberFormat="1" applyFont="1" applyFill="1" applyBorder="1" applyAlignment="1">
      <alignment horizontal="right"/>
      <protection/>
    </xf>
    <xf numFmtId="0" fontId="99" fillId="0" borderId="0" xfId="56" applyFont="1" applyFill="1" applyBorder="1" applyAlignment="1">
      <alignment wrapText="1"/>
      <protection/>
    </xf>
    <xf numFmtId="164" fontId="99" fillId="0" borderId="0" xfId="56" applyNumberFormat="1" applyFont="1" applyFill="1" applyBorder="1">
      <alignment/>
      <protection/>
    </xf>
    <xf numFmtId="49" fontId="99" fillId="0" borderId="0" xfId="0" applyNumberFormat="1" applyFont="1" applyAlignment="1">
      <alignment horizontal="left"/>
    </xf>
    <xf numFmtId="0" fontId="99" fillId="0" borderId="0" xfId="0" applyFont="1" applyAlignment="1">
      <alignment/>
    </xf>
    <xf numFmtId="164" fontId="99" fillId="0" borderId="0" xfId="56" applyNumberFormat="1" applyFont="1" applyFill="1" applyBorder="1" applyAlignment="1">
      <alignment horizontal="right"/>
      <protection/>
    </xf>
    <xf numFmtId="164" fontId="99" fillId="0" borderId="0" xfId="56" applyNumberFormat="1" applyFont="1" applyFill="1" applyAlignment="1">
      <alignment horizontal="right"/>
      <protection/>
    </xf>
    <xf numFmtId="49" fontId="99" fillId="0" borderId="0" xfId="0" applyNumberFormat="1" applyFont="1" applyBorder="1" applyAlignment="1">
      <alignment horizontal="center"/>
    </xf>
    <xf numFmtId="0" fontId="99" fillId="0" borderId="0" xfId="0" applyFont="1" applyBorder="1" applyAlignment="1">
      <alignment/>
    </xf>
    <xf numFmtId="9" fontId="99" fillId="0" borderId="0" xfId="56" applyNumberFormat="1" applyFont="1" applyFill="1">
      <alignment/>
      <protection/>
    </xf>
    <xf numFmtId="164" fontId="99" fillId="0" borderId="0" xfId="56" applyNumberFormat="1" applyFont="1" applyFill="1" applyBorder="1" applyAlignment="1">
      <alignment horizontal="right" wrapText="1"/>
      <protection/>
    </xf>
    <xf numFmtId="49" fontId="99" fillId="0" borderId="0" xfId="56" applyNumberFormat="1" applyFont="1" applyFill="1" applyAlignment="1">
      <alignment horizontal="center"/>
      <protection/>
    </xf>
    <xf numFmtId="0" fontId="99" fillId="0" borderId="0" xfId="56" applyFont="1" applyFill="1">
      <alignment/>
      <protection/>
    </xf>
    <xf numFmtId="164" fontId="99" fillId="0" borderId="0" xfId="55" applyNumberFormat="1" applyFont="1" applyFill="1" applyAlignment="1">
      <alignment horizontal="right" wrapText="1"/>
      <protection/>
    </xf>
    <xf numFmtId="49" fontId="92" fillId="0" borderId="0" xfId="0" applyNumberFormat="1" applyFont="1" applyAlignment="1">
      <alignment horizontal="left"/>
    </xf>
    <xf numFmtId="0" fontId="92" fillId="0" borderId="0" xfId="0" applyFont="1" applyAlignment="1">
      <alignment/>
    </xf>
    <xf numFmtId="0" fontId="105" fillId="0" borderId="0" xfId="0" applyNumberFormat="1" applyFont="1" applyFill="1" applyAlignment="1" applyProtection="1">
      <alignment horizontal="center"/>
      <protection locked="0"/>
    </xf>
    <xf numFmtId="1" fontId="105" fillId="0" borderId="0" xfId="0" applyNumberFormat="1" applyFont="1" applyFill="1" applyAlignment="1" applyProtection="1">
      <alignment horizontal="center"/>
      <protection locked="0"/>
    </xf>
    <xf numFmtId="0" fontId="105" fillId="0" borderId="0" xfId="0" applyFont="1" applyFill="1" applyAlignment="1" applyProtection="1">
      <alignment/>
      <protection locked="0"/>
    </xf>
    <xf numFmtId="0" fontId="106" fillId="0" borderId="0" xfId="0" applyFont="1" applyFill="1" applyAlignment="1" applyProtection="1">
      <alignment/>
      <protection locked="0"/>
    </xf>
    <xf numFmtId="0" fontId="105" fillId="0" borderId="0" xfId="0" applyFont="1" applyFill="1" applyAlignment="1" applyProtection="1">
      <alignment horizontal="center"/>
      <protection locked="0"/>
    </xf>
    <xf numFmtId="0" fontId="8" fillId="0" borderId="0" xfId="0" applyFont="1" applyFill="1" applyAlignment="1" applyProtection="1">
      <alignment/>
      <protection locked="0"/>
    </xf>
    <xf numFmtId="49" fontId="92" fillId="0" borderId="0" xfId="0" applyNumberFormat="1" applyFont="1" applyAlignment="1">
      <alignment horizontal="center"/>
    </xf>
    <xf numFmtId="9" fontId="105" fillId="0" borderId="0" xfId="59" applyFont="1" applyFill="1" applyAlignment="1" applyProtection="1">
      <alignment/>
      <protection locked="0"/>
    </xf>
    <xf numFmtId="0" fontId="107" fillId="0" borderId="0" xfId="0" applyFont="1" applyFill="1" applyAlignment="1">
      <alignment horizontal="center" wrapText="1"/>
    </xf>
    <xf numFmtId="0" fontId="107" fillId="0" borderId="0" xfId="0" applyFont="1" applyFill="1" applyAlignment="1">
      <alignment/>
    </xf>
    <xf numFmtId="0" fontId="107" fillId="0" borderId="0" xfId="0" applyFont="1" applyFill="1" applyAlignment="1">
      <alignment horizontal="center"/>
    </xf>
    <xf numFmtId="0" fontId="108" fillId="0" borderId="0" xfId="0" applyFont="1" applyFill="1" applyAlignment="1" applyProtection="1">
      <alignment/>
      <protection locked="0"/>
    </xf>
    <xf numFmtId="0" fontId="11" fillId="33" borderId="0" xfId="0" applyFont="1" applyFill="1" applyBorder="1" applyAlignment="1">
      <alignment/>
    </xf>
    <xf numFmtId="0" fontId="11" fillId="0" borderId="0" xfId="0" applyFont="1" applyBorder="1" applyAlignment="1">
      <alignment/>
    </xf>
    <xf numFmtId="0" fontId="6" fillId="0" borderId="0" xfId="0" applyFont="1" applyFill="1" applyAlignment="1">
      <alignment horizontal="right"/>
    </xf>
    <xf numFmtId="9" fontId="39" fillId="0" borderId="0" xfId="59" applyNumberFormat="1" applyFont="1" applyFill="1" applyAlignment="1">
      <alignment/>
    </xf>
    <xf numFmtId="1" fontId="39" fillId="0" borderId="0" xfId="0" applyNumberFormat="1" applyFont="1" applyFill="1" applyAlignment="1">
      <alignment horizontal="center"/>
    </xf>
    <xf numFmtId="49" fontId="6" fillId="0" borderId="0" xfId="0" applyNumberFormat="1" applyFont="1" applyFill="1" applyAlignment="1">
      <alignment horizontal="center"/>
    </xf>
    <xf numFmtId="164" fontId="6" fillId="0" borderId="20" xfId="0" applyNumberFormat="1" applyFont="1" applyFill="1" applyBorder="1" applyAlignment="1">
      <alignment/>
    </xf>
    <xf numFmtId="3" fontId="95" fillId="0" borderId="0" xfId="0" applyNumberFormat="1" applyFont="1" applyBorder="1" applyAlignment="1">
      <alignment/>
    </xf>
    <xf numFmtId="49" fontId="109" fillId="0" borderId="0" xfId="0" applyNumberFormat="1" applyFont="1" applyFill="1" applyAlignment="1">
      <alignment horizontal="center"/>
    </xf>
    <xf numFmtId="49" fontId="109" fillId="0" borderId="0" xfId="0" applyNumberFormat="1" applyFont="1" applyAlignment="1">
      <alignment horizontal="center"/>
    </xf>
    <xf numFmtId="0" fontId="92" fillId="0" borderId="0" xfId="55" applyFont="1" applyFill="1" applyBorder="1">
      <alignment/>
      <protection/>
    </xf>
    <xf numFmtId="164" fontId="92" fillId="0" borderId="0" xfId="0" applyNumberFormat="1" applyFont="1" applyFill="1" applyAlignment="1">
      <alignment/>
    </xf>
    <xf numFmtId="0" fontId="92" fillId="0" borderId="0" xfId="0" applyFont="1" applyFill="1" applyBorder="1" applyAlignment="1">
      <alignment/>
    </xf>
    <xf numFmtId="0" fontId="92" fillId="0" borderId="0" xfId="0" applyFont="1" applyFill="1" applyBorder="1" applyAlignment="1">
      <alignment horizontal="center"/>
    </xf>
    <xf numFmtId="3" fontId="92" fillId="0" borderId="0" xfId="0" applyNumberFormat="1" applyFont="1" applyFill="1" applyBorder="1" applyAlignment="1">
      <alignment/>
    </xf>
    <xf numFmtId="9" fontId="92" fillId="0" borderId="0" xfId="0" applyNumberFormat="1" applyFont="1" applyFill="1" applyBorder="1" applyAlignment="1">
      <alignment/>
    </xf>
    <xf numFmtId="164" fontId="92" fillId="0" borderId="0" xfId="0" applyNumberFormat="1" applyFont="1" applyFill="1" applyBorder="1" applyAlignment="1">
      <alignment/>
    </xf>
    <xf numFmtId="49" fontId="110" fillId="0" borderId="0" xfId="0" applyNumberFormat="1" applyFont="1" applyAlignment="1">
      <alignment horizontal="center"/>
    </xf>
    <xf numFmtId="0" fontId="110" fillId="0" borderId="0" xfId="0" applyFont="1" applyAlignment="1">
      <alignment/>
    </xf>
    <xf numFmtId="0" fontId="110" fillId="0" borderId="0" xfId="0" applyFont="1" applyFill="1" applyAlignment="1">
      <alignment/>
    </xf>
    <xf numFmtId="0" fontId="110" fillId="0" borderId="0" xfId="0" applyFont="1" applyFill="1" applyAlignment="1">
      <alignment horizontal="right"/>
    </xf>
    <xf numFmtId="0" fontId="104" fillId="0" borderId="0" xfId="0" applyFont="1" applyFill="1" applyAlignment="1">
      <alignment/>
    </xf>
    <xf numFmtId="9" fontId="111" fillId="0" borderId="0" xfId="59" applyNumberFormat="1" applyFont="1" applyFill="1" applyAlignment="1">
      <alignment/>
    </xf>
    <xf numFmtId="1" fontId="111" fillId="0" borderId="0" xfId="0" applyNumberFormat="1" applyFont="1" applyFill="1" applyAlignment="1">
      <alignment horizontal="center"/>
    </xf>
    <xf numFmtId="49" fontId="110" fillId="0" borderId="0" xfId="0" applyNumberFormat="1" applyFont="1" applyFill="1" applyAlignment="1">
      <alignment horizontal="center"/>
    </xf>
    <xf numFmtId="49" fontId="105" fillId="0" borderId="0" xfId="0" applyNumberFormat="1" applyFont="1" applyFill="1" applyAlignment="1" applyProtection="1">
      <alignment horizontal="center"/>
      <protection locked="0"/>
    </xf>
    <xf numFmtId="9" fontId="112" fillId="0" borderId="0" xfId="59" applyNumberFormat="1" applyFont="1" applyFill="1" applyAlignment="1">
      <alignment/>
    </xf>
    <xf numFmtId="1" fontId="112" fillId="0" borderId="0" xfId="0" applyNumberFormat="1" applyFont="1" applyFill="1" applyAlignment="1">
      <alignment horizontal="center"/>
    </xf>
    <xf numFmtId="49" fontId="113" fillId="0" borderId="0" xfId="0" applyNumberFormat="1" applyFont="1" applyFill="1" applyAlignment="1">
      <alignment horizontal="center"/>
    </xf>
    <xf numFmtId="3" fontId="0" fillId="0" borderId="0" xfId="0" applyNumberFormat="1" applyAlignment="1">
      <alignment/>
    </xf>
    <xf numFmtId="49" fontId="114" fillId="0" borderId="0" xfId="0" applyNumberFormat="1" applyFont="1" applyFill="1" applyAlignment="1">
      <alignment horizontal="center"/>
    </xf>
    <xf numFmtId="49" fontId="103" fillId="0" borderId="0" xfId="0" applyNumberFormat="1" applyFont="1" applyFill="1" applyAlignment="1">
      <alignment horizontal="center"/>
    </xf>
    <xf numFmtId="0" fontId="115" fillId="0" borderId="0" xfId="0" applyFont="1" applyFill="1" applyBorder="1" applyAlignment="1">
      <alignment horizontal="center"/>
    </xf>
    <xf numFmtId="0" fontId="115" fillId="0" borderId="0" xfId="0" applyFont="1" applyFill="1" applyBorder="1" applyAlignment="1">
      <alignment/>
    </xf>
    <xf numFmtId="3" fontId="115" fillId="0" borderId="0" xfId="0" applyNumberFormat="1" applyFont="1" applyFill="1" applyBorder="1" applyAlignment="1">
      <alignment/>
    </xf>
    <xf numFmtId="9" fontId="115" fillId="0" borderId="0" xfId="0" applyNumberFormat="1" applyFont="1" applyFill="1" applyBorder="1" applyAlignment="1">
      <alignment/>
    </xf>
    <xf numFmtId="164" fontId="115" fillId="0" borderId="0" xfId="0" applyNumberFormat="1" applyFont="1" applyFill="1" applyBorder="1" applyAlignment="1">
      <alignment/>
    </xf>
    <xf numFmtId="0" fontId="116" fillId="0" borderId="0" xfId="0" applyFont="1" applyFill="1" applyBorder="1" applyAlignment="1">
      <alignment horizontal="center"/>
    </xf>
    <xf numFmtId="0" fontId="116" fillId="0" borderId="0" xfId="0" applyFont="1" applyFill="1" applyBorder="1" applyAlignment="1">
      <alignment/>
    </xf>
    <xf numFmtId="3" fontId="116" fillId="0" borderId="0" xfId="0" applyNumberFormat="1" applyFont="1" applyFill="1" applyBorder="1" applyAlignment="1">
      <alignment/>
    </xf>
    <xf numFmtId="9" fontId="116" fillId="0" borderId="0" xfId="0" applyNumberFormat="1" applyFont="1" applyFill="1" applyBorder="1" applyAlignment="1">
      <alignment/>
    </xf>
    <xf numFmtId="164" fontId="116" fillId="0" borderId="0" xfId="0" applyNumberFormat="1" applyFont="1" applyFill="1" applyBorder="1" applyAlignment="1">
      <alignment/>
    </xf>
    <xf numFmtId="49" fontId="116" fillId="0" borderId="0" xfId="0" applyNumberFormat="1" applyFont="1" applyFill="1" applyAlignment="1">
      <alignment horizontal="center"/>
    </xf>
    <xf numFmtId="0" fontId="116" fillId="0" borderId="0" xfId="55" applyFont="1" applyFill="1" applyBorder="1">
      <alignment/>
      <protection/>
    </xf>
    <xf numFmtId="0" fontId="116" fillId="0" borderId="0" xfId="0" applyFont="1" applyFill="1" applyAlignment="1">
      <alignment/>
    </xf>
    <xf numFmtId="3" fontId="116" fillId="0" borderId="0" xfId="55" applyNumberFormat="1" applyFont="1" applyFill="1" applyBorder="1">
      <alignment/>
      <protection/>
    </xf>
    <xf numFmtId="0" fontId="116" fillId="0" borderId="0" xfId="55" applyFont="1" applyFill="1" applyAlignment="1">
      <alignment vertical="center" wrapText="1"/>
      <protection/>
    </xf>
    <xf numFmtId="0" fontId="117" fillId="0" borderId="0" xfId="0" applyFont="1" applyFill="1" applyAlignment="1">
      <alignment vertical="center"/>
    </xf>
    <xf numFmtId="0" fontId="116" fillId="0" borderId="0" xfId="0" applyFont="1" applyAlignment="1">
      <alignment/>
    </xf>
    <xf numFmtId="0" fontId="116" fillId="0" borderId="0" xfId="0" applyFont="1" applyFill="1" applyAlignment="1">
      <alignment horizontal="right"/>
    </xf>
    <xf numFmtId="0" fontId="118" fillId="0" borderId="0" xfId="0" applyFont="1" applyFill="1" applyAlignment="1">
      <alignment/>
    </xf>
    <xf numFmtId="9" fontId="119" fillId="0" borderId="0" xfId="59" applyNumberFormat="1" applyFont="1" applyFill="1" applyAlignment="1">
      <alignment/>
    </xf>
    <xf numFmtId="1" fontId="119" fillId="0" borderId="0" xfId="0" applyNumberFormat="1" applyFont="1" applyFill="1" applyAlignment="1">
      <alignment horizontal="center"/>
    </xf>
    <xf numFmtId="0" fontId="93" fillId="0" borderId="0" xfId="0" applyFont="1" applyFill="1" applyAlignment="1">
      <alignment/>
    </xf>
    <xf numFmtId="164" fontId="92" fillId="0" borderId="0" xfId="56" applyNumberFormat="1" applyFont="1" applyFill="1" applyBorder="1" applyAlignment="1">
      <alignment horizontal="right"/>
      <protection/>
    </xf>
    <xf numFmtId="49" fontId="116" fillId="0" borderId="0" xfId="0" applyNumberFormat="1" applyFont="1" applyFill="1" applyAlignment="1">
      <alignment horizontal="left"/>
    </xf>
    <xf numFmtId="49" fontId="92" fillId="0" borderId="0" xfId="56" applyNumberFormat="1" applyFont="1" applyFill="1" applyBorder="1" applyAlignment="1">
      <alignment horizontal="center"/>
      <protection/>
    </xf>
    <xf numFmtId="0" fontId="120" fillId="33" borderId="0" xfId="0" applyFont="1" applyFill="1" applyBorder="1" applyAlignment="1">
      <alignment/>
    </xf>
    <xf numFmtId="14" fontId="92" fillId="0" borderId="0" xfId="0" applyNumberFormat="1" applyFont="1" applyBorder="1" applyAlignment="1">
      <alignment wrapText="1"/>
    </xf>
    <xf numFmtId="49" fontId="116" fillId="0" borderId="0" xfId="0" applyNumberFormat="1" applyFont="1" applyAlignment="1">
      <alignment horizontal="center"/>
    </xf>
    <xf numFmtId="0" fontId="117" fillId="0" borderId="0" xfId="0" applyFont="1" applyFill="1" applyAlignment="1">
      <alignment/>
    </xf>
    <xf numFmtId="9" fontId="121" fillId="0" borderId="0" xfId="59" applyNumberFormat="1" applyFont="1" applyFill="1" applyAlignment="1">
      <alignment/>
    </xf>
    <xf numFmtId="1" fontId="121" fillId="0" borderId="0" xfId="0" applyNumberFormat="1" applyFont="1" applyFill="1" applyAlignment="1">
      <alignment horizontal="center"/>
    </xf>
    <xf numFmtId="49" fontId="122" fillId="0" borderId="0" xfId="0" applyNumberFormat="1" applyFont="1" applyAlignment="1">
      <alignment horizontal="center"/>
    </xf>
    <xf numFmtId="0" fontId="122" fillId="0" borderId="0" xfId="0" applyFont="1" applyAlignment="1">
      <alignment/>
    </xf>
    <xf numFmtId="0" fontId="122" fillId="0" borderId="0" xfId="0" applyFont="1" applyFill="1" applyAlignment="1">
      <alignment/>
    </xf>
    <xf numFmtId="0" fontId="122" fillId="0" borderId="0" xfId="0" applyFont="1" applyFill="1" applyAlignment="1">
      <alignment horizontal="right"/>
    </xf>
    <xf numFmtId="9" fontId="123" fillId="0" borderId="0" xfId="59" applyNumberFormat="1" applyFont="1" applyFill="1" applyAlignment="1">
      <alignment/>
    </xf>
    <xf numFmtId="1" fontId="123" fillId="0" borderId="0" xfId="0" applyNumberFormat="1" applyFont="1" applyFill="1" applyAlignment="1">
      <alignment horizontal="center"/>
    </xf>
    <xf numFmtId="49" fontId="122" fillId="0" borderId="0" xfId="0" applyNumberFormat="1" applyFont="1" applyFill="1" applyAlignment="1">
      <alignment horizontal="center"/>
    </xf>
    <xf numFmtId="0" fontId="116" fillId="0" borderId="0" xfId="55" applyFont="1" applyFill="1">
      <alignment/>
      <protection/>
    </xf>
    <xf numFmtId="0" fontId="116" fillId="0" borderId="0" xfId="55" applyFont="1" applyFill="1" applyAlignment="1">
      <alignment horizontal="center"/>
      <protection/>
    </xf>
    <xf numFmtId="164" fontId="116" fillId="0" borderId="0" xfId="0" applyNumberFormat="1" applyFont="1" applyBorder="1" applyAlignment="1">
      <alignment/>
    </xf>
    <xf numFmtId="0" fontId="117" fillId="0" borderId="0" xfId="0" applyFont="1" applyAlignment="1">
      <alignment/>
    </xf>
    <xf numFmtId="0" fontId="117" fillId="0" borderId="0" xfId="0" applyFont="1" applyAlignment="1">
      <alignment horizontal="center"/>
    </xf>
    <xf numFmtId="164" fontId="116" fillId="0" borderId="0" xfId="56" applyNumberFormat="1" applyFont="1" applyFill="1" applyBorder="1" applyAlignment="1">
      <alignment horizontal="right"/>
      <protection/>
    </xf>
    <xf numFmtId="0" fontId="120" fillId="0" borderId="0" xfId="0" applyFont="1" applyBorder="1" applyAlignment="1">
      <alignment/>
    </xf>
    <xf numFmtId="0" fontId="120" fillId="0" borderId="0" xfId="0" applyFont="1" applyFill="1" applyBorder="1" applyAlignment="1">
      <alignment horizontal="center"/>
    </xf>
    <xf numFmtId="0" fontId="120" fillId="0" borderId="0" xfId="0" applyFont="1" applyBorder="1" applyAlignment="1">
      <alignment horizontal="left" wrapText="1"/>
    </xf>
    <xf numFmtId="0" fontId="120" fillId="0" borderId="19" xfId="0" applyFont="1" applyBorder="1" applyAlignment="1">
      <alignment horizontal="left" wrapText="1"/>
    </xf>
    <xf numFmtId="0" fontId="116" fillId="0" borderId="0" xfId="55" applyFont="1" applyFill="1" applyAlignment="1">
      <alignment horizontal="left"/>
      <protection/>
    </xf>
    <xf numFmtId="0" fontId="116" fillId="0" borderId="0" xfId="55" applyFont="1" applyFill="1" applyBorder="1" applyAlignment="1">
      <alignment vertical="center" wrapText="1"/>
      <protection/>
    </xf>
    <xf numFmtId="0" fontId="116" fillId="0" borderId="0" xfId="55" applyFont="1" applyFill="1" applyAlignment="1">
      <alignment vertical="center" wrapText="1"/>
      <protection/>
    </xf>
    <xf numFmtId="0" fontId="117" fillId="0" borderId="0" xfId="0" applyFont="1" applyFill="1" applyAlignment="1">
      <alignment vertical="center"/>
    </xf>
    <xf numFmtId="0" fontId="99" fillId="0" borderId="0" xfId="56" applyFont="1" applyFill="1" applyAlignment="1">
      <alignment wrapText="1"/>
      <protection/>
    </xf>
    <xf numFmtId="0" fontId="99" fillId="0" borderId="0" xfId="0" applyFont="1" applyFill="1" applyAlignment="1">
      <alignment horizontal="left" wrapText="1"/>
    </xf>
    <xf numFmtId="0" fontId="5" fillId="0" borderId="0" xfId="55" applyFont="1" applyFill="1" applyAlignment="1">
      <alignment wrapText="1"/>
      <protection/>
    </xf>
    <xf numFmtId="0" fontId="116" fillId="0" borderId="0" xfId="55" applyFont="1" applyFill="1" applyBorder="1" applyAlignment="1">
      <alignment horizontal="left" vertical="center" wrapText="1"/>
      <protection/>
    </xf>
    <xf numFmtId="49" fontId="11" fillId="0" borderId="21" xfId="0" applyNumberFormat="1" applyFont="1" applyBorder="1" applyAlignment="1">
      <alignment horizontal="left" vertical="center"/>
    </xf>
    <xf numFmtId="49" fontId="11" fillId="0" borderId="15" xfId="0" applyNumberFormat="1" applyFont="1" applyBorder="1" applyAlignment="1">
      <alignment horizontal="left" vertical="center"/>
    </xf>
    <xf numFmtId="49" fontId="2" fillId="33" borderId="22" xfId="0" applyNumberFormat="1" applyFont="1" applyFill="1" applyBorder="1" applyAlignment="1">
      <alignment horizontal="left" vertical="center" wrapText="1"/>
    </xf>
    <xf numFmtId="49" fontId="2" fillId="33" borderId="0" xfId="0" applyNumberFormat="1" applyFont="1" applyFill="1" applyBorder="1" applyAlignment="1">
      <alignment horizontal="left" vertical="center" wrapText="1"/>
    </xf>
    <xf numFmtId="0" fontId="11" fillId="0" borderId="23" xfId="0" applyFont="1" applyBorder="1" applyAlignment="1">
      <alignment horizontal="left"/>
    </xf>
    <xf numFmtId="0" fontId="11" fillId="0" borderId="17" xfId="0" applyFont="1" applyBorder="1" applyAlignment="1">
      <alignment horizontal="left"/>
    </xf>
    <xf numFmtId="0" fontId="124" fillId="0" borderId="0" xfId="55" applyFont="1" applyFill="1" applyBorder="1" applyAlignment="1">
      <alignment vertical="center" wrapText="1"/>
      <protection/>
    </xf>
    <xf numFmtId="0" fontId="124" fillId="0" borderId="0" xfId="55" applyFont="1" applyFill="1" applyAlignment="1">
      <alignment vertical="center" wrapText="1"/>
      <protection/>
    </xf>
    <xf numFmtId="0" fontId="124" fillId="0" borderId="0" xfId="0" applyFont="1" applyFill="1" applyAlignment="1">
      <alignment vertical="center"/>
    </xf>
    <xf numFmtId="0" fontId="38" fillId="0" borderId="15" xfId="0" applyFont="1" applyFill="1" applyBorder="1" applyAlignment="1">
      <alignment horizontal="center" vertical="center"/>
    </xf>
    <xf numFmtId="0" fontId="0" fillId="0" borderId="0" xfId="0" applyFont="1" applyAlignment="1">
      <alignment horizontal="center" wrapText="1"/>
    </xf>
    <xf numFmtId="0" fontId="116" fillId="0" borderId="0" xfId="0" applyFont="1" applyFill="1" applyAlignment="1">
      <alignment horizontal="right"/>
    </xf>
    <xf numFmtId="0" fontId="6" fillId="0" borderId="0" xfId="0" applyFont="1" applyFill="1" applyAlignment="1">
      <alignment horizontal="right"/>
    </xf>
    <xf numFmtId="0" fontId="116" fillId="0" borderId="0" xfId="0" applyFont="1" applyAlignment="1">
      <alignment horizontal="right"/>
    </xf>
    <xf numFmtId="0" fontId="99" fillId="0" borderId="0" xfId="56" applyFont="1" applyFill="1" applyBorder="1" applyAlignment="1">
      <alignment horizontal="left" wrapText="1"/>
      <protection/>
    </xf>
    <xf numFmtId="0" fontId="5" fillId="0" borderId="0"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X165"/>
  <sheetViews>
    <sheetView tabSelected="1" view="pageBreakPreview" zoomScaleSheetLayoutView="100" zoomScalePageLayoutView="0" workbookViewId="0" topLeftCell="A1">
      <selection activeCell="V11" sqref="V11"/>
    </sheetView>
  </sheetViews>
  <sheetFormatPr defaultColWidth="9.140625" defaultRowHeight="12.75"/>
  <cols>
    <col min="1" max="1" width="4.00390625" style="23" customWidth="1"/>
    <col min="2" max="2" width="2.8515625" style="23" customWidth="1"/>
    <col min="3" max="3" width="9.140625" style="23" customWidth="1"/>
    <col min="4" max="4" width="5.140625" style="23" customWidth="1"/>
    <col min="5" max="5" width="8.8515625" style="23" customWidth="1"/>
    <col min="6" max="6" width="12.8515625" style="23" customWidth="1"/>
    <col min="7" max="7" width="6.140625" style="31" customWidth="1"/>
    <col min="8" max="8" width="10.00390625" style="31" customWidth="1"/>
    <col min="9" max="9" width="2.7109375" style="31" customWidth="1"/>
    <col min="10" max="10" width="11.140625" style="31" customWidth="1"/>
    <col min="11" max="11" width="5.57421875" style="31" customWidth="1"/>
    <col min="12" max="12" width="5.7109375" style="31" customWidth="1"/>
    <col min="13" max="13" width="11.7109375" style="31" customWidth="1"/>
    <col min="14" max="14" width="11.28125" style="0" customWidth="1"/>
    <col min="21" max="21" width="12.140625" style="0" customWidth="1"/>
    <col min="24" max="24" width="14.8515625" style="0" customWidth="1"/>
  </cols>
  <sheetData>
    <row r="1" spans="1:13" s="69" customFormat="1" ht="12">
      <c r="A1" s="86"/>
      <c r="B1" s="87"/>
      <c r="C1" s="88"/>
      <c r="D1" s="88"/>
      <c r="E1" s="88"/>
      <c r="F1" s="88"/>
      <c r="G1" s="89"/>
      <c r="H1" s="88"/>
      <c r="I1" s="88"/>
      <c r="J1" s="88"/>
      <c r="K1" s="88"/>
      <c r="L1" s="88"/>
      <c r="M1" s="88"/>
    </row>
    <row r="2" spans="1:13" s="69" customFormat="1" ht="12.75" thickBot="1">
      <c r="A2" s="86"/>
      <c r="B2" s="87"/>
      <c r="C2" s="88"/>
      <c r="D2" s="88"/>
      <c r="E2" s="88"/>
      <c r="F2" s="88"/>
      <c r="G2" s="89"/>
      <c r="H2" s="88"/>
      <c r="I2" s="88"/>
      <c r="J2" s="88"/>
      <c r="K2" s="88"/>
      <c r="L2" s="88"/>
      <c r="M2" s="88"/>
    </row>
    <row r="3" spans="1:13" s="73" customFormat="1" ht="15" customHeight="1">
      <c r="A3" s="252" t="s">
        <v>127</v>
      </c>
      <c r="B3" s="253"/>
      <c r="C3" s="253"/>
      <c r="D3" s="253"/>
      <c r="E3" s="253"/>
      <c r="F3" s="253"/>
      <c r="G3" s="70"/>
      <c r="H3" s="261" t="s">
        <v>129</v>
      </c>
      <c r="I3" s="261"/>
      <c r="J3" s="261"/>
      <c r="K3" s="71"/>
      <c r="L3" s="71"/>
      <c r="M3" s="72"/>
    </row>
    <row r="4" spans="1:13" s="73" customFormat="1" ht="15" customHeight="1">
      <c r="A4" s="254" t="s">
        <v>98</v>
      </c>
      <c r="B4" s="255"/>
      <c r="C4" s="255"/>
      <c r="D4" s="255"/>
      <c r="E4" s="255"/>
      <c r="F4" s="255"/>
      <c r="G4" s="111"/>
      <c r="H4" s="164" t="s">
        <v>131</v>
      </c>
      <c r="I4" s="164"/>
      <c r="J4" s="164"/>
      <c r="K4" s="165"/>
      <c r="L4" s="165" t="s">
        <v>130</v>
      </c>
      <c r="M4" s="112"/>
    </row>
    <row r="5" spans="1:13" s="73" customFormat="1" ht="15" customHeight="1">
      <c r="A5" s="254"/>
      <c r="B5" s="255"/>
      <c r="C5" s="255"/>
      <c r="D5" s="255"/>
      <c r="E5" s="255"/>
      <c r="F5" s="255"/>
      <c r="G5" s="171"/>
      <c r="H5" s="221" t="s">
        <v>148</v>
      </c>
      <c r="I5" s="221"/>
      <c r="J5" s="221"/>
      <c r="K5" s="106"/>
      <c r="L5" s="242" t="s">
        <v>137</v>
      </c>
      <c r="M5" s="243"/>
    </row>
    <row r="6" spans="1:13" s="73" customFormat="1" ht="15" customHeight="1">
      <c r="A6" s="254"/>
      <c r="B6" s="255"/>
      <c r="C6" s="255"/>
      <c r="D6" s="255"/>
      <c r="E6" s="255"/>
      <c r="F6" s="255"/>
      <c r="G6" s="74"/>
      <c r="H6" s="107"/>
      <c r="I6" s="107"/>
      <c r="J6" s="222">
        <v>43614</v>
      </c>
      <c r="K6" s="107"/>
      <c r="L6" s="242"/>
      <c r="M6" s="243"/>
    </row>
    <row r="7" spans="1:13" s="79" customFormat="1" ht="20.25" customHeight="1" thickBot="1">
      <c r="A7" s="256" t="s">
        <v>128</v>
      </c>
      <c r="B7" s="257"/>
      <c r="C7" s="257"/>
      <c r="D7" s="257"/>
      <c r="E7" s="257"/>
      <c r="F7" s="78"/>
      <c r="G7" s="75"/>
      <c r="H7" s="108"/>
      <c r="I7" s="108"/>
      <c r="J7" s="108"/>
      <c r="K7" s="108"/>
      <c r="L7" s="108"/>
      <c r="M7" s="109"/>
    </row>
    <row r="8" spans="1:13" s="23" customFormat="1" ht="20.25" customHeight="1">
      <c r="A8" s="1" t="s">
        <v>12</v>
      </c>
      <c r="B8" s="2"/>
      <c r="C8" s="3"/>
      <c r="D8" s="3"/>
      <c r="E8" s="3"/>
      <c r="F8" s="3"/>
      <c r="G8" s="27"/>
      <c r="H8" s="27"/>
      <c r="I8" s="27"/>
      <c r="J8" s="27"/>
      <c r="K8" s="27"/>
      <c r="L8" s="27"/>
      <c r="M8" s="27"/>
    </row>
    <row r="9" spans="1:13" s="23" customFormat="1" ht="12.75">
      <c r="A9" s="4" t="s">
        <v>0</v>
      </c>
      <c r="B9" s="4" t="s">
        <v>13</v>
      </c>
      <c r="C9" s="5"/>
      <c r="D9" s="5"/>
      <c r="E9" s="5" t="s">
        <v>42</v>
      </c>
      <c r="F9" s="5"/>
      <c r="G9" s="28"/>
      <c r="H9" s="28"/>
      <c r="I9" s="28"/>
      <c r="J9" s="28"/>
      <c r="K9" s="28"/>
      <c r="L9" s="28"/>
      <c r="M9" s="28"/>
    </row>
    <row r="10" spans="1:13" s="23" customFormat="1" ht="12.75">
      <c r="A10" s="4" t="s">
        <v>1</v>
      </c>
      <c r="B10" s="4" t="s">
        <v>14</v>
      </c>
      <c r="C10" s="5"/>
      <c r="D10" s="5"/>
      <c r="E10" s="151" t="s">
        <v>138</v>
      </c>
      <c r="F10" s="151"/>
      <c r="G10" s="110"/>
      <c r="H10" s="110"/>
      <c r="I10" s="28"/>
      <c r="J10" s="28"/>
      <c r="K10" s="28"/>
      <c r="L10" s="28"/>
      <c r="M10" s="28"/>
    </row>
    <row r="11" spans="1:17" s="23" customFormat="1" ht="39">
      <c r="A11" s="6" t="s">
        <v>15</v>
      </c>
      <c r="B11" s="2"/>
      <c r="C11" s="3"/>
      <c r="D11" s="3"/>
      <c r="E11" s="3"/>
      <c r="F11" s="3"/>
      <c r="G11" s="27"/>
      <c r="H11" s="29" t="s">
        <v>16</v>
      </c>
      <c r="I11" s="29"/>
      <c r="J11" s="29" t="s">
        <v>17</v>
      </c>
      <c r="K11" s="29"/>
      <c r="L11" s="90"/>
      <c r="M11" s="30" t="s">
        <v>155</v>
      </c>
      <c r="N11" s="160"/>
      <c r="O11" s="160"/>
      <c r="P11" s="160"/>
      <c r="Q11" s="161"/>
    </row>
    <row r="12" spans="1:17" s="23" customFormat="1" ht="12.75">
      <c r="A12" s="4" t="s">
        <v>0</v>
      </c>
      <c r="B12" s="4" t="s">
        <v>18</v>
      </c>
      <c r="C12" s="5"/>
      <c r="D12" s="5"/>
      <c r="E12" s="5"/>
      <c r="F12" s="5"/>
      <c r="G12" s="28"/>
      <c r="H12" s="28"/>
      <c r="I12" s="28"/>
      <c r="J12" s="28"/>
      <c r="K12" s="91"/>
      <c r="L12" s="28"/>
      <c r="M12" s="28"/>
      <c r="N12" s="162"/>
      <c r="O12" s="162"/>
      <c r="P12" s="162"/>
      <c r="Q12" s="161"/>
    </row>
    <row r="13" spans="1:17" s="23" customFormat="1" ht="12.75" customHeight="1">
      <c r="A13" s="4"/>
      <c r="B13" s="7" t="s">
        <v>5</v>
      </c>
      <c r="C13" s="5" t="s">
        <v>43</v>
      </c>
      <c r="D13" s="5"/>
      <c r="E13" s="5"/>
      <c r="F13" s="117"/>
      <c r="G13" s="113"/>
      <c r="H13" s="113" t="s">
        <v>19</v>
      </c>
      <c r="I13" s="113"/>
      <c r="J13" s="113" t="s">
        <v>20</v>
      </c>
      <c r="K13" s="114"/>
      <c r="L13" s="115"/>
      <c r="M13" s="116" t="s">
        <v>177</v>
      </c>
      <c r="N13" s="152"/>
      <c r="O13" s="153"/>
      <c r="P13" s="152"/>
      <c r="Q13" s="154"/>
    </row>
    <row r="14" spans="1:17" s="23" customFormat="1" ht="12.75" customHeight="1">
      <c r="A14" s="4"/>
      <c r="B14" s="7" t="s">
        <v>6</v>
      </c>
      <c r="C14" s="5" t="s">
        <v>44</v>
      </c>
      <c r="D14" s="5"/>
      <c r="E14" s="5"/>
      <c r="F14" s="117"/>
      <c r="G14" s="113"/>
      <c r="H14" s="113" t="s">
        <v>19</v>
      </c>
      <c r="I14" s="113"/>
      <c r="J14" s="113" t="s">
        <v>20</v>
      </c>
      <c r="K14" s="114"/>
      <c r="L14" s="115"/>
      <c r="M14" s="116" t="s">
        <v>176</v>
      </c>
      <c r="N14" s="152"/>
      <c r="O14" s="153"/>
      <c r="P14" s="152"/>
      <c r="Q14" s="154"/>
    </row>
    <row r="15" spans="1:17" s="23" customFormat="1" ht="12.75" customHeight="1">
      <c r="A15" s="4"/>
      <c r="B15" s="7" t="s">
        <v>7</v>
      </c>
      <c r="C15" s="5" t="s">
        <v>45</v>
      </c>
      <c r="D15" s="5"/>
      <c r="E15" s="5"/>
      <c r="F15" s="117"/>
      <c r="G15" s="113"/>
      <c r="H15" s="113" t="s">
        <v>19</v>
      </c>
      <c r="I15" s="113"/>
      <c r="J15" s="113" t="s">
        <v>20</v>
      </c>
      <c r="K15" s="114"/>
      <c r="L15" s="115"/>
      <c r="M15" s="116" t="s">
        <v>175</v>
      </c>
      <c r="N15" s="152"/>
      <c r="O15" s="153"/>
      <c r="P15" s="152"/>
      <c r="Q15" s="154"/>
    </row>
    <row r="16" spans="1:17" s="23" customFormat="1" ht="12.75" customHeight="1">
      <c r="A16" s="4"/>
      <c r="B16" s="7" t="s">
        <v>8</v>
      </c>
      <c r="C16" s="5" t="s">
        <v>95</v>
      </c>
      <c r="D16" s="5"/>
      <c r="E16" s="5"/>
      <c r="F16" s="117"/>
      <c r="G16" s="113"/>
      <c r="H16" s="113" t="s">
        <v>19</v>
      </c>
      <c r="I16" s="113"/>
      <c r="J16" s="113" t="s">
        <v>46</v>
      </c>
      <c r="K16" s="114"/>
      <c r="L16" s="115"/>
      <c r="M16" s="116" t="s">
        <v>178</v>
      </c>
      <c r="N16" s="156"/>
      <c r="O16" s="153"/>
      <c r="P16" s="152"/>
      <c r="Q16" s="154"/>
    </row>
    <row r="17" spans="6:17" s="23" customFormat="1" ht="5.25" customHeight="1">
      <c r="F17" s="117"/>
      <c r="G17" s="117"/>
      <c r="H17" s="117"/>
      <c r="I17" s="117"/>
      <c r="J17" s="117"/>
      <c r="K17" s="118"/>
      <c r="L17" s="119"/>
      <c r="M17" s="117"/>
      <c r="N17" s="156"/>
      <c r="O17" s="163"/>
      <c r="P17" s="152"/>
      <c r="Q17" s="154"/>
    </row>
    <row r="18" spans="1:17" s="23" customFormat="1" ht="12.75">
      <c r="A18" s="4" t="s">
        <v>1</v>
      </c>
      <c r="B18" s="4" t="s">
        <v>21</v>
      </c>
      <c r="C18" s="5"/>
      <c r="D18" s="5"/>
      <c r="E18" s="5"/>
      <c r="F18" s="117"/>
      <c r="G18" s="113"/>
      <c r="H18" s="113"/>
      <c r="I18" s="113"/>
      <c r="J18" s="113"/>
      <c r="K18" s="120"/>
      <c r="L18" s="121"/>
      <c r="M18" s="113"/>
      <c r="N18" s="154"/>
      <c r="O18" s="154"/>
      <c r="P18" s="154"/>
      <c r="Q18" s="157"/>
    </row>
    <row r="19" spans="1:17" s="23" customFormat="1" ht="12.75">
      <c r="A19" s="4"/>
      <c r="B19" s="7" t="s">
        <v>5</v>
      </c>
      <c r="C19" s="5" t="s">
        <v>47</v>
      </c>
      <c r="D19" s="5"/>
      <c r="E19" s="5"/>
      <c r="F19" s="117"/>
      <c r="G19" s="113"/>
      <c r="H19" s="113" t="s">
        <v>19</v>
      </c>
      <c r="I19" s="113"/>
      <c r="J19" s="113" t="s">
        <v>52</v>
      </c>
      <c r="K19" s="114"/>
      <c r="L19" s="115"/>
      <c r="M19" s="122" t="s">
        <v>156</v>
      </c>
      <c r="N19" s="156"/>
      <c r="O19" s="153"/>
      <c r="P19" s="156"/>
      <c r="Q19" s="157"/>
    </row>
    <row r="20" spans="1:17" s="23" customFormat="1" ht="12.75">
      <c r="A20" s="4"/>
      <c r="B20" s="181" t="s">
        <v>7</v>
      </c>
      <c r="C20" s="182" t="s">
        <v>132</v>
      </c>
      <c r="D20" s="182"/>
      <c r="E20" s="182"/>
      <c r="F20" s="183"/>
      <c r="G20" s="184" t="s">
        <v>117</v>
      </c>
      <c r="H20" s="183" t="s">
        <v>19</v>
      </c>
      <c r="I20" s="185"/>
      <c r="J20" s="183" t="s">
        <v>52</v>
      </c>
      <c r="K20" s="186"/>
      <c r="L20" s="187"/>
      <c r="M20" s="188" t="s">
        <v>96</v>
      </c>
      <c r="N20" s="156"/>
      <c r="O20" s="153"/>
      <c r="P20" s="156"/>
      <c r="Q20" s="157"/>
    </row>
    <row r="21" spans="1:17" s="23" customFormat="1" ht="12.75">
      <c r="A21" s="4"/>
      <c r="B21" s="7" t="s">
        <v>6</v>
      </c>
      <c r="C21" s="5" t="s">
        <v>48</v>
      </c>
      <c r="D21" s="5"/>
      <c r="E21" s="5"/>
      <c r="F21" s="117"/>
      <c r="G21" s="113"/>
      <c r="H21" s="113" t="s">
        <v>116</v>
      </c>
      <c r="I21" s="113"/>
      <c r="J21" s="113" t="s">
        <v>52</v>
      </c>
      <c r="K21" s="114"/>
      <c r="L21" s="115"/>
      <c r="M21" s="122" t="s">
        <v>157</v>
      </c>
      <c r="N21" s="156"/>
      <c r="O21" s="153"/>
      <c r="P21" s="156"/>
      <c r="Q21" s="157"/>
    </row>
    <row r="22" spans="1:17" s="104" customFormat="1" ht="12.75">
      <c r="A22" s="150"/>
      <c r="B22" s="158"/>
      <c r="C22" s="263" t="s">
        <v>170</v>
      </c>
      <c r="D22" s="264"/>
      <c r="E22" s="264"/>
      <c r="F22" s="264"/>
      <c r="G22" s="264"/>
      <c r="H22" s="166" t="s">
        <v>19</v>
      </c>
      <c r="I22" s="29"/>
      <c r="J22" s="29" t="s">
        <v>52</v>
      </c>
      <c r="K22" s="167"/>
      <c r="L22" s="168"/>
      <c r="M22" s="169" t="s">
        <v>126</v>
      </c>
      <c r="N22" s="156"/>
      <c r="O22" s="153"/>
      <c r="P22" s="152"/>
      <c r="Q22" s="154"/>
    </row>
    <row r="23" spans="1:17" s="23" customFormat="1" ht="12.75">
      <c r="A23" s="4"/>
      <c r="B23" s="7" t="s">
        <v>7</v>
      </c>
      <c r="C23" s="5" t="s">
        <v>49</v>
      </c>
      <c r="D23" s="5"/>
      <c r="E23" s="5"/>
      <c r="F23" s="117"/>
      <c r="G23" s="113"/>
      <c r="H23" s="113" t="s">
        <v>19</v>
      </c>
      <c r="I23" s="113"/>
      <c r="J23" s="113" t="s">
        <v>52</v>
      </c>
      <c r="K23" s="114"/>
      <c r="L23" s="115"/>
      <c r="M23" s="122" t="s">
        <v>158</v>
      </c>
      <c r="N23" s="156"/>
      <c r="O23" s="153"/>
      <c r="P23" s="156"/>
      <c r="Q23" s="154"/>
    </row>
    <row r="24" spans="1:17" s="23" customFormat="1" ht="12.75">
      <c r="A24" s="4"/>
      <c r="B24" s="7" t="s">
        <v>8</v>
      </c>
      <c r="C24" s="5" t="s">
        <v>50</v>
      </c>
      <c r="D24" s="5"/>
      <c r="E24" s="5"/>
      <c r="F24" s="117"/>
      <c r="G24" s="113"/>
      <c r="H24" s="113" t="s">
        <v>19</v>
      </c>
      <c r="I24" s="113"/>
      <c r="J24" s="113" t="s">
        <v>52</v>
      </c>
      <c r="K24" s="114"/>
      <c r="L24" s="115"/>
      <c r="M24" s="122" t="s">
        <v>159</v>
      </c>
      <c r="N24" s="156"/>
      <c r="O24" s="153"/>
      <c r="P24" s="152"/>
      <c r="Q24" s="154"/>
    </row>
    <row r="25" spans="1:17" s="23" customFormat="1" ht="12.75">
      <c r="A25" s="4"/>
      <c r="B25" s="7" t="s">
        <v>9</v>
      </c>
      <c r="C25" s="5" t="s">
        <v>51</v>
      </c>
      <c r="D25" s="5"/>
      <c r="E25" s="5"/>
      <c r="F25" s="117"/>
      <c r="G25" s="123"/>
      <c r="H25" s="113" t="s">
        <v>33</v>
      </c>
      <c r="I25" s="113"/>
      <c r="J25" s="113" t="s">
        <v>118</v>
      </c>
      <c r="K25" s="114"/>
      <c r="L25" s="115"/>
      <c r="M25" s="116" t="s">
        <v>160</v>
      </c>
      <c r="N25" s="156"/>
      <c r="O25" s="153"/>
      <c r="P25" s="152"/>
      <c r="Q25" s="154"/>
    </row>
    <row r="26" spans="1:17" s="23" customFormat="1" ht="12.75">
      <c r="A26" s="4"/>
      <c r="B26" s="173"/>
      <c r="C26" s="265" t="s">
        <v>149</v>
      </c>
      <c r="D26" s="265"/>
      <c r="E26" s="265"/>
      <c r="F26" s="265"/>
      <c r="G26" s="265"/>
      <c r="H26" s="208" t="s">
        <v>19</v>
      </c>
      <c r="I26" s="214"/>
      <c r="J26" s="208" t="s">
        <v>52</v>
      </c>
      <c r="K26" s="215"/>
      <c r="L26" s="216"/>
      <c r="M26" s="206" t="s">
        <v>96</v>
      </c>
      <c r="N26" s="156"/>
      <c r="O26" s="153"/>
      <c r="P26" s="152"/>
      <c r="Q26" s="154"/>
    </row>
    <row r="27" spans="6:17" s="23" customFormat="1" ht="12.75">
      <c r="F27" s="117"/>
      <c r="G27" s="117"/>
      <c r="H27" s="117"/>
      <c r="I27" s="117"/>
      <c r="J27" s="117"/>
      <c r="K27" s="118"/>
      <c r="L27" s="119"/>
      <c r="M27" s="117"/>
      <c r="N27" s="156"/>
      <c r="O27" s="153"/>
      <c r="P27" s="156"/>
      <c r="Q27" s="159"/>
    </row>
    <row r="28" spans="1:22" s="23" customFormat="1" ht="12.75">
      <c r="A28" s="4" t="s">
        <v>2</v>
      </c>
      <c r="B28" s="4" t="s">
        <v>22</v>
      </c>
      <c r="C28" s="5"/>
      <c r="D28" s="5"/>
      <c r="E28" s="5"/>
      <c r="F28" s="117"/>
      <c r="G28" s="113"/>
      <c r="H28" s="113"/>
      <c r="I28" s="113"/>
      <c r="J28" s="113"/>
      <c r="K28" s="114"/>
      <c r="L28" s="115"/>
      <c r="M28" s="113"/>
      <c r="N28" s="157"/>
      <c r="O28" s="157"/>
      <c r="P28" s="157"/>
      <c r="Q28" s="157"/>
      <c r="U28" s="31"/>
      <c r="V28" s="31"/>
    </row>
    <row r="29" spans="1:23" s="23" customFormat="1" ht="12.75">
      <c r="A29" s="4"/>
      <c r="B29" s="7" t="s">
        <v>5</v>
      </c>
      <c r="C29" s="5" t="s">
        <v>60</v>
      </c>
      <c r="D29" s="5"/>
      <c r="E29" s="5"/>
      <c r="F29" s="117"/>
      <c r="G29" s="123"/>
      <c r="H29" s="113" t="s">
        <v>19</v>
      </c>
      <c r="I29" s="113"/>
      <c r="J29" s="113" t="s">
        <v>35</v>
      </c>
      <c r="K29" s="114"/>
      <c r="L29" s="115"/>
      <c r="M29" s="116" t="s">
        <v>150</v>
      </c>
      <c r="N29" s="152"/>
      <c r="O29" s="153"/>
      <c r="P29" s="152"/>
      <c r="Q29" s="154"/>
      <c r="W29" s="116"/>
    </row>
    <row r="30" spans="1:23" s="23" customFormat="1" ht="12.75">
      <c r="A30" s="80"/>
      <c r="B30" s="81" t="s">
        <v>6</v>
      </c>
      <c r="C30" s="28" t="s">
        <v>109</v>
      </c>
      <c r="D30" s="28"/>
      <c r="E30" s="28"/>
      <c r="F30" s="113"/>
      <c r="G30" s="123"/>
      <c r="H30" s="113" t="s">
        <v>19</v>
      </c>
      <c r="I30" s="113"/>
      <c r="J30" s="113" t="s">
        <v>35</v>
      </c>
      <c r="K30" s="114"/>
      <c r="L30" s="115"/>
      <c r="M30" s="116" t="s">
        <v>161</v>
      </c>
      <c r="N30" s="152"/>
      <c r="O30" s="153"/>
      <c r="P30" s="152"/>
      <c r="Q30" s="154"/>
      <c r="W30" s="116"/>
    </row>
    <row r="31" spans="1:23" s="23" customFormat="1" ht="12.75">
      <c r="A31" s="4"/>
      <c r="B31" s="223" t="s">
        <v>7</v>
      </c>
      <c r="C31" s="212" t="s">
        <v>151</v>
      </c>
      <c r="D31" s="212"/>
      <c r="E31" s="212"/>
      <c r="F31" s="224"/>
      <c r="G31" s="213"/>
      <c r="H31" s="208" t="s">
        <v>19</v>
      </c>
      <c r="I31" s="208"/>
      <c r="J31" s="208" t="s">
        <v>35</v>
      </c>
      <c r="K31" s="225"/>
      <c r="L31" s="226"/>
      <c r="M31" s="194" t="s">
        <v>139</v>
      </c>
      <c r="N31" s="152"/>
      <c r="O31" s="153"/>
      <c r="P31" s="152"/>
      <c r="Q31" s="154"/>
      <c r="W31" s="172"/>
    </row>
    <row r="32" spans="1:23" s="23" customFormat="1" ht="12.75">
      <c r="A32" s="4"/>
      <c r="B32" s="7" t="s">
        <v>8</v>
      </c>
      <c r="C32" s="5" t="s">
        <v>71</v>
      </c>
      <c r="D32" s="5"/>
      <c r="E32" s="5"/>
      <c r="F32" s="117"/>
      <c r="G32" s="123"/>
      <c r="H32" s="113" t="s">
        <v>19</v>
      </c>
      <c r="I32" s="113"/>
      <c r="J32" s="113" t="s">
        <v>35</v>
      </c>
      <c r="K32" s="114"/>
      <c r="L32" s="115"/>
      <c r="M32" s="116" t="s">
        <v>162</v>
      </c>
      <c r="N32" s="156"/>
      <c r="O32" s="153"/>
      <c r="P32" s="152"/>
      <c r="Q32" s="155"/>
      <c r="W32" s="116"/>
    </row>
    <row r="33" spans="1:23" s="23" customFormat="1" ht="12.75">
      <c r="A33" s="4"/>
      <c r="B33" s="227" t="s">
        <v>9</v>
      </c>
      <c r="C33" s="228" t="s">
        <v>61</v>
      </c>
      <c r="D33" s="228"/>
      <c r="E33" s="228"/>
      <c r="F33" s="229"/>
      <c r="G33" s="230"/>
      <c r="H33" s="229" t="s">
        <v>33</v>
      </c>
      <c r="I33" s="229"/>
      <c r="J33" s="229" t="s">
        <v>35</v>
      </c>
      <c r="K33" s="231"/>
      <c r="L33" s="232"/>
      <c r="M33" s="233" t="s">
        <v>152</v>
      </c>
      <c r="N33" s="156"/>
      <c r="O33" s="153"/>
      <c r="P33" s="152"/>
      <c r="Q33" s="154"/>
      <c r="W33" s="192"/>
    </row>
    <row r="34" spans="1:23" s="23" customFormat="1" ht="12.75">
      <c r="A34" s="4"/>
      <c r="B34" s="7" t="s">
        <v>10</v>
      </c>
      <c r="C34" s="5" t="s">
        <v>62</v>
      </c>
      <c r="D34" s="5"/>
      <c r="E34" s="5"/>
      <c r="F34" s="117"/>
      <c r="G34" s="123"/>
      <c r="H34" s="113" t="s">
        <v>19</v>
      </c>
      <c r="I34" s="113"/>
      <c r="J34" s="113" t="s">
        <v>35</v>
      </c>
      <c r="K34" s="114"/>
      <c r="L34" s="115"/>
      <c r="M34" s="116" t="s">
        <v>153</v>
      </c>
      <c r="N34" s="156"/>
      <c r="O34" s="153"/>
      <c r="P34" s="152"/>
      <c r="Q34" s="157"/>
      <c r="W34" s="116"/>
    </row>
    <row r="35" spans="1:23" s="23" customFormat="1" ht="12.75">
      <c r="A35" s="4"/>
      <c r="B35" s="7" t="s">
        <v>11</v>
      </c>
      <c r="C35" s="5" t="s">
        <v>63</v>
      </c>
      <c r="D35" s="5"/>
      <c r="E35" s="5"/>
      <c r="F35" s="117"/>
      <c r="G35" s="123"/>
      <c r="H35" s="28" t="s">
        <v>33</v>
      </c>
      <c r="I35" s="28"/>
      <c r="J35" s="28" t="s">
        <v>35</v>
      </c>
      <c r="K35" s="190"/>
      <c r="L35" s="191"/>
      <c r="M35" s="81" t="s">
        <v>154</v>
      </c>
      <c r="N35" s="156"/>
      <c r="O35" s="153"/>
      <c r="P35" s="152"/>
      <c r="Q35" s="154"/>
      <c r="W35" s="192"/>
    </row>
    <row r="36" spans="1:23" s="104" customFormat="1" ht="12.75">
      <c r="A36" s="150"/>
      <c r="B36" s="158"/>
      <c r="C36" s="263" t="s">
        <v>170</v>
      </c>
      <c r="D36" s="264"/>
      <c r="E36" s="264"/>
      <c r="F36" s="264"/>
      <c r="G36" s="264"/>
      <c r="H36" s="29" t="s">
        <v>19</v>
      </c>
      <c r="I36" s="29"/>
      <c r="J36" s="29" t="s">
        <v>35</v>
      </c>
      <c r="K36" s="167"/>
      <c r="L36" s="168"/>
      <c r="M36" s="169" t="s">
        <v>96</v>
      </c>
      <c r="N36" s="156"/>
      <c r="O36" s="153"/>
      <c r="P36" s="152"/>
      <c r="Q36" s="154"/>
      <c r="W36" s="169"/>
    </row>
    <row r="37" spans="1:23" s="23" customFormat="1" ht="12.75">
      <c r="A37" s="4"/>
      <c r="B37" s="7" t="s">
        <v>53</v>
      </c>
      <c r="C37" s="5" t="s">
        <v>64</v>
      </c>
      <c r="D37" s="5"/>
      <c r="E37" s="5"/>
      <c r="F37" s="117"/>
      <c r="G37" s="123"/>
      <c r="H37" s="113" t="s">
        <v>19</v>
      </c>
      <c r="I37" s="113"/>
      <c r="J37" s="113" t="s">
        <v>111</v>
      </c>
      <c r="K37" s="114"/>
      <c r="L37" s="115"/>
      <c r="M37" s="116" t="s">
        <v>163</v>
      </c>
      <c r="N37" s="156"/>
      <c r="O37" s="153"/>
      <c r="P37" s="152"/>
      <c r="Q37" s="155"/>
      <c r="W37" s="116"/>
    </row>
    <row r="38" spans="1:23" s="23" customFormat="1" ht="12.75">
      <c r="A38" s="4"/>
      <c r="B38" s="7" t="s">
        <v>54</v>
      </c>
      <c r="C38" s="5" t="s">
        <v>65</v>
      </c>
      <c r="D38" s="5"/>
      <c r="E38" s="5"/>
      <c r="F38" s="117"/>
      <c r="G38" s="123"/>
      <c r="H38" s="113" t="s">
        <v>19</v>
      </c>
      <c r="I38" s="113"/>
      <c r="J38" s="113" t="s">
        <v>35</v>
      </c>
      <c r="K38" s="114"/>
      <c r="L38" s="115"/>
      <c r="M38" s="116" t="s">
        <v>164</v>
      </c>
      <c r="N38" s="156"/>
      <c r="O38" s="153"/>
      <c r="P38" s="152"/>
      <c r="Q38" s="154"/>
      <c r="W38" s="116"/>
    </row>
    <row r="39" spans="1:23" s="23" customFormat="1" ht="12.75">
      <c r="A39" s="4"/>
      <c r="B39" s="7" t="s">
        <v>55</v>
      </c>
      <c r="C39" s="5" t="s">
        <v>66</v>
      </c>
      <c r="D39" s="5"/>
      <c r="E39" s="5"/>
      <c r="F39" s="117"/>
      <c r="G39" s="123"/>
      <c r="H39" s="113" t="s">
        <v>19</v>
      </c>
      <c r="I39" s="113"/>
      <c r="J39" s="113" t="s">
        <v>110</v>
      </c>
      <c r="K39" s="114"/>
      <c r="L39" s="115"/>
      <c r="M39" s="116" t="s">
        <v>165</v>
      </c>
      <c r="N39" s="156"/>
      <c r="O39" s="153"/>
      <c r="P39" s="156"/>
      <c r="Q39" s="157"/>
      <c r="U39" s="24"/>
      <c r="V39" s="24"/>
      <c r="W39" s="195"/>
    </row>
    <row r="40" spans="1:24" s="23" customFormat="1" ht="12.75" customHeight="1">
      <c r="A40" s="4"/>
      <c r="B40" s="7" t="s">
        <v>56</v>
      </c>
      <c r="C40" s="5" t="s">
        <v>67</v>
      </c>
      <c r="D40" s="5"/>
      <c r="E40" s="5"/>
      <c r="F40" s="117"/>
      <c r="G40" s="123"/>
      <c r="H40" s="113" t="s">
        <v>19</v>
      </c>
      <c r="I40" s="113"/>
      <c r="J40" s="113" t="s">
        <v>111</v>
      </c>
      <c r="K40" s="114"/>
      <c r="L40" s="115"/>
      <c r="M40" s="116" t="s">
        <v>166</v>
      </c>
      <c r="N40" s="156"/>
      <c r="O40" s="153"/>
      <c r="P40" s="156"/>
      <c r="Q40" s="157"/>
      <c r="W40" s="116"/>
      <c r="X40" s="262"/>
    </row>
    <row r="41" spans="1:24" s="23" customFormat="1" ht="12.75">
      <c r="A41" s="4"/>
      <c r="B41" s="7" t="s">
        <v>57</v>
      </c>
      <c r="C41" s="5" t="s">
        <v>68</v>
      </c>
      <c r="D41" s="5"/>
      <c r="E41" s="5"/>
      <c r="F41" s="117"/>
      <c r="G41" s="123"/>
      <c r="H41" s="113" t="s">
        <v>19</v>
      </c>
      <c r="I41" s="113"/>
      <c r="J41" s="113" t="s">
        <v>35</v>
      </c>
      <c r="K41" s="114"/>
      <c r="L41" s="115"/>
      <c r="M41" s="116" t="s">
        <v>167</v>
      </c>
      <c r="N41" s="156"/>
      <c r="O41" s="153"/>
      <c r="P41" s="156"/>
      <c r="Q41" s="157"/>
      <c r="W41" s="116"/>
      <c r="X41" s="262"/>
    </row>
    <row r="42" spans="1:24" s="23" customFormat="1" ht="12.75">
      <c r="A42" s="4"/>
      <c r="B42" s="7" t="s">
        <v>58</v>
      </c>
      <c r="C42" s="5" t="s">
        <v>69</v>
      </c>
      <c r="D42" s="5"/>
      <c r="E42" s="5"/>
      <c r="F42" s="117"/>
      <c r="G42" s="123"/>
      <c r="H42" s="113" t="s">
        <v>19</v>
      </c>
      <c r="I42" s="113"/>
      <c r="J42" s="113" t="s">
        <v>111</v>
      </c>
      <c r="K42" s="114"/>
      <c r="L42" s="115"/>
      <c r="M42" s="116" t="s">
        <v>168</v>
      </c>
      <c r="N42" s="156"/>
      <c r="O42" s="153"/>
      <c r="P42" s="189"/>
      <c r="Q42" s="157"/>
      <c r="W42" s="116"/>
      <c r="X42" s="262"/>
    </row>
    <row r="43" spans="1:24" s="23" customFormat="1" ht="12.75">
      <c r="A43" s="4"/>
      <c r="B43" s="7" t="s">
        <v>59</v>
      </c>
      <c r="C43" s="5" t="s">
        <v>70</v>
      </c>
      <c r="D43" s="5"/>
      <c r="E43" s="5"/>
      <c r="F43" s="117"/>
      <c r="G43" s="123"/>
      <c r="H43" s="113" t="s">
        <v>19</v>
      </c>
      <c r="I43" s="113"/>
      <c r="J43" s="113" t="s">
        <v>111</v>
      </c>
      <c r="K43" s="114"/>
      <c r="L43" s="115"/>
      <c r="M43" s="116" t="s">
        <v>169</v>
      </c>
      <c r="N43" s="156"/>
      <c r="O43" s="153"/>
      <c r="P43" s="156"/>
      <c r="Q43" s="157"/>
      <c r="W43" s="116"/>
      <c r="X43" s="262"/>
    </row>
    <row r="44" spans="6:24" ht="13.5" customHeight="1">
      <c r="F44" s="117"/>
      <c r="G44" s="117"/>
      <c r="H44" s="117"/>
      <c r="I44" s="117"/>
      <c r="J44" s="117"/>
      <c r="K44" s="114"/>
      <c r="L44" s="115"/>
      <c r="M44" s="117"/>
      <c r="N44" s="156"/>
      <c r="O44" s="153"/>
      <c r="P44" s="156"/>
      <c r="Q44" s="159"/>
      <c r="W44" s="193"/>
      <c r="X44" s="262"/>
    </row>
    <row r="45" spans="1:23" ht="14.25">
      <c r="A45" s="8" t="s">
        <v>37</v>
      </c>
      <c r="B45" s="9"/>
      <c r="C45" s="10"/>
      <c r="D45" s="10"/>
      <c r="E45" s="10"/>
      <c r="F45" s="10"/>
      <c r="G45" s="32"/>
      <c r="H45" s="32"/>
      <c r="I45" s="32"/>
      <c r="J45" s="32"/>
      <c r="K45" s="32"/>
      <c r="L45" s="32"/>
      <c r="M45" s="33"/>
      <c r="Q45" s="159"/>
      <c r="W45" s="23"/>
    </row>
    <row r="46" spans="1:13" ht="5.25" customHeight="1">
      <c r="A46" s="7"/>
      <c r="B46" s="7"/>
      <c r="C46" s="5"/>
      <c r="D46" s="5"/>
      <c r="E46" s="5"/>
      <c r="F46" s="5"/>
      <c r="G46" s="28"/>
      <c r="H46" s="28"/>
      <c r="I46" s="28"/>
      <c r="J46" s="28"/>
      <c r="K46" s="28"/>
      <c r="L46" s="28"/>
      <c r="M46" s="34"/>
    </row>
    <row r="47" spans="1:13" ht="12.75">
      <c r="A47" s="11" t="s">
        <v>36</v>
      </c>
      <c r="B47" s="127" t="s">
        <v>119</v>
      </c>
      <c r="C47" s="128"/>
      <c r="D47" s="128"/>
      <c r="E47" s="128"/>
      <c r="F47" s="128"/>
      <c r="G47" s="128"/>
      <c r="H47" s="128"/>
      <c r="I47" s="128"/>
      <c r="J47" s="128"/>
      <c r="K47" s="128"/>
      <c r="L47" s="128"/>
      <c r="M47" s="126"/>
    </row>
    <row r="48" spans="1:13" ht="12.75">
      <c r="A48" s="14"/>
      <c r="B48" s="129" t="s">
        <v>25</v>
      </c>
      <c r="C48" s="128"/>
      <c r="D48" s="128"/>
      <c r="E48" s="128"/>
      <c r="F48" s="128"/>
      <c r="G48" s="128"/>
      <c r="H48" s="128"/>
      <c r="I48" s="128"/>
      <c r="J48" s="128"/>
      <c r="K48" s="128"/>
      <c r="L48" s="128"/>
      <c r="M48" s="126"/>
    </row>
    <row r="49" spans="1:13" ht="6" customHeight="1">
      <c r="A49" s="45"/>
      <c r="B49" s="125"/>
      <c r="C49" s="113"/>
      <c r="D49" s="113"/>
      <c r="E49" s="113"/>
      <c r="F49" s="113"/>
      <c r="G49" s="113"/>
      <c r="H49" s="113"/>
      <c r="I49" s="113"/>
      <c r="J49" s="113"/>
      <c r="K49" s="113"/>
      <c r="L49" s="113"/>
      <c r="M49" s="124"/>
    </row>
    <row r="50" spans="1:13" s="104" customFormat="1" ht="12.75">
      <c r="A50" s="173"/>
      <c r="B50" s="206" t="s">
        <v>0</v>
      </c>
      <c r="C50" s="207" t="s">
        <v>172</v>
      </c>
      <c r="D50" s="208"/>
      <c r="E50" s="208"/>
      <c r="F50" s="208"/>
      <c r="G50" s="208"/>
      <c r="H50" s="208"/>
      <c r="I50" s="208"/>
      <c r="J50" s="209">
        <v>74377</v>
      </c>
      <c r="K50" s="174" t="s">
        <v>23</v>
      </c>
      <c r="L50" s="110"/>
      <c r="M50" s="175"/>
    </row>
    <row r="51" spans="1:13" s="25" customFormat="1" ht="45" customHeight="1">
      <c r="A51" s="105"/>
      <c r="B51" s="125"/>
      <c r="C51" s="258" t="s">
        <v>133</v>
      </c>
      <c r="D51" s="259"/>
      <c r="E51" s="259"/>
      <c r="F51" s="259"/>
      <c r="G51" s="259"/>
      <c r="H51" s="259"/>
      <c r="I51" s="259"/>
      <c r="J51" s="260"/>
      <c r="K51" s="260"/>
      <c r="L51" s="113"/>
      <c r="M51" s="130"/>
    </row>
    <row r="52" spans="1:13" s="13" customFormat="1" ht="12.75">
      <c r="A52" s="14"/>
      <c r="B52" s="131"/>
      <c r="C52" s="202" t="s">
        <v>24</v>
      </c>
      <c r="D52" s="196">
        <v>1</v>
      </c>
      <c r="E52" s="197" t="s">
        <v>134</v>
      </c>
      <c r="F52" s="197"/>
      <c r="G52" s="198">
        <f>84958-J50</f>
        <v>10581</v>
      </c>
      <c r="H52" s="197" t="s">
        <v>23</v>
      </c>
      <c r="I52" s="197"/>
      <c r="J52" s="198">
        <f>SUM(D52*G52)</f>
        <v>10581</v>
      </c>
      <c r="K52" s="197" t="s">
        <v>23</v>
      </c>
      <c r="L52" s="199">
        <v>0.71</v>
      </c>
      <c r="M52" s="200">
        <f>SUM(D52*G52)/L52*246.09</f>
        <v>3667434.2112676054</v>
      </c>
    </row>
    <row r="53" spans="1:13" s="13" customFormat="1" ht="12.75">
      <c r="A53" s="14"/>
      <c r="B53" s="131"/>
      <c r="C53" s="176"/>
      <c r="D53" s="201">
        <v>1</v>
      </c>
      <c r="E53" s="202" t="s">
        <v>135</v>
      </c>
      <c r="F53" s="202"/>
      <c r="G53" s="203">
        <v>10775</v>
      </c>
      <c r="H53" s="202" t="s">
        <v>23</v>
      </c>
      <c r="I53" s="202"/>
      <c r="J53" s="203">
        <f>SUM(D53*G53)</f>
        <v>10775</v>
      </c>
      <c r="K53" s="202" t="s">
        <v>23</v>
      </c>
      <c r="L53" s="204">
        <v>0.71</v>
      </c>
      <c r="M53" s="205">
        <f>SUM(D53*G53)/L53*246.09</f>
        <v>3734675.704225352</v>
      </c>
    </row>
    <row r="54" spans="1:13" s="13" customFormat="1" ht="12.75">
      <c r="A54" s="14"/>
      <c r="B54" s="131"/>
      <c r="C54" s="176"/>
      <c r="D54" s="201">
        <v>1</v>
      </c>
      <c r="E54" s="202" t="s">
        <v>136</v>
      </c>
      <c r="F54" s="202"/>
      <c r="G54" s="203">
        <v>2049</v>
      </c>
      <c r="H54" s="202" t="s">
        <v>23</v>
      </c>
      <c r="I54" s="202"/>
      <c r="J54" s="203">
        <f>SUM(D54*G54)</f>
        <v>2049</v>
      </c>
      <c r="K54" s="202" t="s">
        <v>23</v>
      </c>
      <c r="L54" s="204">
        <v>0.71</v>
      </c>
      <c r="M54" s="205">
        <f>SUM(D54*G54)/L54*246.09</f>
        <v>710194.9436619718</v>
      </c>
    </row>
    <row r="55" spans="1:13" s="13" customFormat="1" ht="12.75">
      <c r="A55" s="14"/>
      <c r="B55" s="131"/>
      <c r="C55" s="176"/>
      <c r="D55" s="177"/>
      <c r="E55" s="176"/>
      <c r="F55" s="176"/>
      <c r="G55" s="178"/>
      <c r="H55" s="176"/>
      <c r="I55" s="176"/>
      <c r="J55" s="178"/>
      <c r="K55" s="176"/>
      <c r="L55" s="179"/>
      <c r="M55" s="180"/>
    </row>
    <row r="56" spans="1:13" ht="6" customHeight="1">
      <c r="A56" s="45"/>
      <c r="B56" s="4"/>
      <c r="C56" s="5"/>
      <c r="D56" s="5"/>
      <c r="E56" s="5"/>
      <c r="F56" s="5"/>
      <c r="G56" s="28"/>
      <c r="H56" s="28"/>
      <c r="I56" s="28"/>
      <c r="J56" s="28"/>
      <c r="K56" s="28"/>
      <c r="L56" s="28"/>
      <c r="M56" s="34"/>
    </row>
    <row r="57" spans="1:13" s="25" customFormat="1" ht="12.75">
      <c r="A57" s="14"/>
      <c r="B57" s="14" t="s">
        <v>1</v>
      </c>
      <c r="C57" s="5" t="s">
        <v>43</v>
      </c>
      <c r="D57" s="16"/>
      <c r="E57" s="13"/>
      <c r="F57" s="13"/>
      <c r="G57" s="26"/>
      <c r="H57" s="26"/>
      <c r="I57" s="26"/>
      <c r="J57" s="38">
        <v>201976</v>
      </c>
      <c r="K57" s="26" t="s">
        <v>23</v>
      </c>
      <c r="L57" s="37"/>
      <c r="M57" s="35"/>
    </row>
    <row r="58" spans="1:13" s="25" customFormat="1" ht="92.25" customHeight="1">
      <c r="A58" s="14"/>
      <c r="B58" s="14"/>
      <c r="C58" s="250" t="s">
        <v>112</v>
      </c>
      <c r="D58" s="250"/>
      <c r="E58" s="250"/>
      <c r="F58" s="250"/>
      <c r="G58" s="250"/>
      <c r="H58" s="250"/>
      <c r="I58" s="250"/>
      <c r="J58" s="250"/>
      <c r="K58" s="250"/>
      <c r="L58" s="37"/>
      <c r="M58" s="93">
        <v>25863967</v>
      </c>
    </row>
    <row r="59" spans="1:13" s="25" customFormat="1" ht="12.75">
      <c r="A59" s="14"/>
      <c r="B59" s="14"/>
      <c r="C59" s="84" t="s">
        <v>24</v>
      </c>
      <c r="D59" s="54">
        <v>1</v>
      </c>
      <c r="E59" s="55" t="s">
        <v>77</v>
      </c>
      <c r="F59" s="82"/>
      <c r="G59" s="56">
        <v>5500</v>
      </c>
      <c r="H59" s="55" t="s">
        <v>23</v>
      </c>
      <c r="I59" s="82"/>
      <c r="J59" s="94">
        <f>SUM(D59*G59)</f>
        <v>5500</v>
      </c>
      <c r="K59" s="55" t="s">
        <v>23</v>
      </c>
      <c r="L59" s="37">
        <v>0.68</v>
      </c>
      <c r="M59" s="92">
        <f>SUM(D59*G59)/L59*249.21</f>
        <v>2015669.1176470588</v>
      </c>
    </row>
    <row r="60" spans="1:13" s="77" customFormat="1" ht="12.75">
      <c r="A60" s="14"/>
      <c r="B60" s="14"/>
      <c r="C60" s="13"/>
      <c r="D60" s="16">
        <v>8</v>
      </c>
      <c r="E60" s="13" t="s">
        <v>99</v>
      </c>
      <c r="F60" s="13"/>
      <c r="G60" s="94">
        <v>750</v>
      </c>
      <c r="H60" s="13" t="s">
        <v>23</v>
      </c>
      <c r="I60" s="13"/>
      <c r="J60" s="94">
        <f>SUM(D60*G60)</f>
        <v>6000</v>
      </c>
      <c r="K60" s="13" t="s">
        <v>23</v>
      </c>
      <c r="L60" s="95">
        <v>0.68</v>
      </c>
      <c r="M60" s="92">
        <f>SUM(D60*G60)/L60*249.21</f>
        <v>2198911.764705882</v>
      </c>
    </row>
    <row r="61" spans="1:13" s="77" customFormat="1" ht="12.75">
      <c r="A61" s="14"/>
      <c r="B61" s="14"/>
      <c r="C61" s="13"/>
      <c r="D61" s="16">
        <v>1</v>
      </c>
      <c r="E61" s="13" t="s">
        <v>101</v>
      </c>
      <c r="F61" s="13"/>
      <c r="G61" s="94">
        <v>825</v>
      </c>
      <c r="H61" s="13" t="s">
        <v>23</v>
      </c>
      <c r="I61" s="13"/>
      <c r="J61" s="94">
        <f>SUM(D61*G61)</f>
        <v>825</v>
      </c>
      <c r="K61" s="13" t="s">
        <v>23</v>
      </c>
      <c r="L61" s="95">
        <v>0.68</v>
      </c>
      <c r="M61" s="92">
        <f>SUM(D61*G61)/L61*249.21</f>
        <v>302350.36764705885</v>
      </c>
    </row>
    <row r="62" spans="1:13" s="77" customFormat="1" ht="12.75">
      <c r="A62" s="14"/>
      <c r="B62" s="14"/>
      <c r="C62" s="13"/>
      <c r="D62" s="16">
        <v>4</v>
      </c>
      <c r="E62" s="13" t="s">
        <v>100</v>
      </c>
      <c r="F62" s="13"/>
      <c r="G62" s="94">
        <v>375</v>
      </c>
      <c r="H62" s="13" t="s">
        <v>23</v>
      </c>
      <c r="I62" s="13"/>
      <c r="J62" s="94">
        <f>SUM(D62*G62)</f>
        <v>1500</v>
      </c>
      <c r="K62" s="13" t="s">
        <v>23</v>
      </c>
      <c r="L62" s="95">
        <v>0.68</v>
      </c>
      <c r="M62" s="92">
        <f>SUM(D62*G62)/L62*249.21</f>
        <v>549727.9411764705</v>
      </c>
    </row>
    <row r="63" spans="1:13" s="77" customFormat="1" ht="12.75">
      <c r="A63" s="14"/>
      <c r="B63" s="14"/>
      <c r="C63" s="13"/>
      <c r="D63" s="16">
        <v>3</v>
      </c>
      <c r="E63" s="13" t="s">
        <v>102</v>
      </c>
      <c r="F63" s="13"/>
      <c r="G63" s="94">
        <v>1000</v>
      </c>
      <c r="H63" s="13" t="s">
        <v>23</v>
      </c>
      <c r="I63" s="13"/>
      <c r="J63" s="94">
        <f>SUM(D63*G63)</f>
        <v>3000</v>
      </c>
      <c r="K63" s="13" t="s">
        <v>23</v>
      </c>
      <c r="L63" s="95">
        <v>0.68</v>
      </c>
      <c r="M63" s="92">
        <f>SUM(D63*G63)/L63*249.21</f>
        <v>1099455.882352941</v>
      </c>
    </row>
    <row r="64" spans="1:13" ht="6" customHeight="1">
      <c r="A64" s="45"/>
      <c r="B64" s="4"/>
      <c r="C64" s="5"/>
      <c r="D64" s="5"/>
      <c r="E64" s="5"/>
      <c r="F64" s="5"/>
      <c r="G64" s="28"/>
      <c r="H64" s="28"/>
      <c r="I64" s="28"/>
      <c r="J64" s="28"/>
      <c r="K64" s="28"/>
      <c r="L64" s="28"/>
      <c r="M64" s="34"/>
    </row>
    <row r="65" spans="1:13" ht="12.75">
      <c r="A65" s="14"/>
      <c r="B65" s="14" t="s">
        <v>2</v>
      </c>
      <c r="C65" s="46" t="s">
        <v>72</v>
      </c>
      <c r="D65" s="16"/>
      <c r="E65" s="13"/>
      <c r="F65" s="13"/>
      <c r="G65" s="26"/>
      <c r="H65" s="26"/>
      <c r="I65" s="26"/>
      <c r="J65" s="49">
        <v>71525</v>
      </c>
      <c r="K65" s="26" t="s">
        <v>23</v>
      </c>
      <c r="L65" s="37"/>
      <c r="M65" s="35"/>
    </row>
    <row r="66" spans="1:13" s="68" customFormat="1" ht="81" customHeight="1">
      <c r="A66" s="14"/>
      <c r="B66" s="14"/>
      <c r="C66" s="250" t="s">
        <v>120</v>
      </c>
      <c r="D66" s="250"/>
      <c r="E66" s="250"/>
      <c r="F66" s="250"/>
      <c r="G66" s="250"/>
      <c r="H66" s="250"/>
      <c r="I66" s="250"/>
      <c r="J66" s="250"/>
      <c r="K66" s="250"/>
      <c r="L66" s="76"/>
      <c r="M66" s="93">
        <v>7985544</v>
      </c>
    </row>
    <row r="67" spans="1:13" s="77" customFormat="1" ht="12.75">
      <c r="A67" s="14"/>
      <c r="B67" s="14"/>
      <c r="C67" s="13"/>
      <c r="D67" s="16">
        <v>1</v>
      </c>
      <c r="E67" s="13" t="s">
        <v>101</v>
      </c>
      <c r="F67" s="13"/>
      <c r="G67" s="94">
        <v>825</v>
      </c>
      <c r="H67" s="13" t="s">
        <v>23</v>
      </c>
      <c r="I67" s="13"/>
      <c r="J67" s="94">
        <f>SUM(D67*G67)</f>
        <v>825</v>
      </c>
      <c r="K67" s="13" t="s">
        <v>23</v>
      </c>
      <c r="L67" s="95">
        <v>0.74</v>
      </c>
      <c r="M67" s="92">
        <f>SUM(D67*G67)/L67*229.32</f>
        <v>255660.8108108108</v>
      </c>
    </row>
    <row r="68" spans="1:13" s="18" customFormat="1" ht="5.25" customHeight="1">
      <c r="A68" s="14"/>
      <c r="B68" s="14"/>
      <c r="C68" s="13"/>
      <c r="D68" s="16"/>
      <c r="E68" s="13"/>
      <c r="F68" s="13"/>
      <c r="G68" s="39"/>
      <c r="H68" s="35"/>
      <c r="I68" s="26"/>
      <c r="J68" s="39"/>
      <c r="K68" s="40"/>
      <c r="L68" s="41"/>
      <c r="M68" s="39"/>
    </row>
    <row r="69" spans="1:13" ht="14.25">
      <c r="A69" s="8" t="s">
        <v>38</v>
      </c>
      <c r="B69" s="9"/>
      <c r="C69" s="10"/>
      <c r="D69" s="10"/>
      <c r="E69" s="10"/>
      <c r="F69" s="10"/>
      <c r="G69" s="32"/>
      <c r="H69" s="32"/>
      <c r="I69" s="32"/>
      <c r="J69" s="32"/>
      <c r="K69" s="32"/>
      <c r="L69" s="32"/>
      <c r="M69" s="33"/>
    </row>
    <row r="70" spans="1:13" ht="5.25" customHeight="1">
      <c r="A70" s="7"/>
      <c r="B70" s="7"/>
      <c r="C70" s="5"/>
      <c r="D70" s="5"/>
      <c r="E70" s="5"/>
      <c r="F70" s="5"/>
      <c r="G70" s="28"/>
      <c r="H70" s="28"/>
      <c r="I70" s="28"/>
      <c r="J70" s="28"/>
      <c r="K70" s="28"/>
      <c r="L70" s="28"/>
      <c r="M70" s="34"/>
    </row>
    <row r="71" spans="1:13" ht="12.75">
      <c r="A71" s="11" t="s">
        <v>26</v>
      </c>
      <c r="B71" s="12" t="s">
        <v>29</v>
      </c>
      <c r="C71" s="13"/>
      <c r="D71" s="13"/>
      <c r="E71" s="13"/>
      <c r="F71" s="13"/>
      <c r="G71" s="26"/>
      <c r="H71" s="26"/>
      <c r="I71" s="26"/>
      <c r="J71" s="26"/>
      <c r="K71" s="26"/>
      <c r="L71" s="26"/>
      <c r="M71" s="35"/>
    </row>
    <row r="72" spans="1:13" ht="12.75">
      <c r="A72" s="14"/>
      <c r="B72" s="15" t="s">
        <v>25</v>
      </c>
      <c r="C72" s="13"/>
      <c r="D72" s="13"/>
      <c r="E72" s="13"/>
      <c r="F72" s="13"/>
      <c r="G72" s="26"/>
      <c r="H72" s="26"/>
      <c r="I72" s="26"/>
      <c r="J72" s="26"/>
      <c r="K72" s="26"/>
      <c r="L72" s="26"/>
      <c r="M72" s="35"/>
    </row>
    <row r="73" spans="1:13" ht="6" customHeight="1">
      <c r="A73" s="45"/>
      <c r="B73" s="4"/>
      <c r="C73" s="5"/>
      <c r="D73" s="5"/>
      <c r="E73" s="5"/>
      <c r="F73" s="5"/>
      <c r="G73" s="28"/>
      <c r="H73" s="28"/>
      <c r="I73" s="28"/>
      <c r="J73" s="28"/>
      <c r="K73" s="28"/>
      <c r="L73" s="28"/>
      <c r="M73" s="34"/>
    </row>
    <row r="74" spans="1:13" ht="12.75">
      <c r="A74" s="14"/>
      <c r="B74" s="61" t="s">
        <v>0</v>
      </c>
      <c r="C74" s="50" t="s">
        <v>47</v>
      </c>
      <c r="D74" s="50"/>
      <c r="E74" s="50"/>
      <c r="F74" s="50"/>
      <c r="G74" s="62"/>
      <c r="H74" s="50"/>
      <c r="I74" s="50"/>
      <c r="J74" s="49">
        <v>70406</v>
      </c>
      <c r="K74" s="46" t="s">
        <v>23</v>
      </c>
      <c r="L74" s="50"/>
      <c r="M74" s="51"/>
    </row>
    <row r="75" spans="1:13" ht="39" customHeight="1">
      <c r="A75" s="14"/>
      <c r="B75" s="61"/>
      <c r="C75" s="250" t="s">
        <v>121</v>
      </c>
      <c r="D75" s="250"/>
      <c r="E75" s="250"/>
      <c r="F75" s="250"/>
      <c r="G75" s="250"/>
      <c r="H75" s="250"/>
      <c r="I75" s="250"/>
      <c r="J75" s="250"/>
      <c r="K75" s="250"/>
      <c r="L75" s="50"/>
      <c r="M75" s="93">
        <v>2450773</v>
      </c>
    </row>
    <row r="76" spans="1:13" ht="12.75">
      <c r="A76" s="14"/>
      <c r="B76" s="63"/>
      <c r="C76" s="46" t="s">
        <v>24</v>
      </c>
      <c r="D76" s="52">
        <v>1</v>
      </c>
      <c r="E76" s="46" t="s">
        <v>73</v>
      </c>
      <c r="F76" s="46"/>
      <c r="G76" s="47">
        <v>1600</v>
      </c>
      <c r="H76" s="46" t="s">
        <v>23</v>
      </c>
      <c r="I76" s="46"/>
      <c r="J76" s="94">
        <f>SUM(D76*G76)</f>
        <v>1600</v>
      </c>
      <c r="K76" s="46" t="s">
        <v>23</v>
      </c>
      <c r="L76" s="64">
        <v>0.71</v>
      </c>
      <c r="M76" s="92">
        <f>SUM(D76*G76)/L76*234</f>
        <v>527323.943661972</v>
      </c>
    </row>
    <row r="77" spans="1:13" ht="15">
      <c r="A77" s="14"/>
      <c r="B77" s="65"/>
      <c r="C77" s="50"/>
      <c r="D77" s="53">
        <v>1</v>
      </c>
      <c r="E77" s="50" t="s">
        <v>106</v>
      </c>
      <c r="F77" s="50"/>
      <c r="G77" s="47">
        <v>300</v>
      </c>
      <c r="H77" s="46" t="s">
        <v>23</v>
      </c>
      <c r="I77" s="46"/>
      <c r="J77" s="94">
        <f>SUM(D77*G77)</f>
        <v>300</v>
      </c>
      <c r="K77" s="46" t="s">
        <v>23</v>
      </c>
      <c r="L77" s="66">
        <v>0.71</v>
      </c>
      <c r="M77" s="92">
        <f>SUM(D77*G77)/L77*234</f>
        <v>98873.23943661971</v>
      </c>
    </row>
    <row r="78" spans="1:13" s="77" customFormat="1" ht="12.75">
      <c r="A78" s="14"/>
      <c r="B78" s="14"/>
      <c r="C78" s="13"/>
      <c r="D78" s="16">
        <v>1</v>
      </c>
      <c r="E78" s="267" t="s">
        <v>103</v>
      </c>
      <c r="F78" s="267"/>
      <c r="G78" s="94">
        <v>900</v>
      </c>
      <c r="H78" s="13" t="s">
        <v>23</v>
      </c>
      <c r="I78" s="13"/>
      <c r="J78" s="94">
        <f>SUM(D78*G78)</f>
        <v>900</v>
      </c>
      <c r="K78" s="13" t="s">
        <v>23</v>
      </c>
      <c r="L78" s="95">
        <v>0.71</v>
      </c>
      <c r="M78" s="92">
        <f>SUM(D78*G78)/L78*234</f>
        <v>296619.71830985916</v>
      </c>
    </row>
    <row r="79" spans="1:13" s="77" customFormat="1" ht="12.75">
      <c r="A79" s="14"/>
      <c r="B79" s="14"/>
      <c r="C79" s="13"/>
      <c r="D79" s="16">
        <v>3</v>
      </c>
      <c r="E79" s="13" t="s">
        <v>105</v>
      </c>
      <c r="F79" s="13"/>
      <c r="G79" s="94">
        <v>1000</v>
      </c>
      <c r="H79" s="13" t="s">
        <v>23</v>
      </c>
      <c r="I79" s="13"/>
      <c r="J79" s="94">
        <f>SUM(D79*G79)</f>
        <v>3000</v>
      </c>
      <c r="K79" s="13" t="s">
        <v>23</v>
      </c>
      <c r="L79" s="95">
        <v>0.71</v>
      </c>
      <c r="M79" s="92">
        <f>SUM(D79*G79)/L79*234</f>
        <v>988732.3943661973</v>
      </c>
    </row>
    <row r="80" spans="1:13" ht="12.75">
      <c r="A80" s="14"/>
      <c r="B80" s="61" t="s">
        <v>1</v>
      </c>
      <c r="C80" s="50" t="s">
        <v>113</v>
      </c>
      <c r="D80" s="67"/>
      <c r="E80" s="50"/>
      <c r="F80" s="50"/>
      <c r="G80" s="62"/>
      <c r="H80" s="50"/>
      <c r="I80" s="50"/>
      <c r="J80" s="49">
        <v>91300</v>
      </c>
      <c r="K80" s="46" t="s">
        <v>23</v>
      </c>
      <c r="L80" s="50"/>
      <c r="M80" s="51"/>
    </row>
    <row r="81" spans="1:13" ht="77.25" customHeight="1">
      <c r="A81" s="14"/>
      <c r="B81" s="61"/>
      <c r="C81" s="250" t="s">
        <v>114</v>
      </c>
      <c r="D81" s="250"/>
      <c r="E81" s="250"/>
      <c r="F81" s="250"/>
      <c r="G81" s="250"/>
      <c r="H81" s="250"/>
      <c r="I81" s="250"/>
      <c r="J81" s="250"/>
      <c r="K81" s="250"/>
      <c r="L81" s="50"/>
      <c r="M81" s="149">
        <v>11163972</v>
      </c>
    </row>
    <row r="82" spans="1:13" ht="6" customHeight="1">
      <c r="A82" s="45"/>
      <c r="B82" s="4"/>
      <c r="C82" s="5"/>
      <c r="D82" s="5"/>
      <c r="E82" s="5"/>
      <c r="F82" s="5"/>
      <c r="G82" s="28"/>
      <c r="H82" s="28"/>
      <c r="I82" s="28"/>
      <c r="J82" s="28"/>
      <c r="K82" s="28"/>
      <c r="L82" s="28"/>
      <c r="M82" s="34"/>
    </row>
    <row r="83" spans="1:13" ht="12.75">
      <c r="A83" s="14"/>
      <c r="B83" s="61" t="s">
        <v>2</v>
      </c>
      <c r="C83" s="50" t="s">
        <v>89</v>
      </c>
      <c r="D83" s="50"/>
      <c r="E83" s="50"/>
      <c r="F83" s="50"/>
      <c r="G83" s="62"/>
      <c r="H83" s="50"/>
      <c r="I83" s="50"/>
      <c r="J83" s="49">
        <v>86607</v>
      </c>
      <c r="K83" s="46" t="s">
        <v>23</v>
      </c>
      <c r="L83" s="50"/>
      <c r="M83" s="51"/>
    </row>
    <row r="84" spans="1:13" ht="41.25" customHeight="1">
      <c r="A84" s="14"/>
      <c r="B84" s="61"/>
      <c r="C84" s="250" t="s">
        <v>122</v>
      </c>
      <c r="D84" s="250"/>
      <c r="E84" s="250"/>
      <c r="F84" s="250"/>
      <c r="G84" s="250"/>
      <c r="H84" s="250"/>
      <c r="I84" s="250"/>
      <c r="J84" s="250"/>
      <c r="K84" s="250"/>
      <c r="L84" s="50"/>
      <c r="M84" s="93">
        <v>1836842</v>
      </c>
    </row>
    <row r="85" spans="1:13" ht="12.75">
      <c r="A85" s="14"/>
      <c r="B85" s="63"/>
      <c r="C85" s="46" t="s">
        <v>24</v>
      </c>
      <c r="D85" s="52">
        <v>4</v>
      </c>
      <c r="E85" s="46" t="s">
        <v>75</v>
      </c>
      <c r="F85" s="46"/>
      <c r="G85" s="47">
        <v>375</v>
      </c>
      <c r="H85" s="46" t="s">
        <v>23</v>
      </c>
      <c r="I85" s="46"/>
      <c r="J85" s="94">
        <f>SUM(D85*G85)</f>
        <v>1500</v>
      </c>
      <c r="K85" s="46" t="s">
        <v>23</v>
      </c>
      <c r="L85" s="64">
        <v>0.71</v>
      </c>
      <c r="M85" s="92">
        <f>SUM(D85*G85)/L85*234</f>
        <v>494366.19718309864</v>
      </c>
    </row>
    <row r="86" spans="1:13" ht="15">
      <c r="A86" s="14"/>
      <c r="B86" s="65"/>
      <c r="C86" s="50"/>
      <c r="D86" s="53">
        <v>1</v>
      </c>
      <c r="E86" s="50" t="s">
        <v>106</v>
      </c>
      <c r="F86" s="50"/>
      <c r="G86" s="47">
        <v>300</v>
      </c>
      <c r="H86" s="46" t="s">
        <v>23</v>
      </c>
      <c r="I86" s="46"/>
      <c r="J86" s="94">
        <f>SUM(D86*G86)</f>
        <v>300</v>
      </c>
      <c r="K86" s="46" t="s">
        <v>23</v>
      </c>
      <c r="L86" s="66">
        <v>0.71</v>
      </c>
      <c r="M86" s="92">
        <f>SUM(D86*G86)/L86*234</f>
        <v>98873.23943661971</v>
      </c>
    </row>
    <row r="87" spans="1:13" s="77" customFormat="1" ht="12.75">
      <c r="A87" s="14"/>
      <c r="B87" s="14"/>
      <c r="C87" s="13"/>
      <c r="D87" s="16">
        <v>4</v>
      </c>
      <c r="E87" s="13" t="s">
        <v>99</v>
      </c>
      <c r="F87" s="13"/>
      <c r="G87" s="94">
        <v>750</v>
      </c>
      <c r="H87" s="13" t="s">
        <v>23</v>
      </c>
      <c r="I87" s="13"/>
      <c r="J87" s="94">
        <f>SUM(D87*G87)</f>
        <v>3000</v>
      </c>
      <c r="K87" s="13" t="s">
        <v>23</v>
      </c>
      <c r="L87" s="95">
        <v>0.71</v>
      </c>
      <c r="M87" s="92">
        <f>SUM(D87*G87)/L87*234</f>
        <v>988732.3943661973</v>
      </c>
    </row>
    <row r="88" spans="1:13" s="77" customFormat="1" ht="12.75">
      <c r="A88" s="14"/>
      <c r="B88" s="14"/>
      <c r="C88" s="13"/>
      <c r="D88" s="16">
        <v>1</v>
      </c>
      <c r="E88" s="13" t="s">
        <v>103</v>
      </c>
      <c r="F88" s="13"/>
      <c r="G88" s="94">
        <v>900</v>
      </c>
      <c r="H88" s="13" t="s">
        <v>23</v>
      </c>
      <c r="I88" s="13"/>
      <c r="J88" s="94">
        <f>SUM(D88*G88)</f>
        <v>900</v>
      </c>
      <c r="K88" s="13" t="s">
        <v>23</v>
      </c>
      <c r="L88" s="95">
        <v>0.71</v>
      </c>
      <c r="M88" s="92">
        <f>SUM(D88*G88)/L88*234</f>
        <v>296619.71830985916</v>
      </c>
    </row>
    <row r="89" spans="1:13" ht="6" customHeight="1">
      <c r="A89" s="45"/>
      <c r="B89" s="4"/>
      <c r="C89" s="5"/>
      <c r="D89" s="5"/>
      <c r="E89" s="5"/>
      <c r="F89" s="5"/>
      <c r="G89" s="28"/>
      <c r="H89" s="28"/>
      <c r="I89" s="28"/>
      <c r="J89" s="28"/>
      <c r="K89" s="28"/>
      <c r="L89" s="28"/>
      <c r="M89" s="34"/>
    </row>
    <row r="90" spans="1:13" ht="12.75">
      <c r="A90" s="14"/>
      <c r="B90" s="61" t="s">
        <v>3</v>
      </c>
      <c r="C90" s="50" t="s">
        <v>90</v>
      </c>
      <c r="D90" s="50"/>
      <c r="E90" s="50"/>
      <c r="F90" s="50"/>
      <c r="G90" s="62"/>
      <c r="H90" s="50"/>
      <c r="I90" s="50"/>
      <c r="J90" s="49">
        <v>51254</v>
      </c>
      <c r="K90" s="46" t="s">
        <v>23</v>
      </c>
      <c r="L90" s="50"/>
      <c r="M90" s="51"/>
    </row>
    <row r="91" spans="1:13" ht="54" customHeight="1">
      <c r="A91" s="14"/>
      <c r="B91" s="61"/>
      <c r="C91" s="250" t="s">
        <v>123</v>
      </c>
      <c r="D91" s="250"/>
      <c r="E91" s="250"/>
      <c r="F91" s="250"/>
      <c r="G91" s="250"/>
      <c r="H91" s="250"/>
      <c r="I91" s="250"/>
      <c r="J91" s="250"/>
      <c r="K91" s="250"/>
      <c r="L91" s="50"/>
      <c r="M91" s="51">
        <v>3631852</v>
      </c>
    </row>
    <row r="92" spans="1:13" ht="12.75">
      <c r="A92" s="14"/>
      <c r="B92" s="61"/>
      <c r="C92" s="50" t="s">
        <v>24</v>
      </c>
      <c r="D92" s="53">
        <v>1</v>
      </c>
      <c r="E92" s="50" t="s">
        <v>91</v>
      </c>
      <c r="F92" s="50"/>
      <c r="G92" s="47">
        <v>1200</v>
      </c>
      <c r="H92" s="46" t="s">
        <v>23</v>
      </c>
      <c r="I92" s="46"/>
      <c r="J92" s="96">
        <f>SUM(D92*G92)</f>
        <v>1200</v>
      </c>
      <c r="K92" s="46" t="s">
        <v>23</v>
      </c>
      <c r="L92" s="66">
        <v>0.74</v>
      </c>
      <c r="M92" s="92">
        <f>SUM(D92*G92)/L92*229.32</f>
        <v>371870.2702702703</v>
      </c>
    </row>
    <row r="93" spans="1:13" ht="12.75">
      <c r="A93" s="14"/>
      <c r="B93" s="61"/>
      <c r="C93" s="50"/>
      <c r="D93" s="53">
        <v>1</v>
      </c>
      <c r="E93" s="50" t="s">
        <v>74</v>
      </c>
      <c r="F93" s="50"/>
      <c r="G93" s="47">
        <v>300</v>
      </c>
      <c r="H93" s="46" t="s">
        <v>23</v>
      </c>
      <c r="I93" s="46"/>
      <c r="J93" s="96">
        <f>SUM(D93*G93)</f>
        <v>300</v>
      </c>
      <c r="K93" s="46" t="s">
        <v>23</v>
      </c>
      <c r="L93" s="66">
        <v>0.74</v>
      </c>
      <c r="M93" s="92">
        <f>SUM(D93*G93)/L93*229.32</f>
        <v>92967.56756756757</v>
      </c>
    </row>
    <row r="94" spans="1:13" s="77" customFormat="1" ht="12.75" customHeight="1">
      <c r="A94" s="14"/>
      <c r="B94" s="14"/>
      <c r="C94" s="97"/>
      <c r="D94" s="98">
        <v>2</v>
      </c>
      <c r="E94" s="99" t="s">
        <v>99</v>
      </c>
      <c r="F94" s="99"/>
      <c r="G94" s="96">
        <v>800</v>
      </c>
      <c r="H94" s="99" t="s">
        <v>23</v>
      </c>
      <c r="I94" s="99"/>
      <c r="J94" s="96">
        <f>SUM(D94*G94)</f>
        <v>1600</v>
      </c>
      <c r="K94" s="99" t="s">
        <v>23</v>
      </c>
      <c r="L94" s="100">
        <v>0.74</v>
      </c>
      <c r="M94" s="92">
        <f>SUM(D94*G94)/L94*229.32</f>
        <v>495827.027027027</v>
      </c>
    </row>
    <row r="95" spans="1:13" ht="6.75" customHeight="1">
      <c r="A95" s="14"/>
      <c r="B95" s="61"/>
      <c r="C95" s="50"/>
      <c r="D95" s="53"/>
      <c r="E95" s="50"/>
      <c r="F95" s="50"/>
      <c r="G95" s="47"/>
      <c r="H95" s="46"/>
      <c r="I95" s="46"/>
      <c r="J95" s="47"/>
      <c r="K95" s="46"/>
      <c r="L95" s="66"/>
      <c r="M95" s="48"/>
    </row>
    <row r="96" spans="1:13" ht="12.75">
      <c r="A96" s="14"/>
      <c r="B96" s="61" t="s">
        <v>4</v>
      </c>
      <c r="C96" s="50" t="s">
        <v>92</v>
      </c>
      <c r="D96" s="50"/>
      <c r="E96" s="50"/>
      <c r="F96" s="50"/>
      <c r="G96" s="62"/>
      <c r="H96" s="50"/>
      <c r="I96" s="50"/>
      <c r="J96" s="49">
        <v>54410</v>
      </c>
      <c r="K96" s="46" t="s">
        <v>23</v>
      </c>
      <c r="L96" s="50"/>
      <c r="M96" s="51"/>
    </row>
    <row r="97" spans="1:13" ht="79.5" customHeight="1">
      <c r="A97" s="14"/>
      <c r="B97" s="61"/>
      <c r="C97" s="250" t="s">
        <v>124</v>
      </c>
      <c r="D97" s="250"/>
      <c r="E97" s="250"/>
      <c r="F97" s="250"/>
      <c r="G97" s="250"/>
      <c r="H97" s="250"/>
      <c r="I97" s="250"/>
      <c r="J97" s="250"/>
      <c r="K97" s="250"/>
      <c r="L97" s="50"/>
      <c r="M97" s="93">
        <v>6339634</v>
      </c>
    </row>
    <row r="98" spans="1:13" ht="12.75">
      <c r="A98" s="14"/>
      <c r="B98" s="61"/>
      <c r="C98" s="50" t="s">
        <v>24</v>
      </c>
      <c r="D98" s="53">
        <v>1</v>
      </c>
      <c r="E98" s="50" t="s">
        <v>76</v>
      </c>
      <c r="F98" s="50"/>
      <c r="G98" s="47">
        <v>800</v>
      </c>
      <c r="H98" s="46" t="s">
        <v>23</v>
      </c>
      <c r="I98" s="46"/>
      <c r="J98" s="96">
        <f>SUM(D98*G98)</f>
        <v>800</v>
      </c>
      <c r="K98" s="46" t="s">
        <v>23</v>
      </c>
      <c r="L98" s="66">
        <v>0.74</v>
      </c>
      <c r="M98" s="92">
        <f>SUM(D98*G98)/L98*229.32</f>
        <v>247913.5135135135</v>
      </c>
    </row>
    <row r="99" spans="1:13" ht="15">
      <c r="A99" s="14"/>
      <c r="B99" s="65"/>
      <c r="C99" s="50"/>
      <c r="D99" s="53">
        <v>1</v>
      </c>
      <c r="E99" s="50" t="s">
        <v>32</v>
      </c>
      <c r="F99" s="50"/>
      <c r="G99" s="47">
        <v>1000</v>
      </c>
      <c r="H99" s="46" t="s">
        <v>23</v>
      </c>
      <c r="I99" s="46"/>
      <c r="J99" s="96">
        <f>SUM(D99*G99)</f>
        <v>1000</v>
      </c>
      <c r="K99" s="46" t="s">
        <v>23</v>
      </c>
      <c r="L99" s="66">
        <v>0.74</v>
      </c>
      <c r="M99" s="92">
        <f>SUM(D99*G99)/L99*229.32</f>
        <v>309891.8918918919</v>
      </c>
    </row>
    <row r="100" spans="1:13" ht="15">
      <c r="A100" s="14"/>
      <c r="B100" s="65"/>
      <c r="C100" s="50"/>
      <c r="D100" s="53">
        <v>1</v>
      </c>
      <c r="E100" s="50" t="s">
        <v>74</v>
      </c>
      <c r="F100" s="50"/>
      <c r="G100" s="47">
        <v>300</v>
      </c>
      <c r="H100" s="46" t="s">
        <v>23</v>
      </c>
      <c r="I100" s="46"/>
      <c r="J100" s="96">
        <f>SUM(D100*G100)</f>
        <v>300</v>
      </c>
      <c r="K100" s="46" t="s">
        <v>23</v>
      </c>
      <c r="L100" s="66">
        <v>0.74</v>
      </c>
      <c r="M100" s="92">
        <f>SUM(D100*G100)/L100*229.32</f>
        <v>92967.56756756757</v>
      </c>
    </row>
    <row r="101" spans="1:13" s="77" customFormat="1" ht="12.75" customHeight="1">
      <c r="A101" s="14"/>
      <c r="B101" s="14"/>
      <c r="C101" s="97"/>
      <c r="D101" s="98">
        <v>7</v>
      </c>
      <c r="E101" s="99" t="s">
        <v>99</v>
      </c>
      <c r="F101" s="99"/>
      <c r="G101" s="96">
        <v>800</v>
      </c>
      <c r="H101" s="99" t="s">
        <v>23</v>
      </c>
      <c r="I101" s="99"/>
      <c r="J101" s="96">
        <f>SUM(D101*G101)</f>
        <v>5600</v>
      </c>
      <c r="K101" s="99" t="s">
        <v>23</v>
      </c>
      <c r="L101" s="100">
        <v>0.74</v>
      </c>
      <c r="M101" s="92">
        <f>SUM(D101*G101)/L101*229.32</f>
        <v>1735394.5945945946</v>
      </c>
    </row>
    <row r="102" spans="1:13" s="77" customFormat="1" ht="12.75" customHeight="1">
      <c r="A102" s="14"/>
      <c r="B102" s="14"/>
      <c r="C102" s="97"/>
      <c r="D102" s="98">
        <v>1</v>
      </c>
      <c r="E102" s="99" t="s">
        <v>107</v>
      </c>
      <c r="F102" s="99"/>
      <c r="G102" s="96">
        <v>5500</v>
      </c>
      <c r="H102" s="99" t="s">
        <v>23</v>
      </c>
      <c r="I102" s="99"/>
      <c r="J102" s="96">
        <f>SUM(D102*G102)</f>
        <v>5500</v>
      </c>
      <c r="K102" s="99" t="s">
        <v>23</v>
      </c>
      <c r="L102" s="100">
        <v>0.74</v>
      </c>
      <c r="M102" s="92">
        <f>SUM(D102*G102)/L102*229.32</f>
        <v>1704405.4054054054</v>
      </c>
    </row>
    <row r="103" spans="1:13" ht="6" customHeight="1">
      <c r="A103" s="45"/>
      <c r="B103" s="4"/>
      <c r="C103" s="5"/>
      <c r="D103" s="5"/>
      <c r="E103" s="5"/>
      <c r="F103" s="5"/>
      <c r="G103" s="28"/>
      <c r="H103" s="28"/>
      <c r="I103" s="28"/>
      <c r="J103" s="28"/>
      <c r="K103" s="28"/>
      <c r="L103" s="28"/>
      <c r="M103" s="34"/>
    </row>
    <row r="104" spans="1:13" ht="12.75">
      <c r="A104" s="14"/>
      <c r="B104" s="61" t="s">
        <v>94</v>
      </c>
      <c r="C104" s="50" t="s">
        <v>44</v>
      </c>
      <c r="D104" s="50"/>
      <c r="E104" s="50"/>
      <c r="F104" s="50"/>
      <c r="G104" s="62"/>
      <c r="H104" s="50"/>
      <c r="I104" s="50"/>
      <c r="J104" s="49">
        <v>198553</v>
      </c>
      <c r="K104" s="46" t="s">
        <v>23</v>
      </c>
      <c r="L104" s="50"/>
      <c r="M104" s="51"/>
    </row>
    <row r="105" spans="1:13" ht="40.5" customHeight="1">
      <c r="A105" s="14"/>
      <c r="B105" s="61"/>
      <c r="C105" s="250" t="s">
        <v>93</v>
      </c>
      <c r="D105" s="250"/>
      <c r="E105" s="250"/>
      <c r="F105" s="250"/>
      <c r="G105" s="250"/>
      <c r="H105" s="250"/>
      <c r="I105" s="250"/>
      <c r="J105" s="250"/>
      <c r="K105" s="250"/>
      <c r="L105" s="50"/>
      <c r="M105" s="51">
        <v>3057950</v>
      </c>
    </row>
    <row r="106" spans="1:13" s="25" customFormat="1" ht="12.75">
      <c r="A106" s="14"/>
      <c r="B106" s="14"/>
      <c r="C106" s="101" t="s">
        <v>24</v>
      </c>
      <c r="D106" s="16">
        <v>14</v>
      </c>
      <c r="E106" s="13" t="s">
        <v>99</v>
      </c>
      <c r="F106" s="13"/>
      <c r="G106" s="94">
        <v>750</v>
      </c>
      <c r="H106" s="55" t="s">
        <v>23</v>
      </c>
      <c r="I106" s="82"/>
      <c r="J106" s="38">
        <f>SUM(D106*G106)</f>
        <v>10500</v>
      </c>
      <c r="K106" s="55" t="s">
        <v>23</v>
      </c>
      <c r="L106" s="37">
        <v>0.68</v>
      </c>
      <c r="M106" s="35">
        <f>SUM(D106*G106)/L106*249.21</f>
        <v>3848095.588235294</v>
      </c>
    </row>
    <row r="107" spans="1:13" s="77" customFormat="1" ht="12.75">
      <c r="A107" s="14"/>
      <c r="B107" s="14"/>
      <c r="C107" s="13"/>
      <c r="D107" s="16">
        <v>3</v>
      </c>
      <c r="E107" s="13" t="s">
        <v>100</v>
      </c>
      <c r="F107" s="13"/>
      <c r="G107" s="94">
        <v>375</v>
      </c>
      <c r="H107" s="13" t="s">
        <v>23</v>
      </c>
      <c r="I107" s="13"/>
      <c r="J107" s="94">
        <f>SUM(D107*G107)</f>
        <v>1125</v>
      </c>
      <c r="K107" s="13" t="s">
        <v>23</v>
      </c>
      <c r="L107" s="95">
        <v>0.68</v>
      </c>
      <c r="M107" s="92">
        <f>SUM(D107*G107)/L107*249.21</f>
        <v>412295.9558823529</v>
      </c>
    </row>
    <row r="108" spans="1:13" s="77" customFormat="1" ht="12.75">
      <c r="A108" s="14"/>
      <c r="B108" s="14"/>
      <c r="C108" s="13"/>
      <c r="D108" s="16">
        <v>5</v>
      </c>
      <c r="E108" s="13" t="s">
        <v>102</v>
      </c>
      <c r="F108" s="13"/>
      <c r="G108" s="94">
        <v>1000</v>
      </c>
      <c r="H108" s="13" t="s">
        <v>23</v>
      </c>
      <c r="I108" s="13"/>
      <c r="J108" s="94">
        <f>SUM(D108*G108)</f>
        <v>5000</v>
      </c>
      <c r="K108" s="13" t="s">
        <v>23</v>
      </c>
      <c r="L108" s="95">
        <v>0.68</v>
      </c>
      <c r="M108" s="92">
        <f>SUM(D108*G108)/L108*249.21</f>
        <v>1832426.4705882352</v>
      </c>
    </row>
    <row r="109" spans="1:13" ht="6" customHeight="1">
      <c r="A109" s="45"/>
      <c r="B109" s="4"/>
      <c r="C109" s="5"/>
      <c r="D109" s="5"/>
      <c r="E109" s="5"/>
      <c r="F109" s="5"/>
      <c r="G109" s="28"/>
      <c r="H109" s="28"/>
      <c r="I109" s="28"/>
      <c r="J109" s="28"/>
      <c r="K109" s="28"/>
      <c r="L109" s="28"/>
      <c r="M109" s="34"/>
    </row>
    <row r="110" spans="1:13" ht="12.75">
      <c r="A110" s="14"/>
      <c r="B110" s="61" t="s">
        <v>88</v>
      </c>
      <c r="C110" s="50" t="s">
        <v>70</v>
      </c>
      <c r="D110" s="67"/>
      <c r="E110" s="50"/>
      <c r="F110" s="50"/>
      <c r="G110" s="62"/>
      <c r="H110" s="50"/>
      <c r="I110" s="50"/>
      <c r="J110" s="49">
        <v>63141</v>
      </c>
      <c r="K110" s="46" t="s">
        <v>23</v>
      </c>
      <c r="L110" s="50"/>
      <c r="M110" s="51"/>
    </row>
    <row r="111" spans="1:13" ht="41.25" customHeight="1">
      <c r="A111" s="14"/>
      <c r="B111" s="61"/>
      <c r="C111" s="250" t="s">
        <v>125</v>
      </c>
      <c r="D111" s="250"/>
      <c r="E111" s="250"/>
      <c r="F111" s="250"/>
      <c r="G111" s="250"/>
      <c r="H111" s="250"/>
      <c r="I111" s="250"/>
      <c r="J111" s="250"/>
      <c r="K111" s="250"/>
      <c r="L111" s="50"/>
      <c r="M111" s="93">
        <v>4420546</v>
      </c>
    </row>
    <row r="112" spans="1:13" s="77" customFormat="1" ht="12.75" customHeight="1">
      <c r="A112" s="14"/>
      <c r="B112" s="14"/>
      <c r="C112" s="50" t="s">
        <v>24</v>
      </c>
      <c r="D112" s="16">
        <v>1</v>
      </c>
      <c r="E112" s="13" t="s">
        <v>101</v>
      </c>
      <c r="F112" s="13"/>
      <c r="G112" s="94">
        <v>825</v>
      </c>
      <c r="H112" s="99" t="s">
        <v>23</v>
      </c>
      <c r="I112" s="99"/>
      <c r="J112" s="96">
        <f>SUM(D112*G112)</f>
        <v>825</v>
      </c>
      <c r="K112" s="99" t="s">
        <v>23</v>
      </c>
      <c r="L112" s="100">
        <v>0.74</v>
      </c>
      <c r="M112" s="92">
        <f>SUM(D112*G112)/L112*229.32</f>
        <v>255660.8108108108</v>
      </c>
    </row>
    <row r="113" spans="1:13" s="77" customFormat="1" ht="12.75" customHeight="1">
      <c r="A113" s="14"/>
      <c r="B113" s="14"/>
      <c r="C113" s="97"/>
      <c r="D113" s="16">
        <v>3</v>
      </c>
      <c r="E113" s="13" t="s">
        <v>104</v>
      </c>
      <c r="F113" s="13"/>
      <c r="G113" s="94">
        <v>375</v>
      </c>
      <c r="H113" s="99" t="s">
        <v>23</v>
      </c>
      <c r="I113" s="99"/>
      <c r="J113" s="96">
        <f>SUM(D113*G113)</f>
        <v>1125</v>
      </c>
      <c r="K113" s="99" t="s">
        <v>23</v>
      </c>
      <c r="L113" s="100">
        <v>0.74</v>
      </c>
      <c r="M113" s="92">
        <f>SUM(D113*G113)/L113*229.32</f>
        <v>348628.37837837834</v>
      </c>
    </row>
    <row r="114" spans="1:13" s="77" customFormat="1" ht="12.75" customHeight="1">
      <c r="A114" s="14"/>
      <c r="B114" s="14"/>
      <c r="C114" s="97"/>
      <c r="D114" s="98">
        <v>1</v>
      </c>
      <c r="E114" s="99" t="s">
        <v>108</v>
      </c>
      <c r="F114" s="99"/>
      <c r="G114" s="96">
        <v>800</v>
      </c>
      <c r="H114" s="99" t="s">
        <v>23</v>
      </c>
      <c r="I114" s="99"/>
      <c r="J114" s="96">
        <f>SUM(D114*G114)</f>
        <v>800</v>
      </c>
      <c r="K114" s="99" t="s">
        <v>23</v>
      </c>
      <c r="L114" s="100">
        <v>0.74</v>
      </c>
      <c r="M114" s="92">
        <f>SUM(D114*G114)/L114*229.32</f>
        <v>247913.5135135135</v>
      </c>
    </row>
    <row r="115" spans="1:13" s="25" customFormat="1" ht="5.25" customHeight="1">
      <c r="A115" s="14"/>
      <c r="B115" s="14"/>
      <c r="C115" s="84"/>
      <c r="D115" s="85"/>
      <c r="E115" s="85"/>
      <c r="F115" s="85"/>
      <c r="G115" s="36"/>
      <c r="H115" s="36"/>
      <c r="I115" s="36"/>
      <c r="J115" s="36"/>
      <c r="K115" s="36"/>
      <c r="L115" s="37"/>
      <c r="M115" s="35"/>
    </row>
    <row r="116" spans="1:13" ht="14.25">
      <c r="A116" s="8" t="s">
        <v>27</v>
      </c>
      <c r="B116" s="9"/>
      <c r="C116" s="10"/>
      <c r="D116" s="10"/>
      <c r="E116" s="10"/>
      <c r="F116" s="10"/>
      <c r="G116" s="32"/>
      <c r="H116" s="32"/>
      <c r="I116" s="32"/>
      <c r="J116" s="32"/>
      <c r="K116" s="32"/>
      <c r="L116" s="32"/>
      <c r="M116" s="33"/>
    </row>
    <row r="117" spans="1:13" ht="5.25" customHeight="1">
      <c r="A117" s="7"/>
      <c r="B117" s="7"/>
      <c r="C117" s="5"/>
      <c r="D117" s="5"/>
      <c r="E117" s="5"/>
      <c r="F117" s="5"/>
      <c r="G117" s="28"/>
      <c r="H117" s="28"/>
      <c r="I117" s="28"/>
      <c r="J117" s="28"/>
      <c r="K117" s="28"/>
      <c r="L117" s="28"/>
      <c r="M117" s="34"/>
    </row>
    <row r="118" spans="1:13" ht="12.75">
      <c r="A118" s="11" t="s">
        <v>3</v>
      </c>
      <c r="B118" s="17" t="s">
        <v>30</v>
      </c>
      <c r="C118" s="13"/>
      <c r="D118" s="13"/>
      <c r="E118" s="13"/>
      <c r="F118" s="13"/>
      <c r="G118" s="26"/>
      <c r="H118" s="26"/>
      <c r="I118" s="26"/>
      <c r="J118" s="26"/>
      <c r="K118" s="26"/>
      <c r="L118" s="26"/>
      <c r="M118" s="35"/>
    </row>
    <row r="119" spans="1:13" ht="6" customHeight="1">
      <c r="A119" s="45"/>
      <c r="B119" s="4"/>
      <c r="C119" s="5"/>
      <c r="D119" s="5"/>
      <c r="E119" s="5"/>
      <c r="F119" s="5"/>
      <c r="G119" s="28"/>
      <c r="H119" s="28"/>
      <c r="I119" s="28"/>
      <c r="J119" s="28"/>
      <c r="K119" s="28"/>
      <c r="L119" s="28"/>
      <c r="M119" s="34"/>
    </row>
    <row r="120" spans="1:13" ht="12.75">
      <c r="A120" s="14"/>
      <c r="B120" s="132" t="s">
        <v>0</v>
      </c>
      <c r="C120" s="133" t="s">
        <v>82</v>
      </c>
      <c r="D120" s="133"/>
      <c r="E120" s="133"/>
      <c r="F120" s="133"/>
      <c r="G120" s="133"/>
      <c r="H120" s="133"/>
      <c r="I120" s="133"/>
      <c r="J120" s="134">
        <v>38335</v>
      </c>
      <c r="K120" s="133" t="s">
        <v>23</v>
      </c>
      <c r="L120" s="135"/>
      <c r="M120" s="136"/>
    </row>
    <row r="121" spans="1:13" ht="15.75" customHeight="1">
      <c r="A121" s="14"/>
      <c r="B121" s="132"/>
      <c r="C121" s="266" t="s">
        <v>115</v>
      </c>
      <c r="D121" s="266"/>
      <c r="E121" s="266"/>
      <c r="F121" s="266"/>
      <c r="G121" s="266"/>
      <c r="H121" s="266"/>
      <c r="I121" s="266"/>
      <c r="J121" s="266"/>
      <c r="K121" s="266"/>
      <c r="L121" s="137"/>
      <c r="M121" s="138">
        <v>1358207</v>
      </c>
    </row>
    <row r="122" spans="1:13" ht="6" customHeight="1">
      <c r="A122" s="45"/>
      <c r="B122" s="139"/>
      <c r="C122" s="140"/>
      <c r="D122" s="140"/>
      <c r="E122" s="140"/>
      <c r="F122" s="140"/>
      <c r="G122" s="113"/>
      <c r="H122" s="113"/>
      <c r="I122" s="113"/>
      <c r="J122" s="113"/>
      <c r="K122" s="113"/>
      <c r="L122" s="113"/>
      <c r="M122" s="124"/>
    </row>
    <row r="123" spans="1:13" s="104" customFormat="1" ht="12.75">
      <c r="A123" s="103"/>
      <c r="B123" s="132" t="s">
        <v>1</v>
      </c>
      <c r="C123" s="133" t="s">
        <v>86</v>
      </c>
      <c r="D123" s="133"/>
      <c r="E123" s="133"/>
      <c r="F123" s="133"/>
      <c r="G123" s="133"/>
      <c r="H123" s="133"/>
      <c r="I123" s="133"/>
      <c r="J123" s="134">
        <v>25583</v>
      </c>
      <c r="K123" s="133" t="s">
        <v>23</v>
      </c>
      <c r="L123" s="135"/>
      <c r="M123" s="141"/>
    </row>
    <row r="124" spans="1:13" s="104" customFormat="1" ht="27.75" customHeight="1">
      <c r="A124" s="103"/>
      <c r="B124" s="117"/>
      <c r="C124" s="249" t="s">
        <v>87</v>
      </c>
      <c r="D124" s="249"/>
      <c r="E124" s="249"/>
      <c r="F124" s="249"/>
      <c r="G124" s="249"/>
      <c r="H124" s="249"/>
      <c r="I124" s="249"/>
      <c r="J124" s="249"/>
      <c r="K124" s="249"/>
      <c r="L124" s="117"/>
      <c r="M124" s="142">
        <v>1812808</v>
      </c>
    </row>
    <row r="125" spans="1:13" s="104" customFormat="1" ht="5.25" customHeight="1">
      <c r="A125" s="103"/>
      <c r="B125" s="143"/>
      <c r="C125" s="144"/>
      <c r="D125" s="144"/>
      <c r="E125" s="144"/>
      <c r="F125" s="144"/>
      <c r="G125" s="128"/>
      <c r="H125" s="128"/>
      <c r="I125" s="128"/>
      <c r="J125" s="128"/>
      <c r="K125" s="128"/>
      <c r="L125" s="128"/>
      <c r="M125" s="126"/>
    </row>
    <row r="126" spans="1:13" ht="12.75">
      <c r="A126" s="14"/>
      <c r="B126" s="132" t="s">
        <v>2</v>
      </c>
      <c r="C126" s="133" t="s">
        <v>83</v>
      </c>
      <c r="D126" s="133"/>
      <c r="E126" s="133"/>
      <c r="F126" s="133"/>
      <c r="G126" s="133"/>
      <c r="H126" s="133"/>
      <c r="I126" s="133"/>
      <c r="J126" s="134">
        <v>23800</v>
      </c>
      <c r="K126" s="133" t="s">
        <v>23</v>
      </c>
      <c r="L126" s="135"/>
      <c r="M126" s="141"/>
    </row>
    <row r="127" spans="1:13" ht="30" customHeight="1">
      <c r="A127" s="14"/>
      <c r="B127" s="132"/>
      <c r="C127" s="248" t="s">
        <v>85</v>
      </c>
      <c r="D127" s="248"/>
      <c r="E127" s="248"/>
      <c r="F127" s="248"/>
      <c r="G127" s="248"/>
      <c r="H127" s="248"/>
      <c r="I127" s="248"/>
      <c r="J127" s="248"/>
      <c r="K127" s="248"/>
      <c r="L127" s="145"/>
      <c r="M127" s="146">
        <v>1264849</v>
      </c>
    </row>
    <row r="128" spans="1:13" ht="6" customHeight="1">
      <c r="A128" s="45"/>
      <c r="B128" s="139"/>
      <c r="C128" s="140"/>
      <c r="D128" s="140"/>
      <c r="E128" s="140"/>
      <c r="F128" s="140"/>
      <c r="G128" s="113"/>
      <c r="H128" s="113"/>
      <c r="I128" s="113"/>
      <c r="J128" s="113"/>
      <c r="K128" s="113"/>
      <c r="L128" s="113"/>
      <c r="M128" s="124"/>
    </row>
    <row r="129" spans="1:13" ht="12.75">
      <c r="A129" s="14"/>
      <c r="B129" s="132" t="s">
        <v>3</v>
      </c>
      <c r="C129" s="133" t="s">
        <v>84</v>
      </c>
      <c r="D129" s="133"/>
      <c r="E129" s="133"/>
      <c r="F129" s="133"/>
      <c r="G129" s="133"/>
      <c r="H129" s="133"/>
      <c r="I129" s="133"/>
      <c r="J129" s="134">
        <v>7395</v>
      </c>
      <c r="K129" s="133" t="s">
        <v>23</v>
      </c>
      <c r="L129" s="135"/>
      <c r="M129" s="141"/>
    </row>
    <row r="130" spans="1:13" ht="27" customHeight="1">
      <c r="A130" s="14"/>
      <c r="B130" s="147"/>
      <c r="C130" s="248" t="s">
        <v>85</v>
      </c>
      <c r="D130" s="248"/>
      <c r="E130" s="248"/>
      <c r="F130" s="248"/>
      <c r="G130" s="248"/>
      <c r="H130" s="248"/>
      <c r="I130" s="248"/>
      <c r="J130" s="248"/>
      <c r="K130" s="248"/>
      <c r="L130" s="148"/>
      <c r="M130" s="142">
        <v>524009</v>
      </c>
    </row>
    <row r="131" spans="1:13" ht="6" customHeight="1" thickBot="1">
      <c r="A131" s="45"/>
      <c r="B131" s="4"/>
      <c r="C131" s="5"/>
      <c r="D131" s="5"/>
      <c r="E131" s="5"/>
      <c r="F131" s="5"/>
      <c r="G131" s="28"/>
      <c r="H131" s="28"/>
      <c r="I131" s="28"/>
      <c r="J131" s="28"/>
      <c r="K131" s="28"/>
      <c r="L131" s="28"/>
      <c r="M131" s="34"/>
    </row>
    <row r="132" spans="1:13" ht="13.5" thickBot="1">
      <c r="A132" s="19" t="s">
        <v>34</v>
      </c>
      <c r="B132" s="20"/>
      <c r="C132" s="21"/>
      <c r="D132" s="21"/>
      <c r="E132" s="21"/>
      <c r="F132" s="21"/>
      <c r="G132" s="42"/>
      <c r="H132" s="42"/>
      <c r="I132" s="42"/>
      <c r="J132" s="42"/>
      <c r="K132" s="42"/>
      <c r="L132" s="42"/>
      <c r="M132" s="170">
        <f>SUM(M53:M131)</f>
        <v>98363998.93254441</v>
      </c>
    </row>
    <row r="133" spans="1:13" ht="5.25" customHeight="1">
      <c r="A133" s="7"/>
      <c r="B133" s="7"/>
      <c r="C133" s="5"/>
      <c r="D133" s="5"/>
      <c r="E133" s="5"/>
      <c r="F133" s="5"/>
      <c r="G133" s="28"/>
      <c r="H133" s="28"/>
      <c r="I133" s="28"/>
      <c r="J133" s="28"/>
      <c r="K133" s="28"/>
      <c r="L133" s="28"/>
      <c r="M133" s="34"/>
    </row>
    <row r="134" spans="1:13" ht="12.75">
      <c r="A134" s="11" t="s">
        <v>4</v>
      </c>
      <c r="B134" s="17" t="s">
        <v>31</v>
      </c>
      <c r="C134" s="13"/>
      <c r="D134" s="13"/>
      <c r="E134" s="13"/>
      <c r="F134" s="13"/>
      <c r="G134" s="26"/>
      <c r="H134" s="26"/>
      <c r="I134" s="26"/>
      <c r="J134" s="26"/>
      <c r="K134" s="26"/>
      <c r="L134" s="26"/>
      <c r="M134" s="35"/>
    </row>
    <row r="135" spans="1:13" ht="12.75">
      <c r="A135" s="14"/>
      <c r="B135" s="15" t="s">
        <v>28</v>
      </c>
      <c r="C135" s="13"/>
      <c r="D135" s="13"/>
      <c r="E135" s="13"/>
      <c r="F135" s="13"/>
      <c r="G135" s="26"/>
      <c r="H135" s="26"/>
      <c r="I135" s="26"/>
      <c r="J135" s="26"/>
      <c r="K135" s="26"/>
      <c r="L135" s="26"/>
      <c r="M135" s="35"/>
    </row>
    <row r="136" spans="1:13" ht="6" customHeight="1">
      <c r="A136" s="45"/>
      <c r="B136" s="4"/>
      <c r="C136" s="5"/>
      <c r="D136" s="5"/>
      <c r="E136" s="5"/>
      <c r="F136" s="5"/>
      <c r="G136" s="28"/>
      <c r="H136" s="28"/>
      <c r="I136" s="28"/>
      <c r="J136" s="28"/>
      <c r="K136" s="28"/>
      <c r="L136" s="28"/>
      <c r="M136" s="34"/>
    </row>
    <row r="137" spans="1:13" s="22" customFormat="1" ht="12.75">
      <c r="A137" s="24"/>
      <c r="B137" s="57" t="s">
        <v>0</v>
      </c>
      <c r="C137" s="58" t="s">
        <v>78</v>
      </c>
      <c r="D137" s="55"/>
      <c r="E137" s="55"/>
      <c r="F137" s="55"/>
      <c r="G137" s="56"/>
      <c r="H137" s="55"/>
      <c r="I137" s="55"/>
      <c r="J137" s="56">
        <v>16000</v>
      </c>
      <c r="K137" s="55" t="s">
        <v>23</v>
      </c>
      <c r="L137" s="55"/>
      <c r="M137" s="59"/>
    </row>
    <row r="138" spans="1:13" s="22" customFormat="1" ht="12.75" customHeight="1">
      <c r="A138" s="24"/>
      <c r="B138" s="57"/>
      <c r="C138" s="60" t="s">
        <v>79</v>
      </c>
      <c r="D138" s="24"/>
      <c r="E138" s="83"/>
      <c r="F138" s="83"/>
      <c r="G138" s="83"/>
      <c r="H138" s="83"/>
      <c r="I138" s="83"/>
      <c r="J138" s="56"/>
      <c r="K138" s="55"/>
      <c r="L138" s="55"/>
      <c r="M138" s="59">
        <f>J137*250</f>
        <v>4000000</v>
      </c>
    </row>
    <row r="139" spans="1:13" ht="6" customHeight="1">
      <c r="A139" s="45"/>
      <c r="B139" s="4"/>
      <c r="C139" s="5"/>
      <c r="D139" s="5"/>
      <c r="E139" s="5"/>
      <c r="F139" s="5"/>
      <c r="G139" s="28"/>
      <c r="H139" s="28"/>
      <c r="I139" s="28"/>
      <c r="J139" s="28"/>
      <c r="K139" s="28"/>
      <c r="L139" s="28"/>
      <c r="M139" s="34"/>
    </row>
    <row r="140" spans="1:13" s="22" customFormat="1" ht="12.75">
      <c r="A140" s="24"/>
      <c r="B140" s="57" t="s">
        <v>1</v>
      </c>
      <c r="C140" s="28" t="s">
        <v>48</v>
      </c>
      <c r="D140" s="28"/>
      <c r="E140" s="28"/>
      <c r="F140" s="28"/>
      <c r="G140" s="28"/>
      <c r="H140" s="28"/>
      <c r="I140" s="28"/>
      <c r="J140" s="56"/>
      <c r="K140" s="55"/>
      <c r="L140" s="28"/>
      <c r="M140" s="59"/>
    </row>
    <row r="141" spans="2:13" ht="12.75">
      <c r="B141" s="57"/>
      <c r="C141" s="28" t="s">
        <v>80</v>
      </c>
      <c r="E141" s="28"/>
      <c r="F141" s="28"/>
      <c r="G141" s="28"/>
      <c r="H141" s="28"/>
      <c r="I141" s="28"/>
      <c r="J141" s="56"/>
      <c r="K141" s="55"/>
      <c r="L141" s="28"/>
      <c r="M141" s="59">
        <v>500000</v>
      </c>
    </row>
    <row r="142" spans="1:13" ht="6" customHeight="1">
      <c r="A142" s="45"/>
      <c r="B142" s="4"/>
      <c r="C142" s="5"/>
      <c r="D142" s="5"/>
      <c r="E142" s="5"/>
      <c r="F142" s="5"/>
      <c r="G142" s="28"/>
      <c r="H142" s="28"/>
      <c r="I142" s="28"/>
      <c r="J142" s="28"/>
      <c r="K142" s="28"/>
      <c r="L142" s="28"/>
      <c r="M142" s="34"/>
    </row>
    <row r="143" spans="2:13" ht="12.75">
      <c r="B143" s="57" t="s">
        <v>2</v>
      </c>
      <c r="C143" s="28" t="s">
        <v>43</v>
      </c>
      <c r="D143" s="28"/>
      <c r="E143" s="28"/>
      <c r="F143" s="28"/>
      <c r="G143" s="28"/>
      <c r="H143" s="28"/>
      <c r="I143" s="28"/>
      <c r="J143" s="56"/>
      <c r="K143" s="55"/>
      <c r="L143" s="28"/>
      <c r="M143" s="59"/>
    </row>
    <row r="144" spans="2:13" ht="12.75">
      <c r="B144" s="57"/>
      <c r="C144" s="102" t="s">
        <v>81</v>
      </c>
      <c r="E144" s="28"/>
      <c r="F144" s="28"/>
      <c r="G144" s="28"/>
      <c r="H144" s="28"/>
      <c r="I144" s="28"/>
      <c r="J144" s="56"/>
      <c r="K144" s="55"/>
      <c r="L144" s="28"/>
      <c r="M144" s="59">
        <v>140000</v>
      </c>
    </row>
    <row r="145" spans="1:13" ht="6" customHeight="1">
      <c r="A145" s="45"/>
      <c r="B145" s="4"/>
      <c r="C145" s="5"/>
      <c r="D145" s="5"/>
      <c r="E145" s="5"/>
      <c r="F145" s="5"/>
      <c r="G145" s="28"/>
      <c r="H145" s="28"/>
      <c r="I145" s="28"/>
      <c r="J145" s="28"/>
      <c r="K145" s="28"/>
      <c r="L145" s="28"/>
      <c r="M145" s="34"/>
    </row>
    <row r="146" spans="2:13" ht="12.75">
      <c r="B146" s="57" t="s">
        <v>3</v>
      </c>
      <c r="C146" s="5" t="s">
        <v>43</v>
      </c>
      <c r="J146" s="56">
        <v>30000</v>
      </c>
      <c r="K146" s="55" t="s">
        <v>23</v>
      </c>
      <c r="M146" s="59"/>
    </row>
    <row r="147" spans="2:13" ht="12.75">
      <c r="B147" s="57"/>
      <c r="C147" s="5" t="s">
        <v>97</v>
      </c>
      <c r="J147" s="56"/>
      <c r="K147" s="55"/>
      <c r="M147" s="59">
        <v>5550000</v>
      </c>
    </row>
    <row r="148" spans="1:13" ht="6" customHeight="1">
      <c r="A148" s="45"/>
      <c r="B148" s="4"/>
      <c r="C148" s="5"/>
      <c r="D148" s="5"/>
      <c r="E148" s="5"/>
      <c r="F148" s="5"/>
      <c r="G148" s="28"/>
      <c r="H148" s="28"/>
      <c r="I148" s="28"/>
      <c r="J148" s="28"/>
      <c r="K148" s="28"/>
      <c r="L148" s="28"/>
      <c r="M148" s="34"/>
    </row>
    <row r="149" spans="2:13" ht="12.75">
      <c r="B149" s="57" t="s">
        <v>4</v>
      </c>
      <c r="C149" s="5" t="s">
        <v>44</v>
      </c>
      <c r="J149" s="56">
        <v>30000</v>
      </c>
      <c r="K149" s="55" t="s">
        <v>23</v>
      </c>
      <c r="M149" s="59"/>
    </row>
    <row r="150" spans="2:13" ht="12.75">
      <c r="B150" s="57"/>
      <c r="C150" s="5" t="s">
        <v>97</v>
      </c>
      <c r="J150" s="56"/>
      <c r="K150" s="55"/>
      <c r="M150" s="59">
        <v>5550000</v>
      </c>
    </row>
    <row r="151" spans="1:13" ht="6" customHeight="1">
      <c r="A151" s="45"/>
      <c r="B151" s="4"/>
      <c r="C151" s="5"/>
      <c r="D151" s="5"/>
      <c r="E151" s="5"/>
      <c r="F151" s="5"/>
      <c r="G151" s="28"/>
      <c r="H151" s="28"/>
      <c r="I151" s="28"/>
      <c r="J151" s="28"/>
      <c r="K151" s="28"/>
      <c r="L151" s="28"/>
      <c r="M151" s="34"/>
    </row>
    <row r="152" spans="2:13" ht="12.75">
      <c r="B152" s="57" t="s">
        <v>94</v>
      </c>
      <c r="C152" s="5" t="s">
        <v>45</v>
      </c>
      <c r="J152" s="56">
        <v>30000</v>
      </c>
      <c r="K152" s="55" t="s">
        <v>23</v>
      </c>
      <c r="M152" s="59"/>
    </row>
    <row r="153" spans="2:13" ht="12.75">
      <c r="B153" s="57"/>
      <c r="C153" s="5" t="s">
        <v>97</v>
      </c>
      <c r="J153" s="56"/>
      <c r="K153" s="55"/>
      <c r="M153" s="59">
        <v>5550000</v>
      </c>
    </row>
    <row r="154" spans="2:13" ht="12.75">
      <c r="B154" s="57"/>
      <c r="C154" s="5"/>
      <c r="K154" s="55"/>
      <c r="M154" s="59"/>
    </row>
    <row r="155" spans="2:13" ht="13.5" customHeight="1">
      <c r="B155" s="206" t="s">
        <v>88</v>
      </c>
      <c r="C155" s="207" t="s">
        <v>173</v>
      </c>
      <c r="D155" s="208"/>
      <c r="E155" s="208"/>
      <c r="F155" s="208"/>
      <c r="G155" s="208"/>
      <c r="H155" s="208"/>
      <c r="I155" s="208"/>
      <c r="J155" s="209">
        <v>74377</v>
      </c>
      <c r="K155" s="207" t="s">
        <v>23</v>
      </c>
      <c r="L155" s="217"/>
      <c r="M155" s="218"/>
    </row>
    <row r="156" spans="2:13" ht="41.25" customHeight="1">
      <c r="B156" s="219"/>
      <c r="C156" s="245" t="s">
        <v>174</v>
      </c>
      <c r="D156" s="246"/>
      <c r="E156" s="246"/>
      <c r="F156" s="246"/>
      <c r="G156" s="246"/>
      <c r="H156" s="246"/>
      <c r="I156" s="246"/>
      <c r="J156" s="247"/>
      <c r="K156" s="247"/>
      <c r="L156" s="217"/>
      <c r="M156" s="218"/>
    </row>
    <row r="157" spans="2:13" ht="12.75" customHeight="1">
      <c r="B157" s="219"/>
      <c r="C157" s="251" t="s">
        <v>144</v>
      </c>
      <c r="D157" s="251"/>
      <c r="E157" s="251"/>
      <c r="F157" s="251"/>
      <c r="G157" s="210"/>
      <c r="H157" s="210"/>
      <c r="I157" s="210"/>
      <c r="J157" s="211"/>
      <c r="K157" s="211"/>
      <c r="L157" s="217"/>
      <c r="M157" s="218"/>
    </row>
    <row r="158" spans="2:13" ht="12.75">
      <c r="B158" s="220"/>
      <c r="C158" s="234"/>
      <c r="D158" s="235"/>
      <c r="E158" s="244" t="s">
        <v>147</v>
      </c>
      <c r="F158" s="244"/>
      <c r="G158" s="244"/>
      <c r="H158" s="244"/>
      <c r="I158" s="244"/>
      <c r="J158" s="244"/>
      <c r="K158" s="244"/>
      <c r="L158" s="244"/>
      <c r="M158" s="236">
        <v>289250</v>
      </c>
    </row>
    <row r="159" spans="2:13" ht="12.75">
      <c r="B159" s="104"/>
      <c r="C159" s="237"/>
      <c r="D159" s="238"/>
      <c r="E159" s="244" t="s">
        <v>143</v>
      </c>
      <c r="F159" s="244"/>
      <c r="G159" s="244"/>
      <c r="H159" s="244"/>
      <c r="I159" s="244"/>
      <c r="J159" s="244"/>
      <c r="K159" s="244"/>
      <c r="L159" s="244"/>
      <c r="M159" s="236">
        <v>9000</v>
      </c>
    </row>
    <row r="160" spans="2:13" ht="12.75">
      <c r="B160" s="104"/>
      <c r="C160" s="237"/>
      <c r="D160" s="238"/>
      <c r="E160" s="244" t="s">
        <v>146</v>
      </c>
      <c r="F160" s="244"/>
      <c r="G160" s="244"/>
      <c r="H160" s="244"/>
      <c r="I160" s="244"/>
      <c r="J160" s="244"/>
      <c r="K160" s="244"/>
      <c r="L160" s="244"/>
      <c r="M160" s="236">
        <v>7500</v>
      </c>
    </row>
    <row r="161" spans="2:13" ht="12.75" customHeight="1">
      <c r="B161" s="219"/>
      <c r="C161" s="251" t="s">
        <v>145</v>
      </c>
      <c r="D161" s="251"/>
      <c r="E161" s="251"/>
      <c r="F161" s="251"/>
      <c r="G161" s="210"/>
      <c r="H161" s="210"/>
      <c r="I161" s="210"/>
      <c r="J161" s="211"/>
      <c r="K161" s="211"/>
      <c r="L161" s="224"/>
      <c r="M161" s="239"/>
    </row>
    <row r="162" spans="2:13" ht="12.75">
      <c r="B162" s="104"/>
      <c r="C162" s="234"/>
      <c r="D162" s="235"/>
      <c r="E162" s="244" t="s">
        <v>141</v>
      </c>
      <c r="F162" s="244"/>
      <c r="G162" s="244"/>
      <c r="H162" s="244"/>
      <c r="I162" s="244"/>
      <c r="J162" s="244"/>
      <c r="K162" s="244"/>
      <c r="L162" s="244"/>
      <c r="M162" s="236">
        <v>7500</v>
      </c>
    </row>
    <row r="163" spans="2:13" ht="12.75">
      <c r="B163" s="104"/>
      <c r="C163" s="234"/>
      <c r="D163" s="235"/>
      <c r="E163" s="244" t="s">
        <v>171</v>
      </c>
      <c r="F163" s="244"/>
      <c r="G163" s="244"/>
      <c r="H163" s="244"/>
      <c r="I163" s="244"/>
      <c r="J163" s="244"/>
      <c r="K163" s="244"/>
      <c r="L163" s="244"/>
      <c r="M163" s="236">
        <v>24000</v>
      </c>
    </row>
    <row r="164" spans="2:13" ht="12.75">
      <c r="B164" s="104"/>
      <c r="C164" s="240"/>
      <c r="D164" s="241"/>
      <c r="E164" s="244" t="s">
        <v>140</v>
      </c>
      <c r="F164" s="244"/>
      <c r="G164" s="244"/>
      <c r="H164" s="244"/>
      <c r="I164" s="244"/>
      <c r="J164" s="244"/>
      <c r="K164" s="244"/>
      <c r="L164" s="244"/>
      <c r="M164" s="236">
        <v>120000</v>
      </c>
    </row>
    <row r="165" spans="2:13" ht="12.75">
      <c r="B165" s="104"/>
      <c r="C165" s="240"/>
      <c r="D165" s="241"/>
      <c r="E165" s="244" t="s">
        <v>142</v>
      </c>
      <c r="F165" s="244"/>
      <c r="G165" s="244"/>
      <c r="H165" s="244"/>
      <c r="I165" s="244"/>
      <c r="J165" s="244"/>
      <c r="K165" s="244"/>
      <c r="L165" s="244"/>
      <c r="M165" s="236">
        <v>5000</v>
      </c>
    </row>
  </sheetData>
  <sheetProtection/>
  <mergeCells count="34">
    <mergeCell ref="X40:X44"/>
    <mergeCell ref="C22:G22"/>
    <mergeCell ref="C26:G26"/>
    <mergeCell ref="C36:G36"/>
    <mergeCell ref="E159:L159"/>
    <mergeCell ref="C121:K121"/>
    <mergeCell ref="C75:K75"/>
    <mergeCell ref="C81:K81"/>
    <mergeCell ref="C84:K84"/>
    <mergeCell ref="C91:K91"/>
    <mergeCell ref="C97:K97"/>
    <mergeCell ref="E78:F78"/>
    <mergeCell ref="A3:F3"/>
    <mergeCell ref="A4:F6"/>
    <mergeCell ref="A7:E7"/>
    <mergeCell ref="C66:K66"/>
    <mergeCell ref="C58:K58"/>
    <mergeCell ref="C51:K51"/>
    <mergeCell ref="H3:J3"/>
    <mergeCell ref="L5:M6"/>
    <mergeCell ref="E163:L163"/>
    <mergeCell ref="E164:L164"/>
    <mergeCell ref="E165:L165"/>
    <mergeCell ref="C156:K156"/>
    <mergeCell ref="C130:K130"/>
    <mergeCell ref="C124:K124"/>
    <mergeCell ref="C127:K127"/>
    <mergeCell ref="C105:K105"/>
    <mergeCell ref="C111:K111"/>
    <mergeCell ref="E160:L160"/>
    <mergeCell ref="C157:F157"/>
    <mergeCell ref="C161:F161"/>
    <mergeCell ref="E158:L158"/>
    <mergeCell ref="E162:L162"/>
  </mergeCells>
  <printOptions/>
  <pageMargins left="0.7" right="0.45" top="0.75" bottom="0.75" header="0.3" footer="0.3"/>
  <pageSetup cellComments="asDisplayed" horizontalDpi="600" verticalDpi="600" orientation="landscape" paperSize="17" r:id="rId1"/>
  <rowBreaks count="3" manualBreakCount="3">
    <brk id="44" max="255" man="1"/>
    <brk id="81" max="255" man="1"/>
    <brk id="115" max="255" man="1"/>
  </rowBreaks>
</worksheet>
</file>

<file path=xl/worksheets/sheet2.xml><?xml version="1.0" encoding="utf-8"?>
<worksheet xmlns="http://schemas.openxmlformats.org/spreadsheetml/2006/main" xmlns:r="http://schemas.openxmlformats.org/officeDocument/2006/relationships">
  <dimension ref="A1:D11"/>
  <sheetViews>
    <sheetView zoomScalePageLayoutView="0" workbookViewId="0" topLeftCell="A1">
      <selection activeCell="A15" sqref="A15"/>
    </sheetView>
  </sheetViews>
  <sheetFormatPr defaultColWidth="9.140625" defaultRowHeight="12.75"/>
  <cols>
    <col min="1" max="1" width="99.28125" style="0" bestFit="1" customWidth="1"/>
    <col min="2" max="2" width="7.00390625" style="0" bestFit="1" customWidth="1"/>
    <col min="4" max="4" width="14.00390625" style="0" bestFit="1" customWidth="1"/>
  </cols>
  <sheetData>
    <row r="1" ht="12.75">
      <c r="A1" s="43" t="s">
        <v>39</v>
      </c>
    </row>
    <row r="2" ht="12.75">
      <c r="A2" s="43" t="s">
        <v>40</v>
      </c>
    </row>
    <row r="3" ht="12.75">
      <c r="A3" s="43" t="s">
        <v>41</v>
      </c>
    </row>
    <row r="6" spans="2:4" ht="12.75">
      <c r="B6">
        <v>800000</v>
      </c>
      <c r="C6">
        <v>1.25</v>
      </c>
      <c r="D6" s="44">
        <f>ROUND(C6*B6,-3)</f>
        <v>1000000</v>
      </c>
    </row>
    <row r="7" spans="2:4" ht="12.75">
      <c r="B7">
        <v>135000</v>
      </c>
      <c r="C7">
        <v>1.25</v>
      </c>
      <c r="D7" s="44">
        <f>ROUND(C7*B7,-3)</f>
        <v>169000</v>
      </c>
    </row>
    <row r="8" spans="2:4" ht="12.75">
      <c r="B8">
        <v>320000</v>
      </c>
      <c r="C8">
        <v>1.25</v>
      </c>
      <c r="D8" s="44">
        <f>ROUND(C8*B8,-3)</f>
        <v>400000</v>
      </c>
    </row>
    <row r="9" spans="1:4" ht="12.75">
      <c r="A9">
        <v>1150</v>
      </c>
      <c r="B9">
        <f>A9*75</f>
        <v>86250</v>
      </c>
      <c r="C9">
        <v>1.25</v>
      </c>
      <c r="D9" s="44">
        <f>ROUND(C9*B9,-3)</f>
        <v>108000</v>
      </c>
    </row>
    <row r="10" ht="12.75">
      <c r="D10" s="44"/>
    </row>
    <row r="11" ht="12.75">
      <c r="D11" s="44">
        <f>SUM(D6:D10)</f>
        <v>1677000</v>
      </c>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Staff</dc:creator>
  <cp:keywords/>
  <dc:description/>
  <cp:lastModifiedBy>Pawley, Kaycie</cp:lastModifiedBy>
  <cp:lastPrinted>2020-03-06T13:51:05Z</cp:lastPrinted>
  <dcterms:created xsi:type="dcterms:W3CDTF">2007-02-08T14:02:27Z</dcterms:created>
  <dcterms:modified xsi:type="dcterms:W3CDTF">2020-10-12T14:56:11Z</dcterms:modified>
  <cp:category/>
  <cp:version/>
  <cp:contentType/>
  <cp:contentStatus/>
</cp:coreProperties>
</file>