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xr:revisionPtr revIDLastSave="0" documentId="8_{9C27C99F-03AE-4321-947C-2F7A22504CDE}" xr6:coauthVersionLast="45" xr6:coauthVersionMax="45" xr10:uidLastSave="{00000000-0000-0000-0000-000000000000}"/>
  <bookViews>
    <workbookView xWindow="1500" yWindow="960" windowWidth="27135" windowHeight="16440" firstSheet="54" activeTab="64" xr2:uid="{00000000-000D-0000-FFFF-FFFF00000000}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APRIL 2018" sheetId="37" r:id="rId37"/>
    <sheet name="MAY 2018" sheetId="38" r:id="rId38"/>
    <sheet name="June 2018" sheetId="39" r:id="rId39"/>
    <sheet name="July 2018" sheetId="40" r:id="rId40"/>
    <sheet name="August 2018" sheetId="41" r:id="rId41"/>
    <sheet name="SEP 2018" sheetId="42" r:id="rId42"/>
    <sheet name="Oct 2018" sheetId="43" r:id="rId43"/>
    <sheet name="Nov 2018" sheetId="44" r:id="rId44"/>
    <sheet name="Dec 2018" sheetId="45" r:id="rId45"/>
    <sheet name="Jan 2019" sheetId="46" r:id="rId46"/>
    <sheet name="February 2019" sheetId="47" r:id="rId47"/>
    <sheet name="March 2019" sheetId="48" r:id="rId48"/>
    <sheet name="April 19" sheetId="49" r:id="rId49"/>
    <sheet name="May 19" sheetId="50" r:id="rId50"/>
    <sheet name="June 19" sheetId="51" r:id="rId51"/>
    <sheet name="July 19" sheetId="52" r:id="rId52"/>
    <sheet name="August 19" sheetId="53" r:id="rId53"/>
    <sheet name="Sept 19" sheetId="54" r:id="rId54"/>
    <sheet name="Oct 2019" sheetId="55" r:id="rId55"/>
    <sheet name="Nov 2019" sheetId="56" r:id="rId56"/>
    <sheet name="Dec 2019" sheetId="57" r:id="rId57"/>
    <sheet name="JAN 2020" sheetId="58" r:id="rId58"/>
    <sheet name="February 2020" sheetId="59" r:id="rId59"/>
    <sheet name="MARCH 2020" sheetId="60" r:id="rId60"/>
    <sheet name="April 2020" sheetId="61" r:id="rId61"/>
    <sheet name="May 20" sheetId="62" r:id="rId62"/>
    <sheet name="jUNE 20" sheetId="63" r:id="rId63"/>
    <sheet name="jULY 20" sheetId="64" r:id="rId64"/>
    <sheet name="August 20" sheetId="67" r:id="rId65"/>
    <sheet name="Sheet4" sheetId="65" r:id="rId66"/>
    <sheet name="Sheet5" sheetId="66" r:id="rId6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67" l="1"/>
  <c r="B37" i="67"/>
  <c r="B29" i="67"/>
  <c r="B30" i="67" s="1"/>
  <c r="E24" i="67"/>
  <c r="B24" i="67"/>
  <c r="E11" i="67"/>
  <c r="B11" i="67"/>
  <c r="E39" i="67" l="1"/>
  <c r="E37" i="64"/>
  <c r="B37" i="64"/>
  <c r="B29" i="64"/>
  <c r="B30" i="64" s="1"/>
  <c r="E24" i="64"/>
  <c r="B24" i="64"/>
  <c r="E11" i="64"/>
  <c r="B11" i="64"/>
  <c r="E39" i="64" l="1"/>
  <c r="E39" i="63"/>
  <c r="E37" i="63"/>
  <c r="B37" i="63"/>
  <c r="B29" i="63"/>
  <c r="B30" i="63" s="1"/>
  <c r="E24" i="63"/>
  <c r="B24" i="63"/>
  <c r="E11" i="63"/>
  <c r="B11" i="63"/>
  <c r="E37" i="62" l="1"/>
  <c r="E40" i="62" s="1"/>
  <c r="B37" i="62"/>
  <c r="B29" i="62"/>
  <c r="B30" i="62" s="1"/>
  <c r="E24" i="62"/>
  <c r="B24" i="62"/>
  <c r="E11" i="62"/>
  <c r="B11" i="62"/>
  <c r="E37" i="61" l="1"/>
  <c r="B37" i="61"/>
  <c r="B29" i="61"/>
  <c r="B30" i="61" s="1"/>
  <c r="E24" i="61"/>
  <c r="B24" i="61"/>
  <c r="E11" i="61"/>
  <c r="B11" i="61"/>
  <c r="E40" i="61" l="1"/>
  <c r="E37" i="60"/>
  <c r="B37" i="60"/>
  <c r="B29" i="60"/>
  <c r="B30" i="60" s="1"/>
  <c r="E24" i="60"/>
  <c r="B24" i="60"/>
  <c r="E11" i="60"/>
  <c r="B11" i="60"/>
  <c r="E40" i="60" l="1"/>
  <c r="E37" i="59"/>
  <c r="B37" i="59"/>
  <c r="B29" i="59"/>
  <c r="B30" i="59" s="1"/>
  <c r="E24" i="59"/>
  <c r="B24" i="59"/>
  <c r="E11" i="59"/>
  <c r="B11" i="59"/>
  <c r="E40" i="59" l="1"/>
  <c r="E37" i="58"/>
  <c r="B37" i="58"/>
  <c r="B29" i="58"/>
  <c r="E24" i="58"/>
  <c r="B24" i="58"/>
  <c r="E11" i="58"/>
  <c r="B11" i="58"/>
  <c r="E40" i="58" l="1"/>
  <c r="B30" i="58"/>
  <c r="E38" i="57"/>
  <c r="B38" i="57"/>
  <c r="B29" i="57"/>
  <c r="B31" i="57" s="1"/>
  <c r="E24" i="57"/>
  <c r="B24" i="57"/>
  <c r="E11" i="57"/>
  <c r="B11" i="57"/>
  <c r="E41" i="57" l="1"/>
  <c r="B30" i="57"/>
  <c r="B31" i="56"/>
  <c r="E38" i="56"/>
  <c r="B38" i="56"/>
  <c r="B29" i="56"/>
  <c r="B30" i="56" s="1"/>
  <c r="E24" i="56"/>
  <c r="B24" i="56"/>
  <c r="E11" i="56"/>
  <c r="B11" i="56"/>
  <c r="E41" i="56" l="1"/>
  <c r="E38" i="55"/>
  <c r="B38" i="55"/>
  <c r="B29" i="55"/>
  <c r="B30" i="55" s="1"/>
  <c r="E24" i="55"/>
  <c r="B24" i="55"/>
  <c r="E11" i="55"/>
  <c r="B11" i="55"/>
  <c r="E41" i="55" l="1"/>
  <c r="E36" i="54"/>
  <c r="B36" i="54"/>
  <c r="B29" i="54"/>
  <c r="B30" i="54" s="1"/>
  <c r="E24" i="54"/>
  <c r="B24" i="54"/>
  <c r="E11" i="54"/>
  <c r="B11" i="54"/>
  <c r="E39" i="54" l="1"/>
  <c r="E36" i="53"/>
  <c r="B36" i="53"/>
  <c r="B29" i="53"/>
  <c r="B30" i="53" s="1"/>
  <c r="E24" i="53"/>
  <c r="B24" i="53"/>
  <c r="E11" i="53"/>
  <c r="B11" i="53"/>
  <c r="E39" i="53" l="1"/>
  <c r="E36" i="52"/>
  <c r="B36" i="52"/>
  <c r="B29" i="52"/>
  <c r="B30" i="52" s="1"/>
  <c r="E24" i="52"/>
  <c r="B24" i="52"/>
  <c r="E11" i="52"/>
  <c r="B11" i="52"/>
  <c r="E39" i="52" l="1"/>
  <c r="E36" i="51"/>
  <c r="B36" i="51"/>
  <c r="B29" i="51"/>
  <c r="B30" i="51" s="1"/>
  <c r="E24" i="51"/>
  <c r="B24" i="51"/>
  <c r="E11" i="51"/>
  <c r="B11" i="51"/>
  <c r="E39" i="51" l="1"/>
  <c r="E36" i="50"/>
  <c r="B36" i="50"/>
  <c r="B29" i="50"/>
  <c r="B30" i="50" s="1"/>
  <c r="E24" i="50"/>
  <c r="B24" i="50"/>
  <c r="E11" i="50"/>
  <c r="B11" i="50"/>
  <c r="E39" i="50" l="1"/>
  <c r="E36" i="49"/>
  <c r="B36" i="49"/>
  <c r="B29" i="49"/>
  <c r="B30" i="49" s="1"/>
  <c r="E24" i="49"/>
  <c r="B24" i="49"/>
  <c r="E11" i="49"/>
  <c r="B11" i="49"/>
  <c r="E39" i="49" l="1"/>
  <c r="H11" i="48"/>
  <c r="F36" i="48"/>
  <c r="B36" i="48"/>
  <c r="B29" i="48"/>
  <c r="B30" i="48" s="1"/>
  <c r="F24" i="48"/>
  <c r="B24" i="48"/>
  <c r="F11" i="48"/>
  <c r="B11" i="48"/>
  <c r="F39" i="48" l="1"/>
  <c r="F36" i="47"/>
  <c r="B36" i="47"/>
  <c r="B29" i="47"/>
  <c r="B30" i="47" s="1"/>
  <c r="F24" i="47"/>
  <c r="B24" i="47"/>
  <c r="F11" i="47"/>
  <c r="B11" i="47"/>
  <c r="F39" i="47" l="1"/>
  <c r="F36" i="46"/>
  <c r="B36" i="46"/>
  <c r="B29" i="46"/>
  <c r="B30" i="46" s="1"/>
  <c r="F24" i="46"/>
  <c r="B24" i="46"/>
  <c r="F11" i="46"/>
  <c r="B11" i="46"/>
  <c r="F39" i="46" l="1"/>
  <c r="F36" i="45"/>
  <c r="B36" i="45"/>
  <c r="B29" i="45"/>
  <c r="B30" i="45" s="1"/>
  <c r="F24" i="45"/>
  <c r="B24" i="45"/>
  <c r="F11" i="45"/>
  <c r="B11" i="45"/>
  <c r="F39" i="45" l="1"/>
  <c r="F37" i="44"/>
  <c r="B37" i="44"/>
  <c r="B29" i="44"/>
  <c r="B30" i="44" s="1"/>
  <c r="F24" i="44"/>
  <c r="B24" i="44"/>
  <c r="F11" i="44"/>
  <c r="B11" i="44"/>
  <c r="F40" i="44" l="1"/>
  <c r="F37" i="43"/>
  <c r="B37" i="43"/>
  <c r="B29" i="43"/>
  <c r="B30" i="43" s="1"/>
  <c r="F24" i="43"/>
  <c r="B24" i="43"/>
  <c r="F11" i="43"/>
  <c r="B11" i="43"/>
  <c r="F40" i="43" l="1"/>
  <c r="F37" i="42"/>
  <c r="B37" i="42"/>
  <c r="B29" i="42"/>
  <c r="B30" i="42" s="1"/>
  <c r="F24" i="42"/>
  <c r="B24" i="42"/>
  <c r="F11" i="42"/>
  <c r="B11" i="42"/>
  <c r="F40" i="42" l="1"/>
  <c r="F37" i="41"/>
  <c r="B37" i="41"/>
  <c r="B29" i="41"/>
  <c r="B30" i="41" s="1"/>
  <c r="F24" i="41"/>
  <c r="B24" i="41"/>
  <c r="F11" i="41"/>
  <c r="B11" i="41"/>
  <c r="F40" i="41" l="1"/>
  <c r="B36" i="40"/>
  <c r="F36" i="40"/>
  <c r="B29" i="40"/>
  <c r="B30" i="40" s="1"/>
  <c r="F24" i="40"/>
  <c r="B24" i="40"/>
  <c r="F11" i="40"/>
  <c r="F39" i="40" s="1"/>
  <c r="B11" i="40"/>
  <c r="F32" i="39" l="1"/>
  <c r="F38" i="39" l="1"/>
  <c r="B38" i="39"/>
  <c r="B30" i="39"/>
  <c r="B31" i="39" s="1"/>
  <c r="F25" i="39"/>
  <c r="B25" i="39"/>
  <c r="F12" i="39"/>
  <c r="B12" i="39"/>
  <c r="F41" i="39" l="1"/>
  <c r="F39" i="38"/>
  <c r="B39" i="38"/>
  <c r="B31" i="38"/>
  <c r="B32" i="38" s="1"/>
  <c r="F26" i="38"/>
  <c r="B26" i="38"/>
  <c r="F13" i="38"/>
  <c r="B13" i="38"/>
  <c r="F42" i="38" l="1"/>
  <c r="F39" i="37"/>
  <c r="B39" i="37"/>
  <c r="B31" i="37"/>
  <c r="B32" i="37" s="1"/>
  <c r="F26" i="37"/>
  <c r="B26" i="37"/>
  <c r="F13" i="37"/>
  <c r="B13" i="37"/>
  <c r="F42" i="37" l="1"/>
  <c r="F39" i="36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39" i="34"/>
  <c r="B39" i="34"/>
  <c r="B31" i="34"/>
  <c r="B32" i="34" s="1"/>
  <c r="F26" i="34"/>
  <c r="B26" i="34"/>
  <c r="F13" i="34"/>
  <c r="F42" i="34" s="1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B13" i="29"/>
  <c r="F43" i="29" l="1"/>
  <c r="F40" i="28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F40" i="21"/>
  <c r="B40" i="21"/>
  <c r="B31" i="21"/>
  <c r="B32" i="21" s="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B12" i="13"/>
  <c r="F42" i="13" l="1"/>
  <c r="F39" i="12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25" i="7" s="1"/>
  <c r="H39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<sst xmlns="http://schemas.openxmlformats.org/spreadsheetml/2006/main" count="1606" uniqueCount="85">
  <si>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</si>
  <si>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</si>
  <si>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</si>
  <si>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</si>
  <si>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</si>
  <si>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</si>
  <si>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</si>
  <si>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</si>
  <si>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</si>
  <si>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</si>
  <si>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</si>
  <si>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</si>
  <si>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</si>
  <si>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</si>
  <si>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</si>
  <si>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</si>
  <si>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</si>
  <si>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</si>
  <si>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</si>
  <si>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</si>
  <si>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</si>
  <si>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</si>
  <si>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</si>
  <si>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</si>
  <si>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</si>
  <si>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</si>
  <si>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</si>
  <si>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</si>
  <si>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</si>
  <si>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</si>
  <si>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</si>
  <si>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</si>
  <si>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</si>
  <si>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</si>
  <si>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</si>
  <si>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</si>
  <si>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</si>
  <si>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</si>
  <si>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</si>
  <si>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</si>
  <si>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</si>
  <si>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</si>
  <si>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</si>
  <si>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</si>
  <si>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</si>
  <si>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</si>
  <si>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</si>
  <si>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</si>
  <si>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</si>
  <si>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</si>
  <si>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</si>
  <si>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</si>
  <si>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</si>
  <si>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</si>
  <si>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</si>
  <si>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</si>
  <si>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</si>
  <si>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</si>
  <si>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</si>
  <si>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</si>
  <si>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</si>
  <si>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</si>
  <si>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</si>
  <si>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</si>
  <si>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</si>
  <si>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</si>
  <si>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</si>
  <si>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</si>
  <si>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</si>
  <si>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</si>
  <si>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</si>
  <si>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</si>
  <si>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</si>
  <si>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</si>
  <si>
    <t>Due from Bank Direct Deposit File</t>
  </si>
  <si>
    <t>Plus Returned Direct Deposit</t>
  </si>
  <si>
    <t>Check # 452982 Voided 12/5/18</t>
  </si>
  <si>
    <t>MUNIS TRIAL BALANCE CASH</t>
  </si>
  <si>
    <t>Plus Receivable for Advanced Employee Benefit</t>
  </si>
  <si>
    <t>JUNE 2019 NET PAYROLL NOT TRANSFERRED TILL 7/5/19</t>
  </si>
  <si>
    <t>ACH PR Return</t>
  </si>
  <si>
    <t>Steel Technologies Grant Payable</t>
  </si>
  <si>
    <t>to Activity Fund</t>
  </si>
  <si>
    <t>New  Construction</t>
  </si>
  <si>
    <t>EMPLOYEE BENEFITS 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</si>
</sst>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42"/>
  <sheetViews>
    <sheetView topLeftCell="A19" workbookViewId="0">
      <selection activeCell="F4" sqref="F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2236288.61</v>
      </c>
    </row>
    <row r="5" spans="1:6" x14ac:dyDescent="0.25">
      <c r="A5" s="7" t="s">
        <v>2</v>
      </c>
      <c r="B5" s="8"/>
      <c r="C5" s="8"/>
      <c r="D5" s="8"/>
      <c r="E5" s="8"/>
      <c r="F5" s="9">
        <v>-10483.39</v>
      </c>
    </row>
    <row r="6" spans="1:6" x14ac:dyDescent="0.25">
      <c r="A6" s="7" t="s">
        <v>4</v>
      </c>
      <c r="B6" s="8"/>
      <c r="C6" s="8"/>
      <c r="D6" s="8"/>
      <c r="E6" s="8"/>
      <c r="F6" s="9">
        <v>19760.46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380899.18</v>
      </c>
    </row>
    <row r="9" spans="1:6" x14ac:dyDescent="0.25">
      <c r="A9" s="7" t="s">
        <v>6</v>
      </c>
      <c r="B9" s="8"/>
      <c r="C9" s="8"/>
      <c r="D9" s="8"/>
      <c r="E9" s="8"/>
      <c r="F9" s="9">
        <v>146551.32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12576.92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43190</v>
      </c>
      <c r="C13" s="12"/>
      <c r="D13" s="12"/>
      <c r="E13" s="12"/>
      <c r="F13" s="13">
        <f>SUM(F4:F12)</f>
        <v>2858898.0999999996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43160</v>
      </c>
      <c r="C17" s="4"/>
      <c r="D17" s="4"/>
      <c r="E17" s="4"/>
      <c r="F17" s="15">
        <v>3094687.91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1614400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-1850189.81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43190</v>
      </c>
      <c r="C26" s="12"/>
      <c r="D26" s="12"/>
      <c r="E26" s="12"/>
      <c r="F26" s="17">
        <f>+F17+F20+F23</f>
        <v>2858898.1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43190</v>
      </c>
      <c r="C31" s="4" t="s">
        <v>71</v>
      </c>
      <c r="D31" s="4"/>
      <c r="E31" s="4"/>
      <c r="F31" s="15">
        <v>2958353.17</v>
      </c>
    </row>
    <row r="32" spans="1:6" x14ac:dyDescent="0.25">
      <c r="A32" s="7"/>
      <c r="B32" s="20">
        <f>+B31</f>
        <v>43190</v>
      </c>
      <c r="C32" s="8" t="s">
        <v>72</v>
      </c>
      <c r="D32" s="8"/>
      <c r="E32" s="8"/>
      <c r="F32" s="16">
        <v>148066.32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-27582.32</v>
      </c>
    </row>
    <row r="38" spans="1:6" x14ac:dyDescent="0.25">
      <c r="A38" s="7"/>
      <c r="B38" s="8" t="s">
        <v>24</v>
      </c>
      <c r="C38" s="8"/>
      <c r="D38" s="8"/>
      <c r="E38" s="8"/>
      <c r="F38" s="16">
        <v>-219938.94</v>
      </c>
    </row>
    <row r="39" spans="1:6" x14ac:dyDescent="0.25">
      <c r="A39" s="7" t="s">
        <v>66</v>
      </c>
      <c r="B39" s="20">
        <f>+B2</f>
        <v>43190</v>
      </c>
      <c r="C39" s="8"/>
      <c r="D39" s="8"/>
      <c r="E39" s="8"/>
      <c r="F39" s="16">
        <f>SUM(F31:F38)</f>
        <v>2858898.23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42"/>
  <sheetViews>
    <sheetView topLeftCell="A16" workbookViewId="0">
      <selection sqref="A1:H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43220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2255226.09</v>
      </c>
    </row>
    <row r="5" spans="1:6" x14ac:dyDescent="0.25">
      <c r="A5" s="7" t="s">
        <v>2</v>
      </c>
      <c r="B5" s="8"/>
      <c r="C5" s="8"/>
      <c r="D5" s="8"/>
      <c r="E5" s="8"/>
      <c r="F5" s="9">
        <v>-5179.71</v>
      </c>
    </row>
    <row r="6" spans="1:6" x14ac:dyDescent="0.25">
      <c r="A6" s="7" t="s">
        <v>4</v>
      </c>
      <c r="B6" s="8"/>
      <c r="C6" s="8"/>
      <c r="D6" s="8"/>
      <c r="E6" s="8"/>
      <c r="F6" s="9">
        <v>24795.4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-374256.31</v>
      </c>
    </row>
    <row r="9" spans="1:6" x14ac:dyDescent="0.25">
      <c r="A9" s="7" t="s">
        <v>6</v>
      </c>
      <c r="B9" s="8"/>
      <c r="C9" s="8"/>
      <c r="D9" s="8"/>
      <c r="E9" s="8"/>
      <c r="F9" s="9">
        <v>128903.86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23937.05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43220</v>
      </c>
      <c r="C13" s="12"/>
      <c r="D13" s="12"/>
      <c r="E13" s="12"/>
      <c r="F13" s="13">
        <f>SUM(F4:F12)</f>
        <v>2126731.3799999994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43191</v>
      </c>
      <c r="C17" s="4"/>
      <c r="D17" s="4"/>
      <c r="E17" s="4"/>
      <c r="F17" s="15">
        <v>2858898.1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3454511.79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-4186678.51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43220</v>
      </c>
      <c r="C26" s="12"/>
      <c r="D26" s="12"/>
      <c r="E26" s="12"/>
      <c r="F26" s="17">
        <f>+F17+F20+F23</f>
        <v>2126731.3800000008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43220</v>
      </c>
      <c r="C31" s="4" t="s">
        <v>71</v>
      </c>
      <c r="D31" s="4"/>
      <c r="E31" s="4"/>
      <c r="F31" s="15">
        <v>2607239.63</v>
      </c>
    </row>
    <row r="32" spans="1:6" x14ac:dyDescent="0.25">
      <c r="A32" s="7"/>
      <c r="B32" s="20">
        <f>+B31</f>
        <v>43220</v>
      </c>
      <c r="C32" s="8" t="s">
        <v>72</v>
      </c>
      <c r="D32" s="8"/>
      <c r="E32" s="8"/>
      <c r="F32" s="16">
        <v>128903.86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-441748.49</v>
      </c>
    </row>
    <row r="38" spans="1:6" x14ac:dyDescent="0.25">
      <c r="A38" s="7"/>
      <c r="B38" s="8" t="s">
        <v>24</v>
      </c>
      <c r="C38" s="8"/>
      <c r="D38" s="8"/>
      <c r="E38" s="8"/>
      <c r="F38" s="16">
        <v>-167663.49</v>
      </c>
    </row>
    <row r="39" spans="1:6" x14ac:dyDescent="0.25">
      <c r="A39" s="7" t="s">
        <v>66</v>
      </c>
      <c r="B39" s="20">
        <f>+B2</f>
        <v>43220</v>
      </c>
      <c r="C39" s="8"/>
      <c r="D39" s="8"/>
      <c r="E39" s="8"/>
      <c r="F39" s="16">
        <f>SUM(F31:F38)</f>
        <v>2126731.5099999998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42"/>
  <sheetViews>
    <sheetView topLeftCell="A16" workbookViewId="0">
      <selection activeCell="E29" sqref="E29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2237971.98</v>
      </c>
    </row>
    <row r="5" spans="1:6" x14ac:dyDescent="0.25">
      <c r="A5" s="7" t="s">
        <v>2</v>
      </c>
      <c r="B5" s="8"/>
      <c r="C5" s="8"/>
      <c r="D5" s="8"/>
      <c r="E5" s="8"/>
      <c r="F5" s="9">
        <v>-18546.060000000001</v>
      </c>
    </row>
    <row r="6" spans="1:6" x14ac:dyDescent="0.25">
      <c r="A6" s="7" t="s">
        <v>4</v>
      </c>
      <c r="B6" s="8"/>
      <c r="C6" s="8"/>
      <c r="D6" s="8"/>
      <c r="E6" s="8"/>
      <c r="F6" s="9">
        <v>19165.87</v>
      </c>
    </row>
    <row r="7" spans="1:6" x14ac:dyDescent="0.25">
      <c r="A7" s="7" t="s">
        <v>3</v>
      </c>
      <c r="B7" s="8"/>
      <c r="C7" s="8"/>
      <c r="D7" s="8"/>
      <c r="E7" s="8"/>
      <c r="F7" s="9">
        <v>143457</v>
      </c>
    </row>
    <row r="8" spans="1:6" x14ac:dyDescent="0.25">
      <c r="A8" s="7" t="s">
        <v>5</v>
      </c>
      <c r="B8" s="8"/>
      <c r="C8" s="8"/>
      <c r="D8" s="8"/>
      <c r="E8" s="8"/>
      <c r="F8" s="9">
        <v>-375247.95</v>
      </c>
    </row>
    <row r="9" spans="1:6" x14ac:dyDescent="0.25">
      <c r="A9" s="7" t="s">
        <v>6</v>
      </c>
      <c r="B9" s="8"/>
      <c r="C9" s="8"/>
      <c r="D9" s="8"/>
      <c r="E9" s="8"/>
      <c r="F9" s="9">
        <v>129095.45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43589.2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43251</v>
      </c>
      <c r="C13" s="12"/>
      <c r="D13" s="12"/>
      <c r="E13" s="12"/>
      <c r="F13" s="13">
        <f>SUM(F4:F12)</f>
        <v>2179485.4900000002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43221</v>
      </c>
      <c r="C17" s="4"/>
      <c r="D17" s="4"/>
      <c r="E17" s="4"/>
      <c r="F17" s="15">
        <v>2126731.38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1915131.5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-1862377.39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43251</v>
      </c>
      <c r="C26" s="12"/>
      <c r="D26" s="12"/>
      <c r="E26" s="12"/>
      <c r="F26" s="17">
        <f>+F17+F20+F23</f>
        <v>2179485.4900000002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43251</v>
      </c>
      <c r="C31" s="4" t="s">
        <v>71</v>
      </c>
      <c r="D31" s="4"/>
      <c r="E31" s="4"/>
      <c r="F31" s="15">
        <v>2332774.5099999998</v>
      </c>
    </row>
    <row r="32" spans="1:6" x14ac:dyDescent="0.25">
      <c r="A32" s="7"/>
      <c r="B32" s="20">
        <f>+B31</f>
        <v>43251</v>
      </c>
      <c r="C32" s="8" t="s">
        <v>72</v>
      </c>
      <c r="D32" s="8"/>
      <c r="E32" s="8"/>
      <c r="F32" s="16">
        <v>129095.45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-47007.28</v>
      </c>
    </row>
    <row r="38" spans="1:6" x14ac:dyDescent="0.25">
      <c r="A38" s="7"/>
      <c r="B38" s="8" t="s">
        <v>24</v>
      </c>
      <c r="C38" s="8"/>
      <c r="D38" s="8"/>
      <c r="E38" s="8"/>
      <c r="F38" s="16">
        <v>-235377.06</v>
      </c>
    </row>
    <row r="39" spans="1:6" x14ac:dyDescent="0.25">
      <c r="A39" s="7" t="s">
        <v>66</v>
      </c>
      <c r="B39" s="20">
        <f>+B2</f>
        <v>43251</v>
      </c>
      <c r="C39" s="8"/>
      <c r="D39" s="8"/>
      <c r="E39" s="8"/>
      <c r="F39" s="16">
        <f>SUM(F31:F38)</f>
        <v>2179485.62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41"/>
  <sheetViews>
    <sheetView topLeftCell="A7" workbookViewId="0">
      <selection activeCell="A2" sqref="A2:F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43281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1654142.13</v>
      </c>
    </row>
    <row r="5" spans="1:6" x14ac:dyDescent="0.25">
      <c r="A5" s="7" t="s">
        <v>2</v>
      </c>
      <c r="B5" s="8"/>
      <c r="C5" s="8"/>
      <c r="D5" s="8"/>
      <c r="E5" s="8"/>
      <c r="F5" s="9">
        <v>-33445.050000000003</v>
      </c>
    </row>
    <row r="6" spans="1:6" x14ac:dyDescent="0.25">
      <c r="A6" s="7" t="s">
        <v>4</v>
      </c>
      <c r="B6" s="8"/>
      <c r="C6" s="8"/>
      <c r="D6" s="8"/>
      <c r="E6" s="8"/>
      <c r="F6" s="9">
        <v>18811.73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129296.17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33496.239999999998</v>
      </c>
    </row>
    <row r="12" spans="1:6" x14ac:dyDescent="0.25">
      <c r="A12" s="11" t="s">
        <v>67</v>
      </c>
      <c r="B12" s="21">
        <f>+B2</f>
        <v>43281</v>
      </c>
      <c r="C12" s="12"/>
      <c r="D12" s="12"/>
      <c r="E12" s="12"/>
      <c r="F12" s="13">
        <f>SUM(F4:F11)</f>
        <v>1802301.2199999997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43252</v>
      </c>
      <c r="C16" s="4"/>
      <c r="D16" s="4"/>
      <c r="E16" s="4"/>
      <c r="F16" s="15">
        <v>2179485.4900000002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3027927.77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-3405112.04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43281</v>
      </c>
      <c r="C25" s="12"/>
      <c r="D25" s="12"/>
      <c r="E25" s="12"/>
      <c r="F25" s="17">
        <f>+F16+F19+F22</f>
        <v>1802301.2199999997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30" spans="1:6" x14ac:dyDescent="0.25">
      <c r="A30" s="3" t="s">
        <v>65</v>
      </c>
      <c r="B30" s="19">
        <f>+B2</f>
        <v>43281</v>
      </c>
      <c r="C30" s="4" t="s">
        <v>71</v>
      </c>
      <c r="D30" s="4"/>
      <c r="E30" s="4"/>
      <c r="F30" s="15">
        <v>2268718.62</v>
      </c>
    </row>
    <row r="31" spans="1:6" x14ac:dyDescent="0.25">
      <c r="A31" s="7"/>
      <c r="B31" s="20">
        <f>+B30</f>
        <v>43281</v>
      </c>
      <c r="C31" s="8" t="s">
        <v>72</v>
      </c>
      <c r="D31" s="8"/>
      <c r="E31" s="8"/>
      <c r="F31" s="16">
        <v>129296.17</v>
      </c>
    </row>
    <row r="32" spans="1:6" x14ac:dyDescent="0.25">
      <c r="A32" s="7" t="s">
        <v>74</v>
      </c>
      <c r="B32" s="8"/>
      <c r="C32" s="8"/>
      <c r="D32" s="8"/>
      <c r="E32" s="8"/>
      <c r="F32" s="16">
        <f>2917.89+2761.21</f>
        <v>5679.1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0</v>
      </c>
      <c r="B36" s="8" t="s">
        <v>23</v>
      </c>
      <c r="C36" s="8"/>
      <c r="D36" s="8"/>
      <c r="E36" s="8"/>
      <c r="F36" s="16">
        <v>-39984.089999999997</v>
      </c>
    </row>
    <row r="37" spans="1:6" x14ac:dyDescent="0.25">
      <c r="A37" s="7"/>
      <c r="B37" s="8" t="s">
        <v>24</v>
      </c>
      <c r="C37" s="8"/>
      <c r="D37" s="8"/>
      <c r="E37" s="8"/>
      <c r="F37" s="16">
        <v>-561408.43999999994</v>
      </c>
    </row>
    <row r="38" spans="1:6" x14ac:dyDescent="0.25">
      <c r="A38" s="7" t="s">
        <v>66</v>
      </c>
      <c r="B38" s="20">
        <f>+B2</f>
        <v>43281</v>
      </c>
      <c r="C38" s="8"/>
      <c r="D38" s="8"/>
      <c r="E38" s="8"/>
      <c r="F38" s="16">
        <f>SUM(F30:F37)</f>
        <v>1802301.3600000003</v>
      </c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11" t="s">
        <v>15</v>
      </c>
      <c r="B41" s="12"/>
      <c r="C41" s="12"/>
      <c r="D41" s="12"/>
      <c r="E41" s="12"/>
      <c r="F41" s="17">
        <f>+F12-F38</f>
        <v>-0.14000000059604645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39"/>
  <sheetViews>
    <sheetView workbookViewId="0">
      <selection sqref="A1:J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4.85546875" bestFit="1" customWidth="1"/>
  </cols>
  <sheetData>
    <row r="1" spans="1:6" ht="18.75" x14ac:dyDescent="0.3">
      <c r="A1" s="2" t="s">
        <v>62</v>
      </c>
      <c r="B1" s="18">
        <v>43312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1508371.08</v>
      </c>
    </row>
    <row r="4" spans="1:6" x14ac:dyDescent="0.25">
      <c r="A4" s="7" t="s">
        <v>2</v>
      </c>
      <c r="B4" s="8"/>
      <c r="C4" s="8"/>
      <c r="D4" s="8"/>
      <c r="E4" s="8"/>
      <c r="F4" s="9">
        <v>-91393.24</v>
      </c>
    </row>
    <row r="5" spans="1:6" x14ac:dyDescent="0.25">
      <c r="A5" s="7" t="s">
        <v>4</v>
      </c>
      <c r="B5" s="8"/>
      <c r="C5" s="8"/>
      <c r="D5" s="8"/>
      <c r="E5" s="8"/>
      <c r="F5" s="9">
        <v>18811.73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111045.43</v>
      </c>
    </row>
    <row r="8" spans="1:6" x14ac:dyDescent="0.25">
      <c r="A8" s="7" t="s">
        <v>6</v>
      </c>
      <c r="B8" s="8"/>
      <c r="C8" s="8"/>
      <c r="D8" s="8"/>
      <c r="E8" s="8"/>
      <c r="F8" s="9">
        <v>129515.8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21844.89</v>
      </c>
    </row>
    <row r="11" spans="1:6" x14ac:dyDescent="0.25">
      <c r="A11" s="11" t="s">
        <v>67</v>
      </c>
      <c r="B11" s="21">
        <f>+B1</f>
        <v>43312</v>
      </c>
      <c r="C11" s="12"/>
      <c r="D11" s="12"/>
      <c r="E11" s="12"/>
      <c r="F11" s="13">
        <f>SUM(F3:F10)</f>
        <v>1769420.69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43282</v>
      </c>
      <c r="C15" s="4"/>
      <c r="D15" s="4"/>
      <c r="E15" s="4"/>
      <c r="F15" s="15">
        <v>1802301.22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2061809.09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-2094689.62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43312</v>
      </c>
      <c r="C24" s="12"/>
      <c r="D24" s="12"/>
      <c r="E24" s="12"/>
      <c r="F24" s="17">
        <f>+F15+F18+F21</f>
        <v>1769420.69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43312</v>
      </c>
      <c r="C29" s="4" t="s">
        <v>71</v>
      </c>
      <c r="D29" s="4"/>
      <c r="E29" s="4"/>
      <c r="F29" s="15">
        <v>1750843.77</v>
      </c>
    </row>
    <row r="30" spans="1:6" x14ac:dyDescent="0.25">
      <c r="A30" s="7"/>
      <c r="B30" s="20">
        <f>+B29</f>
        <v>43312</v>
      </c>
      <c r="C30" s="8" t="s">
        <v>72</v>
      </c>
      <c r="D30" s="8"/>
      <c r="E30" s="8"/>
      <c r="F30" s="16">
        <v>129515.8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-13598.51</v>
      </c>
    </row>
    <row r="35" spans="1:6" x14ac:dyDescent="0.25">
      <c r="A35" s="7"/>
      <c r="B35" s="8" t="s">
        <v>24</v>
      </c>
      <c r="C35" s="8"/>
      <c r="D35" s="8"/>
      <c r="E35" s="8"/>
      <c r="F35" s="16">
        <v>-97340.24</v>
      </c>
    </row>
    <row r="36" spans="1:6" x14ac:dyDescent="0.25">
      <c r="A36" s="7" t="s">
        <v>66</v>
      </c>
      <c r="B36" s="20">
        <f>+B1</f>
        <v>43312</v>
      </c>
      <c r="C36" s="8"/>
      <c r="D36" s="8"/>
      <c r="E36" s="8"/>
      <c r="F36" s="16">
        <f>SUM(F29:F35)</f>
        <v>1769420.82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-0.13000000012107193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40"/>
  <sheetViews>
    <sheetView workbookViewId="0">
      <selection sqref="A1:G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85546875" bestFit="1" customWidth="1"/>
  </cols>
  <sheetData>
    <row r="1" spans="1:6" ht="18.75" x14ac:dyDescent="0.3">
      <c r="A1" s="2" t="s">
        <v>62</v>
      </c>
      <c r="B1" s="18">
        <v>43343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1486136.56</v>
      </c>
    </row>
    <row r="4" spans="1:6" x14ac:dyDescent="0.25">
      <c r="A4" s="7" t="s">
        <v>2</v>
      </c>
      <c r="B4" s="8"/>
      <c r="C4" s="8"/>
      <c r="D4" s="8"/>
      <c r="E4" s="8"/>
      <c r="F4" s="9">
        <v>-98887.67</v>
      </c>
    </row>
    <row r="5" spans="1:6" x14ac:dyDescent="0.25">
      <c r="A5" s="7" t="s">
        <v>4</v>
      </c>
      <c r="B5" s="8"/>
      <c r="C5" s="8"/>
      <c r="D5" s="8"/>
      <c r="E5" s="8"/>
      <c r="F5" s="9">
        <v>17812.77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-190813.3</v>
      </c>
    </row>
    <row r="8" spans="1:6" x14ac:dyDescent="0.25">
      <c r="A8" s="7" t="s">
        <v>6</v>
      </c>
      <c r="B8" s="8"/>
      <c r="C8" s="8"/>
      <c r="D8" s="8"/>
      <c r="E8" s="8"/>
      <c r="F8" s="9">
        <v>120268.8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-9577.06</v>
      </c>
    </row>
    <row r="11" spans="1:6" x14ac:dyDescent="0.25">
      <c r="A11" s="11" t="s">
        <v>67</v>
      </c>
      <c r="B11" s="21">
        <f>+B1</f>
        <v>43343</v>
      </c>
      <c r="C11" s="12"/>
      <c r="D11" s="12"/>
      <c r="E11" s="12"/>
      <c r="F11" s="13">
        <f>SUM(F3:F10)</f>
        <v>1396165.1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43313</v>
      </c>
      <c r="C15" s="4"/>
      <c r="D15" s="4"/>
      <c r="E15" s="4"/>
      <c r="F15" s="15">
        <v>1769420.69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2153360.29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-2526615.88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43343</v>
      </c>
      <c r="C24" s="12"/>
      <c r="D24" s="12"/>
      <c r="E24" s="12"/>
      <c r="F24" s="17">
        <f>+F15+F18+F21</f>
        <v>1396165.1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43343</v>
      </c>
      <c r="C29" s="4" t="s">
        <v>71</v>
      </c>
      <c r="D29" s="4"/>
      <c r="E29" s="4"/>
      <c r="F29" s="15">
        <v>1532894.26</v>
      </c>
    </row>
    <row r="30" spans="1:6" x14ac:dyDescent="0.25">
      <c r="A30" s="7"/>
      <c r="B30" s="20">
        <f>+B29</f>
        <v>43343</v>
      </c>
      <c r="C30" s="8" t="s">
        <v>72</v>
      </c>
      <c r="D30" s="8"/>
      <c r="E30" s="8"/>
      <c r="F30" s="16">
        <v>129735.8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-37120.07</v>
      </c>
    </row>
    <row r="35" spans="1:6" x14ac:dyDescent="0.25">
      <c r="A35" s="7"/>
      <c r="B35" s="8" t="s">
        <v>24</v>
      </c>
      <c r="C35" s="8"/>
      <c r="D35" s="8"/>
      <c r="E35" s="8"/>
      <c r="F35" s="16">
        <v>-229689.15</v>
      </c>
    </row>
    <row r="36" spans="1:6" x14ac:dyDescent="0.25">
      <c r="A36" s="7" t="s">
        <v>75</v>
      </c>
      <c r="B36" s="8"/>
      <c r="C36" s="8"/>
      <c r="D36" s="8"/>
      <c r="E36" s="8"/>
      <c r="F36" s="16">
        <v>344.39</v>
      </c>
    </row>
    <row r="37" spans="1:6" x14ac:dyDescent="0.25">
      <c r="A37" s="7" t="s">
        <v>66</v>
      </c>
      <c r="B37" s="20">
        <f>+B1</f>
        <v>43343</v>
      </c>
      <c r="C37" s="8"/>
      <c r="D37" s="8"/>
      <c r="E37" s="8"/>
      <c r="F37" s="16">
        <f>SUM(F29:F36)</f>
        <v>1396165.23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43373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1487223.93</v>
      </c>
    </row>
    <row r="4" spans="1:6" x14ac:dyDescent="0.25">
      <c r="A4" s="7" t="s">
        <v>2</v>
      </c>
      <c r="B4" s="8"/>
      <c r="C4" s="8"/>
      <c r="D4" s="8"/>
      <c r="E4" s="8"/>
      <c r="F4" s="9">
        <v>4242.32</v>
      </c>
    </row>
    <row r="5" spans="1:6" x14ac:dyDescent="0.25">
      <c r="A5" s="7" t="s">
        <v>4</v>
      </c>
      <c r="B5" s="8"/>
      <c r="C5" s="8"/>
      <c r="D5" s="8"/>
      <c r="E5" s="8"/>
      <c r="F5" s="9">
        <v>18833.93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-273438.05</v>
      </c>
    </row>
    <row r="8" spans="1:6" x14ac:dyDescent="0.25">
      <c r="A8" s="7" t="s">
        <v>6</v>
      </c>
      <c r="B8" s="8"/>
      <c r="C8" s="8"/>
      <c r="D8" s="8"/>
      <c r="E8" s="8"/>
      <c r="F8" s="9">
        <v>120471.35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-26533.13</v>
      </c>
    </row>
    <row r="11" spans="1:6" x14ac:dyDescent="0.25">
      <c r="A11" s="11" t="s">
        <v>67</v>
      </c>
      <c r="B11" s="21">
        <f>+B1</f>
        <v>43373</v>
      </c>
      <c r="C11" s="12"/>
      <c r="D11" s="12"/>
      <c r="E11" s="12"/>
      <c r="F11" s="13">
        <f>SUM(F3:F10)</f>
        <v>1402025.35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43344</v>
      </c>
      <c r="C15" s="4"/>
      <c r="D15" s="4"/>
      <c r="E15" s="4"/>
      <c r="F15" s="15">
        <v>1396165.1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2081844.87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-2075984.62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43373</v>
      </c>
      <c r="C24" s="12"/>
      <c r="D24" s="12"/>
      <c r="E24" s="12"/>
      <c r="F24" s="17">
        <f>+F15+F18+F21</f>
        <v>1402025.35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43373</v>
      </c>
      <c r="C29" s="4" t="s">
        <v>71</v>
      </c>
      <c r="D29" s="4"/>
      <c r="E29" s="4"/>
      <c r="F29" s="15">
        <v>1556357.51</v>
      </c>
    </row>
    <row r="30" spans="1:6" x14ac:dyDescent="0.25">
      <c r="A30" s="7"/>
      <c r="B30" s="20">
        <f>+B29</f>
        <v>43373</v>
      </c>
      <c r="C30" s="8" t="s">
        <v>72</v>
      </c>
      <c r="D30" s="8"/>
      <c r="E30" s="8"/>
      <c r="F30" s="16">
        <v>120471.35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-15421.59</v>
      </c>
    </row>
    <row r="35" spans="1:6" x14ac:dyDescent="0.25">
      <c r="A35" s="7"/>
      <c r="B35" s="8" t="s">
        <v>24</v>
      </c>
      <c r="C35" s="8"/>
      <c r="D35" s="8"/>
      <c r="E35" s="8"/>
      <c r="F35" s="16">
        <v>-259381.71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43373</v>
      </c>
      <c r="C37" s="8"/>
      <c r="D37" s="8"/>
      <c r="E37" s="8"/>
      <c r="F37" s="16">
        <f>SUM(F29:F36)</f>
        <v>1402025.56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-0.2099999999627471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43404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1391799.59</v>
      </c>
    </row>
    <row r="4" spans="1:6" x14ac:dyDescent="0.25">
      <c r="A4" s="7" t="s">
        <v>2</v>
      </c>
      <c r="B4" s="8"/>
      <c r="C4" s="8"/>
      <c r="D4" s="8"/>
      <c r="E4" s="8"/>
      <c r="F4" s="9">
        <v>-63142.18</v>
      </c>
    </row>
    <row r="5" spans="1:6" x14ac:dyDescent="0.25">
      <c r="A5" s="7" t="s">
        <v>4</v>
      </c>
      <c r="B5" s="8"/>
      <c r="C5" s="8"/>
      <c r="D5" s="8"/>
      <c r="E5" s="8"/>
      <c r="F5" s="9">
        <v>20549.43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-345103.63</v>
      </c>
    </row>
    <row r="8" spans="1:6" x14ac:dyDescent="0.25">
      <c r="A8" s="7" t="s">
        <v>6</v>
      </c>
      <c r="B8" s="8"/>
      <c r="C8" s="8"/>
      <c r="D8" s="8"/>
      <c r="E8" s="8"/>
      <c r="F8" s="9">
        <v>80858.63</v>
      </c>
    </row>
    <row r="9" spans="1:6" x14ac:dyDescent="0.25">
      <c r="A9" s="7" t="s">
        <v>7</v>
      </c>
      <c r="B9" s="8"/>
      <c r="C9" s="8"/>
      <c r="D9" s="8"/>
      <c r="E9" s="8"/>
      <c r="F9" s="9"/>
    </row>
    <row r="10" spans="1:6" x14ac:dyDescent="0.25">
      <c r="A10" s="7" t="s">
        <v>8</v>
      </c>
      <c r="B10" s="8"/>
      <c r="C10" s="8"/>
      <c r="D10" s="8"/>
      <c r="E10" s="8"/>
      <c r="F10" s="9">
        <v>-10149.57</v>
      </c>
    </row>
    <row r="11" spans="1:6" x14ac:dyDescent="0.25">
      <c r="A11" s="11" t="s">
        <v>67</v>
      </c>
      <c r="B11" s="21">
        <f>+B1</f>
        <v>43404</v>
      </c>
      <c r="C11" s="12"/>
      <c r="D11" s="12"/>
      <c r="E11" s="12"/>
      <c r="F11" s="13">
        <f>SUM(F3:F10)</f>
        <v>1146037.2699999998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43374</v>
      </c>
      <c r="C15" s="4"/>
      <c r="D15" s="4"/>
      <c r="E15" s="4"/>
      <c r="F15" s="15">
        <v>1402025.35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1974449.2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-2230437.2799999998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43404</v>
      </c>
      <c r="C24" s="12"/>
      <c r="D24" s="12"/>
      <c r="E24" s="12"/>
      <c r="F24" s="17">
        <f>+F15+F18+F21</f>
        <v>1146037.27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43404</v>
      </c>
      <c r="C29" s="4" t="s">
        <v>71</v>
      </c>
      <c r="D29" s="4"/>
      <c r="E29" s="4"/>
      <c r="F29" s="15">
        <v>1313791.8500000001</v>
      </c>
    </row>
    <row r="30" spans="1:6" x14ac:dyDescent="0.25">
      <c r="A30" s="7"/>
      <c r="B30" s="20">
        <f>+B29</f>
        <v>43404</v>
      </c>
      <c r="C30" s="8" t="s">
        <v>72</v>
      </c>
      <c r="D30" s="8"/>
      <c r="E30" s="8"/>
      <c r="F30" s="16">
        <v>80858.83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-53911.02</v>
      </c>
    </row>
    <row r="35" spans="1:6" x14ac:dyDescent="0.25">
      <c r="A35" s="7"/>
      <c r="B35" s="8" t="s">
        <v>24</v>
      </c>
      <c r="C35" s="8"/>
      <c r="D35" s="8"/>
      <c r="E35" s="8"/>
      <c r="F35" s="16">
        <v>-194701.98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43404</v>
      </c>
      <c r="C37" s="8"/>
      <c r="D37" s="8"/>
      <c r="E37" s="8"/>
      <c r="F37" s="16">
        <f>SUM(F29:F36)</f>
        <v>1146037.6800000002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-0.41000000038184226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40"/>
  <sheetViews>
    <sheetView topLeftCell="A4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43434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2754924.41</v>
      </c>
    </row>
    <row r="4" spans="1:6" x14ac:dyDescent="0.25">
      <c r="A4" s="7" t="s">
        <v>2</v>
      </c>
      <c r="B4" s="8"/>
      <c r="C4" s="8"/>
      <c r="D4" s="8"/>
      <c r="E4" s="8"/>
      <c r="F4" s="9">
        <v>-129636.07</v>
      </c>
    </row>
    <row r="5" spans="1:6" x14ac:dyDescent="0.25">
      <c r="A5" s="7" t="s">
        <v>4</v>
      </c>
      <c r="B5" s="8"/>
      <c r="C5" s="8"/>
      <c r="D5" s="8"/>
      <c r="E5" s="8"/>
      <c r="F5" s="9">
        <v>18047.38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81008.36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18382.38</v>
      </c>
    </row>
    <row r="11" spans="1:6" x14ac:dyDescent="0.25">
      <c r="A11" s="11" t="s">
        <v>67</v>
      </c>
      <c r="B11" s="21">
        <f>+B1</f>
        <v>43434</v>
      </c>
      <c r="C11" s="12"/>
      <c r="D11" s="12"/>
      <c r="E11" s="12"/>
      <c r="F11" s="13">
        <f>SUM(F3:F10)</f>
        <v>3336877.3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43405</v>
      </c>
      <c r="C15" s="4"/>
      <c r="D15" s="4"/>
      <c r="E15" s="4"/>
      <c r="F15" s="15">
        <v>1146037.27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4476683.83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-2285844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43434</v>
      </c>
      <c r="C24" s="12"/>
      <c r="D24" s="12"/>
      <c r="E24" s="12"/>
      <c r="F24" s="17">
        <f>+F15+F18+F21</f>
        <v>3336877.0999999996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43434</v>
      </c>
      <c r="C29" s="4" t="s">
        <v>71</v>
      </c>
      <c r="D29" s="4"/>
      <c r="E29" s="4"/>
      <c r="F29" s="15">
        <v>3506548.16</v>
      </c>
    </row>
    <row r="30" spans="1:6" x14ac:dyDescent="0.25">
      <c r="A30" s="7"/>
      <c r="B30" s="20">
        <f>+B29</f>
        <v>43434</v>
      </c>
      <c r="C30" s="8" t="s">
        <v>72</v>
      </c>
      <c r="D30" s="8"/>
      <c r="E30" s="8"/>
      <c r="F30" s="16">
        <v>81008.36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76</v>
      </c>
      <c r="B33" s="8"/>
      <c r="C33" s="8"/>
      <c r="D33" s="8"/>
      <c r="E33" s="8"/>
      <c r="F33" s="16">
        <v>-450</v>
      </c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-54027.21</v>
      </c>
    </row>
    <row r="35" spans="1:6" x14ac:dyDescent="0.25">
      <c r="A35" s="7"/>
      <c r="B35" s="8" t="s">
        <v>24</v>
      </c>
      <c r="C35" s="8"/>
      <c r="D35" s="8"/>
      <c r="E35" s="8"/>
      <c r="F35" s="16">
        <v>-196202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43434</v>
      </c>
      <c r="C37" s="8"/>
      <c r="D37" s="8"/>
      <c r="E37" s="8"/>
      <c r="F37" s="16">
        <f>SUM(F29:F36)</f>
        <v>3336877.31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-1.0000000242143869E-2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9"/>
  <sheetViews>
    <sheetView workbookViewId="0">
      <selection activeCell="F24" sqref="F24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43465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2755119.31</v>
      </c>
    </row>
    <row r="4" spans="1:6" x14ac:dyDescent="0.25">
      <c r="A4" s="7" t="s">
        <v>2</v>
      </c>
      <c r="B4" s="8"/>
      <c r="C4" s="8"/>
      <c r="D4" s="8"/>
      <c r="E4" s="8"/>
      <c r="F4" s="9">
        <v>-105715.81</v>
      </c>
    </row>
    <row r="5" spans="1:6" x14ac:dyDescent="0.25">
      <c r="A5" s="7" t="s">
        <v>4</v>
      </c>
      <c r="B5" s="8"/>
      <c r="C5" s="8"/>
      <c r="D5" s="8"/>
      <c r="E5" s="8"/>
      <c r="F5" s="9">
        <v>17650.34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81169.820000000007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35226.120000000003</v>
      </c>
    </row>
    <row r="11" spans="1:6" x14ac:dyDescent="0.25">
      <c r="A11" s="11" t="s">
        <v>67</v>
      </c>
      <c r="B11" s="21">
        <f>+B1</f>
        <v>43465</v>
      </c>
      <c r="C11" s="12"/>
      <c r="D11" s="12"/>
      <c r="E11" s="12"/>
      <c r="F11" s="13">
        <f>SUM(F3:F10)</f>
        <v>3377600.6199999996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43435</v>
      </c>
      <c r="C15" s="4"/>
      <c r="D15" s="4"/>
      <c r="E15" s="4"/>
      <c r="F15" s="15">
        <v>3336877.1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1964130.84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-1823407.32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43465</v>
      </c>
      <c r="C24" s="12"/>
      <c r="D24" s="12"/>
      <c r="E24" s="12"/>
      <c r="F24" s="17">
        <f>+F15+F18+F21</f>
        <v>3477600.62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43465</v>
      </c>
      <c r="C29" s="4" t="s">
        <v>71</v>
      </c>
      <c r="D29" s="4"/>
      <c r="E29" s="4"/>
      <c r="F29" s="15">
        <v>3569359.9</v>
      </c>
    </row>
    <row r="30" spans="1:6" x14ac:dyDescent="0.25">
      <c r="A30" s="7"/>
      <c r="B30" s="20">
        <f>+B29</f>
        <v>43465</v>
      </c>
      <c r="C30" s="8" t="s">
        <v>72</v>
      </c>
      <c r="D30" s="8"/>
      <c r="E30" s="8"/>
      <c r="F30" s="16">
        <v>81169.820000000007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-26883.21</v>
      </c>
    </row>
    <row r="34" spans="1:6" x14ac:dyDescent="0.25">
      <c r="A34" s="7"/>
      <c r="B34" s="8" t="s">
        <v>24</v>
      </c>
      <c r="C34" s="8"/>
      <c r="D34" s="8"/>
      <c r="E34" s="8"/>
      <c r="F34" s="16">
        <v>-246045.68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43465</v>
      </c>
      <c r="C36" s="8"/>
      <c r="D36" s="8"/>
      <c r="E36" s="8"/>
      <c r="F36" s="16">
        <f>SUM(F29:F35)</f>
        <v>3377600.8299999996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43496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2587903.85</v>
      </c>
    </row>
    <row r="4" spans="1:6" x14ac:dyDescent="0.25">
      <c r="A4" s="7" t="s">
        <v>2</v>
      </c>
      <c r="B4" s="8"/>
      <c r="C4" s="8"/>
      <c r="D4" s="8"/>
      <c r="E4" s="8"/>
      <c r="F4" s="9">
        <v>-20890.849999999999</v>
      </c>
    </row>
    <row r="5" spans="1:6" x14ac:dyDescent="0.25">
      <c r="A5" s="7" t="s">
        <v>4</v>
      </c>
      <c r="B5" s="8"/>
      <c r="C5" s="8"/>
      <c r="D5" s="8"/>
      <c r="E5" s="8"/>
      <c r="F5" s="9">
        <v>17780.34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496881.69</v>
      </c>
    </row>
    <row r="8" spans="1:6" x14ac:dyDescent="0.25">
      <c r="A8" s="7" t="s">
        <v>6</v>
      </c>
      <c r="B8" s="8"/>
      <c r="C8" s="8"/>
      <c r="D8" s="8"/>
      <c r="E8" s="8"/>
      <c r="F8" s="9">
        <v>121208.36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36870.22</v>
      </c>
    </row>
    <row r="11" spans="1:6" x14ac:dyDescent="0.25">
      <c r="A11" s="11" t="s">
        <v>67</v>
      </c>
      <c r="B11" s="21">
        <f>+B1</f>
        <v>43496</v>
      </c>
      <c r="C11" s="12"/>
      <c r="D11" s="12"/>
      <c r="E11" s="12"/>
      <c r="F11" s="13">
        <f>SUM(F3:F10)</f>
        <v>3310978.61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43466</v>
      </c>
      <c r="C15" s="4"/>
      <c r="D15" s="4"/>
      <c r="E15" s="4"/>
      <c r="F15" s="15">
        <v>3377600.62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2271578.02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-2338200.0299999998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43496</v>
      </c>
      <c r="C24" s="12"/>
      <c r="D24" s="12"/>
      <c r="E24" s="12"/>
      <c r="F24" s="17">
        <f>+F15+F18+F21</f>
        <v>3310978.6100000008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43496</v>
      </c>
      <c r="C29" s="4" t="s">
        <v>71</v>
      </c>
      <c r="D29" s="4"/>
      <c r="E29" s="4"/>
      <c r="F29" s="15">
        <v>3477545.51</v>
      </c>
    </row>
    <row r="30" spans="1:6" x14ac:dyDescent="0.25">
      <c r="A30" s="7"/>
      <c r="B30" s="20">
        <f>+B29</f>
        <v>43496</v>
      </c>
      <c r="C30" s="8" t="s">
        <v>72</v>
      </c>
      <c r="D30" s="8"/>
      <c r="E30" s="8"/>
      <c r="F30" s="16">
        <v>121208.36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-8705.9699999999993</v>
      </c>
    </row>
    <row r="34" spans="1:6" x14ac:dyDescent="0.25">
      <c r="A34" s="7"/>
      <c r="B34" s="8" t="s">
        <v>24</v>
      </c>
      <c r="C34" s="8"/>
      <c r="D34" s="8"/>
      <c r="E34" s="8"/>
      <c r="F34" s="16">
        <v>-279069.08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43496</v>
      </c>
      <c r="C36" s="8"/>
      <c r="D36" s="8"/>
      <c r="E36" s="8"/>
      <c r="F36" s="16">
        <f>SUM(F29:F35)</f>
        <v>3310978.8199999994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-0.20999999949708581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43524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2524585.42</v>
      </c>
    </row>
    <row r="4" spans="1:6" x14ac:dyDescent="0.25">
      <c r="A4" s="7" t="s">
        <v>2</v>
      </c>
      <c r="B4" s="8"/>
      <c r="C4" s="8"/>
      <c r="D4" s="8"/>
      <c r="E4" s="8"/>
      <c r="F4" s="9">
        <v>-18170.75</v>
      </c>
    </row>
    <row r="5" spans="1:6" x14ac:dyDescent="0.25">
      <c r="A5" s="7" t="s">
        <v>4</v>
      </c>
      <c r="B5" s="8"/>
      <c r="C5" s="8"/>
      <c r="D5" s="8"/>
      <c r="E5" s="8"/>
      <c r="F5" s="9">
        <v>17690.349999999999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478536.69</v>
      </c>
    </row>
    <row r="8" spans="1:6" x14ac:dyDescent="0.25">
      <c r="A8" s="7" t="s">
        <v>6</v>
      </c>
      <c r="B8" s="8"/>
      <c r="C8" s="8"/>
      <c r="D8" s="8"/>
      <c r="E8" s="8"/>
      <c r="F8" s="9">
        <v>121440.81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39775.370000000003</v>
      </c>
    </row>
    <row r="11" spans="1:6" x14ac:dyDescent="0.25">
      <c r="A11" s="11" t="s">
        <v>67</v>
      </c>
      <c r="B11" s="21">
        <f>+B1</f>
        <v>43524</v>
      </c>
      <c r="C11" s="12"/>
      <c r="D11" s="12"/>
      <c r="E11" s="12"/>
      <c r="F11" s="13">
        <f>SUM(F3:F10)</f>
        <v>3235082.89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43497</v>
      </c>
      <c r="C15" s="4"/>
      <c r="D15" s="4"/>
      <c r="E15" s="4"/>
      <c r="F15" s="15">
        <v>3310978.61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1828713.42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-1904609.14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43524</v>
      </c>
      <c r="C24" s="12"/>
      <c r="D24" s="12"/>
      <c r="E24" s="12"/>
      <c r="F24" s="17">
        <f>+F15+F18+F21</f>
        <v>3235082.8899999997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43524</v>
      </c>
      <c r="C29" s="4" t="s">
        <v>71</v>
      </c>
      <c r="D29" s="4"/>
      <c r="E29" s="4"/>
      <c r="F29" s="15">
        <v>3365603.52</v>
      </c>
    </row>
    <row r="30" spans="1:6" x14ac:dyDescent="0.25">
      <c r="A30" s="7"/>
      <c r="B30" s="20">
        <f>+B29</f>
        <v>43524</v>
      </c>
      <c r="C30" s="8" t="s">
        <v>72</v>
      </c>
      <c r="D30" s="8"/>
      <c r="E30" s="8"/>
      <c r="F30" s="16">
        <v>121440.81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-20479.009999999998</v>
      </c>
    </row>
    <row r="34" spans="1:6" x14ac:dyDescent="0.25">
      <c r="A34" s="7"/>
      <c r="B34" s="8" t="s">
        <v>24</v>
      </c>
      <c r="C34" s="8"/>
      <c r="D34" s="8"/>
      <c r="E34" s="8"/>
      <c r="F34" s="16">
        <v>-231482.22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43524</v>
      </c>
      <c r="C36" s="8"/>
      <c r="D36" s="8"/>
      <c r="E36" s="8"/>
      <c r="F36" s="16">
        <f>SUM(F29:F35)</f>
        <v>3235083.1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39"/>
  <sheetViews>
    <sheetView topLeftCell="A10" workbookViewId="0">
      <selection activeCell="E13" sqref="E13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  <col min="8" max="8" width="11" bestFit="1" customWidth="1"/>
  </cols>
  <sheetData>
    <row r="1" spans="1:8" ht="18.75" x14ac:dyDescent="0.3">
      <c r="A1" s="2" t="s">
        <v>62</v>
      </c>
      <c r="B1" s="18">
        <v>43555</v>
      </c>
      <c r="F1" s="1"/>
    </row>
    <row r="2" spans="1:8" x14ac:dyDescent="0.25">
      <c r="F2" s="1"/>
    </row>
    <row r="3" spans="1:8" x14ac:dyDescent="0.25">
      <c r="A3" s="3" t="s">
        <v>1</v>
      </c>
      <c r="B3" s="4"/>
      <c r="C3" s="4"/>
      <c r="D3" s="4"/>
      <c r="E3" s="4"/>
      <c r="F3" s="5">
        <v>2308932.1</v>
      </c>
    </row>
    <row r="4" spans="1:8" x14ac:dyDescent="0.25">
      <c r="A4" s="7" t="s">
        <v>2</v>
      </c>
      <c r="B4" s="8"/>
      <c r="C4" s="8"/>
      <c r="D4" s="8"/>
      <c r="E4" s="8"/>
      <c r="F4" s="9">
        <v>54182.27</v>
      </c>
    </row>
    <row r="5" spans="1:8" x14ac:dyDescent="0.25">
      <c r="A5" s="7" t="s">
        <v>4</v>
      </c>
      <c r="B5" s="8"/>
      <c r="C5" s="8"/>
      <c r="D5" s="8"/>
      <c r="E5" s="8"/>
      <c r="F5" s="9">
        <v>17942.29</v>
      </c>
    </row>
    <row r="6" spans="1:8" x14ac:dyDescent="0.25">
      <c r="A6" s="7" t="s">
        <v>3</v>
      </c>
      <c r="B6" s="8"/>
      <c r="C6" s="8"/>
      <c r="D6" s="8"/>
      <c r="E6" s="8"/>
      <c r="F6" s="9">
        <v>71225</v>
      </c>
    </row>
    <row r="7" spans="1:8" x14ac:dyDescent="0.25">
      <c r="A7" s="7" t="s">
        <v>5</v>
      </c>
      <c r="B7" s="8"/>
      <c r="C7" s="8"/>
      <c r="D7" s="8"/>
      <c r="E7" s="8"/>
      <c r="F7" s="9">
        <v>478536.69</v>
      </c>
    </row>
    <row r="8" spans="1:8" x14ac:dyDescent="0.25">
      <c r="A8" s="7" t="s">
        <v>6</v>
      </c>
      <c r="B8" s="8"/>
      <c r="C8" s="8"/>
      <c r="D8" s="8"/>
      <c r="E8" s="8"/>
      <c r="F8" s="9">
        <v>121698.66</v>
      </c>
    </row>
    <row r="9" spans="1:8" x14ac:dyDescent="0.25">
      <c r="A9" s="7" t="s">
        <v>7</v>
      </c>
      <c r="B9" s="8"/>
      <c r="C9" s="8"/>
      <c r="D9" s="8"/>
      <c r="E9" s="8"/>
      <c r="F9" s="9">
        <v>0</v>
      </c>
    </row>
    <row r="10" spans="1:8" x14ac:dyDescent="0.25">
      <c r="A10" s="7" t="s">
        <v>8</v>
      </c>
      <c r="B10" s="8"/>
      <c r="C10" s="8"/>
      <c r="D10" s="8"/>
      <c r="E10" s="8"/>
      <c r="F10" s="9">
        <v>53912.1</v>
      </c>
    </row>
    <row r="11" spans="1:8" x14ac:dyDescent="0.25">
      <c r="A11" s="11" t="s">
        <v>67</v>
      </c>
      <c r="B11" s="21">
        <f>+B1</f>
        <v>43555</v>
      </c>
      <c r="C11" s="12"/>
      <c r="D11" s="12"/>
      <c r="E11" s="12"/>
      <c r="F11" s="13">
        <f>SUM(F3:F10)</f>
        <v>3106429.1100000003</v>
      </c>
      <c r="H11">
        <f>3098586.8-121698.66</f>
        <v>2976888.1399999997</v>
      </c>
    </row>
    <row r="12" spans="1:8" x14ac:dyDescent="0.25">
      <c r="F12" s="1"/>
    </row>
    <row r="13" spans="1:8" ht="18.75" x14ac:dyDescent="0.3">
      <c r="A13" s="2" t="s">
        <v>77</v>
      </c>
      <c r="F13" s="1"/>
    </row>
    <row r="14" spans="1:8" x14ac:dyDescent="0.25">
      <c r="F14" s="1"/>
    </row>
    <row r="15" spans="1:8" x14ac:dyDescent="0.25">
      <c r="A15" s="3" t="s">
        <v>68</v>
      </c>
      <c r="B15" s="19">
        <v>43525</v>
      </c>
      <c r="C15" s="4"/>
      <c r="D15" s="4"/>
      <c r="E15" s="4"/>
      <c r="F15" s="15">
        <v>3235082.89</v>
      </c>
    </row>
    <row r="16" spans="1:8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1779684.57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-1908338.35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43555</v>
      </c>
      <c r="C24" s="12"/>
      <c r="D24" s="12"/>
      <c r="E24" s="12"/>
      <c r="F24" s="17">
        <f>+F15+F18+F21</f>
        <v>3106429.11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43555</v>
      </c>
      <c r="C29" s="4" t="s">
        <v>71</v>
      </c>
      <c r="D29" s="4"/>
      <c r="E29" s="4"/>
      <c r="F29" s="15">
        <v>3301718.33</v>
      </c>
    </row>
    <row r="30" spans="1:6" x14ac:dyDescent="0.25">
      <c r="A30" s="7"/>
      <c r="B30" s="20">
        <f>+B29</f>
        <v>43555</v>
      </c>
      <c r="C30" s="8" t="s">
        <v>72</v>
      </c>
      <c r="D30" s="8"/>
      <c r="E30" s="8"/>
      <c r="F30" s="16">
        <v>121698.66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 t="s">
        <v>78</v>
      </c>
      <c r="B32" s="8"/>
      <c r="C32" s="8"/>
      <c r="D32" s="8"/>
      <c r="E32" s="8"/>
      <c r="F32" s="16">
        <v>187.5</v>
      </c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-24677.85</v>
      </c>
    </row>
    <row r="34" spans="1:6" x14ac:dyDescent="0.25">
      <c r="A34" s="7"/>
      <c r="B34" s="8" t="s">
        <v>24</v>
      </c>
      <c r="C34" s="8"/>
      <c r="D34" s="8"/>
      <c r="E34" s="8"/>
      <c r="F34" s="16">
        <v>-292497.71999999997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43555</v>
      </c>
      <c r="C36" s="8"/>
      <c r="D36" s="8"/>
      <c r="E36" s="8"/>
      <c r="F36" s="16">
        <f>SUM(F29:F35)</f>
        <v>3106428.92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0.19000000040978193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39"/>
  <sheetViews>
    <sheetView workbookViewId="0">
      <selection activeCell="E32" sqref="E32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43585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2499678</v>
      </c>
    </row>
    <row r="4" spans="1:5" x14ac:dyDescent="0.25">
      <c r="A4" s="7" t="s">
        <v>2</v>
      </c>
      <c r="B4" s="8"/>
      <c r="C4" s="8"/>
      <c r="D4" s="8"/>
      <c r="E4" s="9">
        <v>-8137.38</v>
      </c>
    </row>
    <row r="5" spans="1:5" x14ac:dyDescent="0.25">
      <c r="A5" s="7" t="s">
        <v>4</v>
      </c>
      <c r="B5" s="8"/>
      <c r="C5" s="8"/>
      <c r="D5" s="8"/>
      <c r="E5" s="9">
        <v>23160.15</v>
      </c>
    </row>
    <row r="6" spans="1:5" x14ac:dyDescent="0.25">
      <c r="A6" s="7" t="s">
        <v>3</v>
      </c>
      <c r="B6" s="8"/>
      <c r="C6" s="8"/>
      <c r="D6" s="8"/>
      <c r="E6" s="9">
        <v>71225</v>
      </c>
    </row>
    <row r="7" spans="1:5" x14ac:dyDescent="0.25">
      <c r="A7" s="7" t="s">
        <v>5</v>
      </c>
      <c r="B7" s="8"/>
      <c r="C7" s="8"/>
      <c r="D7" s="8"/>
      <c r="E7" s="9">
        <v>-238402.64</v>
      </c>
    </row>
    <row r="8" spans="1:5" x14ac:dyDescent="0.25">
      <c r="A8" s="7" t="s">
        <v>6</v>
      </c>
      <c r="B8" s="8"/>
      <c r="C8" s="8"/>
      <c r="D8" s="8"/>
      <c r="E8" s="9">
        <v>83389.39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77745.490000000005</v>
      </c>
    </row>
    <row r="11" spans="1:5" x14ac:dyDescent="0.25">
      <c r="A11" s="11" t="s">
        <v>67</v>
      </c>
      <c r="B11" s="21">
        <f>+B1</f>
        <v>43585</v>
      </c>
      <c r="C11" s="12"/>
      <c r="D11" s="12"/>
      <c r="E11" s="13">
        <f>SUM(E3:E10)</f>
        <v>2508658.0100000002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43556</v>
      </c>
      <c r="C15" s="4"/>
      <c r="D15" s="4"/>
      <c r="E15" s="15">
        <v>3106429.11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3335177.17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-3932948.27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43585</v>
      </c>
      <c r="C24" s="12"/>
      <c r="D24" s="12"/>
      <c r="E24" s="17">
        <f>+E15+E18+E21</f>
        <v>2508658.0099999993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43585</v>
      </c>
      <c r="C29" s="4" t="s">
        <v>71</v>
      </c>
      <c r="D29" s="4"/>
      <c r="E29" s="15">
        <v>2569371.83</v>
      </c>
    </row>
    <row r="30" spans="1:5" x14ac:dyDescent="0.25">
      <c r="A30" s="7"/>
      <c r="B30" s="20">
        <f>+B29</f>
        <v>43585</v>
      </c>
      <c r="C30" s="8" t="s">
        <v>72</v>
      </c>
      <c r="D30" s="8"/>
      <c r="E30" s="16">
        <v>121948.73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78</v>
      </c>
      <c r="B32" s="8"/>
      <c r="C32" s="8"/>
      <c r="D32" s="8"/>
      <c r="E32" s="16">
        <v>187.5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-36206.269999999997</v>
      </c>
    </row>
    <row r="34" spans="1:5" x14ac:dyDescent="0.25">
      <c r="A34" s="7"/>
      <c r="B34" s="8" t="s">
        <v>24</v>
      </c>
      <c r="C34" s="8"/>
      <c r="D34" s="8"/>
      <c r="E34" s="16">
        <v>-146643.72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43585</v>
      </c>
      <c r="C36" s="8"/>
      <c r="D36" s="8"/>
      <c r="E36" s="16">
        <f>SUM(E29:E35)</f>
        <v>2508658.0699999998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-5.9999999590218067E-2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39"/>
  <sheetViews>
    <sheetView topLeftCell="A7" workbookViewId="0">
      <selection activeCell="I28" sqref="I28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43616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2190220.84</v>
      </c>
    </row>
    <row r="4" spans="1:5" x14ac:dyDescent="0.25">
      <c r="A4" s="7" t="s">
        <v>2</v>
      </c>
      <c r="B4" s="8"/>
      <c r="C4" s="8"/>
      <c r="D4" s="8"/>
      <c r="E4" s="9">
        <v>142665.20000000001</v>
      </c>
    </row>
    <row r="5" spans="1:5" x14ac:dyDescent="0.25">
      <c r="A5" s="7" t="s">
        <v>4</v>
      </c>
      <c r="B5" s="8"/>
      <c r="C5" s="8"/>
      <c r="D5" s="8"/>
      <c r="E5" s="9">
        <v>17423.36</v>
      </c>
    </row>
    <row r="6" spans="1:5" x14ac:dyDescent="0.25">
      <c r="A6" s="7" t="s">
        <v>3</v>
      </c>
      <c r="B6" s="8"/>
      <c r="C6" s="8"/>
      <c r="D6" s="8"/>
      <c r="E6" s="9">
        <v>141000</v>
      </c>
    </row>
    <row r="7" spans="1:5" x14ac:dyDescent="0.25">
      <c r="A7" s="7" t="s">
        <v>5</v>
      </c>
      <c r="B7" s="8"/>
      <c r="C7" s="8"/>
      <c r="D7" s="8"/>
      <c r="E7" s="9">
        <v>-276969.65000000002</v>
      </c>
    </row>
    <row r="8" spans="1:5" x14ac:dyDescent="0.25">
      <c r="A8" s="7" t="s">
        <v>6</v>
      </c>
      <c r="B8" s="8"/>
      <c r="C8" s="8"/>
      <c r="D8" s="8"/>
      <c r="E8" s="9">
        <v>11123.7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113095.55</v>
      </c>
    </row>
    <row r="11" spans="1:5" x14ac:dyDescent="0.25">
      <c r="A11" s="11" t="s">
        <v>67</v>
      </c>
      <c r="B11" s="21">
        <f>+B1</f>
        <v>43616</v>
      </c>
      <c r="C11" s="12"/>
      <c r="D11" s="12"/>
      <c r="E11" s="13">
        <f>SUM(E3:E10)</f>
        <v>2338559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43586</v>
      </c>
      <c r="C15" s="4"/>
      <c r="D15" s="4"/>
      <c r="E15" s="15">
        <v>2508658.0099999998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2258581.1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-2428680.11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43616</v>
      </c>
      <c r="C24" s="12"/>
      <c r="D24" s="12"/>
      <c r="E24" s="17">
        <f>+E15+E18+E21</f>
        <v>2338558.9999999995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43616</v>
      </c>
      <c r="C29" s="4" t="s">
        <v>71</v>
      </c>
      <c r="D29" s="4"/>
      <c r="E29" s="15">
        <v>2602057.4</v>
      </c>
    </row>
    <row r="30" spans="1:5" x14ac:dyDescent="0.25">
      <c r="A30" s="7"/>
      <c r="B30" s="20">
        <f>+B29</f>
        <v>43616</v>
      </c>
      <c r="C30" s="8" t="s">
        <v>72</v>
      </c>
      <c r="D30" s="8"/>
      <c r="E30" s="16">
        <v>11123.7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-19897.419999999998</v>
      </c>
    </row>
    <row r="34" spans="1:5" x14ac:dyDescent="0.25">
      <c r="A34" s="7"/>
      <c r="B34" s="8" t="s">
        <v>24</v>
      </c>
      <c r="C34" s="8"/>
      <c r="D34" s="8"/>
      <c r="E34" s="16">
        <v>-254788.91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43616</v>
      </c>
      <c r="C36" s="8"/>
      <c r="D36" s="8"/>
      <c r="E36" s="16">
        <f>SUM(E29:E35)</f>
        <v>2338494.77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64.229999999981374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39"/>
  <sheetViews>
    <sheetView topLeftCell="A7" workbookViewId="0">
      <selection sqref="A1:E104857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43646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1563955.79</v>
      </c>
    </row>
    <row r="4" spans="1:5" x14ac:dyDescent="0.25">
      <c r="A4" s="7" t="s">
        <v>2</v>
      </c>
      <c r="B4" s="8"/>
      <c r="C4" s="8"/>
      <c r="D4" s="8"/>
      <c r="E4" s="9">
        <v>-27473.78</v>
      </c>
    </row>
    <row r="5" spans="1:5" x14ac:dyDescent="0.25">
      <c r="A5" s="7" t="s">
        <v>4</v>
      </c>
      <c r="B5" s="8"/>
      <c r="C5" s="8"/>
      <c r="D5" s="8"/>
      <c r="E5" s="9">
        <v>17282.849999999999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1503.35</v>
      </c>
    </row>
    <row r="8" spans="1:5" x14ac:dyDescent="0.25">
      <c r="A8" s="7" t="s">
        <v>6</v>
      </c>
      <c r="B8" s="8"/>
      <c r="C8" s="8"/>
      <c r="D8" s="8"/>
      <c r="E8" s="9">
        <v>11146.56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116623.86</v>
      </c>
    </row>
    <row r="11" spans="1:5" x14ac:dyDescent="0.25">
      <c r="A11" s="11" t="s">
        <v>67</v>
      </c>
      <c r="B11" s="21">
        <f>+B1</f>
        <v>43646</v>
      </c>
      <c r="C11" s="12"/>
      <c r="D11" s="12"/>
      <c r="E11" s="13">
        <f>SUM(E3:E10)</f>
        <v>1683038.6300000004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43617</v>
      </c>
      <c r="C15" s="4"/>
      <c r="D15" s="4"/>
      <c r="E15" s="15">
        <v>2338559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2967082.32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-3622602.69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43646</v>
      </c>
      <c r="C24" s="12"/>
      <c r="D24" s="12"/>
      <c r="E24" s="17">
        <f>+E15+E18+E21</f>
        <v>1683038.6300000004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43646</v>
      </c>
      <c r="C29" s="4" t="s">
        <v>71</v>
      </c>
      <c r="D29" s="4"/>
      <c r="E29" s="15">
        <v>2218458.38</v>
      </c>
    </row>
    <row r="30" spans="1:5" x14ac:dyDescent="0.25">
      <c r="A30" s="7"/>
      <c r="B30" s="20">
        <f>+B29</f>
        <v>43646</v>
      </c>
      <c r="C30" s="8" t="s">
        <v>72</v>
      </c>
      <c r="D30" s="8"/>
      <c r="E30" s="16">
        <v>11146.56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79</v>
      </c>
      <c r="B32" s="8"/>
      <c r="C32" s="8"/>
      <c r="D32" s="8"/>
      <c r="E32" s="16">
        <v>-3236.84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-42660.13</v>
      </c>
    </row>
    <row r="34" spans="1:5" x14ac:dyDescent="0.25">
      <c r="A34" s="7"/>
      <c r="B34" s="8" t="s">
        <v>24</v>
      </c>
      <c r="C34" s="8"/>
      <c r="D34" s="8"/>
      <c r="E34" s="16">
        <v>-500654.77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43646</v>
      </c>
      <c r="C36" s="8"/>
      <c r="D36" s="8"/>
      <c r="E36" s="16">
        <f>SUM(E29:E35)</f>
        <v>1683053.2000000002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-14.569999999832362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9D856-D2E1-4C71-B4D4-D1AEDDEB93B4}">
  <dimension ref="A1:E39"/>
  <sheetViews>
    <sheetView topLeftCell="A10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43677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1347357.54</v>
      </c>
    </row>
    <row r="4" spans="1:5" x14ac:dyDescent="0.25">
      <c r="A4" s="7" t="s">
        <v>2</v>
      </c>
      <c r="B4" s="8"/>
      <c r="C4" s="8"/>
      <c r="D4" s="8"/>
      <c r="E4" s="9">
        <v>386805.69</v>
      </c>
    </row>
    <row r="5" spans="1:5" x14ac:dyDescent="0.25">
      <c r="A5" s="7" t="s">
        <v>4</v>
      </c>
      <c r="B5" s="8"/>
      <c r="C5" s="8"/>
      <c r="D5" s="8"/>
      <c r="E5" s="9">
        <v>17312.849999999999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59065.760000000002</v>
      </c>
    </row>
    <row r="8" spans="1:5" x14ac:dyDescent="0.25">
      <c r="A8" s="7" t="s">
        <v>6</v>
      </c>
      <c r="B8" s="8"/>
      <c r="C8" s="8"/>
      <c r="D8" s="8"/>
      <c r="E8" s="9">
        <v>7148.53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112599.16</v>
      </c>
    </row>
    <row r="11" spans="1:5" x14ac:dyDescent="0.25">
      <c r="A11" s="11" t="s">
        <v>67</v>
      </c>
      <c r="B11" s="21">
        <f>+B1</f>
        <v>43677</v>
      </c>
      <c r="C11" s="12"/>
      <c r="D11" s="12"/>
      <c r="E11" s="13">
        <f>SUM(E3:E10)</f>
        <v>1999329.53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43647</v>
      </c>
      <c r="C15" s="4"/>
      <c r="D15" s="4"/>
      <c r="E15" s="15">
        <v>1683038.63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2532539.86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-2216248.96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43677</v>
      </c>
      <c r="C24" s="12"/>
      <c r="D24" s="12"/>
      <c r="E24" s="17">
        <f>+E15+E18+E21</f>
        <v>1999329.5300000003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43677</v>
      </c>
      <c r="C29" s="4" t="s">
        <v>71</v>
      </c>
      <c r="D29" s="4"/>
      <c r="E29" s="15">
        <v>2099651</v>
      </c>
    </row>
    <row r="30" spans="1:5" x14ac:dyDescent="0.25">
      <c r="A30" s="7"/>
      <c r="B30" s="20">
        <f>+B29</f>
        <v>43677</v>
      </c>
      <c r="C30" s="8" t="s">
        <v>72</v>
      </c>
      <c r="D30" s="8"/>
      <c r="E30" s="16">
        <v>7148.53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-4309.1099999999997</v>
      </c>
    </row>
    <row r="34" spans="1:5" x14ac:dyDescent="0.25">
      <c r="A34" s="7"/>
      <c r="B34" s="8" t="s">
        <v>24</v>
      </c>
      <c r="C34" s="8"/>
      <c r="D34" s="8"/>
      <c r="E34" s="16">
        <v>-103145.42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43677</v>
      </c>
      <c r="C36" s="8"/>
      <c r="D36" s="8"/>
      <c r="E36" s="16">
        <f>SUM(E29:E35)</f>
        <v>1999345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-15.46999999997206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7C59A-F59F-4872-BBC7-409AF6E8DC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43708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1228759.75</v>
      </c>
    </row>
    <row r="4" spans="1:5" x14ac:dyDescent="0.25">
      <c r="A4" s="7" t="s">
        <v>2</v>
      </c>
      <c r="B4" s="8"/>
      <c r="C4" s="8"/>
      <c r="D4" s="8"/>
      <c r="E4" s="9">
        <v>61459.31</v>
      </c>
    </row>
    <row r="5" spans="1:5" x14ac:dyDescent="0.25">
      <c r="A5" s="7" t="s">
        <v>4</v>
      </c>
      <c r="B5" s="8"/>
      <c r="C5" s="8"/>
      <c r="D5" s="8"/>
      <c r="E5" s="9">
        <v>17453.09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-252150.8</v>
      </c>
    </row>
    <row r="8" spans="1:5" x14ac:dyDescent="0.25">
      <c r="A8" s="7" t="s">
        <v>6</v>
      </c>
      <c r="B8" s="8"/>
      <c r="C8" s="8"/>
      <c r="D8" s="8"/>
      <c r="E8" s="9">
        <v>-117629.86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56947.15</v>
      </c>
    </row>
    <row r="11" spans="1:5" x14ac:dyDescent="0.25">
      <c r="A11" s="11" t="s">
        <v>67</v>
      </c>
      <c r="B11" s="21">
        <f>+B1</f>
        <v>43708</v>
      </c>
      <c r="C11" s="12"/>
      <c r="D11" s="12"/>
      <c r="E11" s="13">
        <f>SUM(E3:E10)</f>
        <v>1063878.6400000001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43678</v>
      </c>
      <c r="C15" s="4"/>
      <c r="D15" s="4"/>
      <c r="E15" s="15">
        <v>1999329.53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2769446.11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-3704897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43708</v>
      </c>
      <c r="C24" s="12"/>
      <c r="D24" s="12"/>
      <c r="E24" s="17">
        <f>+E15+E18+E21</f>
        <v>1063878.6399999997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43708</v>
      </c>
      <c r="C29" s="4" t="s">
        <v>71</v>
      </c>
      <c r="D29" s="4"/>
      <c r="E29" s="15">
        <v>1612919.03</v>
      </c>
    </row>
    <row r="30" spans="1:5" x14ac:dyDescent="0.25">
      <c r="A30" s="7"/>
      <c r="B30" s="20">
        <f>+B29</f>
        <v>43708</v>
      </c>
      <c r="C30" s="8" t="s">
        <v>72</v>
      </c>
      <c r="D30" s="8"/>
      <c r="E30" s="16">
        <v>7162.19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-319537.24</v>
      </c>
    </row>
    <row r="34" spans="1:5" x14ac:dyDescent="0.25">
      <c r="A34" s="7"/>
      <c r="B34" s="8" t="s">
        <v>24</v>
      </c>
      <c r="C34" s="8"/>
      <c r="D34" s="8"/>
      <c r="E34" s="16">
        <v>-236665.34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43708</v>
      </c>
      <c r="C36" s="8"/>
      <c r="D36" s="8"/>
      <c r="E36" s="16">
        <f>SUM(E29:E35)</f>
        <v>1063878.6399999999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E3DD-6374-4182-A9E8-CE7128F0F06F}">
  <dimension ref="A1:E39"/>
  <sheetViews>
    <sheetView workbookViewId="0">
      <selection sqref="A1:G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5703125" bestFit="1" customWidth="1"/>
  </cols>
  <sheetData>
    <row r="1" spans="1:5" ht="18.75" x14ac:dyDescent="0.3">
      <c r="A1" s="2" t="s">
        <v>62</v>
      </c>
      <c r="B1" s="18">
        <v>43738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979294.54</v>
      </c>
    </row>
    <row r="4" spans="1:5" x14ac:dyDescent="0.25">
      <c r="A4" s="7" t="s">
        <v>2</v>
      </c>
      <c r="B4" s="8"/>
      <c r="C4" s="8"/>
      <c r="D4" s="8"/>
      <c r="E4" s="9">
        <v>-77273.47</v>
      </c>
    </row>
    <row r="5" spans="1:5" x14ac:dyDescent="0.25">
      <c r="A5" s="7" t="s">
        <v>4</v>
      </c>
      <c r="B5" s="8"/>
      <c r="C5" s="8"/>
      <c r="D5" s="8"/>
      <c r="E5" s="9">
        <v>21056.32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-331379.28999999998</v>
      </c>
    </row>
    <row r="8" spans="1:5" x14ac:dyDescent="0.25">
      <c r="A8" s="7" t="s">
        <v>6</v>
      </c>
      <c r="B8" s="8"/>
      <c r="C8" s="8"/>
      <c r="D8" s="8"/>
      <c r="E8" s="9">
        <v>-282257.75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41047.07</v>
      </c>
    </row>
    <row r="11" spans="1:5" x14ac:dyDescent="0.25">
      <c r="A11" s="11" t="s">
        <v>67</v>
      </c>
      <c r="B11" s="21">
        <f>+B1</f>
        <v>43738</v>
      </c>
      <c r="C11" s="12"/>
      <c r="D11" s="12"/>
      <c r="E11" s="13">
        <f>SUM(E3:E10)</f>
        <v>419527.4200000001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43709</v>
      </c>
      <c r="C15" s="4"/>
      <c r="D15" s="4"/>
      <c r="E15" s="15">
        <v>1066777.1399999999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2130276.71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-2777526.43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43738</v>
      </c>
      <c r="C24" s="12"/>
      <c r="D24" s="12"/>
      <c r="E24" s="17">
        <f>+E15+E18+E21</f>
        <v>419527.41999999946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43738</v>
      </c>
      <c r="C29" s="4" t="s">
        <v>71</v>
      </c>
      <c r="D29" s="4"/>
      <c r="E29" s="15">
        <v>678787.6</v>
      </c>
    </row>
    <row r="30" spans="1:5" x14ac:dyDescent="0.25">
      <c r="A30" s="7"/>
      <c r="B30" s="20">
        <f>+B29</f>
        <v>43738</v>
      </c>
      <c r="C30" s="8" t="s">
        <v>72</v>
      </c>
      <c r="D30" s="8"/>
      <c r="E30" s="16">
        <v>7174.9</v>
      </c>
    </row>
    <row r="31" spans="1:5" x14ac:dyDescent="0.25">
      <c r="A31" s="7"/>
      <c r="B31" s="8"/>
      <c r="C31" s="8"/>
      <c r="D31" s="8"/>
      <c r="E31" s="16">
        <v>-200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-30772.12</v>
      </c>
    </row>
    <row r="34" spans="1:5" x14ac:dyDescent="0.25">
      <c r="A34" s="7"/>
      <c r="B34" s="8" t="s">
        <v>24</v>
      </c>
      <c r="C34" s="8"/>
      <c r="D34" s="8"/>
      <c r="E34" s="16">
        <v>-235462.96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43738</v>
      </c>
      <c r="C36" s="8"/>
      <c r="D36" s="8"/>
      <c r="E36" s="16">
        <f>SUM(E29:E35)</f>
        <v>419527.42000000004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30511-42CE-4BCF-9C5E-B089DEFFDAAF}">
  <dimension ref="A1:E41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43769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606640.9</v>
      </c>
    </row>
    <row r="4" spans="1:5" x14ac:dyDescent="0.25">
      <c r="A4" s="7" t="s">
        <v>2</v>
      </c>
      <c r="B4" s="8"/>
      <c r="C4" s="8"/>
      <c r="D4" s="8"/>
      <c r="E4" s="9">
        <v>25901.66</v>
      </c>
    </row>
    <row r="5" spans="1:5" x14ac:dyDescent="0.25">
      <c r="A5" s="7" t="s">
        <v>4</v>
      </c>
      <c r="B5" s="8"/>
      <c r="C5" s="8"/>
      <c r="D5" s="8"/>
      <c r="E5" s="9">
        <v>20645.259999999998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-401818.25</v>
      </c>
    </row>
    <row r="8" spans="1:5" x14ac:dyDescent="0.25">
      <c r="A8" s="7" t="s">
        <v>6</v>
      </c>
      <c r="B8" s="8"/>
      <c r="C8" s="8"/>
      <c r="D8" s="8"/>
      <c r="E8" s="9">
        <v>-427061.37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58713.36</v>
      </c>
    </row>
    <row r="11" spans="1:5" x14ac:dyDescent="0.25">
      <c r="A11" s="11" t="s">
        <v>67</v>
      </c>
      <c r="B11" s="21">
        <f>+B1</f>
        <v>43769</v>
      </c>
      <c r="C11" s="12"/>
      <c r="D11" s="12"/>
      <c r="E11" s="13">
        <f>SUM(E3:E10)</f>
        <v>-47938.43999999993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43739</v>
      </c>
      <c r="C15" s="4"/>
      <c r="D15" s="4"/>
      <c r="E15" s="15">
        <v>419527.42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1999149.37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-2466615.23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43769</v>
      </c>
      <c r="C24" s="12"/>
      <c r="D24" s="12"/>
      <c r="E24" s="17">
        <f>+E15+E18+E21</f>
        <v>-47938.439999999944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43769</v>
      </c>
      <c r="C29" s="4" t="s">
        <v>71</v>
      </c>
      <c r="D29" s="4"/>
      <c r="E29" s="15">
        <v>192105.44</v>
      </c>
    </row>
    <row r="30" spans="1:5" x14ac:dyDescent="0.25">
      <c r="A30" s="7"/>
      <c r="B30" s="20">
        <f>+B29</f>
        <v>43769</v>
      </c>
      <c r="C30" s="8" t="s">
        <v>72</v>
      </c>
      <c r="D30" s="8"/>
      <c r="E30" s="16">
        <v>7187.09</v>
      </c>
    </row>
    <row r="31" spans="1:5" x14ac:dyDescent="0.25">
      <c r="A31" s="7"/>
      <c r="B31" s="8" t="s">
        <v>80</v>
      </c>
      <c r="C31" s="8"/>
      <c r="D31" s="8"/>
      <c r="E31" s="16">
        <v>-732.29</v>
      </c>
    </row>
    <row r="32" spans="1:5" x14ac:dyDescent="0.25">
      <c r="A32" s="7"/>
      <c r="B32" s="8" t="s">
        <v>81</v>
      </c>
      <c r="C32" s="8"/>
      <c r="D32" s="8"/>
      <c r="E32" s="16">
        <v>-175</v>
      </c>
    </row>
    <row r="33" spans="1:5" x14ac:dyDescent="0.25">
      <c r="A33" s="7"/>
      <c r="B33" s="8" t="s">
        <v>82</v>
      </c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-9606.7800000000007</v>
      </c>
    </row>
    <row r="36" spans="1:5" x14ac:dyDescent="0.25">
      <c r="A36" s="7"/>
      <c r="B36" s="8" t="s">
        <v>24</v>
      </c>
      <c r="C36" s="8"/>
      <c r="D36" s="8"/>
      <c r="E36" s="16">
        <v>-236716.9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43769</v>
      </c>
      <c r="C38" s="8"/>
      <c r="D38" s="8"/>
      <c r="E38" s="16">
        <f>SUM(E29:E37)</f>
        <v>-47938.44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7.2759576141834259E-11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6AD0-CB9E-4357-A0D2-C84468BFFEC2}">
  <dimension ref="A1:E41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43799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2201657.62</v>
      </c>
    </row>
    <row r="4" spans="1:5" x14ac:dyDescent="0.25">
      <c r="A4" s="7" t="s">
        <v>2</v>
      </c>
      <c r="B4" s="8"/>
      <c r="C4" s="8"/>
      <c r="D4" s="8"/>
      <c r="E4" s="9">
        <v>32296.17</v>
      </c>
    </row>
    <row r="5" spans="1:5" x14ac:dyDescent="0.25">
      <c r="A5" s="7" t="s">
        <v>4</v>
      </c>
      <c r="B5" s="8"/>
      <c r="C5" s="8"/>
      <c r="D5" s="8"/>
      <c r="E5" s="9">
        <v>20366.39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3488799.56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64932.959999999999</v>
      </c>
    </row>
    <row r="11" spans="1:5" x14ac:dyDescent="0.25">
      <c r="A11" s="11" t="s">
        <v>67</v>
      </c>
      <c r="B11" s="21">
        <f>+B1</f>
        <v>43799</v>
      </c>
      <c r="C11" s="12"/>
      <c r="D11" s="12"/>
      <c r="E11" s="13">
        <f>SUM(E3:E10)</f>
        <v>6425930.5499999998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43770</v>
      </c>
      <c r="C15" s="4"/>
      <c r="D15" s="4"/>
      <c r="E15" s="15">
        <v>-47938.44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12414853.5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-5940984.5099999998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43799</v>
      </c>
      <c r="C24" s="12"/>
      <c r="D24" s="12"/>
      <c r="E24" s="17">
        <f>+E15+E18+E21</f>
        <v>6425930.5500000007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43799</v>
      </c>
      <c r="C29" s="4" t="s">
        <v>71</v>
      </c>
      <c r="D29" s="4"/>
      <c r="E29" s="15">
        <v>3556772.26</v>
      </c>
    </row>
    <row r="30" spans="1:5" x14ac:dyDescent="0.25">
      <c r="A30" s="7"/>
      <c r="B30" s="20">
        <f>+B29</f>
        <v>43799</v>
      </c>
      <c r="C30" s="8" t="s">
        <v>72</v>
      </c>
      <c r="D30" s="8"/>
      <c r="E30" s="16">
        <v>8.9600000000000009</v>
      </c>
    </row>
    <row r="31" spans="1:5" x14ac:dyDescent="0.25">
      <c r="A31" s="7"/>
      <c r="B31" s="20">
        <f>+B29</f>
        <v>43799</v>
      </c>
      <c r="C31" s="8" t="s">
        <v>83</v>
      </c>
      <c r="D31" s="8"/>
      <c r="E31" s="16">
        <v>3180417.64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-38440.69</v>
      </c>
    </row>
    <row r="36" spans="1:5" x14ac:dyDescent="0.25">
      <c r="A36" s="7"/>
      <c r="B36" s="8" t="s">
        <v>24</v>
      </c>
      <c r="C36" s="8"/>
      <c r="D36" s="8"/>
      <c r="E36" s="16">
        <v>-272827.62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43799</v>
      </c>
      <c r="C38" s="8"/>
      <c r="D38" s="8"/>
      <c r="E38" s="16">
        <f>SUM(E29:E37)</f>
        <v>6425930.5499999989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CD47F-BDA4-46A4-A486-F4EABDF04E8B}">
  <dimension ref="A1:E41"/>
  <sheetViews>
    <sheetView workbookViewId="0">
      <selection sqref="A1:E42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43830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2079646.82</v>
      </c>
    </row>
    <row r="4" spans="1:5" x14ac:dyDescent="0.25">
      <c r="A4" s="7" t="s">
        <v>2</v>
      </c>
      <c r="B4" s="8"/>
      <c r="C4" s="8"/>
      <c r="D4" s="8"/>
      <c r="E4" s="9">
        <v>13795.27</v>
      </c>
    </row>
    <row r="5" spans="1:5" x14ac:dyDescent="0.25">
      <c r="A5" s="7" t="s">
        <v>4</v>
      </c>
      <c r="B5" s="8"/>
      <c r="C5" s="8"/>
      <c r="D5" s="8"/>
      <c r="E5" s="9">
        <v>20695.16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2739249.86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75361.59</v>
      </c>
    </row>
    <row r="11" spans="1:5" x14ac:dyDescent="0.25">
      <c r="A11" s="11" t="s">
        <v>67</v>
      </c>
      <c r="B11" s="21">
        <f>+B1</f>
        <v>43830</v>
      </c>
      <c r="C11" s="12"/>
      <c r="D11" s="12"/>
      <c r="E11" s="13">
        <f>SUM(E3:E10)</f>
        <v>5546626.5499999998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43800</v>
      </c>
      <c r="C15" s="4"/>
      <c r="D15" s="4"/>
      <c r="E15" s="15">
        <v>6425930.5499999998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3208836.08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-4088140.08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43830</v>
      </c>
      <c r="C24" s="12"/>
      <c r="D24" s="12"/>
      <c r="E24" s="17">
        <f>+E15+E18+E21</f>
        <v>5546626.5499999989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43830</v>
      </c>
      <c r="C29" s="4" t="s">
        <v>71</v>
      </c>
      <c r="D29" s="4"/>
      <c r="E29" s="15">
        <v>3173168.01</v>
      </c>
    </row>
    <row r="30" spans="1:5" x14ac:dyDescent="0.25">
      <c r="A30" s="7"/>
      <c r="B30" s="20">
        <f>+B29</f>
        <v>43830</v>
      </c>
      <c r="C30" s="8" t="s">
        <v>72</v>
      </c>
      <c r="D30" s="8"/>
      <c r="E30" s="16">
        <v>0</v>
      </c>
    </row>
    <row r="31" spans="1:5" x14ac:dyDescent="0.25">
      <c r="A31" s="7"/>
      <c r="B31" s="20">
        <f>+B29</f>
        <v>43830</v>
      </c>
      <c r="C31" s="8" t="s">
        <v>83</v>
      </c>
      <c r="D31" s="8"/>
      <c r="E31" s="16">
        <v>2730417.64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-13690.28</v>
      </c>
    </row>
    <row r="36" spans="1:5" x14ac:dyDescent="0.25">
      <c r="A36" s="7"/>
      <c r="B36" s="8" t="s">
        <v>24</v>
      </c>
      <c r="C36" s="8"/>
      <c r="D36" s="8"/>
      <c r="E36" s="16">
        <v>-343268.82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43830</v>
      </c>
      <c r="C38" s="8"/>
      <c r="D38" s="8"/>
      <c r="E38" s="16">
        <f>SUM(E29:E37)</f>
        <v>5546626.5499999998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FFE5-2C5F-413F-8C9E-E01E3E88C64B}">
  <dimension ref="A1:E40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43861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1873762.48</v>
      </c>
    </row>
    <row r="4" spans="1:5" x14ac:dyDescent="0.25">
      <c r="A4" s="7" t="s">
        <v>2</v>
      </c>
      <c r="B4" s="8"/>
      <c r="C4" s="8"/>
      <c r="D4" s="8"/>
      <c r="E4" s="9">
        <v>-120179</v>
      </c>
    </row>
    <row r="5" spans="1:5" x14ac:dyDescent="0.25">
      <c r="A5" s="7" t="s">
        <v>4</v>
      </c>
      <c r="B5" s="8"/>
      <c r="C5" s="8"/>
      <c r="D5" s="8"/>
      <c r="E5" s="9">
        <v>21038.52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2293498.2400000002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26017.38</v>
      </c>
    </row>
    <row r="11" spans="1:5" x14ac:dyDescent="0.25">
      <c r="A11" s="11" t="s">
        <v>67</v>
      </c>
      <c r="B11" s="21">
        <f>+B1</f>
        <v>43861</v>
      </c>
      <c r="C11" s="12"/>
      <c r="D11" s="12"/>
      <c r="E11" s="13">
        <f>SUM(E3:E10)</f>
        <v>4712015.47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43831</v>
      </c>
      <c r="C15" s="4"/>
      <c r="D15" s="4"/>
      <c r="E15" s="15">
        <v>5546626.5499999998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2269469.58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-3104080.66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43861</v>
      </c>
      <c r="C24" s="12"/>
      <c r="D24" s="12"/>
      <c r="E24" s="17">
        <f>+E15+E18+E21</f>
        <v>4712015.47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43861</v>
      </c>
      <c r="C29" s="4" t="s">
        <v>71</v>
      </c>
      <c r="D29" s="4"/>
      <c r="E29" s="15">
        <v>2318364.7200000002</v>
      </c>
    </row>
    <row r="30" spans="1:5" x14ac:dyDescent="0.25">
      <c r="A30" s="7"/>
      <c r="B30" s="20">
        <f>+B29</f>
        <v>43861</v>
      </c>
      <c r="C30" s="8" t="s">
        <v>83</v>
      </c>
      <c r="D30" s="8"/>
      <c r="E30" s="16">
        <v>2738956.76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-114717.44</v>
      </c>
    </row>
    <row r="35" spans="1:5" x14ac:dyDescent="0.25">
      <c r="A35" s="7"/>
      <c r="B35" s="8" t="s">
        <v>24</v>
      </c>
      <c r="C35" s="8"/>
      <c r="D35" s="8"/>
      <c r="E35" s="16">
        <v>-230588.57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43861</v>
      </c>
      <c r="C37" s="8"/>
      <c r="D37" s="8"/>
      <c r="E37" s="16">
        <f>SUM(E29:E36)</f>
        <v>4712015.47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5BA6-8E81-4562-8DA9-578AFCCC650C}">
  <dimension ref="A1:E40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43890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1870711.58</v>
      </c>
    </row>
    <row r="4" spans="1:5" x14ac:dyDescent="0.25">
      <c r="A4" s="7" t="s">
        <v>2</v>
      </c>
      <c r="B4" s="8"/>
      <c r="C4" s="8"/>
      <c r="D4" s="8"/>
      <c r="E4" s="9">
        <v>-30335.57</v>
      </c>
    </row>
    <row r="5" spans="1:5" x14ac:dyDescent="0.25">
      <c r="A5" s="7" t="s">
        <v>4</v>
      </c>
      <c r="B5" s="8"/>
      <c r="C5" s="8"/>
      <c r="D5" s="8"/>
      <c r="E5" s="9">
        <v>25723.58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513781.53</v>
      </c>
    </row>
    <row r="8" spans="1:5" x14ac:dyDescent="0.25">
      <c r="A8" s="7" t="s">
        <v>6</v>
      </c>
      <c r="B8" s="8"/>
      <c r="C8" s="8"/>
      <c r="D8" s="8"/>
      <c r="E8" s="9">
        <v>2010620.1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88219.4</v>
      </c>
    </row>
    <row r="11" spans="1:5" x14ac:dyDescent="0.25">
      <c r="A11" s="11" t="s">
        <v>67</v>
      </c>
      <c r="B11" s="21">
        <f>+B1</f>
        <v>43890</v>
      </c>
      <c r="C11" s="12"/>
      <c r="D11" s="12"/>
      <c r="E11" s="13">
        <f>SUM(E3:E10)</f>
        <v>4547760.620000001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43862</v>
      </c>
      <c r="C15" s="4"/>
      <c r="D15" s="4"/>
      <c r="E15" s="15">
        <v>4712015.47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2804542.83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-2968797.68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43890</v>
      </c>
      <c r="C24" s="12"/>
      <c r="D24" s="12"/>
      <c r="E24" s="17">
        <f>+E15+E18+E21</f>
        <v>4547760.6199999992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43890</v>
      </c>
      <c r="C29" s="4" t="s">
        <v>71</v>
      </c>
      <c r="D29" s="4"/>
      <c r="E29" s="15">
        <v>2525939.67</v>
      </c>
    </row>
    <row r="30" spans="1:5" x14ac:dyDescent="0.25">
      <c r="A30" s="7"/>
      <c r="B30" s="20">
        <f>+B29</f>
        <v>43890</v>
      </c>
      <c r="C30" s="8" t="s">
        <v>83</v>
      </c>
      <c r="D30" s="8"/>
      <c r="E30" s="16">
        <v>2242167.86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-6600.81</v>
      </c>
    </row>
    <row r="35" spans="1:5" x14ac:dyDescent="0.25">
      <c r="A35" s="7"/>
      <c r="B35" s="8" t="s">
        <v>24</v>
      </c>
      <c r="C35" s="8"/>
      <c r="D35" s="8"/>
      <c r="E35" s="16">
        <v>-213746.1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43890</v>
      </c>
      <c r="C37" s="8"/>
      <c r="D37" s="8"/>
      <c r="E37" s="16">
        <f>SUM(E29:E36)</f>
        <v>4547760.62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9328-535A-4082-A2DB-9FF132167F4A}">
  <dimension ref="A1:E40"/>
  <sheetViews>
    <sheetView workbookViewId="0">
      <selection sqref="A1:F5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43921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1808870.97</v>
      </c>
    </row>
    <row r="4" spans="1:5" x14ac:dyDescent="0.25">
      <c r="A4" s="7" t="s">
        <v>2</v>
      </c>
      <c r="B4" s="8"/>
      <c r="C4" s="8"/>
      <c r="D4" s="8"/>
      <c r="E4" s="9">
        <v>-150945.64000000001</v>
      </c>
    </row>
    <row r="5" spans="1:5" x14ac:dyDescent="0.25">
      <c r="A5" s="7" t="s">
        <v>4</v>
      </c>
      <c r="B5" s="8"/>
      <c r="C5" s="8"/>
      <c r="D5" s="8"/>
      <c r="E5" s="9">
        <v>23218.73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468917.84</v>
      </c>
    </row>
    <row r="8" spans="1:5" x14ac:dyDescent="0.25">
      <c r="A8" s="7" t="s">
        <v>6</v>
      </c>
      <c r="B8" s="8"/>
      <c r="C8" s="8"/>
      <c r="D8" s="8"/>
      <c r="E8" s="9">
        <v>1513740.96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87316.11</v>
      </c>
    </row>
    <row r="11" spans="1:5" x14ac:dyDescent="0.25">
      <c r="A11" s="11" t="s">
        <v>67</v>
      </c>
      <c r="B11" s="21">
        <f>+B1</f>
        <v>43921</v>
      </c>
      <c r="C11" s="12"/>
      <c r="D11" s="12"/>
      <c r="E11" s="13">
        <f>SUM(E3:E10)</f>
        <v>3820158.9699999997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43891</v>
      </c>
      <c r="C15" s="4"/>
      <c r="D15" s="4"/>
      <c r="E15" s="15">
        <v>4547760.62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6233171.1799999997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-6960772.8300000001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43921</v>
      </c>
      <c r="C24" s="12"/>
      <c r="D24" s="12"/>
      <c r="E24" s="17">
        <f>+E15+E18+E21</f>
        <v>3820158.9700000007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43921</v>
      </c>
      <c r="C29" s="4" t="s">
        <v>71</v>
      </c>
      <c r="D29" s="4"/>
      <c r="E29" s="15">
        <v>2641056.04</v>
      </c>
    </row>
    <row r="30" spans="1:5" x14ac:dyDescent="0.25">
      <c r="A30" s="7"/>
      <c r="B30" s="20">
        <f>+B29</f>
        <v>43921</v>
      </c>
      <c r="C30" s="8" t="s">
        <v>83</v>
      </c>
      <c r="D30" s="8"/>
      <c r="E30" s="16">
        <v>1443798.52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-6366.59</v>
      </c>
    </row>
    <row r="35" spans="1:5" x14ac:dyDescent="0.25">
      <c r="A35" s="7"/>
      <c r="B35" s="8" t="s">
        <v>24</v>
      </c>
      <c r="C35" s="8"/>
      <c r="D35" s="8"/>
      <c r="E35" s="16">
        <v>-258329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43921</v>
      </c>
      <c r="C37" s="8"/>
      <c r="D37" s="8"/>
      <c r="E37" s="16">
        <f>SUM(E29:E36)</f>
        <v>3820158.97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C09A7-7980-4B1E-8CEA-6135910E309F}">
  <dimension ref="A1:E40"/>
  <sheetViews>
    <sheetView workbookViewId="0">
      <selection sqref="A1:F41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43951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1670243.23</v>
      </c>
    </row>
    <row r="4" spans="1:5" x14ac:dyDescent="0.25">
      <c r="A4" s="7" t="s">
        <v>2</v>
      </c>
      <c r="B4" s="8"/>
      <c r="C4" s="8"/>
      <c r="D4" s="8"/>
      <c r="E4" s="9">
        <v>60610.39</v>
      </c>
    </row>
    <row r="5" spans="1:5" x14ac:dyDescent="0.25">
      <c r="A5" s="7" t="s">
        <v>4</v>
      </c>
      <c r="B5" s="8"/>
      <c r="C5" s="8"/>
      <c r="D5" s="8"/>
      <c r="E5" s="9">
        <v>23233.73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-306333.96000000002</v>
      </c>
    </row>
    <row r="8" spans="1:5" x14ac:dyDescent="0.25">
      <c r="A8" s="7" t="s">
        <v>6</v>
      </c>
      <c r="B8" s="8"/>
      <c r="C8" s="8"/>
      <c r="D8" s="8"/>
      <c r="E8" s="9">
        <v>1035977.03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98207.54</v>
      </c>
    </row>
    <row r="11" spans="1:5" x14ac:dyDescent="0.25">
      <c r="A11" s="11" t="s">
        <v>67</v>
      </c>
      <c r="B11" s="21">
        <f>+B1</f>
        <v>43951</v>
      </c>
      <c r="C11" s="12"/>
      <c r="D11" s="12"/>
      <c r="E11" s="13">
        <f>SUM(E3:E10)</f>
        <v>2650977.96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43922</v>
      </c>
      <c r="C15" s="4"/>
      <c r="D15" s="4"/>
      <c r="E15" s="15">
        <v>3820158.97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3878017.18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-5047188.74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43951</v>
      </c>
      <c r="C24" s="12"/>
      <c r="D24" s="12"/>
      <c r="E24" s="17">
        <f>+E15+E18+E21</f>
        <v>2650987.41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43951</v>
      </c>
      <c r="C29" s="4" t="s">
        <v>71</v>
      </c>
      <c r="D29" s="4"/>
      <c r="E29" s="15">
        <v>1558605.35</v>
      </c>
    </row>
    <row r="30" spans="1:5" x14ac:dyDescent="0.25">
      <c r="A30" s="7"/>
      <c r="B30" s="20">
        <f>+B29</f>
        <v>43951</v>
      </c>
      <c r="C30" s="8" t="s">
        <v>83</v>
      </c>
      <c r="D30" s="8"/>
      <c r="E30" s="16">
        <v>1444095.17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-97851.07</v>
      </c>
    </row>
    <row r="35" spans="1:5" x14ac:dyDescent="0.25">
      <c r="A35" s="7"/>
      <c r="B35" s="8" t="s">
        <v>24</v>
      </c>
      <c r="C35" s="8"/>
      <c r="D35" s="8"/>
      <c r="E35" s="16">
        <v>-253862.04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43951</v>
      </c>
      <c r="C37" s="8"/>
      <c r="D37" s="8"/>
      <c r="E37" s="16">
        <f>SUM(E29:E36)</f>
        <v>2650987.41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-9.4500000001862645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6E9E3-5277-43DA-832A-13E30211CCB7}">
  <dimension ref="A1:E40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43982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1785341.98</v>
      </c>
    </row>
    <row r="4" spans="1:5" x14ac:dyDescent="0.25">
      <c r="A4" s="7" t="s">
        <v>2</v>
      </c>
      <c r="B4" s="8"/>
      <c r="C4" s="8"/>
      <c r="D4" s="8"/>
      <c r="E4" s="9">
        <v>-32116.32</v>
      </c>
    </row>
    <row r="5" spans="1:5" x14ac:dyDescent="0.25">
      <c r="A5" s="7" t="s">
        <v>4</v>
      </c>
      <c r="B5" s="8"/>
      <c r="C5" s="8"/>
      <c r="D5" s="8"/>
      <c r="E5" s="9">
        <v>23233.73</v>
      </c>
    </row>
    <row r="6" spans="1:5" x14ac:dyDescent="0.25">
      <c r="A6" s="7" t="s">
        <v>3</v>
      </c>
      <c r="B6" s="8"/>
      <c r="C6" s="8"/>
      <c r="D6" s="8"/>
      <c r="E6" s="9">
        <v>134512</v>
      </c>
    </row>
    <row r="7" spans="1:5" x14ac:dyDescent="0.25">
      <c r="A7" s="7" t="s">
        <v>5</v>
      </c>
      <c r="B7" s="8"/>
      <c r="C7" s="8"/>
      <c r="D7" s="8"/>
      <c r="E7" s="9">
        <v>-306333.96000000002</v>
      </c>
    </row>
    <row r="8" spans="1:5" x14ac:dyDescent="0.25">
      <c r="A8" s="7" t="s">
        <v>6</v>
      </c>
      <c r="B8" s="8"/>
      <c r="C8" s="8"/>
      <c r="D8" s="8"/>
      <c r="E8" s="9">
        <v>696299.01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148811.96</v>
      </c>
    </row>
    <row r="11" spans="1:5" x14ac:dyDescent="0.25">
      <c r="A11" s="11" t="s">
        <v>67</v>
      </c>
      <c r="B11" s="21">
        <f>+B1</f>
        <v>43982</v>
      </c>
      <c r="C11" s="12"/>
      <c r="D11" s="12"/>
      <c r="E11" s="13">
        <f>SUM(E3:E10)</f>
        <v>2449748.4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43952</v>
      </c>
      <c r="C15" s="4"/>
      <c r="D15" s="4"/>
      <c r="E15" s="15">
        <v>2650987.41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3901000.42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-4102239.43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43982</v>
      </c>
      <c r="C24" s="12"/>
      <c r="D24" s="12"/>
      <c r="E24" s="17">
        <f>+E15+E18+E21</f>
        <v>2449748.4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43982</v>
      </c>
      <c r="C29" s="4" t="s">
        <v>71</v>
      </c>
      <c r="D29" s="4"/>
      <c r="E29" s="15">
        <v>2374409.52</v>
      </c>
    </row>
    <row r="30" spans="1:5" x14ac:dyDescent="0.25">
      <c r="A30" s="7"/>
      <c r="B30" s="20">
        <f>+B29</f>
        <v>43982</v>
      </c>
      <c r="C30" s="8" t="s">
        <v>83</v>
      </c>
      <c r="D30" s="8"/>
      <c r="E30" s="16">
        <v>644264.80000000005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-352718.7</v>
      </c>
    </row>
    <row r="35" spans="1:5" x14ac:dyDescent="0.25">
      <c r="A35" s="7"/>
      <c r="B35" s="8" t="s">
        <v>24</v>
      </c>
      <c r="C35" s="8"/>
      <c r="D35" s="8"/>
      <c r="E35" s="16">
        <v>-216542.88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43982</v>
      </c>
      <c r="C37" s="8"/>
      <c r="D37" s="8"/>
      <c r="E37" s="16">
        <f>SUM(E29:E36)</f>
        <v>2449412.7400000002</v>
      </c>
    </row>
    <row r="38" spans="1:5" x14ac:dyDescent="0.25">
      <c r="A38" s="7" t="s">
        <v>84</v>
      </c>
      <c r="B38" s="8"/>
      <c r="C38" s="8"/>
      <c r="D38" s="8"/>
      <c r="E38" s="16">
        <v>335.66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+E11-E37-E38</f>
        <v>-3.1667468647356145E-10</v>
      </c>
    </row>
  </sheetData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32232-B9E8-4353-94E4-E4BE0D569CAB}">
  <dimension ref="A1:E39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44012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1146515.83</v>
      </c>
    </row>
    <row r="4" spans="1:5" x14ac:dyDescent="0.25">
      <c r="A4" s="7" t="s">
        <v>2</v>
      </c>
      <c r="B4" s="8"/>
      <c r="C4" s="8"/>
      <c r="D4" s="8"/>
      <c r="E4" s="9">
        <v>-53086.400000000001</v>
      </c>
    </row>
    <row r="5" spans="1:5" x14ac:dyDescent="0.25">
      <c r="A5" s="7" t="s">
        <v>4</v>
      </c>
      <c r="B5" s="8"/>
      <c r="C5" s="8"/>
      <c r="D5" s="8"/>
      <c r="E5" s="9">
        <v>23407.71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1504.04</v>
      </c>
    </row>
    <row r="8" spans="1:5" x14ac:dyDescent="0.25">
      <c r="A8" s="7" t="s">
        <v>6</v>
      </c>
      <c r="B8" s="8"/>
      <c r="C8" s="8"/>
      <c r="D8" s="8"/>
      <c r="E8" s="9">
        <v>529999.11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114617.43</v>
      </c>
    </row>
    <row r="11" spans="1:5" x14ac:dyDescent="0.25">
      <c r="A11" s="11" t="s">
        <v>67</v>
      </c>
      <c r="B11" s="21">
        <f>+B1</f>
        <v>44012</v>
      </c>
      <c r="C11" s="12"/>
      <c r="D11" s="12"/>
      <c r="E11" s="13">
        <f>SUM(E3:E10)</f>
        <v>1762957.72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43983</v>
      </c>
      <c r="C15" s="4"/>
      <c r="D15" s="4"/>
      <c r="E15" s="15">
        <v>2449748.4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3034790.88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-3721581.56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44012</v>
      </c>
      <c r="C24" s="12"/>
      <c r="D24" s="12"/>
      <c r="E24" s="17">
        <f>+E15+E18+E21</f>
        <v>1762957.7199999993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44012</v>
      </c>
      <c r="C29" s="4" t="s">
        <v>71</v>
      </c>
      <c r="D29" s="4"/>
      <c r="E29" s="15">
        <v>1688223.66</v>
      </c>
    </row>
    <row r="30" spans="1:5" x14ac:dyDescent="0.25">
      <c r="A30" s="7"/>
      <c r="B30" s="20">
        <f>+B29</f>
        <v>44012</v>
      </c>
      <c r="C30" s="8" t="s">
        <v>83</v>
      </c>
      <c r="D30" s="8"/>
      <c r="E30" s="16">
        <v>444376.63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-12409.71</v>
      </c>
    </row>
    <row r="35" spans="1:5" x14ac:dyDescent="0.25">
      <c r="A35" s="7"/>
      <c r="B35" s="8" t="s">
        <v>24</v>
      </c>
      <c r="C35" s="8"/>
      <c r="D35" s="8"/>
      <c r="E35" s="16">
        <v>-357232.86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44012</v>
      </c>
      <c r="C37" s="8"/>
      <c r="D37" s="8"/>
      <c r="E37" s="16">
        <f>SUM(E29:E36)</f>
        <v>1762957.7200000002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</v>
      </c>
    </row>
  </sheetData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5687F-C21F-4B8B-8CA0-40544380D25D}">
  <dimension ref="A1:E39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44043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1035249.46</v>
      </c>
    </row>
    <row r="4" spans="1:5" x14ac:dyDescent="0.25">
      <c r="A4" s="7" t="s">
        <v>2</v>
      </c>
      <c r="B4" s="8"/>
      <c r="C4" s="8"/>
      <c r="D4" s="8"/>
      <c r="E4" s="9">
        <v>122001.31</v>
      </c>
    </row>
    <row r="5" spans="1:5" x14ac:dyDescent="0.25">
      <c r="A5" s="7" t="s">
        <v>4</v>
      </c>
      <c r="B5" s="8"/>
      <c r="C5" s="8"/>
      <c r="D5" s="8"/>
      <c r="E5" s="9">
        <v>23407.71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383026.04</v>
      </c>
    </row>
    <row r="8" spans="1:5" x14ac:dyDescent="0.25">
      <c r="A8" s="7" t="s">
        <v>6</v>
      </c>
      <c r="B8" s="8"/>
      <c r="C8" s="8"/>
      <c r="D8" s="8"/>
      <c r="E8" s="9">
        <v>416687.33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123050.57</v>
      </c>
    </row>
    <row r="11" spans="1:5" x14ac:dyDescent="0.25">
      <c r="A11" s="11" t="s">
        <v>67</v>
      </c>
      <c r="B11" s="21">
        <f>+B1</f>
        <v>44043</v>
      </c>
      <c r="C11" s="12"/>
      <c r="D11" s="12"/>
      <c r="E11" s="13">
        <f>SUM(E3:E10)</f>
        <v>2170678.42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44013</v>
      </c>
      <c r="C15" s="4"/>
      <c r="D15" s="4"/>
      <c r="E15" s="15">
        <v>1762957.72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1881911.18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-1474190.48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44043</v>
      </c>
      <c r="C24" s="12"/>
      <c r="D24" s="12"/>
      <c r="E24" s="17">
        <f>+E15+E18+E21</f>
        <v>2170678.42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44043</v>
      </c>
      <c r="C29" s="4" t="s">
        <v>71</v>
      </c>
      <c r="D29" s="4"/>
      <c r="E29" s="15">
        <v>2460304.1800000002</v>
      </c>
    </row>
    <row r="30" spans="1:5" x14ac:dyDescent="0.25">
      <c r="A30" s="7"/>
      <c r="B30" s="20">
        <f>+B29</f>
        <v>44043</v>
      </c>
      <c r="C30" s="8" t="s">
        <v>83</v>
      </c>
      <c r="D30" s="8"/>
      <c r="E30" s="16">
        <v>194455.58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-292427.71000000002</v>
      </c>
    </row>
    <row r="35" spans="1:5" x14ac:dyDescent="0.25">
      <c r="A35" s="7"/>
      <c r="B35" s="8" t="s">
        <v>24</v>
      </c>
      <c r="C35" s="8"/>
      <c r="D35" s="8"/>
      <c r="E35" s="16">
        <v>-191653.02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44043</v>
      </c>
      <c r="C37" s="8"/>
      <c r="D37" s="8"/>
      <c r="E37" s="16">
        <f>SUM(E29:E36)</f>
        <v>2170679.0300000003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0.61000000033527613</v>
      </c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5C1D-B3E0-479B-B989-0F8185D2BA8E}">
  <dimension ref="A1:E39"/>
  <sheetViews>
    <sheetView tabSelected="1" workbookViewId="0">
      <selection activeCell="E22" sqref="E22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44074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887261.2</v>
      </c>
    </row>
    <row r="4" spans="1:5" x14ac:dyDescent="0.25">
      <c r="A4" s="7" t="s">
        <v>2</v>
      </c>
      <c r="B4" s="8"/>
      <c r="C4" s="8"/>
      <c r="D4" s="8"/>
      <c r="E4" s="9">
        <v>46295.68</v>
      </c>
    </row>
    <row r="5" spans="1:5" x14ac:dyDescent="0.25">
      <c r="A5" s="7" t="s">
        <v>4</v>
      </c>
      <c r="B5" s="8"/>
      <c r="C5" s="8"/>
      <c r="D5" s="8"/>
      <c r="E5" s="9">
        <v>23452.71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361140.73</v>
      </c>
    </row>
    <row r="8" spans="1:5" x14ac:dyDescent="0.25">
      <c r="A8" s="7" t="s">
        <v>6</v>
      </c>
      <c r="B8" s="8"/>
      <c r="C8" s="8"/>
      <c r="D8" s="8"/>
      <c r="E8" s="9">
        <v>239761.38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95670.86</v>
      </c>
    </row>
    <row r="11" spans="1:5" x14ac:dyDescent="0.25">
      <c r="A11" s="11" t="s">
        <v>67</v>
      </c>
      <c r="B11" s="21">
        <f>+B1</f>
        <v>44074</v>
      </c>
      <c r="C11" s="12"/>
      <c r="D11" s="12"/>
      <c r="E11" s="13">
        <f>SUM(E3:E10)</f>
        <v>1720838.5599999998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44044</v>
      </c>
      <c r="C15" s="4"/>
      <c r="D15" s="4"/>
      <c r="E15" s="15">
        <v>2170678.42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1634946.12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-2084785.98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44074</v>
      </c>
      <c r="C24" s="12"/>
      <c r="D24" s="12"/>
      <c r="E24" s="17">
        <f>+E15+E18+E21</f>
        <v>1720838.56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44074</v>
      </c>
      <c r="C29" s="4" t="s">
        <v>71</v>
      </c>
      <c r="D29" s="4"/>
      <c r="E29" s="15">
        <v>1799470.55</v>
      </c>
    </row>
    <row r="30" spans="1:5" x14ac:dyDescent="0.25">
      <c r="A30" s="7"/>
      <c r="B30" s="20">
        <f>+B29</f>
        <v>44074</v>
      </c>
      <c r="C30" s="8" t="s">
        <v>83</v>
      </c>
      <c r="D30" s="8"/>
      <c r="E30" s="16">
        <v>194455.58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-45441.19</v>
      </c>
    </row>
    <row r="35" spans="1:5" x14ac:dyDescent="0.25">
      <c r="A35" s="7"/>
      <c r="B35" s="8" t="s">
        <v>24</v>
      </c>
      <c r="C35" s="8"/>
      <c r="D35" s="8"/>
      <c r="E35" s="16">
        <v>-227645.78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44074</v>
      </c>
      <c r="C37" s="8"/>
      <c r="D37" s="8"/>
      <c r="E37" s="16">
        <f>SUM(E29:E36)</f>
        <v>1720839.1600000001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0.6000000003259629</v>
      </c>
    </row>
  </sheetData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B92F-A8FA-4B93-9E86-4AD4A8FFD59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CC44E-89A7-4517-AE1A-8A46176B54D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67</vt:i4>
      </vt:variant>
    </vt:vector>
  </HeadingPairs>
  <TitlesOfParts>
    <vt:vector size="67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APRIL 2018</vt:lpstr>
      <vt:lpstr>MAY 2018</vt:lpstr>
      <vt:lpstr>June 2018</vt:lpstr>
      <vt:lpstr>July 2018</vt:lpstr>
      <vt:lpstr>August 2018</vt:lpstr>
      <vt:lpstr>SEP 2018</vt:lpstr>
      <vt:lpstr>Oct 2018</vt:lpstr>
      <vt:lpstr>Nov 2018</vt:lpstr>
      <vt:lpstr>Dec 2018</vt:lpstr>
      <vt:lpstr>Jan 2019</vt:lpstr>
      <vt:lpstr>February 2019</vt:lpstr>
      <vt:lpstr>March 2019</vt:lpstr>
      <vt:lpstr>April 19</vt:lpstr>
      <vt:lpstr>May 19</vt:lpstr>
      <vt:lpstr>June 19</vt:lpstr>
      <vt:lpstr>July 19</vt:lpstr>
      <vt:lpstr>August 19</vt:lpstr>
      <vt:lpstr>Sept 19</vt:lpstr>
      <vt:lpstr>Oct 2019</vt:lpstr>
      <vt:lpstr>Nov 2019</vt:lpstr>
      <vt:lpstr>Dec 2019</vt:lpstr>
      <vt:lpstr>JAN 2020</vt:lpstr>
      <vt:lpstr>February 2020</vt:lpstr>
      <vt:lpstr>MARCH 2020</vt:lpstr>
      <vt:lpstr>April 2020</vt:lpstr>
      <vt:lpstr>May 20</vt:lpstr>
      <vt:lpstr>jUNE 20</vt:lpstr>
      <vt:lpstr>jULY 20</vt:lpstr>
      <vt:lpstr>August 20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2020-09-08T14:41:15Z</cp:lastPrinted>
  <dcterms:created xsi:type="dcterms:W3CDTF">2015-01-09T14:42:12Z</dcterms:created>
  <dcterms:modified xsi:type="dcterms:W3CDTF">2020-09-08T14:41:24Z</dcterms:modified>
</cp:coreProperties>
</file>