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emey.booher\Documents\Calendar\"/>
    </mc:Choice>
  </mc:AlternateContent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3" i="1" l="1"/>
  <c r="L36" i="1"/>
  <c r="L46" i="1" s="1"/>
  <c r="L30" i="1"/>
  <c r="L23" i="1"/>
  <c r="L16" i="1"/>
  <c r="L8" i="1"/>
  <c r="F46" i="1"/>
  <c r="F36" i="1"/>
  <c r="F29" i="1"/>
  <c r="F22" i="1"/>
  <c r="F15" i="1"/>
  <c r="I48" i="1" l="1"/>
  <c r="I49" i="1" s="1"/>
  <c r="W9" i="1"/>
  <c r="W11" i="1"/>
  <c r="W15" i="1"/>
  <c r="W10" i="1"/>
  <c r="W8" i="1"/>
</calcChain>
</file>

<file path=xl/sharedStrings.xml><?xml version="1.0" encoding="utf-8"?>
<sst xmlns="http://schemas.openxmlformats.org/spreadsheetml/2006/main" count="178" uniqueCount="119">
  <si>
    <t>Mon</t>
  </si>
  <si>
    <t>Tues</t>
  </si>
  <si>
    <t>Wed</t>
  </si>
  <si>
    <t>Thurs</t>
  </si>
  <si>
    <t>Fri</t>
  </si>
  <si>
    <t>NINE WEEKS</t>
  </si>
  <si>
    <t>1st</t>
  </si>
  <si>
    <t>2nd</t>
  </si>
  <si>
    <t>3rd</t>
  </si>
  <si>
    <t>4th</t>
  </si>
  <si>
    <t>OPEN/CLOSE</t>
  </si>
  <si>
    <t>Holiday</t>
  </si>
  <si>
    <t>No School</t>
  </si>
  <si>
    <t>H</t>
  </si>
  <si>
    <t>K</t>
  </si>
  <si>
    <t>U</t>
  </si>
  <si>
    <t>Opening Day</t>
  </si>
  <si>
    <t>Closing Day</t>
  </si>
  <si>
    <t>HOLIDAYS</t>
  </si>
  <si>
    <t>LD</t>
  </si>
  <si>
    <t>CD</t>
  </si>
  <si>
    <t>OD</t>
  </si>
  <si>
    <t>First Day Students</t>
  </si>
  <si>
    <t>Make Up Days</t>
  </si>
  <si>
    <t>FPD</t>
  </si>
  <si>
    <t>FIRST/LAST STU.DAY</t>
  </si>
  <si>
    <t>Early Release</t>
  </si>
  <si>
    <t>Early Release Days</t>
  </si>
  <si>
    <t>Student Days</t>
  </si>
  <si>
    <t>FPD Days</t>
  </si>
  <si>
    <t>ER</t>
  </si>
  <si>
    <t xml:space="preserve"> FD</t>
  </si>
  <si>
    <t>Gallatin County Public Schools 2019-2020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</si>
  <si>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</si>
  <si>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</si>
  <si>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</si>
  <si>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</si>
  <si>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</si>
  <si>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</si>
  <si>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</si>
  <si>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</si>
  <si>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</si>
  <si>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</si>
  <si>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</si>
  <si>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</si>
  <si>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H    2</t>
  </si>
  <si>
    <t>H 28</t>
  </si>
  <si>
    <t>FPD 7</t>
  </si>
  <si>
    <t>FPD 8</t>
  </si>
  <si>
    <t>K   9</t>
  </si>
  <si>
    <t>K  10</t>
  </si>
  <si>
    <t>K  11</t>
  </si>
  <si>
    <t>K 27</t>
  </si>
  <si>
    <t>K 29</t>
  </si>
  <si>
    <t>K 20</t>
  </si>
  <si>
    <t>K   23</t>
  </si>
  <si>
    <t>K  24</t>
  </si>
  <si>
    <t>H  25</t>
  </si>
  <si>
    <t>K 26</t>
  </si>
  <si>
    <t>K  30</t>
  </si>
  <si>
    <t>K 31</t>
  </si>
  <si>
    <t>H 20</t>
  </si>
  <si>
    <t>K  1</t>
  </si>
  <si>
    <t>K 17</t>
  </si>
  <si>
    <t>K 25</t>
  </si>
  <si>
    <t>U 1</t>
  </si>
  <si>
    <t>U 2</t>
  </si>
  <si>
    <t>U 15</t>
  </si>
  <si>
    <t>U 27</t>
  </si>
  <si>
    <t>U 28</t>
  </si>
  <si>
    <t>U 29</t>
  </si>
  <si>
    <t>Mon. Sept. 2, 2019</t>
  </si>
  <si>
    <t>Wed. Dec. 25, 2019</t>
  </si>
  <si>
    <t>Mon. Jan. 20, 2020</t>
  </si>
  <si>
    <t>FD 15</t>
  </si>
  <si>
    <t>August 15 -October 18</t>
  </si>
  <si>
    <t>Mon. Oct. 7, 2019</t>
  </si>
  <si>
    <t>Tues. Oct. 8, 2019</t>
  </si>
  <si>
    <t>OD 9</t>
  </si>
  <si>
    <t>STA14</t>
  </si>
  <si>
    <t>FPD 13</t>
  </si>
  <si>
    <t>FPD 12</t>
  </si>
  <si>
    <t>STA13</t>
  </si>
  <si>
    <t>STA3</t>
  </si>
  <si>
    <t>K 2</t>
  </si>
  <si>
    <t>ER 19</t>
  </si>
  <si>
    <t>October 21 -December 19</t>
  </si>
  <si>
    <t>January 6 -March 12</t>
  </si>
  <si>
    <t>Staff Only Days</t>
  </si>
  <si>
    <t>Dec. 19, 2019</t>
  </si>
  <si>
    <t>Aug. 14, Jan. 3, Mar. 13</t>
  </si>
  <si>
    <t>May 20, 2020</t>
  </si>
  <si>
    <t>March 16 -May 20</t>
  </si>
  <si>
    <t>Thurs. Nov. 28, 2019</t>
  </si>
  <si>
    <t>K 12</t>
  </si>
  <si>
    <t>K 24</t>
  </si>
  <si>
    <t>K 7</t>
  </si>
  <si>
    <t>NTI</t>
  </si>
  <si>
    <t>NTI Days</t>
  </si>
  <si>
    <t>Board Approved 3/30/20</t>
  </si>
  <si>
    <t>Holidays</t>
  </si>
  <si>
    <t>O/C</t>
  </si>
  <si>
    <t>PD</t>
  </si>
  <si>
    <t>Teaching</t>
  </si>
  <si>
    <t>1st Sem Min.</t>
  </si>
  <si>
    <t>2nd Sem Min.</t>
  </si>
  <si>
    <t>Total Min.</t>
  </si>
  <si>
    <t>Total Hrs.</t>
  </si>
  <si>
    <t>U 13</t>
  </si>
  <si>
    <t>U 14</t>
  </si>
  <si>
    <t>U 18</t>
  </si>
  <si>
    <t>U 19</t>
  </si>
  <si>
    <t>U 20</t>
  </si>
  <si>
    <t>U 21</t>
  </si>
  <si>
    <t>U 22</t>
  </si>
  <si>
    <t>U 26</t>
  </si>
  <si>
    <t>CD 12</t>
  </si>
  <si>
    <t>LD 11</t>
  </si>
  <si>
    <t>Last Day Students (NTI)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</si>
</sst>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ootlight MT Light"/>
      <family val="1"/>
    </font>
    <font>
      <sz val="11"/>
      <color indexed="14"/>
      <name val="Batang"/>
      <family val="1"/>
    </font>
    <font>
      <b/>
      <sz val="12"/>
      <color indexed="14"/>
      <name val="Batang"/>
      <family val="1"/>
    </font>
    <font>
      <b/>
      <sz val="8"/>
      <color indexed="10"/>
      <name val="Arial"/>
      <family val="2"/>
    </font>
    <font>
      <sz val="10"/>
      <name val="Batang"/>
      <family val="1"/>
    </font>
    <font>
      <sz val="8"/>
      <name val="Arial"/>
      <family val="2"/>
    </font>
    <font>
      <sz val="8"/>
      <color indexed="8"/>
      <name val="Calibri"/>
      <family val="2"/>
    </font>
    <font>
      <b/>
      <sz val="12"/>
      <name val="Batang"/>
      <family val="1"/>
    </font>
    <font>
      <sz val="12"/>
      <name val="Batang"/>
      <family val="1"/>
    </font>
    <font>
      <sz val="12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b/>
      <sz val="11"/>
      <name val="Batang"/>
      <family val="1"/>
    </font>
    <font>
      <sz val="11"/>
      <color indexed="8"/>
      <name val="Batang"/>
      <family val="1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0"/>
      <color theme="1"/>
      <name val="Batang"/>
      <family val="1"/>
    </font>
    <font>
      <b/>
      <sz val="12"/>
      <color theme="1"/>
      <name val="Batang"/>
      <family val="1"/>
    </font>
    <font>
      <sz val="10"/>
      <color indexed="10"/>
      <name val="Batang"/>
      <family val="1"/>
    </font>
    <font>
      <sz val="11"/>
      <name val="Arial"/>
      <family val="2"/>
    </font>
    <font>
      <b/>
      <sz val="11"/>
      <color theme="1"/>
      <name val="Batang"/>
      <family val="1"/>
    </font>
    <font>
      <b/>
      <sz val="22"/>
      <color indexed="9"/>
      <name val="Batang"/>
      <family val="1"/>
    </font>
    <font>
      <sz val="10"/>
      <color indexed="10"/>
      <name val="Calibri"/>
      <family val="2"/>
    </font>
    <font>
      <sz val="10"/>
      <color rgb="FFFF0000"/>
      <name val="Batang"/>
      <family val="1"/>
    </font>
    <font>
      <sz val="12"/>
      <color indexed="10"/>
      <name val="Batang"/>
      <family val="1"/>
    </font>
    <font>
      <b/>
      <sz val="10"/>
      <color indexed="10"/>
      <name val="Batang"/>
      <family val="1"/>
    </font>
    <font>
      <b/>
      <sz val="10"/>
      <color rgb="FFFF0000"/>
      <name val="Batang"/>
      <family val="1"/>
    </font>
    <font>
      <i/>
      <sz val="11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Batang"/>
    </font>
    <font>
      <sz val="8"/>
      <name val="Batang"/>
    </font>
    <font>
      <sz val="9"/>
      <name val="Batang"/>
    </font>
    <font>
      <b/>
      <sz val="11"/>
      <name val="Batang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6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1E73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3F2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horizontal="center"/>
    </xf>
    <xf numFmtId="0" fontId="5" fillId="0" borderId="0" xfId="1" applyFont="1"/>
    <xf numFmtId="0" fontId="1" fillId="0" borderId="0" xfId="1" applyBorder="1"/>
    <xf numFmtId="0" fontId="6" fillId="0" borderId="0" xfId="1" applyFont="1"/>
    <xf numFmtId="0" fontId="1" fillId="0" borderId="0" xfId="1" applyFont="1"/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0" applyFont="1"/>
    <xf numFmtId="0" fontId="11" fillId="0" borderId="0" xfId="1" applyFont="1"/>
    <xf numFmtId="0" fontId="11" fillId="0" borderId="0" xfId="1" applyFont="1" applyBorder="1"/>
    <xf numFmtId="0" fontId="12" fillId="0" borderId="0" xfId="0" applyFont="1"/>
    <xf numFmtId="0" fontId="1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1" applyFont="1"/>
    <xf numFmtId="0" fontId="15" fillId="0" borderId="0" xfId="0" applyFont="1"/>
    <xf numFmtId="0" fontId="17" fillId="0" borderId="0" xfId="0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16" fontId="0" fillId="0" borderId="0" xfId="0" applyNumberFormat="1"/>
    <xf numFmtId="0" fontId="1" fillId="0" borderId="0" xfId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21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25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/>
    <xf numFmtId="0" fontId="25" fillId="0" borderId="0" xfId="0" applyFont="1" applyBorder="1"/>
    <xf numFmtId="0" fontId="25" fillId="0" borderId="0" xfId="1" applyFont="1" applyFill="1" applyBorder="1" applyAlignment="1">
      <alignment horizontal="left"/>
    </xf>
    <xf numFmtId="0" fontId="6" fillId="0" borderId="0" xfId="1" applyFont="1" applyFill="1" applyBorder="1"/>
    <xf numFmtId="0" fontId="25" fillId="0" borderId="0" xfId="1" applyFont="1" applyBorder="1" applyAlignment="1">
      <alignment horizontal="left"/>
    </xf>
    <xf numFmtId="0" fontId="6" fillId="0" borderId="0" xfId="1" applyFont="1" applyBorder="1"/>
    <xf numFmtId="0" fontId="24" fillId="0" borderId="0" xfId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31" fillId="0" borderId="19" xfId="1" applyFont="1" applyFill="1" applyBorder="1" applyAlignment="1">
      <alignment horizontal="center" vertical="center"/>
    </xf>
    <xf numFmtId="0" fontId="32" fillId="0" borderId="19" xfId="1" applyFont="1" applyBorder="1" applyAlignment="1">
      <alignment horizontal="center"/>
    </xf>
    <xf numFmtId="0" fontId="9" fillId="5" borderId="13" xfId="0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vertical="center"/>
    </xf>
    <xf numFmtId="0" fontId="16" fillId="8" borderId="14" xfId="1" applyFont="1" applyFill="1" applyBorder="1" applyAlignment="1">
      <alignment horizontal="center" vertical="center"/>
    </xf>
    <xf numFmtId="0" fontId="23" fillId="10" borderId="14" xfId="0" applyFont="1" applyFill="1" applyBorder="1" applyAlignment="1">
      <alignment horizontal="center" vertical="center"/>
    </xf>
    <xf numFmtId="0" fontId="9" fillId="12" borderId="14" xfId="1" applyFont="1" applyFill="1" applyBorder="1" applyAlignment="1">
      <alignment horizontal="center" vertical="center"/>
    </xf>
    <xf numFmtId="0" fontId="26" fillId="13" borderId="9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0" fontId="26" fillId="13" borderId="10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14" borderId="14" xfId="1" applyFon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/>
    </xf>
    <xf numFmtId="0" fontId="6" fillId="8" borderId="3" xfId="1" applyFont="1" applyFill="1" applyBorder="1" applyAlignment="1">
      <alignment horizontal="left" vertical="center"/>
    </xf>
    <xf numFmtId="0" fontId="6" fillId="8" borderId="5" xfId="1" applyFont="1" applyFill="1" applyBorder="1" applyAlignment="1">
      <alignment horizontal="center" vertical="center"/>
    </xf>
    <xf numFmtId="0" fontId="6" fillId="8" borderId="6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left" vertical="center"/>
    </xf>
    <xf numFmtId="0" fontId="22" fillId="11" borderId="2" xfId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9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/>
    </xf>
    <xf numFmtId="0" fontId="6" fillId="15" borderId="3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9" fillId="15" borderId="14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38" fillId="8" borderId="1" xfId="1" applyFont="1" applyFill="1" applyBorder="1" applyAlignment="1">
      <alignment horizontal="center" vertical="center"/>
    </xf>
    <xf numFmtId="0" fontId="38" fillId="6" borderId="1" xfId="1" applyFont="1" applyFill="1" applyBorder="1" applyAlignment="1">
      <alignment horizontal="center" vertical="center"/>
    </xf>
    <xf numFmtId="0" fontId="6" fillId="12" borderId="2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37" fillId="8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/>
    </xf>
    <xf numFmtId="0" fontId="6" fillId="16" borderId="1" xfId="1" applyFont="1" applyFill="1" applyBorder="1" applyAlignment="1">
      <alignment horizontal="center" vertical="center"/>
    </xf>
    <xf numFmtId="0" fontId="6" fillId="16" borderId="2" xfId="1" applyFont="1" applyFill="1" applyBorder="1" applyAlignment="1">
      <alignment horizontal="center" vertical="center"/>
    </xf>
    <xf numFmtId="0" fontId="6" fillId="16" borderId="3" xfId="1" applyFont="1" applyFill="1" applyBorder="1" applyAlignment="1">
      <alignment horizontal="center" vertical="center"/>
    </xf>
    <xf numFmtId="0" fontId="39" fillId="16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0" borderId="3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164" fontId="25" fillId="9" borderId="9" xfId="0" applyNumberFormat="1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/>
    </xf>
    <xf numFmtId="164" fontId="25" fillId="9" borderId="1" xfId="0" applyNumberFormat="1" applyFont="1" applyFill="1" applyBorder="1" applyAlignment="1">
      <alignment horizontal="center" vertical="center"/>
    </xf>
    <xf numFmtId="164" fontId="25" fillId="9" borderId="2" xfId="0" applyNumberFormat="1" applyFont="1" applyFill="1" applyBorder="1" applyAlignment="1">
      <alignment horizontal="center" vertical="center"/>
    </xf>
    <xf numFmtId="164" fontId="25" fillId="9" borderId="3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164" fontId="25" fillId="6" borderId="1" xfId="0" applyNumberFormat="1" applyFont="1" applyFill="1" applyBorder="1" applyAlignment="1">
      <alignment horizontal="center" vertical="center"/>
    </xf>
    <xf numFmtId="164" fontId="25" fillId="6" borderId="2" xfId="0" applyNumberFormat="1" applyFont="1" applyFill="1" applyBorder="1" applyAlignment="1">
      <alignment horizontal="center" vertical="center"/>
    </xf>
    <xf numFmtId="164" fontId="25" fillId="6" borderId="3" xfId="0" applyNumberFormat="1" applyFont="1" applyFill="1" applyBorder="1" applyAlignment="1">
      <alignment horizontal="center" vertical="center"/>
    </xf>
    <xf numFmtId="165" fontId="25" fillId="6" borderId="1" xfId="0" applyNumberFormat="1" applyFont="1" applyFill="1" applyBorder="1" applyAlignment="1">
      <alignment horizontal="center" vertical="center"/>
    </xf>
    <xf numFmtId="165" fontId="25" fillId="6" borderId="2" xfId="0" applyNumberFormat="1" applyFont="1" applyFill="1" applyBorder="1" applyAlignment="1">
      <alignment horizontal="center" vertical="center"/>
    </xf>
    <xf numFmtId="165" fontId="25" fillId="6" borderId="3" xfId="0" applyNumberFormat="1" applyFont="1" applyFill="1" applyBorder="1" applyAlignment="1">
      <alignment horizontal="center" vertical="center"/>
    </xf>
    <xf numFmtId="164" fontId="25" fillId="5" borderId="9" xfId="0" applyNumberFormat="1" applyFont="1" applyFill="1" applyBorder="1" applyAlignment="1">
      <alignment horizontal="center" vertical="center"/>
    </xf>
    <xf numFmtId="164" fontId="25" fillId="5" borderId="12" xfId="0" applyNumberFormat="1" applyFont="1" applyFill="1" applyBorder="1" applyAlignment="1">
      <alignment horizontal="center" vertical="center"/>
    </xf>
    <xf numFmtId="164" fontId="25" fillId="5" borderId="8" xfId="0" applyNumberFormat="1" applyFont="1" applyFill="1" applyBorder="1" applyAlignment="1">
      <alignment horizontal="center" vertical="center"/>
    </xf>
    <xf numFmtId="165" fontId="25" fillId="6" borderId="7" xfId="0" applyNumberFormat="1" applyFont="1" applyFill="1" applyBorder="1" applyAlignment="1">
      <alignment horizontal="center" vertical="center"/>
    </xf>
    <xf numFmtId="165" fontId="25" fillId="6" borderId="4" xfId="0" applyNumberFormat="1" applyFont="1" applyFill="1" applyBorder="1" applyAlignment="1">
      <alignment horizontal="center" vertical="center"/>
    </xf>
    <xf numFmtId="165" fontId="25" fillId="6" borderId="11" xfId="0" applyNumberFormat="1" applyFont="1" applyFill="1" applyBorder="1" applyAlignment="1">
      <alignment horizontal="center" vertical="center"/>
    </xf>
    <xf numFmtId="49" fontId="9" fillId="5" borderId="15" xfId="1" applyNumberFormat="1" applyFont="1" applyFill="1" applyBorder="1" applyAlignment="1">
      <alignment horizontal="center" vertical="center" wrapText="1"/>
    </xf>
    <xf numFmtId="49" fontId="9" fillId="5" borderId="16" xfId="1" applyNumberFormat="1" applyFont="1" applyFill="1" applyBorder="1" applyAlignment="1">
      <alignment horizontal="center" vertical="center" wrapText="1"/>
    </xf>
    <xf numFmtId="49" fontId="9" fillId="5" borderId="17" xfId="1" applyNumberFormat="1" applyFont="1" applyFill="1" applyBorder="1" applyAlignment="1">
      <alignment horizontal="center" vertical="center" wrapText="1"/>
    </xf>
    <xf numFmtId="164" fontId="25" fillId="6" borderId="9" xfId="0" applyNumberFormat="1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49" fontId="25" fillId="11" borderId="7" xfId="0" applyNumberFormat="1" applyFont="1" applyFill="1" applyBorder="1" applyAlignment="1">
      <alignment horizontal="center" vertical="center" wrapText="1"/>
    </xf>
    <xf numFmtId="49" fontId="25" fillId="11" borderId="4" xfId="0" applyNumberFormat="1" applyFont="1" applyFill="1" applyBorder="1" applyAlignment="1">
      <alignment horizontal="center" vertical="center" wrapText="1"/>
    </xf>
    <xf numFmtId="49" fontId="25" fillId="11" borderId="11" xfId="0" applyNumberFormat="1" applyFont="1" applyFill="1" applyBorder="1" applyAlignment="1">
      <alignment horizontal="center" vertical="center" wrapText="1"/>
    </xf>
    <xf numFmtId="164" fontId="25" fillId="5" borderId="7" xfId="0" applyNumberFormat="1" applyFont="1" applyFill="1" applyBorder="1" applyAlignment="1">
      <alignment horizontal="center" vertical="center"/>
    </xf>
    <xf numFmtId="164" fontId="25" fillId="5" borderId="4" xfId="0" applyNumberFormat="1" applyFont="1" applyFill="1" applyBorder="1" applyAlignment="1">
      <alignment horizontal="center" vertical="center"/>
    </xf>
    <xf numFmtId="164" fontId="25" fillId="5" borderId="11" xfId="0" applyNumberFormat="1" applyFont="1" applyFill="1" applyBorder="1" applyAlignment="1">
      <alignment horizontal="center" vertical="center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25" fillId="13" borderId="2" xfId="0" applyFont="1" applyFill="1" applyBorder="1" applyAlignment="1">
      <alignment vertical="center"/>
    </xf>
    <xf numFmtId="0" fontId="25" fillId="13" borderId="3" xfId="0" applyFont="1" applyFill="1" applyBorder="1" applyAlignment="1">
      <alignment vertical="center"/>
    </xf>
    <xf numFmtId="165" fontId="40" fillId="15" borderId="9" xfId="0" applyNumberFormat="1" applyFont="1" applyFill="1" applyBorder="1" applyAlignment="1">
      <alignment horizontal="center" vertical="center"/>
    </xf>
    <xf numFmtId="165" fontId="40" fillId="15" borderId="12" xfId="0" applyNumberFormat="1" applyFont="1" applyFill="1" applyBorder="1" applyAlignment="1">
      <alignment horizontal="center" vertical="center"/>
    </xf>
    <xf numFmtId="165" fontId="40" fillId="15" borderId="8" xfId="0" applyNumberFormat="1" applyFont="1" applyFill="1" applyBorder="1" applyAlignment="1">
      <alignment horizontal="center" vertical="center"/>
    </xf>
    <xf numFmtId="165" fontId="25" fillId="5" borderId="15" xfId="0" applyNumberFormat="1" applyFont="1" applyFill="1" applyBorder="1" applyAlignment="1">
      <alignment horizontal="center" vertical="center"/>
    </xf>
    <xf numFmtId="165" fontId="25" fillId="5" borderId="16" xfId="0" applyNumberFormat="1" applyFont="1" applyFill="1" applyBorder="1" applyAlignment="1">
      <alignment horizontal="center" vertical="center"/>
    </xf>
    <xf numFmtId="165" fontId="25" fillId="5" borderId="17" xfId="0" applyNumberFormat="1" applyFont="1" applyFill="1" applyBorder="1" applyAlignment="1">
      <alignment horizontal="center" vertical="center"/>
    </xf>
    <xf numFmtId="0" fontId="27" fillId="3" borderId="20" xfId="1" applyFont="1" applyFill="1" applyBorder="1" applyAlignment="1">
      <alignment horizontal="center" vertical="center" wrapText="1"/>
    </xf>
    <xf numFmtId="0" fontId="27" fillId="3" borderId="21" xfId="1" applyFont="1" applyFill="1" applyBorder="1" applyAlignment="1">
      <alignment horizontal="center" vertical="center" wrapText="1"/>
    </xf>
    <xf numFmtId="0" fontId="27" fillId="3" borderId="22" xfId="1" applyFont="1" applyFill="1" applyBorder="1" applyAlignment="1">
      <alignment horizontal="center" vertical="center" wrapText="1"/>
    </xf>
    <xf numFmtId="0" fontId="27" fillId="3" borderId="18" xfId="1" applyFont="1" applyFill="1" applyBorder="1" applyAlignment="1">
      <alignment horizontal="center" vertical="center" wrapText="1"/>
    </xf>
    <xf numFmtId="0" fontId="27" fillId="3" borderId="19" xfId="1" applyFont="1" applyFill="1" applyBorder="1" applyAlignment="1">
      <alignment horizontal="center" vertical="center" wrapText="1"/>
    </xf>
    <xf numFmtId="0" fontId="27" fillId="3" borderId="0" xfId="1" applyFont="1" applyFill="1" applyBorder="1" applyAlignment="1">
      <alignment horizontal="center" vertical="center" wrapText="1"/>
    </xf>
    <xf numFmtId="0" fontId="27" fillId="3" borderId="23" xfId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vertical="center"/>
    </xf>
    <xf numFmtId="0" fontId="25" fillId="13" borderId="6" xfId="0" applyFont="1" applyFill="1" applyBorder="1" applyAlignment="1">
      <alignment vertical="center"/>
    </xf>
    <xf numFmtId="0" fontId="25" fillId="13" borderId="12" xfId="0" applyFont="1" applyFill="1" applyBorder="1" applyAlignment="1">
      <alignment vertical="center"/>
    </xf>
    <xf numFmtId="0" fontId="25" fillId="13" borderId="8" xfId="0" applyFont="1" applyFill="1" applyBorder="1" applyAlignment="1">
      <alignment vertical="center"/>
    </xf>
    <xf numFmtId="164" fontId="41" fillId="15" borderId="1" xfId="0" applyNumberFormat="1" applyFont="1" applyFill="1" applyBorder="1" applyAlignment="1">
      <alignment horizontal="center" vertical="center"/>
    </xf>
    <xf numFmtId="164" fontId="41" fillId="15" borderId="2" xfId="0" applyNumberFormat="1" applyFont="1" applyFill="1" applyBorder="1" applyAlignment="1">
      <alignment horizontal="center" vertical="center"/>
    </xf>
    <xf numFmtId="164" fontId="41" fillId="15" borderId="3" xfId="0" applyNumberFormat="1" applyFont="1" applyFill="1" applyBorder="1" applyAlignment="1">
      <alignment horizontal="center" vertical="center"/>
    </xf>
    <xf numFmtId="164" fontId="25" fillId="12" borderId="1" xfId="0" applyNumberFormat="1" applyFont="1" applyFill="1" applyBorder="1" applyAlignment="1">
      <alignment horizontal="center" vertical="center"/>
    </xf>
    <xf numFmtId="164" fontId="35" fillId="12" borderId="2" xfId="0" applyNumberFormat="1" applyFont="1" applyFill="1" applyBorder="1" applyAlignment="1">
      <alignment horizontal="center" vertical="center"/>
    </xf>
    <xf numFmtId="164" fontId="35" fillId="12" borderId="3" xfId="0" applyNumberFormat="1" applyFont="1" applyFill="1" applyBorder="1" applyAlignment="1">
      <alignment horizontal="center" vertical="center"/>
    </xf>
    <xf numFmtId="15" fontId="25" fillId="12" borderId="15" xfId="0" applyNumberFormat="1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164" fontId="25" fillId="11" borderId="9" xfId="0" applyNumberFormat="1" applyFont="1" applyFill="1" applyBorder="1" applyAlignment="1">
      <alignment horizontal="center" vertical="center"/>
    </xf>
    <xf numFmtId="164" fontId="25" fillId="11" borderId="12" xfId="0" applyNumberFormat="1" applyFont="1" applyFill="1" applyBorder="1" applyAlignment="1">
      <alignment horizontal="center" vertical="center"/>
    </xf>
    <xf numFmtId="164" fontId="25" fillId="11" borderId="8" xfId="0" applyNumberFormat="1" applyFont="1" applyFill="1" applyBorder="1" applyAlignment="1">
      <alignment horizontal="center" vertical="center"/>
    </xf>
    <xf numFmtId="164" fontId="25" fillId="11" borderId="1" xfId="0" applyNumberFormat="1" applyFont="1" applyFill="1" applyBorder="1" applyAlignment="1">
      <alignment horizontal="center" vertical="center"/>
    </xf>
    <xf numFmtId="164" fontId="25" fillId="11" borderId="2" xfId="0" applyNumberFormat="1" applyFont="1" applyFill="1" applyBorder="1" applyAlignment="1">
      <alignment horizontal="center" vertical="center"/>
    </xf>
    <xf numFmtId="164" fontId="25" fillId="11" borderId="3" xfId="0" applyNumberFormat="1" applyFont="1" applyFill="1" applyBorder="1" applyAlignment="1">
      <alignment horizontal="center" vertical="center"/>
    </xf>
    <xf numFmtId="164" fontId="25" fillId="12" borderId="7" xfId="0" applyNumberFormat="1" applyFont="1" applyFill="1" applyBorder="1" applyAlignment="1">
      <alignment horizontal="center" vertical="center"/>
    </xf>
    <xf numFmtId="164" fontId="25" fillId="12" borderId="4" xfId="0" applyNumberFormat="1" applyFont="1" applyFill="1" applyBorder="1" applyAlignment="1">
      <alignment horizontal="center" vertical="center"/>
    </xf>
    <xf numFmtId="164" fontId="25" fillId="12" borderId="11" xfId="0" applyNumberFormat="1" applyFont="1" applyFill="1" applyBorder="1" applyAlignment="1">
      <alignment horizontal="center" vertical="center"/>
    </xf>
    <xf numFmtId="0" fontId="34" fillId="0" borderId="19" xfId="1" applyFont="1" applyFill="1" applyBorder="1" applyAlignment="1">
      <alignment horizontal="center" vertical="center"/>
    </xf>
    <xf numFmtId="165" fontId="25" fillId="9" borderId="10" xfId="0" applyNumberFormat="1" applyFont="1" applyFill="1" applyBorder="1" applyAlignment="1">
      <alignment horizontal="center" vertical="center"/>
    </xf>
    <xf numFmtId="165" fontId="25" fillId="9" borderId="5" xfId="0" applyNumberFormat="1" applyFont="1" applyFill="1" applyBorder="1" applyAlignment="1">
      <alignment horizontal="center" vertical="center"/>
    </xf>
    <xf numFmtId="165" fontId="25" fillId="9" borderId="6" xfId="0" applyNumberFormat="1" applyFont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22" fillId="11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3F2FF"/>
      <color rgb="FFCC00CC"/>
      <color rgb="FF41E739"/>
      <color rgb="FFFFCC00"/>
      <color rgb="FFFF6699"/>
      <color rgb="FF008000"/>
      <color rgb="FF9966FF"/>
      <color rgb="FF99CC00"/>
      <color rgb="FFCC3300"/>
      <color rgb="FF728E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571500</xdr:colOff>
      <xdr:row>7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33147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21" zoomScale="99" workbookViewId="0">
      <selection activeCell="H36" sqref="H36"/>
    </sheetView>
  </sheetViews>
  <sheetFormatPr defaultColWidth="6.140625" defaultRowHeight="15.75" customHeight="1"/>
  <cols>
    <col min="1" max="1" width="7.5703125" bestFit="1" customWidth="1"/>
    <col min="6" max="6" width="6" style="26" bestFit="1" customWidth="1"/>
    <col min="7" max="7" width="5.28515625" customWidth="1"/>
    <col min="8" max="8" width="10.42578125" customWidth="1"/>
    <col min="10" max="10" width="9" customWidth="1"/>
    <col min="11" max="11" width="2.7109375" customWidth="1"/>
    <col min="12" max="12" width="6" style="24" bestFit="1" customWidth="1"/>
    <col min="17" max="17" width="5.7109375" customWidth="1"/>
    <col min="22" max="22" width="9" bestFit="1" customWidth="1"/>
    <col min="24" max="24" width="7.140625" bestFit="1" customWidth="1"/>
  </cols>
  <sheetData>
    <row r="1" spans="1:23" ht="15.75" customHeight="1">
      <c r="A1" s="175" t="s">
        <v>32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R1" s="1"/>
      <c r="S1" s="1"/>
      <c r="T1" s="1"/>
      <c r="U1" s="4"/>
    </row>
    <row r="2" spans="1:23" ht="28.5" customHeight="1" thickBot="1">
      <c r="A2" s="178"/>
      <c r="B2" s="179"/>
      <c r="C2" s="179"/>
      <c r="D2" s="179"/>
      <c r="E2" s="179"/>
      <c r="F2" s="179"/>
      <c r="G2" s="180"/>
      <c r="H2" s="180"/>
      <c r="I2" s="180"/>
      <c r="J2" s="180"/>
      <c r="K2" s="180"/>
      <c r="L2" s="179"/>
      <c r="M2" s="180"/>
      <c r="N2" s="180"/>
      <c r="O2" s="180"/>
      <c r="P2" s="180"/>
      <c r="Q2" s="181"/>
      <c r="R2" s="1"/>
      <c r="S2" s="1"/>
      <c r="T2" s="1"/>
      <c r="U2" s="4"/>
    </row>
    <row r="3" spans="1:23" ht="15.75" customHeight="1" thickBot="1">
      <c r="A3" s="153" t="s">
        <v>33</v>
      </c>
      <c r="B3" s="165"/>
      <c r="C3" s="165"/>
      <c r="D3" s="165"/>
      <c r="E3" s="166"/>
      <c r="F3" s="63"/>
      <c r="G3" s="182" t="s">
        <v>5</v>
      </c>
      <c r="H3" s="183"/>
      <c r="I3" s="183"/>
      <c r="J3" s="183"/>
      <c r="K3" s="184"/>
      <c r="L3" s="65"/>
      <c r="M3" s="153" t="s">
        <v>39</v>
      </c>
      <c r="N3" s="165"/>
      <c r="O3" s="165"/>
      <c r="P3" s="165"/>
      <c r="Q3" s="166"/>
      <c r="R3" s="1"/>
      <c r="S3" s="1"/>
      <c r="T3" s="1"/>
      <c r="U3" s="4"/>
    </row>
    <row r="4" spans="1:23" ht="15.75" customHeight="1">
      <c r="A4" s="7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63"/>
      <c r="G4" s="85" t="s">
        <v>6</v>
      </c>
      <c r="H4" s="187" t="s">
        <v>75</v>
      </c>
      <c r="I4" s="187"/>
      <c r="J4" s="187"/>
      <c r="K4" s="188"/>
      <c r="L4" s="66"/>
      <c r="M4" s="11" t="s">
        <v>0</v>
      </c>
      <c r="N4" s="12" t="s">
        <v>1</v>
      </c>
      <c r="O4" s="12" t="s">
        <v>2</v>
      </c>
      <c r="P4" s="12" t="s">
        <v>3</v>
      </c>
      <c r="Q4" s="10" t="s">
        <v>4</v>
      </c>
      <c r="R4" s="1"/>
      <c r="S4" s="1"/>
      <c r="T4" s="1"/>
      <c r="U4" s="4"/>
    </row>
    <row r="5" spans="1:23" ht="15.75" customHeight="1">
      <c r="A5" s="33">
        <v>1</v>
      </c>
      <c r="B5" s="34">
        <v>2</v>
      </c>
      <c r="C5" s="34">
        <v>3</v>
      </c>
      <c r="D5" s="34">
        <v>4</v>
      </c>
      <c r="E5" s="35">
        <v>5</v>
      </c>
      <c r="F5" s="63"/>
      <c r="G5" s="86" t="s">
        <v>7</v>
      </c>
      <c r="H5" s="167" t="s">
        <v>86</v>
      </c>
      <c r="I5" s="167"/>
      <c r="J5" s="167"/>
      <c r="K5" s="168"/>
      <c r="L5" s="67"/>
      <c r="M5" s="42"/>
      <c r="N5" s="40"/>
      <c r="O5" s="103" t="s">
        <v>62</v>
      </c>
      <c r="P5" s="103" t="s">
        <v>84</v>
      </c>
      <c r="Q5" s="102" t="s">
        <v>83</v>
      </c>
      <c r="R5" s="1"/>
      <c r="S5" s="1"/>
      <c r="T5" s="1"/>
      <c r="U5" s="4"/>
    </row>
    <row r="6" spans="1:23" ht="15.75" customHeight="1">
      <c r="A6" s="33">
        <v>8</v>
      </c>
      <c r="B6" s="34">
        <v>9</v>
      </c>
      <c r="C6" s="34">
        <v>10</v>
      </c>
      <c r="D6" s="34">
        <v>11</v>
      </c>
      <c r="E6" s="35">
        <v>12</v>
      </c>
      <c r="F6" s="63"/>
      <c r="G6" s="86" t="s">
        <v>8</v>
      </c>
      <c r="H6" s="167" t="s">
        <v>87</v>
      </c>
      <c r="I6" s="167"/>
      <c r="J6" s="167"/>
      <c r="K6" s="168"/>
      <c r="L6" s="67">
        <v>18</v>
      </c>
      <c r="M6" s="47">
        <v>6</v>
      </c>
      <c r="N6" s="40">
        <v>7</v>
      </c>
      <c r="O6" s="46">
        <v>8</v>
      </c>
      <c r="P6" s="40">
        <v>9</v>
      </c>
      <c r="Q6" s="41">
        <v>10</v>
      </c>
      <c r="R6" s="1"/>
      <c r="S6" s="1"/>
      <c r="T6" s="1"/>
      <c r="U6" s="4"/>
    </row>
    <row r="7" spans="1:23" ht="15.75" customHeight="1" thickBot="1">
      <c r="A7" s="33">
        <v>15</v>
      </c>
      <c r="B7" s="34">
        <v>16</v>
      </c>
      <c r="C7" s="34">
        <v>17</v>
      </c>
      <c r="D7" s="34">
        <v>18</v>
      </c>
      <c r="E7" s="35">
        <v>19</v>
      </c>
      <c r="F7" s="63"/>
      <c r="G7" s="87" t="s">
        <v>9</v>
      </c>
      <c r="H7" s="185" t="s">
        <v>92</v>
      </c>
      <c r="I7" s="185"/>
      <c r="J7" s="185"/>
      <c r="K7" s="186"/>
      <c r="L7" s="67"/>
      <c r="M7" s="91">
        <v>13</v>
      </c>
      <c r="N7" s="40">
        <v>14</v>
      </c>
      <c r="O7" s="46">
        <v>15</v>
      </c>
      <c r="P7" s="40">
        <v>16</v>
      </c>
      <c r="Q7" s="41">
        <v>17</v>
      </c>
      <c r="R7" s="1"/>
      <c r="S7" s="1"/>
      <c r="T7" s="1"/>
      <c r="U7" s="4"/>
    </row>
    <row r="8" spans="1:23" ht="15.75" customHeight="1" thickBot="1">
      <c r="A8" s="33">
        <v>22</v>
      </c>
      <c r="B8" s="34">
        <v>23</v>
      </c>
      <c r="C8" s="34">
        <v>24</v>
      </c>
      <c r="D8" s="34">
        <v>25</v>
      </c>
      <c r="E8" s="35">
        <v>26</v>
      </c>
      <c r="F8" s="63"/>
      <c r="G8" s="50"/>
      <c r="H8" s="18"/>
      <c r="I8" s="18"/>
      <c r="J8" s="18"/>
      <c r="K8" s="51"/>
      <c r="L8" s="120">
        <f>18*375</f>
        <v>6750</v>
      </c>
      <c r="M8" s="107" t="s">
        <v>61</v>
      </c>
      <c r="N8" s="40">
        <v>21</v>
      </c>
      <c r="O8" s="46">
        <v>22</v>
      </c>
      <c r="P8" s="40">
        <v>23</v>
      </c>
      <c r="Q8" s="103" t="s">
        <v>95</v>
      </c>
      <c r="R8" s="1"/>
      <c r="S8" s="1"/>
      <c r="T8" s="1"/>
      <c r="U8" s="4"/>
      <c r="V8" t="s">
        <v>100</v>
      </c>
      <c r="W8">
        <f>1+1+1+1</f>
        <v>4</v>
      </c>
    </row>
    <row r="9" spans="1:23" ht="15.75" customHeight="1" thickBot="1">
      <c r="A9" s="36">
        <v>29</v>
      </c>
      <c r="B9" s="37">
        <v>30</v>
      </c>
      <c r="C9" s="37">
        <v>31</v>
      </c>
      <c r="D9" s="37"/>
      <c r="E9" s="38"/>
      <c r="F9" s="63"/>
      <c r="G9" s="50"/>
      <c r="H9" s="172" t="s">
        <v>99</v>
      </c>
      <c r="I9" s="173"/>
      <c r="J9" s="174"/>
      <c r="K9" s="19"/>
      <c r="L9" s="68"/>
      <c r="M9" s="43">
        <v>27</v>
      </c>
      <c r="N9" s="44">
        <v>28</v>
      </c>
      <c r="O9" s="44">
        <v>29</v>
      </c>
      <c r="P9" s="44">
        <v>30</v>
      </c>
      <c r="Q9" s="45">
        <v>31</v>
      </c>
      <c r="R9" s="1"/>
      <c r="S9" s="1"/>
      <c r="T9" s="1"/>
      <c r="U9" s="4"/>
      <c r="V9" t="s">
        <v>101</v>
      </c>
      <c r="W9">
        <f>1+1</f>
        <v>2</v>
      </c>
    </row>
    <row r="10" spans="1:23" ht="15.75" customHeight="1" thickBot="1">
      <c r="A10" s="153" t="s">
        <v>34</v>
      </c>
      <c r="B10" s="165"/>
      <c r="C10" s="165"/>
      <c r="D10" s="165"/>
      <c r="E10" s="166"/>
      <c r="F10" s="63"/>
      <c r="G10" s="50"/>
      <c r="H10" s="169" t="s">
        <v>88</v>
      </c>
      <c r="I10" s="170"/>
      <c r="J10" s="171"/>
      <c r="K10" s="19"/>
      <c r="L10" s="69"/>
      <c r="M10" s="153" t="s">
        <v>40</v>
      </c>
      <c r="N10" s="154"/>
      <c r="O10" s="154"/>
      <c r="P10" s="154"/>
      <c r="Q10" s="155"/>
      <c r="R10" s="1"/>
      <c r="S10" s="1"/>
      <c r="T10" s="5"/>
      <c r="U10" s="4"/>
      <c r="V10" t="s">
        <v>102</v>
      </c>
      <c r="W10">
        <f>3+2+1+1</f>
        <v>7</v>
      </c>
    </row>
    <row r="11" spans="1:23" ht="15.75" customHeight="1">
      <c r="A11" s="11" t="s">
        <v>0</v>
      </c>
      <c r="B11" s="12" t="s">
        <v>1</v>
      </c>
      <c r="C11" s="12" t="s">
        <v>2</v>
      </c>
      <c r="D11" s="12" t="s">
        <v>3</v>
      </c>
      <c r="E11" s="10" t="s">
        <v>4</v>
      </c>
      <c r="F11" s="63"/>
      <c r="G11" s="50"/>
      <c r="H11" s="189" t="s">
        <v>90</v>
      </c>
      <c r="I11" s="190"/>
      <c r="J11" s="191"/>
      <c r="K11" s="19"/>
      <c r="L11" s="69"/>
      <c r="M11" s="7" t="s">
        <v>0</v>
      </c>
      <c r="N11" s="8" t="s">
        <v>1</v>
      </c>
      <c r="O11" s="8" t="s">
        <v>2</v>
      </c>
      <c r="P11" s="8" t="s">
        <v>3</v>
      </c>
      <c r="Q11" s="9" t="s">
        <v>4</v>
      </c>
      <c r="R11" s="1"/>
      <c r="S11" s="1"/>
      <c r="T11" s="1"/>
      <c r="U11" s="4"/>
      <c r="V11" t="s">
        <v>103</v>
      </c>
      <c r="W11">
        <f>12+20+18+17+13.5+18+17+21+22+13.5</f>
        <v>172</v>
      </c>
    </row>
    <row r="12" spans="1:23" ht="15.75" customHeight="1">
      <c r="A12" s="11"/>
      <c r="B12" s="12"/>
      <c r="C12" s="12"/>
      <c r="D12" s="12">
        <v>1</v>
      </c>
      <c r="E12" s="10">
        <v>2</v>
      </c>
      <c r="F12" s="63"/>
      <c r="G12" s="50"/>
      <c r="H12" s="192" t="s">
        <v>27</v>
      </c>
      <c r="I12" s="193"/>
      <c r="J12" s="194"/>
      <c r="K12" s="19"/>
      <c r="L12" s="69"/>
      <c r="M12" s="42"/>
      <c r="N12" s="40"/>
      <c r="O12" s="40"/>
      <c r="P12" s="40"/>
      <c r="Q12" s="39"/>
      <c r="R12" s="1"/>
      <c r="S12" s="1"/>
      <c r="T12" s="1"/>
      <c r="U12" s="4"/>
    </row>
    <row r="13" spans="1:23" ht="15.75" customHeight="1" thickBot="1">
      <c r="A13" s="42">
        <v>5</v>
      </c>
      <c r="B13" s="40">
        <v>6</v>
      </c>
      <c r="C13" s="40">
        <v>7</v>
      </c>
      <c r="D13" s="40">
        <v>8</v>
      </c>
      <c r="E13" s="98" t="s">
        <v>78</v>
      </c>
      <c r="F13" s="63">
        <v>12</v>
      </c>
      <c r="G13" s="50"/>
      <c r="H13" s="204" t="s">
        <v>89</v>
      </c>
      <c r="I13" s="205"/>
      <c r="J13" s="206"/>
      <c r="K13" s="19"/>
      <c r="L13" s="69"/>
      <c r="M13" s="42">
        <v>3</v>
      </c>
      <c r="N13" s="40">
        <v>4</v>
      </c>
      <c r="O13" s="40">
        <v>5</v>
      </c>
      <c r="P13" s="40">
        <v>6</v>
      </c>
      <c r="Q13" s="106" t="s">
        <v>96</v>
      </c>
      <c r="R13" s="1"/>
      <c r="S13" s="1"/>
      <c r="T13" s="1"/>
      <c r="U13" s="4"/>
    </row>
    <row r="14" spans="1:23" ht="15.75" customHeight="1" thickBot="1">
      <c r="A14" s="99" t="s">
        <v>81</v>
      </c>
      <c r="B14" s="100" t="s">
        <v>80</v>
      </c>
      <c r="C14" s="101" t="s">
        <v>79</v>
      </c>
      <c r="D14" s="97" t="s">
        <v>74</v>
      </c>
      <c r="E14" s="41">
        <v>16</v>
      </c>
      <c r="F14" s="63"/>
      <c r="G14" s="50"/>
      <c r="H14" s="195">
        <v>43971</v>
      </c>
      <c r="I14" s="196"/>
      <c r="J14" s="197"/>
      <c r="K14" s="19"/>
      <c r="L14" s="69">
        <v>17</v>
      </c>
      <c r="M14" s="42">
        <v>10</v>
      </c>
      <c r="N14" s="40">
        <v>11</v>
      </c>
      <c r="O14" s="40">
        <v>12</v>
      </c>
      <c r="P14" s="40">
        <v>13</v>
      </c>
      <c r="Q14" s="41">
        <v>14</v>
      </c>
      <c r="R14" s="1"/>
      <c r="S14" s="1"/>
      <c r="T14" s="1"/>
      <c r="U14" s="4"/>
    </row>
    <row r="15" spans="1:23" ht="15.75" customHeight="1">
      <c r="A15" s="42">
        <v>19</v>
      </c>
      <c r="B15" s="40">
        <v>20</v>
      </c>
      <c r="C15" s="40">
        <v>21</v>
      </c>
      <c r="D15" s="90">
        <v>22</v>
      </c>
      <c r="E15" s="41">
        <v>23</v>
      </c>
      <c r="F15" s="118">
        <f>375*12</f>
        <v>4500</v>
      </c>
      <c r="G15" s="52"/>
      <c r="H15" s="198" t="s">
        <v>25</v>
      </c>
      <c r="I15" s="199"/>
      <c r="J15" s="200"/>
      <c r="K15" s="19"/>
      <c r="L15" s="69"/>
      <c r="M15" s="106" t="s">
        <v>63</v>
      </c>
      <c r="N15" s="40">
        <v>18</v>
      </c>
      <c r="O15" s="40">
        <v>19</v>
      </c>
      <c r="P15" s="40">
        <v>20</v>
      </c>
      <c r="Q15" s="39">
        <v>21</v>
      </c>
      <c r="R15" s="1"/>
      <c r="S15" s="1"/>
      <c r="T15" s="1"/>
      <c r="U15" s="4"/>
      <c r="W15">
        <f>SUM(W8:W14)</f>
        <v>185</v>
      </c>
    </row>
    <row r="16" spans="1:23" ht="15.75" customHeight="1" thickBot="1">
      <c r="A16" s="42">
        <v>26</v>
      </c>
      <c r="B16" s="40">
        <v>27</v>
      </c>
      <c r="C16" s="40">
        <v>28</v>
      </c>
      <c r="D16" s="90">
        <v>29</v>
      </c>
      <c r="E16" s="41">
        <v>30</v>
      </c>
      <c r="F16" s="63"/>
      <c r="G16" s="50"/>
      <c r="H16" s="201">
        <v>43692</v>
      </c>
      <c r="I16" s="202"/>
      <c r="J16" s="203"/>
      <c r="K16" s="19"/>
      <c r="L16" s="121">
        <f>17*375</f>
        <v>6375</v>
      </c>
      <c r="M16" s="43">
        <v>24</v>
      </c>
      <c r="N16" s="44">
        <v>25</v>
      </c>
      <c r="O16" s="44">
        <v>26</v>
      </c>
      <c r="P16" s="106" t="s">
        <v>52</v>
      </c>
      <c r="Q16" s="45">
        <v>28</v>
      </c>
      <c r="R16" s="1"/>
      <c r="S16" s="1"/>
      <c r="T16" s="1"/>
      <c r="U16" s="4"/>
    </row>
    <row r="17" spans="1:24" ht="15.75" customHeight="1" thickBot="1">
      <c r="A17" s="153" t="s">
        <v>35</v>
      </c>
      <c r="B17" s="154"/>
      <c r="C17" s="154"/>
      <c r="D17" s="154"/>
      <c r="E17" s="155"/>
      <c r="F17" s="63"/>
      <c r="G17" s="50"/>
      <c r="H17" s="159" t="s">
        <v>91</v>
      </c>
      <c r="I17" s="160"/>
      <c r="J17" s="161"/>
      <c r="K17" s="19"/>
      <c r="L17" s="69"/>
      <c r="M17" s="153" t="s">
        <v>41</v>
      </c>
      <c r="N17" s="154"/>
      <c r="O17" s="154"/>
      <c r="P17" s="154"/>
      <c r="Q17" s="155"/>
      <c r="R17" s="1"/>
      <c r="S17" s="1"/>
      <c r="T17" s="1"/>
      <c r="U17" s="4"/>
    </row>
    <row r="18" spans="1:24" ht="15.75" customHeight="1" thickBot="1">
      <c r="A18" s="11" t="s">
        <v>0</v>
      </c>
      <c r="B18" s="12" t="s">
        <v>1</v>
      </c>
      <c r="C18" s="12" t="s">
        <v>2</v>
      </c>
      <c r="D18" s="12" t="s">
        <v>3</v>
      </c>
      <c r="E18" s="10" t="s">
        <v>4</v>
      </c>
      <c r="F18" s="63"/>
      <c r="G18" s="50"/>
      <c r="H18" s="132" t="s">
        <v>10</v>
      </c>
      <c r="I18" s="133"/>
      <c r="J18" s="134"/>
      <c r="K18" s="20"/>
      <c r="L18" s="69"/>
      <c r="M18" s="7" t="s">
        <v>0</v>
      </c>
      <c r="N18" s="8" t="s">
        <v>1</v>
      </c>
      <c r="O18" s="8" t="s">
        <v>2</v>
      </c>
      <c r="P18" s="8" t="s">
        <v>3</v>
      </c>
      <c r="Q18" s="9" t="s">
        <v>4</v>
      </c>
      <c r="R18" s="1"/>
      <c r="S18" s="1"/>
      <c r="T18" s="1"/>
      <c r="U18" s="4"/>
    </row>
    <row r="19" spans="1:24" ht="15.75" customHeight="1">
      <c r="A19" s="92" t="s">
        <v>45</v>
      </c>
      <c r="B19" s="34">
        <v>3</v>
      </c>
      <c r="C19" s="34">
        <v>4</v>
      </c>
      <c r="D19" s="34">
        <v>5</v>
      </c>
      <c r="E19" s="35">
        <v>6</v>
      </c>
      <c r="F19" s="63"/>
      <c r="G19" s="50"/>
      <c r="H19" s="147">
        <v>43686</v>
      </c>
      <c r="I19" s="148"/>
      <c r="J19" s="149"/>
      <c r="K19" s="19"/>
      <c r="L19" s="69"/>
      <c r="M19" s="42">
        <v>2</v>
      </c>
      <c r="N19" s="34">
        <v>3</v>
      </c>
      <c r="O19" s="34">
        <v>4</v>
      </c>
      <c r="P19" s="34">
        <v>5</v>
      </c>
      <c r="Q19" s="35">
        <v>6</v>
      </c>
      <c r="R19" s="2"/>
      <c r="S19" s="1"/>
      <c r="T19" s="1"/>
      <c r="U19" s="4"/>
    </row>
    <row r="20" spans="1:24" ht="15.75" customHeight="1" thickBot="1">
      <c r="A20" s="33">
        <v>9</v>
      </c>
      <c r="B20" s="34">
        <v>10</v>
      </c>
      <c r="C20" s="34">
        <v>11</v>
      </c>
      <c r="D20" s="34">
        <v>12</v>
      </c>
      <c r="E20" s="35">
        <v>13</v>
      </c>
      <c r="F20" s="63">
        <v>20</v>
      </c>
      <c r="G20" s="50"/>
      <c r="H20" s="162">
        <v>43972</v>
      </c>
      <c r="I20" s="163"/>
      <c r="J20" s="164"/>
      <c r="K20" s="51"/>
      <c r="L20" s="69"/>
      <c r="M20" s="33">
        <v>9</v>
      </c>
      <c r="N20" s="34">
        <v>10</v>
      </c>
      <c r="O20" s="34">
        <v>11</v>
      </c>
      <c r="P20" s="34">
        <v>12</v>
      </c>
      <c r="Q20" s="102" t="s">
        <v>82</v>
      </c>
      <c r="R20" s="1"/>
      <c r="S20" s="1"/>
      <c r="T20" s="1"/>
      <c r="U20" s="4"/>
    </row>
    <row r="21" spans="1:24" ht="15.75" customHeight="1" thickBot="1">
      <c r="A21" s="33">
        <v>16</v>
      </c>
      <c r="B21" s="34">
        <v>17</v>
      </c>
      <c r="C21" s="34">
        <v>18</v>
      </c>
      <c r="D21" s="34">
        <v>19</v>
      </c>
      <c r="E21" s="35">
        <v>20</v>
      </c>
      <c r="F21" s="63"/>
      <c r="G21" s="50"/>
      <c r="H21" s="135" t="s">
        <v>18</v>
      </c>
      <c r="I21" s="136"/>
      <c r="J21" s="137"/>
      <c r="K21" s="51"/>
      <c r="L21" s="68">
        <v>21</v>
      </c>
      <c r="M21" s="114">
        <v>16</v>
      </c>
      <c r="N21" s="115">
        <v>17</v>
      </c>
      <c r="O21" s="115">
        <v>18</v>
      </c>
      <c r="P21" s="115">
        <v>19</v>
      </c>
      <c r="Q21" s="116">
        <v>20</v>
      </c>
      <c r="R21" s="4"/>
      <c r="S21" s="1"/>
      <c r="T21" s="1"/>
      <c r="U21" s="4"/>
    </row>
    <row r="22" spans="1:24" ht="15.75" customHeight="1">
      <c r="A22" s="33">
        <v>23</v>
      </c>
      <c r="B22" s="34">
        <v>24</v>
      </c>
      <c r="C22" s="34">
        <v>25</v>
      </c>
      <c r="D22" s="34">
        <v>26</v>
      </c>
      <c r="E22" s="35">
        <v>27</v>
      </c>
      <c r="F22" s="118">
        <f>375*20</f>
        <v>7500</v>
      </c>
      <c r="G22" s="50"/>
      <c r="H22" s="156" t="s">
        <v>71</v>
      </c>
      <c r="I22" s="157"/>
      <c r="J22" s="158"/>
      <c r="K22" s="51"/>
      <c r="L22" s="68"/>
      <c r="M22" s="114">
        <v>23</v>
      </c>
      <c r="N22" s="115">
        <v>24</v>
      </c>
      <c r="O22" s="115">
        <v>25</v>
      </c>
      <c r="P22" s="115">
        <v>26</v>
      </c>
      <c r="Q22" s="116">
        <v>27</v>
      </c>
      <c r="R22" s="4"/>
      <c r="S22" s="1"/>
      <c r="T22" s="1"/>
      <c r="U22" s="4"/>
    </row>
    <row r="23" spans="1:24" ht="15.75" customHeight="1" thickBot="1">
      <c r="A23" s="36">
        <v>30</v>
      </c>
      <c r="B23" s="37"/>
      <c r="C23" s="37"/>
      <c r="D23" s="37"/>
      <c r="E23" s="38"/>
      <c r="F23" s="63"/>
      <c r="G23" s="50"/>
      <c r="H23" s="141" t="s">
        <v>93</v>
      </c>
      <c r="I23" s="142"/>
      <c r="J23" s="143"/>
      <c r="K23" s="51"/>
      <c r="L23" s="122">
        <f>(9*375)+(420*12)</f>
        <v>8415</v>
      </c>
      <c r="M23" s="114">
        <v>30</v>
      </c>
      <c r="N23" s="115">
        <v>31</v>
      </c>
      <c r="O23" s="37"/>
      <c r="P23" s="37"/>
      <c r="Q23" s="38"/>
      <c r="R23" s="1"/>
      <c r="S23" s="1"/>
      <c r="T23" s="1"/>
      <c r="U23" s="4"/>
    </row>
    <row r="24" spans="1:24" s="17" customFormat="1" ht="15.75" customHeight="1" thickBot="1">
      <c r="A24" s="153" t="s">
        <v>36</v>
      </c>
      <c r="B24" s="154"/>
      <c r="C24" s="154"/>
      <c r="D24" s="154"/>
      <c r="E24" s="155"/>
      <c r="F24" s="63"/>
      <c r="G24" s="50"/>
      <c r="H24" s="144" t="s">
        <v>72</v>
      </c>
      <c r="I24" s="145"/>
      <c r="J24" s="146"/>
      <c r="K24" s="51"/>
      <c r="L24" s="68"/>
      <c r="M24" s="153" t="s">
        <v>42</v>
      </c>
      <c r="N24" s="154"/>
      <c r="O24" s="154"/>
      <c r="P24" s="154"/>
      <c r="Q24" s="155"/>
      <c r="R24" s="15"/>
      <c r="S24" s="15"/>
      <c r="T24" s="15"/>
      <c r="U24" s="16"/>
    </row>
    <row r="25" spans="1:24" ht="15.75" customHeight="1" thickBot="1">
      <c r="A25" s="11" t="s">
        <v>0</v>
      </c>
      <c r="B25" s="12" t="s">
        <v>1</v>
      </c>
      <c r="C25" s="12" t="s">
        <v>2</v>
      </c>
      <c r="D25" s="12" t="s">
        <v>3</v>
      </c>
      <c r="E25" s="10" t="s">
        <v>4</v>
      </c>
      <c r="F25" s="63"/>
      <c r="G25" s="21"/>
      <c r="H25" s="150" t="s">
        <v>73</v>
      </c>
      <c r="I25" s="151"/>
      <c r="J25" s="152"/>
      <c r="K25" s="51"/>
      <c r="L25" s="68"/>
      <c r="M25" s="11" t="s">
        <v>0</v>
      </c>
      <c r="N25" s="12" t="s">
        <v>1</v>
      </c>
      <c r="O25" s="12" t="s">
        <v>2</v>
      </c>
      <c r="P25" s="12" t="s">
        <v>3</v>
      </c>
      <c r="Q25" s="10" t="s">
        <v>4</v>
      </c>
      <c r="R25" s="1"/>
      <c r="S25" s="1"/>
      <c r="T25" s="1"/>
      <c r="U25" s="4"/>
    </row>
    <row r="26" spans="1:24" ht="15.75" customHeight="1" thickBot="1">
      <c r="A26" s="42"/>
      <c r="B26" s="40">
        <v>1</v>
      </c>
      <c r="C26" s="40">
        <v>2</v>
      </c>
      <c r="D26" s="40">
        <v>3</v>
      </c>
      <c r="E26" s="41">
        <v>4</v>
      </c>
      <c r="F26" s="63"/>
      <c r="G26" s="50"/>
      <c r="H26" s="138" t="s">
        <v>24</v>
      </c>
      <c r="I26" s="139"/>
      <c r="J26" s="140"/>
      <c r="K26" s="51"/>
      <c r="L26" s="68"/>
      <c r="M26" s="42"/>
      <c r="N26" s="40"/>
      <c r="O26" s="114">
        <v>1</v>
      </c>
      <c r="P26" s="114">
        <v>2</v>
      </c>
      <c r="Q26" s="114">
        <v>3</v>
      </c>
      <c r="R26" s="1"/>
      <c r="S26" s="1"/>
      <c r="T26" s="1"/>
      <c r="U26" s="4"/>
    </row>
    <row r="27" spans="1:24" ht="15.75" customHeight="1">
      <c r="A27" s="99" t="s">
        <v>47</v>
      </c>
      <c r="B27" s="100" t="s">
        <v>48</v>
      </c>
      <c r="C27" s="103" t="s">
        <v>49</v>
      </c>
      <c r="D27" s="103" t="s">
        <v>50</v>
      </c>
      <c r="E27" s="93" t="s">
        <v>51</v>
      </c>
      <c r="F27" s="63">
        <v>18</v>
      </c>
      <c r="G27" s="50"/>
      <c r="H27" s="126">
        <v>43689</v>
      </c>
      <c r="I27" s="127"/>
      <c r="J27" s="128"/>
      <c r="K27" s="51"/>
      <c r="L27" s="68"/>
      <c r="M27" s="114">
        <v>6</v>
      </c>
      <c r="N27" s="115">
        <v>7</v>
      </c>
      <c r="O27" s="114">
        <v>8</v>
      </c>
      <c r="P27" s="115">
        <v>9</v>
      </c>
      <c r="Q27" s="114">
        <v>10</v>
      </c>
      <c r="R27" s="1"/>
      <c r="S27" s="1"/>
      <c r="T27" s="1"/>
      <c r="U27" s="4"/>
      <c r="X27" s="31"/>
    </row>
    <row r="28" spans="1:24" ht="15.75" customHeight="1">
      <c r="A28" s="91">
        <v>14</v>
      </c>
      <c r="B28" s="40">
        <v>15</v>
      </c>
      <c r="C28" s="46">
        <v>16</v>
      </c>
      <c r="D28" s="40">
        <v>17</v>
      </c>
      <c r="E28" s="41">
        <v>18</v>
      </c>
      <c r="F28" s="63"/>
      <c r="G28" s="50"/>
      <c r="H28" s="129">
        <v>43690</v>
      </c>
      <c r="I28" s="130"/>
      <c r="J28" s="131"/>
      <c r="K28" s="51"/>
      <c r="L28" s="68">
        <v>22</v>
      </c>
      <c r="M28" s="114">
        <v>13</v>
      </c>
      <c r="N28" s="115">
        <v>14</v>
      </c>
      <c r="O28" s="114">
        <v>15</v>
      </c>
      <c r="P28" s="115">
        <v>16</v>
      </c>
      <c r="Q28" s="114">
        <v>17</v>
      </c>
      <c r="R28" s="1"/>
      <c r="S28" s="1"/>
      <c r="T28" s="1"/>
      <c r="U28" s="4"/>
    </row>
    <row r="29" spans="1:24" ht="15.75" customHeight="1">
      <c r="A29" s="91">
        <v>21</v>
      </c>
      <c r="B29" s="40">
        <v>22</v>
      </c>
      <c r="C29" s="46">
        <v>23</v>
      </c>
      <c r="D29" s="40">
        <v>24</v>
      </c>
      <c r="E29" s="39">
        <v>25</v>
      </c>
      <c r="F29" s="119">
        <f>375*18</f>
        <v>6750</v>
      </c>
      <c r="G29" s="50"/>
      <c r="H29" s="129" t="s">
        <v>76</v>
      </c>
      <c r="I29" s="130"/>
      <c r="J29" s="131"/>
      <c r="K29" s="51"/>
      <c r="L29" s="68"/>
      <c r="M29" s="114">
        <v>20</v>
      </c>
      <c r="N29" s="115">
        <v>21</v>
      </c>
      <c r="O29" s="114">
        <v>22</v>
      </c>
      <c r="P29" s="115">
        <v>23</v>
      </c>
      <c r="Q29" s="114">
        <v>24</v>
      </c>
      <c r="R29" s="1"/>
      <c r="S29" s="1"/>
      <c r="T29" s="1"/>
      <c r="U29" s="4"/>
    </row>
    <row r="30" spans="1:24" ht="15.75" customHeight="1" thickBot="1">
      <c r="A30" s="43">
        <v>28</v>
      </c>
      <c r="B30" s="44">
        <v>29</v>
      </c>
      <c r="C30" s="44">
        <v>30</v>
      </c>
      <c r="D30" s="44">
        <v>31</v>
      </c>
      <c r="E30" s="45"/>
      <c r="F30" s="63"/>
      <c r="G30" s="50"/>
      <c r="H30" s="208" t="s">
        <v>77</v>
      </c>
      <c r="I30" s="209"/>
      <c r="J30" s="210"/>
      <c r="K30" s="51"/>
      <c r="L30" s="122">
        <f>420*22</f>
        <v>9240</v>
      </c>
      <c r="M30" s="114">
        <v>27</v>
      </c>
      <c r="N30" s="114">
        <v>27</v>
      </c>
      <c r="O30" s="114">
        <v>29</v>
      </c>
      <c r="P30" s="114">
        <v>30</v>
      </c>
      <c r="Q30" s="48"/>
      <c r="R30" s="1"/>
      <c r="S30" s="1"/>
      <c r="T30" s="32"/>
      <c r="U30" s="4"/>
    </row>
    <row r="31" spans="1:24" ht="15.75" customHeight="1" thickBot="1">
      <c r="A31" s="153" t="s">
        <v>37</v>
      </c>
      <c r="B31" s="154"/>
      <c r="C31" s="154"/>
      <c r="D31" s="154"/>
      <c r="E31" s="155"/>
      <c r="F31" s="63"/>
      <c r="G31" s="22"/>
      <c r="H31" s="50"/>
      <c r="I31" s="50"/>
      <c r="J31" s="50"/>
      <c r="K31" s="53"/>
      <c r="L31" s="68"/>
      <c r="M31" s="153" t="s">
        <v>43</v>
      </c>
      <c r="N31" s="154"/>
      <c r="O31" s="154"/>
      <c r="P31" s="154"/>
      <c r="Q31" s="155"/>
      <c r="R31" s="1"/>
      <c r="S31" s="1"/>
      <c r="T31" s="1"/>
      <c r="U31" s="4"/>
      <c r="W31" s="27"/>
    </row>
    <row r="32" spans="1:24" ht="15.75" customHeight="1">
      <c r="A32" s="11" t="s">
        <v>0</v>
      </c>
      <c r="B32" s="12" t="s">
        <v>1</v>
      </c>
      <c r="C32" s="12" t="s">
        <v>2</v>
      </c>
      <c r="D32" s="12" t="s">
        <v>3</v>
      </c>
      <c r="E32" s="10" t="s">
        <v>4</v>
      </c>
      <c r="F32" s="63"/>
      <c r="G32" s="75" t="s">
        <v>21</v>
      </c>
      <c r="H32" s="55" t="s">
        <v>16</v>
      </c>
      <c r="I32" s="54"/>
      <c r="J32" s="54"/>
      <c r="K32" s="50"/>
      <c r="L32" s="68"/>
      <c r="M32" s="11" t="s">
        <v>0</v>
      </c>
      <c r="N32" s="12" t="s">
        <v>1</v>
      </c>
      <c r="O32" s="12" t="s">
        <v>2</v>
      </c>
      <c r="P32" s="12" t="s">
        <v>3</v>
      </c>
      <c r="Q32" s="10" t="s">
        <v>4</v>
      </c>
      <c r="R32" s="1"/>
      <c r="S32" s="1"/>
      <c r="T32" s="1"/>
      <c r="U32" s="1"/>
      <c r="V32" s="1"/>
      <c r="W32" s="1"/>
      <c r="X32" s="1"/>
    </row>
    <row r="33" spans="1:24" ht="15.75" customHeight="1">
      <c r="A33" s="42"/>
      <c r="B33" s="40"/>
      <c r="C33" s="40"/>
      <c r="D33" s="40"/>
      <c r="E33" s="39">
        <v>1</v>
      </c>
      <c r="F33" s="63"/>
      <c r="G33" s="78" t="s">
        <v>20</v>
      </c>
      <c r="H33" s="55" t="s">
        <v>17</v>
      </c>
      <c r="I33" s="56"/>
      <c r="J33" s="56"/>
      <c r="K33" s="53"/>
      <c r="L33" s="65"/>
      <c r="M33" s="42"/>
      <c r="N33" s="40"/>
      <c r="O33" s="40"/>
      <c r="P33" s="40"/>
      <c r="Q33" s="114">
        <v>1</v>
      </c>
      <c r="R33" s="1"/>
      <c r="S33" s="1"/>
      <c r="T33" s="1"/>
      <c r="U33" s="1"/>
      <c r="V33" s="1"/>
      <c r="W33" s="1"/>
      <c r="X33" s="1"/>
    </row>
    <row r="34" spans="1:24" ht="15.75" customHeight="1">
      <c r="A34" s="47">
        <v>4</v>
      </c>
      <c r="B34" s="40">
        <v>5</v>
      </c>
      <c r="C34" s="40">
        <v>6</v>
      </c>
      <c r="D34" s="40">
        <v>7</v>
      </c>
      <c r="E34" s="39">
        <v>8</v>
      </c>
      <c r="F34" s="64">
        <v>17</v>
      </c>
      <c r="G34" s="81" t="s">
        <v>31</v>
      </c>
      <c r="H34" s="61" t="s">
        <v>22</v>
      </c>
      <c r="I34" s="56"/>
      <c r="J34" s="56"/>
      <c r="K34" s="56"/>
      <c r="L34" s="68">
        <v>7</v>
      </c>
      <c r="M34" s="114">
        <v>4</v>
      </c>
      <c r="N34" s="114">
        <v>5</v>
      </c>
      <c r="O34" s="114">
        <v>6</v>
      </c>
      <c r="P34" s="114">
        <v>7</v>
      </c>
      <c r="Q34" s="114">
        <v>8</v>
      </c>
      <c r="R34" s="1"/>
      <c r="S34" s="1"/>
      <c r="T34" s="1"/>
      <c r="U34" s="1"/>
      <c r="V34" s="1"/>
      <c r="W34" s="1"/>
      <c r="X34" s="1"/>
    </row>
    <row r="35" spans="1:24" ht="15.75" customHeight="1" thickBot="1">
      <c r="A35" s="42">
        <v>11</v>
      </c>
      <c r="B35" s="94" t="s">
        <v>94</v>
      </c>
      <c r="C35" s="40">
        <v>13</v>
      </c>
      <c r="D35" s="40">
        <v>14</v>
      </c>
      <c r="E35" s="41">
        <v>15</v>
      </c>
      <c r="G35" s="80" t="s">
        <v>19</v>
      </c>
      <c r="H35" s="59" t="s">
        <v>118</v>
      </c>
      <c r="I35" s="56"/>
      <c r="J35" s="56"/>
      <c r="K35" s="56"/>
      <c r="L35" s="68"/>
      <c r="M35" s="213" t="s">
        <v>117</v>
      </c>
      <c r="N35" s="105" t="s">
        <v>116</v>
      </c>
      <c r="O35" s="123" t="s">
        <v>108</v>
      </c>
      <c r="P35" s="123" t="s">
        <v>109</v>
      </c>
      <c r="Q35" s="123" t="s">
        <v>67</v>
      </c>
      <c r="R35" s="1"/>
      <c r="S35" s="1"/>
      <c r="T35" s="1"/>
      <c r="U35" s="1"/>
      <c r="V35" s="1"/>
      <c r="W35" s="1"/>
      <c r="X35" s="6"/>
    </row>
    <row r="36" spans="1:24" ht="15.75" customHeight="1">
      <c r="A36" s="47">
        <v>18</v>
      </c>
      <c r="B36" s="40">
        <v>19</v>
      </c>
      <c r="C36" s="46">
        <v>20</v>
      </c>
      <c r="D36" s="40">
        <v>21</v>
      </c>
      <c r="E36" s="39">
        <v>22</v>
      </c>
      <c r="F36" s="118">
        <f>375*17</f>
        <v>6375</v>
      </c>
      <c r="G36" s="82" t="s">
        <v>14</v>
      </c>
      <c r="H36" s="61" t="s">
        <v>12</v>
      </c>
      <c r="I36" s="56"/>
      <c r="J36" s="56"/>
      <c r="K36" s="56"/>
      <c r="L36" s="122">
        <f>7*420</f>
        <v>2940</v>
      </c>
      <c r="M36" s="123" t="s">
        <v>110</v>
      </c>
      <c r="N36" s="123" t="s">
        <v>111</v>
      </c>
      <c r="O36" s="123" t="s">
        <v>112</v>
      </c>
      <c r="P36" s="123" t="s">
        <v>113</v>
      </c>
      <c r="Q36" s="123" t="s">
        <v>114</v>
      </c>
      <c r="R36" s="1"/>
      <c r="S36" s="1"/>
      <c r="T36" s="1"/>
      <c r="U36" s="1"/>
      <c r="V36" s="1"/>
      <c r="W36" s="1"/>
      <c r="X36" s="1"/>
    </row>
    <row r="37" spans="1:24" ht="15.75" customHeight="1" thickBot="1">
      <c r="A37" s="43">
        <v>25</v>
      </c>
      <c r="B37" s="44">
        <v>26</v>
      </c>
      <c r="C37" s="94" t="s">
        <v>52</v>
      </c>
      <c r="D37" s="96" t="s">
        <v>46</v>
      </c>
      <c r="E37" s="95" t="s">
        <v>53</v>
      </c>
      <c r="F37" s="63"/>
      <c r="G37" s="79" t="s">
        <v>13</v>
      </c>
      <c r="H37" s="55" t="s">
        <v>11</v>
      </c>
      <c r="I37" s="56"/>
      <c r="J37" s="56"/>
      <c r="K37" s="57"/>
      <c r="L37" s="70"/>
      <c r="M37" s="113" t="s">
        <v>64</v>
      </c>
      <c r="N37" s="123" t="s">
        <v>115</v>
      </c>
      <c r="O37" s="123" t="s">
        <v>68</v>
      </c>
      <c r="P37" s="123" t="s">
        <v>69</v>
      </c>
      <c r="Q37" s="123" t="s">
        <v>70</v>
      </c>
      <c r="R37" s="1"/>
      <c r="S37" s="1"/>
      <c r="T37" s="1"/>
      <c r="U37" s="1"/>
      <c r="V37" s="1"/>
      <c r="W37" s="1"/>
      <c r="X37" s="1"/>
    </row>
    <row r="38" spans="1:24" s="17" customFormat="1" ht="15.75" customHeight="1" thickBot="1">
      <c r="A38" s="153" t="s">
        <v>38</v>
      </c>
      <c r="B38" s="154"/>
      <c r="C38" s="154"/>
      <c r="D38" s="154"/>
      <c r="E38" s="155"/>
      <c r="F38" s="63"/>
      <c r="G38" s="83" t="s">
        <v>15</v>
      </c>
      <c r="H38" s="55" t="s">
        <v>23</v>
      </c>
      <c r="I38" s="56"/>
      <c r="J38" s="56"/>
      <c r="K38" s="56"/>
      <c r="L38" s="68"/>
      <c r="M38" s="153" t="s">
        <v>44</v>
      </c>
      <c r="N38" s="211"/>
      <c r="O38" s="211"/>
      <c r="P38" s="211"/>
      <c r="Q38" s="212"/>
      <c r="R38" s="15"/>
      <c r="S38" s="15"/>
      <c r="T38" s="15"/>
      <c r="U38" s="15"/>
      <c r="V38" s="15"/>
      <c r="W38" s="15"/>
      <c r="X38" s="15"/>
    </row>
    <row r="39" spans="1:24" ht="15.75" customHeight="1">
      <c r="A39" s="11" t="s">
        <v>0</v>
      </c>
      <c r="B39" s="12" t="s">
        <v>1</v>
      </c>
      <c r="C39" s="12" t="s">
        <v>2</v>
      </c>
      <c r="D39" s="12" t="s">
        <v>3</v>
      </c>
      <c r="E39" s="10" t="s">
        <v>4</v>
      </c>
      <c r="F39" s="49"/>
      <c r="G39" s="88" t="s">
        <v>24</v>
      </c>
      <c r="H39" s="58" t="s">
        <v>29</v>
      </c>
      <c r="I39" s="56"/>
      <c r="J39" s="56"/>
      <c r="K39" s="56"/>
      <c r="L39" s="68"/>
      <c r="M39" s="11" t="s">
        <v>0</v>
      </c>
      <c r="N39" s="12" t="s">
        <v>1</v>
      </c>
      <c r="O39" s="12" t="s">
        <v>2</v>
      </c>
      <c r="P39" s="12" t="s">
        <v>3</v>
      </c>
      <c r="Q39" s="10" t="s">
        <v>4</v>
      </c>
      <c r="R39" s="1"/>
      <c r="S39" s="1"/>
      <c r="T39" s="1"/>
      <c r="U39" s="1"/>
      <c r="V39" s="1"/>
      <c r="W39" s="1"/>
      <c r="X39" s="1"/>
    </row>
    <row r="40" spans="1:24" ht="15.75" customHeight="1">
      <c r="A40" s="42">
        <v>2</v>
      </c>
      <c r="B40" s="40">
        <v>3</v>
      </c>
      <c r="C40" s="40">
        <v>4</v>
      </c>
      <c r="D40" s="40">
        <v>5</v>
      </c>
      <c r="E40" s="41">
        <v>6</v>
      </c>
      <c r="F40" s="49"/>
      <c r="G40" s="84" t="s">
        <v>30</v>
      </c>
      <c r="H40" s="59" t="s">
        <v>26</v>
      </c>
      <c r="I40" s="60"/>
      <c r="J40" s="60"/>
      <c r="K40" s="60"/>
      <c r="L40" s="71"/>
      <c r="M40" s="124" t="s">
        <v>65</v>
      </c>
      <c r="N40" s="124" t="s">
        <v>66</v>
      </c>
      <c r="O40" s="40">
        <v>3</v>
      </c>
      <c r="P40" s="40">
        <v>4</v>
      </c>
      <c r="Q40" s="40">
        <v>5</v>
      </c>
      <c r="R40" s="1"/>
      <c r="S40" s="1"/>
      <c r="T40" s="1"/>
      <c r="U40" s="1"/>
      <c r="V40" s="1"/>
      <c r="W40" s="1"/>
      <c r="X40" s="1"/>
    </row>
    <row r="41" spans="1:24" ht="15.75" customHeight="1">
      <c r="A41" s="42">
        <v>9</v>
      </c>
      <c r="B41" s="40">
        <v>10</v>
      </c>
      <c r="C41" s="46">
        <v>11</v>
      </c>
      <c r="D41" s="40">
        <v>12</v>
      </c>
      <c r="E41" s="39">
        <v>13</v>
      </c>
      <c r="F41" s="49">
        <v>13.5</v>
      </c>
      <c r="G41" s="89">
        <v>172</v>
      </c>
      <c r="H41" s="59" t="s">
        <v>28</v>
      </c>
      <c r="I41" s="60"/>
      <c r="J41" s="60"/>
      <c r="K41" s="60"/>
      <c r="L41" s="49"/>
      <c r="M41" s="40">
        <v>8</v>
      </c>
      <c r="N41" s="40">
        <v>9</v>
      </c>
      <c r="O41" s="40">
        <v>10</v>
      </c>
      <c r="P41" s="40">
        <v>11</v>
      </c>
      <c r="Q41" s="40">
        <v>12</v>
      </c>
      <c r="R41" s="1"/>
      <c r="S41" s="1"/>
      <c r="T41" s="1"/>
      <c r="U41" s="1"/>
      <c r="V41" s="1"/>
      <c r="W41" s="1"/>
      <c r="X41" s="1"/>
    </row>
    <row r="42" spans="1:24" ht="15.75" customHeight="1">
      <c r="A42" s="42">
        <v>16</v>
      </c>
      <c r="B42" s="40">
        <v>17</v>
      </c>
      <c r="C42" s="40">
        <v>18</v>
      </c>
      <c r="D42" s="108" t="s">
        <v>85</v>
      </c>
      <c r="E42" s="109" t="s">
        <v>54</v>
      </c>
      <c r="F42" s="49"/>
      <c r="G42" s="104">
        <v>3</v>
      </c>
      <c r="H42" s="61" t="s">
        <v>88</v>
      </c>
      <c r="I42" s="62"/>
      <c r="J42" s="62"/>
      <c r="K42" s="60"/>
      <c r="L42" s="72"/>
      <c r="M42" s="40">
        <v>15</v>
      </c>
      <c r="N42" s="40">
        <v>16</v>
      </c>
      <c r="O42" s="40">
        <v>17</v>
      </c>
      <c r="P42" s="40">
        <v>18</v>
      </c>
      <c r="Q42" s="41">
        <v>19</v>
      </c>
      <c r="R42" s="1"/>
      <c r="S42" s="1"/>
      <c r="T42" s="1"/>
      <c r="U42" s="1"/>
      <c r="V42" s="1"/>
      <c r="W42" s="1"/>
      <c r="X42" s="1"/>
    </row>
    <row r="43" spans="1:24" ht="15.75" customHeight="1">
      <c r="A43" s="110" t="s">
        <v>55</v>
      </c>
      <c r="B43" s="111" t="s">
        <v>56</v>
      </c>
      <c r="C43" s="112" t="s">
        <v>57</v>
      </c>
      <c r="D43" s="103" t="s">
        <v>58</v>
      </c>
      <c r="E43" s="109" t="s">
        <v>52</v>
      </c>
      <c r="F43" s="118">
        <f>(375*13)+(225)</f>
        <v>5100</v>
      </c>
      <c r="G43" s="117" t="s">
        <v>97</v>
      </c>
      <c r="H43" s="77" t="s">
        <v>98</v>
      </c>
      <c r="I43" s="76"/>
      <c r="J43" s="76"/>
      <c r="K43" s="76"/>
      <c r="L43" s="72"/>
      <c r="M43" s="42">
        <v>22</v>
      </c>
      <c r="N43" s="40">
        <v>23</v>
      </c>
      <c r="O43" s="40">
        <v>24</v>
      </c>
      <c r="P43" s="40">
        <v>25</v>
      </c>
      <c r="Q43" s="41">
        <v>26</v>
      </c>
      <c r="R43" s="1"/>
      <c r="S43" s="1"/>
      <c r="T43" s="1"/>
      <c r="U43" s="1"/>
      <c r="V43" s="1"/>
      <c r="W43" s="1"/>
      <c r="X43" s="1"/>
    </row>
    <row r="44" spans="1:24" ht="15.75" customHeight="1" thickBot="1">
      <c r="A44" s="113" t="s">
        <v>59</v>
      </c>
      <c r="B44" s="94" t="s">
        <v>60</v>
      </c>
      <c r="C44" s="44"/>
      <c r="D44" s="44"/>
      <c r="E44" s="45"/>
      <c r="F44" s="73"/>
      <c r="G44" s="207"/>
      <c r="H44" s="207"/>
      <c r="I44" s="207"/>
      <c r="J44" s="207"/>
      <c r="K44" s="207"/>
      <c r="L44" s="74"/>
      <c r="M44" s="43">
        <v>29</v>
      </c>
      <c r="N44" s="44">
        <v>30</v>
      </c>
      <c r="O44" s="44"/>
      <c r="P44" s="44"/>
      <c r="Q44" s="45"/>
      <c r="R44" s="1"/>
      <c r="S44" s="1"/>
      <c r="T44" s="1"/>
      <c r="U44" s="1"/>
      <c r="V44" s="1"/>
      <c r="W44" s="1"/>
      <c r="X44" s="1"/>
    </row>
    <row r="45" spans="1:24" s="14" customFormat="1" ht="15.75" customHeight="1">
      <c r="A45" s="28"/>
      <c r="B45" s="3"/>
      <c r="C45" s="3"/>
      <c r="D45" s="3"/>
      <c r="E45" s="13"/>
      <c r="F45" s="25"/>
      <c r="G45" s="30"/>
      <c r="H45" s="30"/>
      <c r="I45" s="30"/>
      <c r="J45" s="30"/>
      <c r="K45" s="30"/>
      <c r="L45" s="23"/>
      <c r="M45" s="29"/>
      <c r="N45" s="3"/>
      <c r="O45" s="3"/>
      <c r="P45" s="3"/>
      <c r="Q45" s="3"/>
      <c r="R45" s="13"/>
      <c r="S45" s="13"/>
      <c r="T45" s="13"/>
      <c r="U45" s="13"/>
      <c r="V45" s="13"/>
      <c r="W45" s="13"/>
      <c r="X45" s="13"/>
    </row>
    <row r="46" spans="1:24" s="14" customFormat="1" ht="15.75" customHeight="1">
      <c r="A46" s="28"/>
      <c r="B46" s="3"/>
      <c r="C46" s="3"/>
      <c r="D46" s="125" t="s">
        <v>104</v>
      </c>
      <c r="E46" s="125"/>
      <c r="F46" s="25">
        <f>F15+F22+F29+F36+F43</f>
        <v>30225</v>
      </c>
      <c r="G46"/>
      <c r="H46"/>
      <c r="I46" s="125" t="s">
        <v>105</v>
      </c>
      <c r="J46" s="125"/>
      <c r="K46"/>
      <c r="L46" s="24">
        <f>L8+L16+L23+L30+L36</f>
        <v>33720</v>
      </c>
      <c r="M46" s="29"/>
      <c r="N46" s="3"/>
      <c r="O46" s="3"/>
      <c r="P46" s="3"/>
      <c r="Q46" s="3"/>
      <c r="R46" s="13"/>
      <c r="S46" s="13"/>
      <c r="T46" s="13"/>
      <c r="U46" s="13"/>
      <c r="V46" s="13"/>
      <c r="W46" s="13"/>
      <c r="X46" s="13"/>
    </row>
    <row r="48" spans="1:24" ht="15.75" customHeight="1">
      <c r="H48" t="s">
        <v>106</v>
      </c>
      <c r="I48">
        <f>F46+L46</f>
        <v>63945</v>
      </c>
    </row>
    <row r="49" spans="8:9" ht="15.75" customHeight="1">
      <c r="H49" t="s">
        <v>107</v>
      </c>
      <c r="I49">
        <f>I48/60</f>
        <v>1065.75</v>
      </c>
    </row>
  </sheetData>
  <mergeCells count="43">
    <mergeCell ref="M31:Q31"/>
    <mergeCell ref="A38:E38"/>
    <mergeCell ref="M38:Q38"/>
    <mergeCell ref="A31:E31"/>
    <mergeCell ref="H11:J11"/>
    <mergeCell ref="H12:J12"/>
    <mergeCell ref="H14:J14"/>
    <mergeCell ref="H15:J15"/>
    <mergeCell ref="H16:J16"/>
    <mergeCell ref="H13:J13"/>
    <mergeCell ref="A1:Q2"/>
    <mergeCell ref="A3:E3"/>
    <mergeCell ref="M3:Q3"/>
    <mergeCell ref="G3:K3"/>
    <mergeCell ref="H7:K7"/>
    <mergeCell ref="H4:K4"/>
    <mergeCell ref="M10:Q10"/>
    <mergeCell ref="A10:E10"/>
    <mergeCell ref="H5:K5"/>
    <mergeCell ref="H6:K6"/>
    <mergeCell ref="H10:J10"/>
    <mergeCell ref="H9:J9"/>
    <mergeCell ref="M24:Q24"/>
    <mergeCell ref="H22:J22"/>
    <mergeCell ref="A17:E17"/>
    <mergeCell ref="M17:Q17"/>
    <mergeCell ref="H17:J17"/>
    <mergeCell ref="H20:J20"/>
    <mergeCell ref="D46:E46"/>
    <mergeCell ref="I46:J46"/>
    <mergeCell ref="H27:J27"/>
    <mergeCell ref="H28:J28"/>
    <mergeCell ref="H18:J18"/>
    <mergeCell ref="H21:J21"/>
    <mergeCell ref="H26:J26"/>
    <mergeCell ref="H23:J23"/>
    <mergeCell ref="H24:J24"/>
    <mergeCell ref="H19:J19"/>
    <mergeCell ref="H25:J25"/>
    <mergeCell ref="A24:E24"/>
    <mergeCell ref="G44:K44"/>
    <mergeCell ref="H29:J29"/>
    <mergeCell ref="H30:J30"/>
  </mergeCells>
  <phoneticPr fontId="0" type="noConversion"/>
  <pageMargins left="0.21" right="0.22" top="0.7" bottom="0.22" header="0.19" footer="0.3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Kranz, Sarah</dc:creator>
  <cp:lastModifiedBy>Booher, Jeremey</cp:lastModifiedBy>
  <cp:lastPrinted>2019-02-11T18:30:29Z</cp:lastPrinted>
  <dcterms:created xsi:type="dcterms:W3CDTF">2008-10-23T19:48:36Z</dcterms:created>
  <dcterms:modified xsi:type="dcterms:W3CDTF">2020-04-21T16:53:22Z</dcterms:modified>
</cp:coreProperties>
</file>