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codeName="ThisWorkbook"/>
  <mc:AlternateContent xmlns:mc="http://schemas.openxmlformats.org/markup-compatibility/2006">
    <mc:Choice Requires="x15">
      <x15ac:absPath xmlns:x15ac="http://schemas.microsoft.com/office/spreadsheetml/2010/11/ac" url="C:\Users\amanda.jordan-hall\Desktop\February 2020 Board Meeting\"/>
    </mc:Choice>
  </mc:AlternateContent>
  <xr:revisionPtr revIDLastSave="0" documentId="8_{A565494E-BC71-4545-8F38-4D67ADD0D11F}" xr6:coauthVersionLast="45" xr6:coauthVersionMax="45" xr10:uidLastSave="{00000000-0000-0000-0000-000000000000}"/>
  <bookViews>
    <workbookView xWindow="-120" yWindow="-120" windowWidth="29040" windowHeight="15840" xr2:uid="{00000000-000D-0000-FFFF-FFFF00000000}"/>
  </bookViews>
  <sheets>
    <sheet name="Total E-Rate" sheetId="6" r:id="rId1"/>
    <sheet name="Horizon Academy" sheetId="12" r:id="rId2"/>
    <sheet name="North Elementary" sheetId="7" r:id="rId3"/>
    <sheet name="South Elementary" sheetId="8" r:id="rId4"/>
    <sheet name="Middle School" sheetId="9" r:id="rId5"/>
    <sheet name="High School" sheetId="10" r:id="rId6"/>
    <sheet name="Shared District" sheetId="11" r:id="rId7"/>
    <sheet name="Ordering Instructions" sheetId="2"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7" i="6" l="1"/>
  <c r="G36" i="6"/>
  <c r="G33" i="11" l="1"/>
  <c r="G32" i="11"/>
  <c r="G26" i="10"/>
  <c r="G25" i="10"/>
  <c r="G26" i="9"/>
  <c r="G25" i="9"/>
  <c r="G26" i="8"/>
  <c r="G25" i="8"/>
  <c r="G23" i="7"/>
  <c r="G22" i="7"/>
  <c r="G23" i="12"/>
  <c r="G22" i="12"/>
  <c r="G35" i="6"/>
  <c r="G31" i="11"/>
  <c r="C53" i="11"/>
  <c r="G33" i="6"/>
  <c r="G31" i="6"/>
  <c r="G30" i="6"/>
  <c r="G24" i="6"/>
  <c r="G23" i="6"/>
  <c r="G22" i="6"/>
  <c r="G21" i="6"/>
  <c r="G19" i="6"/>
  <c r="G18" i="6"/>
  <c r="G17" i="6"/>
  <c r="G16" i="6"/>
  <c r="G15" i="6"/>
  <c r="G14" i="6"/>
  <c r="G16" i="12" l="1"/>
  <c r="G15" i="12"/>
  <c r="G14" i="12"/>
  <c r="G18" i="12"/>
  <c r="G20" i="12" l="1"/>
  <c r="G24" i="11"/>
  <c r="G23" i="11"/>
  <c r="G22" i="11"/>
  <c r="G21" i="11"/>
  <c r="G20" i="7"/>
  <c r="G18" i="7"/>
  <c r="G15" i="7"/>
  <c r="G16" i="7"/>
  <c r="G27" i="11" l="1"/>
  <c r="G26" i="11"/>
  <c r="G19" i="10"/>
  <c r="G23" i="10" s="1"/>
  <c r="G19" i="9"/>
  <c r="G19" i="8"/>
  <c r="G19" i="11"/>
  <c r="G18" i="11"/>
  <c r="G17" i="11"/>
  <c r="G16" i="11"/>
  <c r="G15" i="11"/>
  <c r="G14" i="11"/>
  <c r="G29" i="11"/>
  <c r="G21" i="10"/>
  <c r="G17" i="10"/>
  <c r="G16" i="10"/>
  <c r="G15" i="10"/>
  <c r="G14" i="10"/>
  <c r="G21" i="9"/>
  <c r="G17" i="9"/>
  <c r="G16" i="9"/>
  <c r="G15" i="9"/>
  <c r="G14" i="9"/>
  <c r="G21" i="8"/>
  <c r="G17" i="8"/>
  <c r="G16" i="8"/>
  <c r="G15" i="8"/>
  <c r="G23" i="8" s="1"/>
  <c r="G14" i="8"/>
  <c r="G23" i="9" l="1"/>
  <c r="G14" i="7"/>
  <c r="G28" i="6"/>
  <c r="G27" i="6"/>
</calcChain>
</file>

<file path=xl/sharedStrings.xml><?xml version="1.0" encoding="utf-8"?>
<sst xmlns="http://schemas.openxmlformats.org/spreadsheetml/2006/main" count="388" uniqueCount="92">
  <si>
    <t>First Year Warranty Included on all items on this Price Contract</t>
  </si>
  <si>
    <t>Description</t>
  </si>
  <si>
    <t>Cost</t>
  </si>
  <si>
    <t>Quantity</t>
  </si>
  <si>
    <t>2nd Year Warranty Cost</t>
  </si>
  <si>
    <t>2nd Year Warranty Quantity</t>
  </si>
  <si>
    <t>Total Cost</t>
  </si>
  <si>
    <t>Total Local Funds required:</t>
  </si>
  <si>
    <r>
      <t>Total Education Technology Funds Requested:</t>
    </r>
    <r>
      <rPr>
        <sz val="8"/>
        <color indexed="8"/>
        <rFont val="Arial"/>
        <family val="2"/>
      </rPr>
      <t xml:space="preserve"> </t>
    </r>
  </si>
  <si>
    <t xml:space="preserve">The cost of these items will be taken out of the District's Allotment for this line item.  We verify this has not gone over the State Master Plan budget for this line item </t>
  </si>
  <si>
    <t xml:space="preserve">Financial Officer Name:  </t>
  </si>
  <si>
    <t xml:space="preserve">Date:  </t>
  </si>
  <si>
    <t xml:space="preserve">District Technology Coordinator Name:  </t>
  </si>
  <si>
    <t xml:space="preserve">District Technology E-mail address:  </t>
  </si>
  <si>
    <t>For information, contact:</t>
  </si>
  <si>
    <t>Send orders to:</t>
  </si>
  <si>
    <t>Vendor #:  VC0000000605</t>
  </si>
  <si>
    <r>
      <t xml:space="preserve">Extreme SPIN Number </t>
    </r>
    <r>
      <rPr>
        <b/>
        <sz val="8"/>
        <color indexed="8"/>
        <rFont val="Arial"/>
        <family val="2"/>
      </rPr>
      <t>143004393</t>
    </r>
  </si>
  <si>
    <t>Jeff Ford (502) 558-0701, email - jeffford@extremenetworks.com</t>
  </si>
  <si>
    <t>Extreme Part Number</t>
  </si>
  <si>
    <t>Total funds due to Extreme:</t>
  </si>
  <si>
    <t>we have sufficient Education Technology Funds in our account to cover these expenditures:</t>
  </si>
  <si>
    <t xml:space="preserve">(State Board Approved Master Plan of September, 2000).  We verify the above will be purchased (NOT LEASED/BONDED) 100% from the KETS Price Contract and </t>
  </si>
  <si>
    <t>Extreme Order Request Form</t>
  </si>
  <si>
    <t>Installation &amp; Configuration</t>
  </si>
  <si>
    <t>PS-ERATE-ESU</t>
  </si>
  <si>
    <t>AA1403017-E6</t>
  </si>
  <si>
    <t>AA1403019-E6</t>
  </si>
  <si>
    <t>SFP+ Direct Attach Cable. 3m</t>
  </si>
  <si>
    <t>EC8011002-E6</t>
  </si>
  <si>
    <t>EC8404005-E6</t>
  </si>
  <si>
    <t>8418XSQ ETHERNET SWITCH MODULE - 16 PORT 1/10G SFP+ &amp; 2 PORT 40G QSFP+ COMBINATION. PLUGGABLE TRANSCEIVERS SOLD SEPARATELY.</t>
  </si>
  <si>
    <t>VSP 7200, 8200 &amp; 8400 PLDS PREMIER LICENSE W/MACSEC FOR 1 CHASSIS LIC:DS</t>
  </si>
  <si>
    <t>OPTIONAL UNIVERSAL SLIDE RACK MOUNT KIT (300MM - 900MM) FOR USE WITH VSP 7200, 8200 AND 8400.</t>
  </si>
  <si>
    <t>John Quesinberry (859) 338-8365, email - jquesinberry@extremenetworks.com</t>
  </si>
  <si>
    <t>6480 Via Del Oro, San Jose, CA 95119 USA</t>
  </si>
  <si>
    <t>Extreme Networks, Inc.</t>
  </si>
  <si>
    <t>Lauren Son (603) 401-1874, email - lson@extremenetworks.com</t>
  </si>
  <si>
    <t>Lauren Son (603) 401-1874, email: lson@extremenetworks.com</t>
  </si>
  <si>
    <t>ExtremeXOS-based Edge Switching</t>
  </si>
  <si>
    <t xml:space="preserve">X460-G2 Series - Advanced Stackable Switch </t>
  </si>
  <si>
    <t>X460-G2-48p-10GE4 (48 port 10/100/1000 PoE+ and 4 SFP+)</t>
  </si>
  <si>
    <t>X450-G2/X460-G2 Fan module Front to Back Airflow</t>
  </si>
  <si>
    <t>VSP Fabric Switches</t>
  </si>
  <si>
    <t>VSP 4000 Series</t>
  </si>
  <si>
    <t>VSP 8000 SPARE100-240V 800W AC POWER SUPPLY (NO POWER CORD). FOR USE IN VSP 8200 AND VSP 8400.</t>
  </si>
  <si>
    <t>EC8005A01-E6</t>
  </si>
  <si>
    <t>VSP 8400 Series</t>
  </si>
  <si>
    <t>VSP 8404C CHASSIS, 4 SLOTS, 1 AC PS, NO PC, 4 FANS</t>
  </si>
  <si>
    <t>EC8400A02-E6</t>
  </si>
  <si>
    <t>8424GT ETHERNET SWITCH MODULE - 24 PORT 10M/100M/1G BASE-T.</t>
  </si>
  <si>
    <t>EC8404008-E6</t>
  </si>
  <si>
    <t>10GBASE-LRM SFP+, 220m reach over MMF, 300m reach over SMF</t>
  </si>
  <si>
    <r>
      <t xml:space="preserve">For Direct Purchase via State Master Agreement </t>
    </r>
    <r>
      <rPr>
        <b/>
        <sz val="8"/>
        <color indexed="8"/>
        <rFont val="Arial"/>
        <family val="2"/>
      </rPr>
      <t>MA-758-130​0000899</t>
    </r>
  </si>
  <si>
    <t>Premier License with MACsec support for VSP 4900</t>
  </si>
  <si>
    <t>XN-2P-RMKIT-001</t>
  </si>
  <si>
    <t>Optional Two Post Rack Mount Kit for X465 and VSP4900</t>
  </si>
  <si>
    <t>Installation &amp; Configuration (must be quoted or approved by Extreme)</t>
  </si>
  <si>
    <t>1100W Front-to-back PoE PSU for X450-G2, X460-G2, X465 and VSP4900 (ships with 10099 power cable, IEC C15 to NEMA 5-15P, 10100 is available as an option and is IEC C-15 to IEC C-14 for connection to PDUs)</t>
  </si>
  <si>
    <r>
      <t xml:space="preserve">1) Contract Number: </t>
    </r>
    <r>
      <rPr>
        <b/>
        <i/>
        <sz val="10"/>
        <color rgb="FF0070C0"/>
        <rFont val="Arial"/>
        <family val="2"/>
      </rPr>
      <t>MA 758 1300000899</t>
    </r>
  </si>
  <si>
    <r>
      <t xml:space="preserve">4) Correct Vendor Address: </t>
    </r>
    <r>
      <rPr>
        <b/>
        <i/>
        <sz val="10"/>
        <color rgb="FF0070C0"/>
        <rFont val="Arial"/>
        <family val="2"/>
      </rPr>
      <t>Extreme Networks, 6480 Via Del Oro, San Jose, CA 95119 USA</t>
    </r>
  </si>
  <si>
    <r>
      <t>6) Please specify "</t>
    </r>
    <r>
      <rPr>
        <b/>
        <i/>
        <sz val="10"/>
        <color rgb="FF0070C0"/>
        <rFont val="Arial"/>
        <family val="2"/>
      </rPr>
      <t>Request Immediate Shipment</t>
    </r>
    <r>
      <rPr>
        <b/>
        <i/>
        <sz val="10"/>
        <rFont val="Arial"/>
        <family val="2"/>
      </rPr>
      <t>"</t>
    </r>
  </si>
  <si>
    <r>
      <t xml:space="preserve">3) </t>
    </r>
    <r>
      <rPr>
        <b/>
        <i/>
        <sz val="10"/>
        <color rgb="FF0070C0"/>
        <rFont val="Arial"/>
        <family val="2"/>
      </rPr>
      <t>Authorized signature</t>
    </r>
    <r>
      <rPr>
        <b/>
        <i/>
        <sz val="10"/>
        <rFont val="Arial"/>
        <family val="2"/>
      </rPr>
      <t xml:space="preserve"> if there is a line for one</t>
    </r>
  </si>
  <si>
    <t>Extreme Networks Ordering Instructions (for E-rate SPI Billing Only)</t>
  </si>
  <si>
    <r>
      <t xml:space="preserve">7) Provide a </t>
    </r>
    <r>
      <rPr>
        <b/>
        <i/>
        <sz val="10"/>
        <color rgb="FF0070C0"/>
        <rFont val="Arial"/>
        <family val="2"/>
      </rPr>
      <t>Single PO for all FRNs</t>
    </r>
    <r>
      <rPr>
        <b/>
        <i/>
        <sz val="10"/>
        <rFont val="Arial"/>
        <family val="2"/>
      </rPr>
      <t xml:space="preserve"> Being Ordered</t>
    </r>
  </si>
  <si>
    <r>
      <t xml:space="preserve">8) Provide a </t>
    </r>
    <r>
      <rPr>
        <b/>
        <i/>
        <sz val="10"/>
        <color rgb="FF0070C0"/>
        <rFont val="Arial"/>
        <family val="2"/>
      </rPr>
      <t>Cost Breakout for Each FRN</t>
    </r>
    <r>
      <rPr>
        <b/>
        <i/>
        <sz val="10"/>
        <rFont val="Arial"/>
        <family val="2"/>
      </rPr>
      <t xml:space="preserve"> (Total Cost/USAC Cost/District Cost)</t>
    </r>
  </si>
  <si>
    <t>The following items MUST be on all E-rate purchase orders:</t>
  </si>
  <si>
    <r>
      <t xml:space="preserve">9) PO Amount Should be the </t>
    </r>
    <r>
      <rPr>
        <b/>
        <i/>
        <sz val="10"/>
        <color rgb="FF0070C0"/>
        <rFont val="Arial"/>
        <family val="2"/>
      </rPr>
      <t>Sum of District Cost for All FRNs</t>
    </r>
    <r>
      <rPr>
        <b/>
        <i/>
        <sz val="10"/>
        <rFont val="Arial"/>
        <family val="2"/>
      </rPr>
      <t xml:space="preserve"> </t>
    </r>
  </si>
  <si>
    <t>Extreme Networks Ordering Instructions (for Direct, Non-Erate Orders)</t>
  </si>
  <si>
    <t>The following items MUST be on all direct, non-Erate purchase orders:</t>
  </si>
  <si>
    <r>
      <t xml:space="preserve">7) Send All Orders to: </t>
    </r>
    <r>
      <rPr>
        <b/>
        <i/>
        <sz val="10"/>
        <color rgb="FF0070C0"/>
        <rFont val="Arial"/>
        <family val="2"/>
      </rPr>
      <t>lson@extremenetworks.com</t>
    </r>
  </si>
  <si>
    <r>
      <t xml:space="preserve">10) Send All Orders to: </t>
    </r>
    <r>
      <rPr>
        <b/>
        <i/>
        <sz val="10"/>
        <color rgb="FF0070C0"/>
        <rFont val="Arial"/>
        <family val="2"/>
      </rPr>
      <t>lson@extremenetworks.com</t>
    </r>
  </si>
  <si>
    <r>
      <t xml:space="preserve">5) Must Specify a </t>
    </r>
    <r>
      <rPr>
        <b/>
        <i/>
        <sz val="10"/>
        <color rgb="FF0070C0"/>
        <rFont val="Arial"/>
        <family val="2"/>
      </rPr>
      <t>"Bill to" and "Ship to" Address</t>
    </r>
    <r>
      <rPr>
        <b/>
        <i/>
        <sz val="10"/>
        <rFont val="Arial"/>
        <family val="2"/>
      </rPr>
      <t xml:space="preserve"> </t>
    </r>
  </si>
  <si>
    <r>
      <t>2) Part Numbers, Qtys and Pricing per line item (</t>
    </r>
    <r>
      <rPr>
        <b/>
        <i/>
        <sz val="10"/>
        <color rgb="FF0070C0"/>
        <rFont val="Arial"/>
        <family val="2"/>
      </rPr>
      <t>can include the quote as a substitute, for E-rate orders only; quote must be scanned and included in the PDF, along with the PO, not as a separate excel file</t>
    </r>
    <r>
      <rPr>
        <b/>
        <i/>
        <sz val="10"/>
        <rFont val="Arial"/>
        <family val="2"/>
      </rPr>
      <t>)</t>
    </r>
  </si>
  <si>
    <r>
      <t xml:space="preserve">2) Must Include </t>
    </r>
    <r>
      <rPr>
        <b/>
        <i/>
        <sz val="10"/>
        <color rgb="FF0070C0"/>
        <rFont val="Arial"/>
        <family val="2"/>
      </rPr>
      <t xml:space="preserve">Part Numbers, Qtys and Pricing per line item on the actual PO </t>
    </r>
    <r>
      <rPr>
        <b/>
        <i/>
        <sz val="10"/>
        <color theme="1"/>
        <rFont val="Arial"/>
        <family val="2"/>
      </rPr>
      <t xml:space="preserve">(inclusion of quotes, as a substitute, for Non E-Rate orders, </t>
    </r>
    <r>
      <rPr>
        <b/>
        <i/>
        <sz val="10"/>
        <color rgb="FF0070C0"/>
        <rFont val="Arial"/>
        <family val="2"/>
      </rPr>
      <t>will not</t>
    </r>
    <r>
      <rPr>
        <b/>
        <i/>
        <sz val="10"/>
        <color theme="1"/>
        <rFont val="Arial"/>
        <family val="2"/>
      </rPr>
      <t xml:space="preserve"> be accepted)</t>
    </r>
  </si>
  <si>
    <t>VSP-PRMR-LE-LIC-P</t>
  </si>
  <si>
    <t>VSP4900-12MXU-12XE-B1</t>
  </si>
  <si>
    <t>VSP4900 System with 12 x 1/ 2.5/ 5/ 10GBASE-T 802.3bt PoE (60W) MACsec-capable ports and 12 x 1/ 10GBASE-X SFP+ MACsec-capable ports, includes 3 fan modules, 1 unpopulated VIM5 slot , 1x 1100W PSU FB (10941) , 4 post rack mount kit , VOSS operating system</t>
  </si>
  <si>
    <t>Transceivers and Direct Attach Cables</t>
  </si>
  <si>
    <t>Todd County Schools</t>
  </si>
  <si>
    <t>Available Education Technology Funds:</t>
  </si>
  <si>
    <r>
      <t>Total Education Technology Funds Requested:</t>
    </r>
    <r>
      <rPr>
        <sz val="8"/>
        <rFont val="Arial"/>
        <family val="2"/>
      </rPr>
      <t> </t>
    </r>
  </si>
  <si>
    <t>North Elementary</t>
  </si>
  <si>
    <t>South Elementary</t>
  </si>
  <si>
    <t>High School</t>
  </si>
  <si>
    <t>Middle School</t>
  </si>
  <si>
    <t>Site Cost Allocation</t>
  </si>
  <si>
    <t>District Wide</t>
  </si>
  <si>
    <t>Horizon Academy</t>
  </si>
  <si>
    <t>Tod</t>
  </si>
  <si>
    <t>Shared District</t>
  </si>
  <si>
    <t>Total E-Rate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</si>
</sst>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4" formatCode="_(&quot;$&quot;* #,##0.00_);_(&quot;$&quot;* \(#,##0.00\);_(&quot;$&quot;* &quot;-&quot;??_);_(@_)"/>
    <numFmt numFmtId="164" formatCode="&quot;$&quot;#,##0.00"/>
    <numFmt numFmtId="165" formatCode="mmmm\ d\,\ yyyy"/>
    <numFmt numFmtId="166" formatCode="[$-409]mmmm\ d\,\ yyyy;@"/>
    <numFmt numFmtId="167" formatCode="&quot;$&quot;#,##0"/>
  </numFmts>
  <fonts count="31" x14ac:knownFonts="1">
    <font>
      <sz val="10"/>
      <name val="Arial"/>
    </font>
    <font>
      <sz val="11"/>
      <color theme="1"/>
      <name val="Constantia"/>
      <family val="2"/>
      <scheme val="minor"/>
    </font>
    <font>
      <sz val="11"/>
      <color theme="1"/>
      <name val="Constantia"/>
      <family val="2"/>
      <scheme val="minor"/>
    </font>
    <font>
      <sz val="11"/>
      <color theme="1"/>
      <name val="Constantia"/>
      <family val="2"/>
      <scheme val="minor"/>
    </font>
    <font>
      <sz val="10"/>
      <name val="Arial"/>
      <family val="2"/>
    </font>
    <font>
      <sz val="8"/>
      <color indexed="8"/>
      <name val="Arial"/>
      <family val="2"/>
    </font>
    <font>
      <b/>
      <sz val="8"/>
      <color indexed="8"/>
      <name val="Arial"/>
      <family val="2"/>
    </font>
    <font>
      <sz val="8"/>
      <name val="Arial"/>
      <family val="2"/>
    </font>
    <font>
      <sz val="8"/>
      <color indexed="8"/>
      <name val="Arial"/>
      <family val="2"/>
    </font>
    <font>
      <b/>
      <sz val="8"/>
      <color indexed="8"/>
      <name val="Arial"/>
      <family val="2"/>
    </font>
    <font>
      <b/>
      <i/>
      <sz val="8"/>
      <color indexed="8"/>
      <name val="Arial"/>
      <family val="2"/>
    </font>
    <font>
      <b/>
      <i/>
      <sz val="12"/>
      <color indexed="8"/>
      <name val="Arial"/>
      <family val="2"/>
    </font>
    <font>
      <i/>
      <sz val="10"/>
      <color indexed="8"/>
      <name val="Arial"/>
      <family val="2"/>
    </font>
    <font>
      <b/>
      <i/>
      <sz val="10"/>
      <name val="Arial"/>
      <family val="2"/>
    </font>
    <font>
      <b/>
      <sz val="8"/>
      <name val="Arial"/>
      <family val="2"/>
    </font>
    <font>
      <b/>
      <i/>
      <u/>
      <sz val="8"/>
      <name val="Arial"/>
      <family val="2"/>
    </font>
    <font>
      <sz val="11"/>
      <color theme="1"/>
      <name val="Calibri"/>
      <family val="2"/>
    </font>
    <font>
      <sz val="8"/>
      <color theme="1"/>
      <name val="Arial"/>
      <family val="2"/>
    </font>
    <font>
      <sz val="8"/>
      <color theme="0"/>
      <name val="Arial"/>
      <family val="2"/>
    </font>
    <font>
      <b/>
      <i/>
      <sz val="12"/>
      <color theme="0"/>
      <name val="Arial"/>
      <family val="2"/>
    </font>
    <font>
      <b/>
      <i/>
      <sz val="8"/>
      <color theme="0"/>
      <name val="Arial"/>
      <family val="2"/>
    </font>
    <font>
      <b/>
      <sz val="12"/>
      <color theme="0"/>
      <name val="Arial"/>
      <family val="2"/>
    </font>
    <font>
      <b/>
      <i/>
      <sz val="10"/>
      <color theme="0"/>
      <name val="Arial"/>
      <family val="2"/>
    </font>
    <font>
      <b/>
      <i/>
      <sz val="8"/>
      <color theme="1"/>
      <name val="Arial"/>
      <family val="2"/>
    </font>
    <font>
      <sz val="10"/>
      <name val="Arial"/>
      <family val="2"/>
    </font>
    <font>
      <sz val="11"/>
      <name val="Calibri"/>
      <family val="2"/>
    </font>
    <font>
      <sz val="8"/>
      <color rgb="FF7030A0"/>
      <name val="Arial"/>
      <family val="2"/>
    </font>
    <font>
      <b/>
      <i/>
      <sz val="12"/>
      <color rgb="FF7030A0"/>
      <name val="Arial"/>
      <family val="2"/>
    </font>
    <font>
      <b/>
      <i/>
      <sz val="8"/>
      <color rgb="FF7030A0"/>
      <name val="Arial"/>
      <family val="2"/>
    </font>
    <font>
      <b/>
      <i/>
      <sz val="10"/>
      <color rgb="FF0070C0"/>
      <name val="Arial"/>
      <family val="2"/>
    </font>
    <font>
      <b/>
      <i/>
      <sz val="10"/>
      <color theme="1"/>
      <name val="Arial"/>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bgColor theme="0" tint="-0.14999847407452621"/>
      </patternFill>
    </fill>
    <fill>
      <patternFill patternType="solid">
        <fgColor rgb="FF7030A0"/>
        <bgColor indexed="64"/>
      </patternFill>
    </fill>
    <fill>
      <patternFill patternType="solid">
        <fgColor rgb="FFCC99FF"/>
        <bgColor indexed="64"/>
      </patternFill>
    </fill>
    <fill>
      <patternFill patternType="solid">
        <fgColor rgb="FFD6BBEB"/>
        <bgColor indexed="64"/>
      </patternFill>
    </fill>
    <fill>
      <patternFill patternType="solid">
        <fgColor theme="2" tint="-9.9978637043366805E-2"/>
        <bgColor indexed="64"/>
      </patternFill>
    </fill>
  </fills>
  <borders count="1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s>
  <cellStyleXfs count="12">
    <xf numFmtId="0" fontId="0" fillId="0" borderId="0"/>
    <xf numFmtId="44" fontId="4" fillId="0" borderId="0" applyFont="0" applyFill="0" applyBorder="0" applyAlignment="0" applyProtection="0"/>
    <xf numFmtId="0" fontId="16" fillId="0" borderId="0"/>
    <xf numFmtId="0" fontId="24" fillId="0" borderId="0"/>
    <xf numFmtId="0" fontId="25" fillId="0" borderId="0"/>
    <xf numFmtId="0" fontId="25" fillId="0" borderId="0"/>
    <xf numFmtId="0" fontId="25" fillId="0" borderId="0"/>
    <xf numFmtId="0" fontId="3" fillId="0" borderId="0"/>
    <xf numFmtId="0" fontId="4" fillId="0" borderId="0"/>
    <xf numFmtId="0" fontId="2" fillId="0" borderId="0"/>
    <xf numFmtId="0" fontId="1" fillId="0" borderId="0"/>
    <xf numFmtId="0" fontId="1" fillId="0" borderId="0"/>
  </cellStyleXfs>
  <cellXfs count="152">
    <xf numFmtId="0" fontId="0" fillId="0" borderId="0" xfId="0"/>
    <xf numFmtId="164" fontId="5" fillId="0" borderId="0" xfId="0" applyNumberFormat="1" applyFont="1" applyProtection="1"/>
    <xf numFmtId="1" fontId="5" fillId="2" borderId="0" xfId="0" applyNumberFormat="1" applyFont="1" applyFill="1" applyBorder="1" applyAlignment="1" applyProtection="1">
      <alignment horizontal="center" vertical="top" wrapText="1"/>
    </xf>
    <xf numFmtId="164" fontId="8" fillId="0" borderId="0" xfId="0" applyNumberFormat="1" applyFont="1" applyAlignment="1" applyProtection="1">
      <alignment horizontal="fill" vertical="center"/>
    </xf>
    <xf numFmtId="164" fontId="5" fillId="0" borderId="0" xfId="0" applyNumberFormat="1" applyFont="1" applyAlignment="1" applyProtection="1"/>
    <xf numFmtId="164" fontId="8" fillId="0" borderId="0" xfId="0" applyNumberFormat="1" applyFont="1" applyAlignment="1" applyProtection="1"/>
    <xf numFmtId="164" fontId="5" fillId="0" borderId="0" xfId="0" applyNumberFormat="1" applyFont="1" applyFill="1" applyAlignment="1" applyProtection="1"/>
    <xf numFmtId="0" fontId="8" fillId="2" borderId="0" xfId="0" applyFont="1" applyFill="1" applyProtection="1"/>
    <xf numFmtId="164" fontId="8" fillId="2" borderId="0" xfId="0" applyNumberFormat="1" applyFont="1" applyFill="1" applyBorder="1" applyAlignment="1" applyProtection="1">
      <alignment horizontal="right" vertical="top" wrapText="1"/>
    </xf>
    <xf numFmtId="164" fontId="8" fillId="2" borderId="0" xfId="0" applyNumberFormat="1" applyFont="1" applyFill="1" applyProtection="1"/>
    <xf numFmtId="1" fontId="5" fillId="2" borderId="0" xfId="0" applyNumberFormat="1" applyFont="1" applyFill="1" applyBorder="1" applyAlignment="1" applyProtection="1">
      <alignment horizontal="center" vertical="top" wrapText="1"/>
      <protection locked="0"/>
    </xf>
    <xf numFmtId="1" fontId="5" fillId="0" borderId="0" xfId="0" applyNumberFormat="1" applyFont="1" applyAlignment="1" applyProtection="1">
      <alignment horizontal="center" vertical="top" wrapText="1"/>
    </xf>
    <xf numFmtId="164" fontId="5" fillId="0" borderId="0" xfId="0" applyNumberFormat="1" applyFont="1" applyAlignment="1" applyProtection="1">
      <alignment horizontal="center"/>
    </xf>
    <xf numFmtId="164" fontId="8" fillId="0" borderId="0" xfId="0" applyNumberFormat="1" applyFont="1" applyBorder="1" applyAlignment="1" applyProtection="1">
      <alignment horizontal="fill" vertical="center"/>
    </xf>
    <xf numFmtId="0" fontId="7" fillId="2" borderId="1" xfId="0" applyFont="1" applyFill="1" applyBorder="1" applyAlignment="1" applyProtection="1">
      <alignment horizontal="left" vertical="center"/>
    </xf>
    <xf numFmtId="164" fontId="8" fillId="2" borderId="3" xfId="0" applyNumberFormat="1" applyFont="1" applyFill="1" applyBorder="1" applyAlignment="1" applyProtection="1">
      <alignment horizontal="right"/>
    </xf>
    <xf numFmtId="1" fontId="5" fillId="2" borderId="4" xfId="0" applyNumberFormat="1" applyFont="1" applyFill="1" applyBorder="1" applyAlignment="1" applyProtection="1">
      <alignment horizontal="center" vertical="top" wrapText="1"/>
    </xf>
    <xf numFmtId="164" fontId="5" fillId="3" borderId="0" xfId="0" applyNumberFormat="1" applyFont="1" applyFill="1" applyBorder="1" applyAlignment="1" applyProtection="1"/>
    <xf numFmtId="164" fontId="5" fillId="2" borderId="0" xfId="0" applyNumberFormat="1" applyFont="1" applyFill="1" applyBorder="1" applyAlignment="1" applyProtection="1">
      <alignment horizontal="left" vertical="top" wrapText="1"/>
    </xf>
    <xf numFmtId="164" fontId="5" fillId="0" borderId="0" xfId="0" applyNumberFormat="1" applyFont="1" applyAlignment="1" applyProtection="1">
      <alignment horizontal="left" vertical="top" wrapText="1"/>
    </xf>
    <xf numFmtId="164" fontId="5" fillId="2" borderId="0" xfId="0" applyNumberFormat="1" applyFont="1" applyFill="1" applyBorder="1" applyAlignment="1" applyProtection="1">
      <alignment horizontal="left" vertical="top"/>
    </xf>
    <xf numFmtId="164" fontId="8" fillId="2" borderId="5" xfId="0" applyNumberFormat="1" applyFont="1" applyFill="1" applyBorder="1" applyAlignment="1" applyProtection="1">
      <alignment horizontal="left" vertical="center" wrapText="1"/>
    </xf>
    <xf numFmtId="164" fontId="8" fillId="2" borderId="0" xfId="0" applyNumberFormat="1" applyFont="1" applyFill="1" applyBorder="1" applyAlignment="1" applyProtection="1">
      <alignment horizontal="left" wrapText="1"/>
    </xf>
    <xf numFmtId="164" fontId="5" fillId="2" borderId="4" xfId="0" applyNumberFormat="1" applyFont="1" applyFill="1" applyBorder="1" applyAlignment="1" applyProtection="1">
      <alignment horizontal="left" vertical="top" wrapText="1"/>
    </xf>
    <xf numFmtId="164" fontId="8" fillId="0" borderId="5" xfId="0" applyNumberFormat="1" applyFont="1" applyBorder="1" applyAlignment="1" applyProtection="1">
      <alignment horizontal="center" vertical="center"/>
    </xf>
    <xf numFmtId="1" fontId="8" fillId="2" borderId="5" xfId="0" applyNumberFormat="1" applyFont="1" applyFill="1" applyBorder="1" applyAlignment="1" applyProtection="1">
      <alignment horizontal="center" vertical="center"/>
    </xf>
    <xf numFmtId="0" fontId="7" fillId="2" borderId="5" xfId="0" applyFont="1" applyFill="1" applyBorder="1" applyAlignment="1" applyProtection="1">
      <alignment horizontal="center" vertical="center"/>
    </xf>
    <xf numFmtId="1" fontId="8" fillId="2" borderId="5" xfId="0" applyNumberFormat="1" applyFont="1" applyFill="1" applyBorder="1" applyAlignment="1" applyProtection="1">
      <alignment horizontal="center" vertical="center" wrapText="1"/>
    </xf>
    <xf numFmtId="1" fontId="8" fillId="2" borderId="0" xfId="0" applyNumberFormat="1" applyFont="1" applyFill="1" applyBorder="1" applyAlignment="1" applyProtection="1">
      <alignment horizontal="center" vertical="top" wrapText="1"/>
    </xf>
    <xf numFmtId="164" fontId="9" fillId="2" borderId="0" xfId="0" applyNumberFormat="1" applyFont="1" applyFill="1" applyBorder="1" applyAlignment="1" applyProtection="1">
      <alignment horizontal="center" vertical="top"/>
    </xf>
    <xf numFmtId="164" fontId="5" fillId="2" borderId="0" xfId="0" applyNumberFormat="1" applyFont="1" applyFill="1" applyBorder="1" applyAlignment="1" applyProtection="1">
      <alignment horizontal="right" vertical="top" wrapText="1"/>
    </xf>
    <xf numFmtId="164" fontId="8" fillId="2" borderId="5" xfId="0" applyNumberFormat="1" applyFont="1" applyFill="1" applyBorder="1" applyAlignment="1" applyProtection="1">
      <alignment horizontal="right" vertical="center"/>
    </xf>
    <xf numFmtId="164" fontId="8" fillId="2" borderId="5" xfId="0" applyNumberFormat="1" applyFont="1" applyFill="1" applyBorder="1" applyAlignment="1" applyProtection="1">
      <alignment horizontal="right" vertical="center" wrapText="1"/>
    </xf>
    <xf numFmtId="164" fontId="8" fillId="2" borderId="0" xfId="0" applyNumberFormat="1" applyFont="1" applyFill="1" applyBorder="1" applyAlignment="1" applyProtection="1">
      <alignment horizontal="right" wrapText="1"/>
    </xf>
    <xf numFmtId="165" fontId="5" fillId="2" borderId="0" xfId="0" applyNumberFormat="1" applyFont="1" applyFill="1" applyBorder="1" applyAlignment="1" applyProtection="1">
      <alignment horizontal="right" vertical="top"/>
    </xf>
    <xf numFmtId="164" fontId="5" fillId="2" borderId="4" xfId="0" applyNumberFormat="1" applyFont="1" applyFill="1" applyBorder="1" applyAlignment="1" applyProtection="1">
      <alignment horizontal="right" vertical="top" wrapText="1"/>
    </xf>
    <xf numFmtId="164" fontId="5" fillId="0" borderId="0" xfId="0" applyNumberFormat="1" applyFont="1" applyAlignment="1" applyProtection="1">
      <alignment horizontal="right" vertical="top" wrapText="1"/>
    </xf>
    <xf numFmtId="164" fontId="5" fillId="2" borderId="3" xfId="0" applyNumberFormat="1" applyFont="1" applyFill="1" applyBorder="1" applyAlignment="1" applyProtection="1">
      <alignment horizontal="right"/>
    </xf>
    <xf numFmtId="164" fontId="8" fillId="2" borderId="6" xfId="0" applyNumberFormat="1" applyFont="1" applyFill="1" applyBorder="1" applyAlignment="1" applyProtection="1">
      <alignment horizontal="right" vertical="center"/>
    </xf>
    <xf numFmtId="164" fontId="5" fillId="2" borderId="6" xfId="0" applyNumberFormat="1" applyFont="1" applyFill="1" applyBorder="1" applyAlignment="1" applyProtection="1">
      <alignment horizontal="right"/>
    </xf>
    <xf numFmtId="164" fontId="5" fillId="2" borderId="7" xfId="0" applyNumberFormat="1" applyFont="1" applyFill="1" applyBorder="1" applyAlignment="1" applyProtection="1">
      <alignment horizontal="right"/>
    </xf>
    <xf numFmtId="164" fontId="5" fillId="2" borderId="0" xfId="0" applyNumberFormat="1" applyFont="1" applyFill="1" applyBorder="1" applyAlignment="1" applyProtection="1">
      <alignment horizontal="right"/>
    </xf>
    <xf numFmtId="164" fontId="5" fillId="0" borderId="0" xfId="0" applyNumberFormat="1" applyFont="1" applyAlignment="1" applyProtection="1">
      <alignment horizontal="right"/>
    </xf>
    <xf numFmtId="1" fontId="5" fillId="2" borderId="0" xfId="0" applyNumberFormat="1" applyFont="1" applyFill="1" applyBorder="1" applyAlignment="1" applyProtection="1">
      <alignment horizontal="left" vertical="top"/>
    </xf>
    <xf numFmtId="164" fontId="5" fillId="2" borderId="3" xfId="0" applyNumberFormat="1" applyFont="1" applyFill="1" applyBorder="1" applyAlignment="1" applyProtection="1">
      <alignment horizontal="left"/>
    </xf>
    <xf numFmtId="164" fontId="5" fillId="0" borderId="0" xfId="0" applyNumberFormat="1" applyFont="1" applyAlignment="1" applyProtection="1">
      <alignment horizontal="left"/>
    </xf>
    <xf numFmtId="0" fontId="5" fillId="3" borderId="0" xfId="0" applyNumberFormat="1" applyFont="1" applyFill="1" applyBorder="1" applyAlignment="1" applyProtection="1">
      <alignment horizontal="left" wrapText="1"/>
    </xf>
    <xf numFmtId="0" fontId="8" fillId="2" borderId="8" xfId="0" applyNumberFormat="1" applyFont="1" applyFill="1" applyBorder="1" applyAlignment="1" applyProtection="1">
      <alignment horizontal="left" wrapText="1"/>
    </xf>
    <xf numFmtId="0" fontId="5" fillId="2" borderId="8" xfId="0" applyNumberFormat="1" applyFont="1" applyFill="1" applyBorder="1" applyAlignment="1" applyProtection="1">
      <alignment horizontal="left"/>
    </xf>
    <xf numFmtId="0" fontId="5" fillId="2" borderId="8" xfId="0" applyNumberFormat="1" applyFont="1" applyFill="1" applyBorder="1" applyAlignment="1" applyProtection="1">
      <alignment horizontal="left" wrapText="1"/>
    </xf>
    <xf numFmtId="0" fontId="7" fillId="2" borderId="1" xfId="0" applyNumberFormat="1" applyFont="1" applyFill="1" applyBorder="1" applyAlignment="1" applyProtection="1">
      <alignment horizontal="left"/>
    </xf>
    <xf numFmtId="0" fontId="5" fillId="2" borderId="8" xfId="0" applyNumberFormat="1" applyFont="1" applyFill="1" applyBorder="1" applyAlignment="1" applyProtection="1">
      <alignment horizontal="left" wrapText="1"/>
      <protection locked="0"/>
    </xf>
    <xf numFmtId="0" fontId="5" fillId="2" borderId="9" xfId="0" applyNumberFormat="1" applyFont="1" applyFill="1" applyBorder="1" applyAlignment="1" applyProtection="1">
      <alignment horizontal="left"/>
    </xf>
    <xf numFmtId="0" fontId="5" fillId="0" borderId="0" xfId="0" applyNumberFormat="1" applyFont="1" applyAlignment="1" applyProtection="1">
      <alignment horizontal="left" wrapText="1"/>
    </xf>
    <xf numFmtId="0" fontId="18" fillId="5" borderId="1" xfId="0" applyNumberFormat="1" applyFont="1" applyFill="1" applyBorder="1" applyAlignment="1" applyProtection="1">
      <alignment horizontal="left"/>
    </xf>
    <xf numFmtId="164" fontId="19" fillId="5" borderId="5" xfId="0" applyNumberFormat="1" applyFont="1" applyFill="1" applyBorder="1" applyAlignment="1" applyProtection="1">
      <alignment horizontal="center" vertical="center"/>
    </xf>
    <xf numFmtId="164" fontId="20" fillId="5" borderId="5" xfId="0" applyNumberFormat="1" applyFont="1" applyFill="1" applyBorder="1" applyAlignment="1" applyProtection="1">
      <alignment horizontal="right" wrapText="1"/>
    </xf>
    <xf numFmtId="164" fontId="20" fillId="5" borderId="5" xfId="0" applyNumberFormat="1" applyFont="1" applyFill="1" applyBorder="1" applyAlignment="1" applyProtection="1">
      <alignment horizontal="center" wrapText="1"/>
    </xf>
    <xf numFmtId="164" fontId="18" fillId="5" borderId="6" xfId="0" applyNumberFormat="1" applyFont="1" applyFill="1" applyBorder="1" applyAlignment="1" applyProtection="1">
      <alignment horizontal="right"/>
    </xf>
    <xf numFmtId="164" fontId="18" fillId="5" borderId="5" xfId="0" applyNumberFormat="1" applyFont="1" applyFill="1" applyBorder="1" applyAlignment="1" applyProtection="1">
      <alignment horizontal="right" wrapText="1"/>
    </xf>
    <xf numFmtId="1" fontId="18" fillId="5" borderId="5" xfId="0" applyNumberFormat="1" applyFont="1" applyFill="1" applyBorder="1" applyAlignment="1" applyProtection="1">
      <alignment horizontal="center" wrapText="1"/>
    </xf>
    <xf numFmtId="0" fontId="18" fillId="5" borderId="6" xfId="0" applyFont="1" applyFill="1" applyBorder="1" applyAlignment="1" applyProtection="1">
      <alignment horizontal="right"/>
    </xf>
    <xf numFmtId="0" fontId="20" fillId="5" borderId="1" xfId="0" applyNumberFormat="1" applyFont="1" applyFill="1" applyBorder="1" applyAlignment="1" applyProtection="1">
      <alignment horizontal="left" wrapText="1"/>
    </xf>
    <xf numFmtId="0" fontId="19" fillId="5" borderId="5" xfId="0" applyFont="1" applyFill="1" applyBorder="1" applyAlignment="1" applyProtection="1">
      <alignment horizontal="center"/>
    </xf>
    <xf numFmtId="164" fontId="5" fillId="2" borderId="5" xfId="0" applyNumberFormat="1" applyFont="1" applyFill="1" applyBorder="1" applyAlignment="1" applyProtection="1">
      <alignment horizontal="right" vertical="top" wrapText="1"/>
    </xf>
    <xf numFmtId="1" fontId="5" fillId="2" borderId="5" xfId="0" applyNumberFormat="1" applyFont="1" applyFill="1" applyBorder="1" applyAlignment="1" applyProtection="1">
      <alignment horizontal="center" vertical="top" wrapText="1"/>
    </xf>
    <xf numFmtId="0" fontId="5" fillId="3" borderId="1" xfId="0" applyNumberFormat="1" applyFont="1" applyFill="1" applyBorder="1" applyAlignment="1" applyProtection="1">
      <alignment horizontal="left" wrapText="1"/>
    </xf>
    <xf numFmtId="164" fontId="14" fillId="3" borderId="5" xfId="0" applyNumberFormat="1" applyFont="1" applyFill="1" applyBorder="1" applyAlignment="1" applyProtection="1">
      <alignment horizontal="right" vertical="top" wrapText="1"/>
    </xf>
    <xf numFmtId="1" fontId="14" fillId="3" borderId="5" xfId="0" applyNumberFormat="1" applyFont="1" applyFill="1" applyBorder="1" applyAlignment="1" applyProtection="1">
      <alignment horizontal="center" vertical="top" wrapText="1"/>
    </xf>
    <xf numFmtId="164" fontId="14" fillId="3" borderId="6" xfId="0" applyNumberFormat="1" applyFont="1" applyFill="1" applyBorder="1" applyAlignment="1" applyProtection="1">
      <alignment horizontal="right" vertical="center"/>
    </xf>
    <xf numFmtId="164" fontId="5" fillId="0" borderId="6" xfId="0" applyNumberFormat="1" applyFont="1" applyBorder="1" applyAlignment="1" applyProtection="1">
      <alignment horizontal="right"/>
    </xf>
    <xf numFmtId="164" fontId="5" fillId="2" borderId="1" xfId="0" applyNumberFormat="1" applyFont="1" applyFill="1" applyBorder="1" applyAlignment="1" applyProtection="1">
      <alignment horizontal="left" vertical="center"/>
    </xf>
    <xf numFmtId="164" fontId="5" fillId="2" borderId="1" xfId="0" applyNumberFormat="1" applyFont="1" applyFill="1" applyBorder="1" applyAlignment="1" applyProtection="1">
      <alignment horizontal="left" vertical="top"/>
    </xf>
    <xf numFmtId="0" fontId="15" fillId="7" borderId="1" xfId="0" applyNumberFormat="1" applyFont="1" applyFill="1" applyBorder="1" applyAlignment="1" applyProtection="1">
      <alignment horizontal="center"/>
    </xf>
    <xf numFmtId="164" fontId="7" fillId="7" borderId="5" xfId="0" applyNumberFormat="1" applyFont="1" applyFill="1" applyBorder="1" applyAlignment="1" applyProtection="1">
      <alignment horizontal="left" vertical="center" wrapText="1"/>
    </xf>
    <xf numFmtId="164" fontId="7" fillId="7" borderId="5" xfId="0" applyNumberFormat="1" applyFont="1" applyFill="1" applyBorder="1" applyAlignment="1" applyProtection="1">
      <alignment horizontal="right" vertical="center" wrapText="1"/>
    </xf>
    <xf numFmtId="1" fontId="7" fillId="7" borderId="5" xfId="0" applyNumberFormat="1" applyFont="1" applyFill="1" applyBorder="1" applyAlignment="1" applyProtection="1">
      <alignment horizontal="center" vertical="center" wrapText="1"/>
    </xf>
    <xf numFmtId="164" fontId="7" fillId="7" borderId="6" xfId="0" applyNumberFormat="1" applyFont="1" applyFill="1" applyBorder="1" applyAlignment="1" applyProtection="1">
      <alignment horizontal="right" vertical="center"/>
    </xf>
    <xf numFmtId="0" fontId="10" fillId="2" borderId="1" xfId="0" applyNumberFormat="1" applyFont="1" applyFill="1" applyBorder="1" applyAlignment="1" applyProtection="1">
      <alignment horizontal="center" wrapText="1"/>
      <protection locked="0"/>
    </xf>
    <xf numFmtId="0" fontId="6" fillId="7" borderId="1" xfId="0" applyNumberFormat="1" applyFont="1" applyFill="1" applyBorder="1" applyAlignment="1" applyProtection="1">
      <alignment horizontal="left"/>
    </xf>
    <xf numFmtId="164" fontId="5" fillId="7" borderId="5" xfId="0" applyNumberFormat="1" applyFont="1" applyFill="1" applyBorder="1" applyAlignment="1" applyProtection="1">
      <alignment horizontal="left" vertical="top"/>
    </xf>
    <xf numFmtId="164" fontId="5" fillId="7" borderId="5" xfId="0" applyNumberFormat="1" applyFont="1" applyFill="1" applyBorder="1" applyAlignment="1" applyProtection="1">
      <alignment horizontal="right" vertical="top"/>
    </xf>
    <xf numFmtId="1" fontId="5" fillId="7" borderId="5" xfId="0" applyNumberFormat="1" applyFont="1" applyFill="1" applyBorder="1" applyAlignment="1" applyProtection="1">
      <alignment horizontal="center" vertical="top"/>
    </xf>
    <xf numFmtId="164" fontId="5" fillId="7" borderId="6" xfId="0" applyNumberFormat="1" applyFont="1" applyFill="1" applyBorder="1" applyAlignment="1" applyProtection="1">
      <alignment horizontal="right"/>
    </xf>
    <xf numFmtId="166" fontId="5" fillId="2" borderId="2" xfId="0" applyNumberFormat="1" applyFont="1" applyFill="1" applyBorder="1" applyAlignment="1" applyProtection="1">
      <alignment horizontal="center"/>
    </xf>
    <xf numFmtId="0" fontId="23" fillId="3" borderId="1" xfId="0" applyFont="1" applyFill="1" applyBorder="1" applyAlignment="1" applyProtection="1">
      <alignment horizontal="center" vertical="center"/>
    </xf>
    <xf numFmtId="164" fontId="11" fillId="2" borderId="5" xfId="0" applyNumberFormat="1" applyFont="1" applyFill="1" applyBorder="1" applyAlignment="1" applyProtection="1">
      <alignment horizontal="left" vertical="center"/>
    </xf>
    <xf numFmtId="164" fontId="12" fillId="2" borderId="1" xfId="0" applyNumberFormat="1" applyFont="1" applyFill="1" applyBorder="1" applyAlignment="1" applyProtection="1">
      <alignment horizontal="left" vertical="top"/>
    </xf>
    <xf numFmtId="0" fontId="5" fillId="3" borderId="0" xfId="0" applyFont="1" applyFill="1" applyBorder="1" applyAlignment="1" applyProtection="1">
      <alignment horizontal="left" wrapText="1"/>
    </xf>
    <xf numFmtId="1" fontId="5" fillId="3" borderId="0" xfId="0" applyNumberFormat="1" applyFont="1" applyFill="1" applyBorder="1" applyAlignment="1" applyProtection="1">
      <alignment horizontal="center"/>
      <protection locked="0"/>
    </xf>
    <xf numFmtId="164" fontId="5" fillId="3" borderId="0" xfId="0" applyNumberFormat="1" applyFont="1" applyFill="1" applyBorder="1" applyAlignment="1" applyProtection="1">
      <alignment horizontal="right" wrapText="1"/>
    </xf>
    <xf numFmtId="164" fontId="5" fillId="3" borderId="3" xfId="0" applyNumberFormat="1" applyFont="1" applyFill="1" applyBorder="1" applyAlignment="1" applyProtection="1">
      <alignment horizontal="right"/>
    </xf>
    <xf numFmtId="0" fontId="7" fillId="3" borderId="8" xfId="0" applyNumberFormat="1" applyFont="1" applyFill="1" applyBorder="1" applyAlignment="1" applyProtection="1">
      <alignment horizontal="left" wrapText="1"/>
    </xf>
    <xf numFmtId="0" fontId="15" fillId="7" borderId="9" xfId="0" applyNumberFormat="1" applyFont="1" applyFill="1" applyBorder="1" applyAlignment="1" applyProtection="1">
      <alignment horizontal="center"/>
    </xf>
    <xf numFmtId="164" fontId="7" fillId="7" borderId="4" xfId="0" applyNumberFormat="1" applyFont="1" applyFill="1" applyBorder="1" applyAlignment="1" applyProtection="1">
      <alignment horizontal="left" vertical="center" wrapText="1"/>
    </xf>
    <xf numFmtId="0" fontId="26" fillId="7" borderId="1" xfId="0" applyNumberFormat="1" applyFont="1" applyFill="1" applyBorder="1" applyAlignment="1" applyProtection="1">
      <alignment horizontal="left"/>
    </xf>
    <xf numFmtId="164" fontId="27" fillId="7" borderId="5" xfId="0" applyNumberFormat="1" applyFont="1" applyFill="1" applyBorder="1" applyAlignment="1" applyProtection="1">
      <alignment horizontal="center" vertical="center"/>
    </xf>
    <xf numFmtId="164" fontId="28" fillId="7" borderId="5" xfId="0" applyNumberFormat="1" applyFont="1" applyFill="1" applyBorder="1" applyAlignment="1" applyProtection="1">
      <alignment horizontal="right" wrapText="1"/>
    </xf>
    <xf numFmtId="164" fontId="28" fillId="7" borderId="5" xfId="0" applyNumberFormat="1" applyFont="1" applyFill="1" applyBorder="1" applyAlignment="1" applyProtection="1">
      <alignment horizontal="center" wrapText="1"/>
    </xf>
    <xf numFmtId="164" fontId="26" fillId="7" borderId="6" xfId="0" applyNumberFormat="1" applyFont="1" applyFill="1" applyBorder="1" applyAlignment="1" applyProtection="1">
      <alignment horizontal="right"/>
    </xf>
    <xf numFmtId="164" fontId="8" fillId="3" borderId="0" xfId="0" applyNumberFormat="1" applyFont="1" applyFill="1" applyAlignment="1" applyProtection="1"/>
    <xf numFmtId="164" fontId="5" fillId="3" borderId="0" xfId="0" applyNumberFormat="1" applyFont="1" applyFill="1" applyAlignment="1" applyProtection="1"/>
    <xf numFmtId="0" fontId="0" fillId="0" borderId="0" xfId="0" applyAlignment="1">
      <alignment wrapText="1"/>
    </xf>
    <xf numFmtId="0" fontId="21" fillId="3" borderId="10" xfId="0" applyFont="1" applyFill="1" applyBorder="1" applyAlignment="1">
      <alignment horizontal="center" wrapText="1"/>
    </xf>
    <xf numFmtId="0" fontId="22" fillId="5" borderId="10" xfId="0" applyFont="1" applyFill="1" applyBorder="1" applyAlignment="1">
      <alignment horizontal="center" wrapText="1"/>
    </xf>
    <xf numFmtId="0" fontId="13" fillId="0" borderId="10" xfId="0" applyFont="1" applyBorder="1" applyAlignment="1">
      <alignment horizontal="center" wrapText="1"/>
    </xf>
    <xf numFmtId="0" fontId="0" fillId="0" borderId="10" xfId="0" applyBorder="1" applyAlignment="1">
      <alignment wrapText="1"/>
    </xf>
    <xf numFmtId="0" fontId="13" fillId="0" borderId="10" xfId="0" applyFont="1" applyBorder="1" applyAlignment="1">
      <alignment horizontal="center"/>
    </xf>
    <xf numFmtId="0" fontId="19" fillId="5" borderId="10" xfId="0" applyFont="1" applyFill="1" applyBorder="1" applyAlignment="1">
      <alignment horizontal="center" wrapText="1"/>
    </xf>
    <xf numFmtId="0" fontId="5" fillId="2" borderId="2" xfId="0" applyNumberFormat="1" applyFont="1" applyFill="1" applyBorder="1" applyAlignment="1" applyProtection="1">
      <alignment horizontal="center" vertical="center" wrapText="1"/>
    </xf>
    <xf numFmtId="164" fontId="5" fillId="2" borderId="2" xfId="0" applyNumberFormat="1" applyFont="1" applyFill="1" applyBorder="1" applyAlignment="1" applyProtection="1">
      <alignment horizontal="center" vertical="center" wrapText="1"/>
    </xf>
    <xf numFmtId="1" fontId="5" fillId="2" borderId="2" xfId="0" applyNumberFormat="1" applyFont="1" applyFill="1" applyBorder="1" applyAlignment="1" applyProtection="1">
      <alignment horizontal="center" vertical="center" wrapText="1"/>
    </xf>
    <xf numFmtId="164" fontId="5" fillId="2" borderId="2" xfId="0" applyNumberFormat="1" applyFont="1" applyFill="1" applyBorder="1" applyAlignment="1" applyProtection="1">
      <alignment horizontal="center" vertical="center"/>
    </xf>
    <xf numFmtId="0" fontId="17" fillId="4" borderId="2" xfId="1" applyNumberFormat="1" applyFont="1" applyFill="1" applyBorder="1" applyAlignment="1">
      <alignment horizontal="center" vertical="center" wrapText="1"/>
    </xf>
    <xf numFmtId="0" fontId="17" fillId="4" borderId="2" xfId="0" applyFont="1" applyFill="1" applyBorder="1" applyAlignment="1">
      <alignment horizontal="center" vertical="center" wrapText="1"/>
    </xf>
    <xf numFmtId="164" fontId="5" fillId="3" borderId="2" xfId="0" applyNumberFormat="1" applyFont="1" applyFill="1" applyBorder="1" applyAlignment="1" applyProtection="1">
      <alignment horizontal="center" vertical="center"/>
    </xf>
    <xf numFmtId="1" fontId="5" fillId="3" borderId="2" xfId="0" applyNumberFormat="1" applyFont="1" applyFill="1" applyBorder="1" applyAlignment="1" applyProtection="1">
      <alignment horizontal="center" vertical="center"/>
      <protection locked="0"/>
    </xf>
    <xf numFmtId="164" fontId="5" fillId="3" borderId="2" xfId="0" applyNumberFormat="1" applyFont="1" applyFill="1" applyBorder="1" applyAlignment="1" applyProtection="1">
      <alignment horizontal="center" vertical="center" wrapText="1"/>
    </xf>
    <xf numFmtId="0" fontId="5" fillId="3" borderId="2" xfId="0" applyNumberFormat="1" applyFont="1" applyFill="1" applyBorder="1" applyAlignment="1" applyProtection="1">
      <alignment horizontal="center" vertical="center" wrapText="1"/>
    </xf>
    <xf numFmtId="0" fontId="7" fillId="3" borderId="2" xfId="0" applyNumberFormat="1" applyFont="1" applyFill="1" applyBorder="1" applyAlignment="1">
      <alignment horizontal="center" vertical="center"/>
    </xf>
    <xf numFmtId="8" fontId="7" fillId="3" borderId="2" xfId="0" applyNumberFormat="1" applyFont="1" applyFill="1" applyBorder="1" applyAlignment="1">
      <alignment horizontal="center" vertical="center"/>
    </xf>
    <xf numFmtId="1" fontId="8" fillId="3" borderId="2" xfId="0" applyNumberFormat="1" applyFont="1" applyFill="1" applyBorder="1" applyAlignment="1" applyProtection="1">
      <alignment horizontal="center" vertical="center"/>
      <protection locked="0"/>
    </xf>
    <xf numFmtId="164" fontId="8" fillId="3" borderId="2" xfId="0" applyNumberFormat="1" applyFont="1" applyFill="1" applyBorder="1" applyAlignment="1" applyProtection="1">
      <alignment horizontal="center" vertical="center" wrapText="1"/>
    </xf>
    <xf numFmtId="164" fontId="8" fillId="3" borderId="2" xfId="0" applyNumberFormat="1" applyFont="1" applyFill="1" applyBorder="1" applyAlignment="1" applyProtection="1">
      <alignment horizontal="center" vertical="center"/>
    </xf>
    <xf numFmtId="0" fontId="5" fillId="3" borderId="0" xfId="0" applyNumberFormat="1" applyFont="1" applyFill="1" applyBorder="1" applyAlignment="1" applyProtection="1"/>
    <xf numFmtId="1" fontId="5" fillId="3" borderId="0" xfId="0" applyNumberFormat="1" applyFont="1" applyFill="1" applyBorder="1" applyAlignment="1" applyProtection="1">
      <alignment horizontal="center" vertical="center"/>
      <protection locked="0"/>
    </xf>
    <xf numFmtId="0" fontId="7" fillId="0" borderId="0" xfId="0" applyFont="1"/>
    <xf numFmtId="164" fontId="5" fillId="2" borderId="3" xfId="0" applyNumberFormat="1" applyFont="1" applyFill="1" applyBorder="1" applyAlignment="1">
      <alignment horizontal="right" vertical="center"/>
    </xf>
    <xf numFmtId="164" fontId="5" fillId="0" borderId="3" xfId="0" applyNumberFormat="1" applyFont="1" applyBorder="1" applyAlignment="1" applyProtection="1">
      <alignment horizontal="right" vertical="center"/>
      <protection locked="0"/>
    </xf>
    <xf numFmtId="164" fontId="5" fillId="6" borderId="3" xfId="0" applyNumberFormat="1" applyFont="1" applyFill="1" applyBorder="1" applyAlignment="1" applyProtection="1">
      <alignment horizontal="right" vertical="center"/>
      <protection locked="0"/>
    </xf>
    <xf numFmtId="164" fontId="5" fillId="8" borderId="3" xfId="0" applyNumberFormat="1" applyFont="1" applyFill="1" applyBorder="1" applyAlignment="1">
      <alignment horizontal="right" vertical="center"/>
    </xf>
    <xf numFmtId="164" fontId="6" fillId="2" borderId="0" xfId="0" applyNumberFormat="1" applyFont="1" applyFill="1" applyAlignment="1">
      <alignment horizontal="right" vertical="center"/>
    </xf>
    <xf numFmtId="1" fontId="6" fillId="2" borderId="0" xfId="0" applyNumberFormat="1" applyFont="1" applyFill="1" applyAlignment="1">
      <alignment horizontal="right" vertical="center"/>
    </xf>
    <xf numFmtId="0" fontId="7" fillId="3" borderId="8" xfId="0" applyNumberFormat="1" applyFont="1" applyFill="1" applyBorder="1" applyAlignment="1" applyProtection="1">
      <alignment horizontal="left" vertical="center" wrapText="1"/>
    </xf>
    <xf numFmtId="0" fontId="5" fillId="3" borderId="0" xfId="0" applyFont="1" applyFill="1" applyBorder="1" applyAlignment="1" applyProtection="1">
      <alignment horizontal="left" vertical="center" wrapText="1"/>
    </xf>
    <xf numFmtId="164" fontId="5" fillId="3" borderId="0" xfId="0" applyNumberFormat="1" applyFont="1" applyFill="1" applyBorder="1" applyAlignment="1" applyProtection="1">
      <alignment horizontal="right" vertical="center" wrapText="1"/>
    </xf>
    <xf numFmtId="164" fontId="5" fillId="3" borderId="3" xfId="0" applyNumberFormat="1" applyFont="1" applyFill="1" applyBorder="1" applyAlignment="1" applyProtection="1">
      <alignment horizontal="right" vertical="center"/>
    </xf>
    <xf numFmtId="0" fontId="7" fillId="0" borderId="0" xfId="0" applyFont="1" applyAlignment="1">
      <alignment vertical="center"/>
    </xf>
    <xf numFmtId="164" fontId="8" fillId="2" borderId="0" xfId="0" applyNumberFormat="1" applyFont="1" applyFill="1" applyAlignment="1" applyProtection="1">
      <alignment vertical="center"/>
    </xf>
    <xf numFmtId="164" fontId="5" fillId="0" borderId="0" xfId="0" applyNumberFormat="1" applyFont="1" applyAlignment="1" applyProtection="1">
      <alignment horizontal="left" vertical="center"/>
    </xf>
    <xf numFmtId="0" fontId="5" fillId="2" borderId="8" xfId="0" applyFont="1" applyFill="1" applyBorder="1" applyAlignment="1">
      <alignment horizontal="right" vertical="center" wrapText="1"/>
    </xf>
    <xf numFmtId="0" fontId="5" fillId="2" borderId="0" xfId="0" applyFont="1" applyFill="1" applyAlignment="1">
      <alignment horizontal="right" vertical="center"/>
    </xf>
    <xf numFmtId="164" fontId="5" fillId="2" borderId="0" xfId="0" applyNumberFormat="1" applyFont="1" applyFill="1" applyAlignment="1">
      <alignment horizontal="right" vertical="center" wrapText="1"/>
    </xf>
    <xf numFmtId="1" fontId="5" fillId="2" borderId="0" xfId="0" applyNumberFormat="1" applyFont="1" applyFill="1" applyAlignment="1">
      <alignment horizontal="right" vertical="center" wrapText="1"/>
    </xf>
    <xf numFmtId="1" fontId="5" fillId="2" borderId="0" xfId="0" applyNumberFormat="1" applyFont="1" applyFill="1" applyAlignment="1">
      <alignment horizontal="right" vertical="center"/>
    </xf>
    <xf numFmtId="3" fontId="5" fillId="0" borderId="0" xfId="0" applyNumberFormat="1" applyFont="1" applyAlignment="1" applyProtection="1">
      <alignment horizontal="right" vertical="top" wrapText="1"/>
    </xf>
    <xf numFmtId="164" fontId="5" fillId="0" borderId="0" xfId="0" applyNumberFormat="1" applyFont="1" applyAlignment="1" applyProtection="1">
      <alignment vertical="center"/>
    </xf>
    <xf numFmtId="167" fontId="5" fillId="0" borderId="0" xfId="0" applyNumberFormat="1" applyFont="1" applyAlignment="1" applyProtection="1">
      <alignment horizontal="right" vertical="top" wrapText="1"/>
    </xf>
    <xf numFmtId="0" fontId="5" fillId="2" borderId="0" xfId="0" applyFont="1" applyFill="1" applyProtection="1"/>
    <xf numFmtId="1" fontId="7" fillId="3" borderId="2" xfId="0" applyNumberFormat="1" applyFont="1" applyFill="1" applyBorder="1" applyAlignment="1" applyProtection="1">
      <alignment horizontal="center" vertical="center"/>
      <protection locked="0"/>
    </xf>
    <xf numFmtId="0" fontId="7" fillId="0" borderId="1" xfId="3" applyFont="1" applyFill="1" applyBorder="1" applyAlignment="1" applyProtection="1">
      <alignment horizontal="left" wrapText="1"/>
      <protection locked="0"/>
    </xf>
    <xf numFmtId="0" fontId="7" fillId="0" borderId="6" xfId="3" applyFont="1" applyFill="1" applyBorder="1" applyAlignment="1" applyProtection="1">
      <alignment horizontal="left" wrapText="1"/>
      <protection locked="0"/>
    </xf>
  </cellXfs>
  <cellStyles count="12">
    <cellStyle name="Currency" xfId="1" builtinId="4"/>
    <cellStyle name="Normal" xfId="0" builtinId="0"/>
    <cellStyle name="Normal 2" xfId="6" xr:uid="{00000000-0005-0000-0000-000002000000}"/>
    <cellStyle name="Normal 2 22" xfId="2" xr:uid="{00000000-0005-0000-0000-000003000000}"/>
    <cellStyle name="Normal 3" xfId="5" xr:uid="{00000000-0005-0000-0000-000004000000}"/>
    <cellStyle name="Normal 4 2" xfId="4" xr:uid="{00000000-0005-0000-0000-000005000000}"/>
    <cellStyle name="Normal 5" xfId="3" xr:uid="{00000000-0005-0000-0000-000006000000}"/>
    <cellStyle name="Normal 5 2" xfId="8" xr:uid="{00000000-0005-0000-0000-000006000000}"/>
    <cellStyle name="Normal 60 3" xfId="7" xr:uid="{00000000-0005-0000-0000-000007000000}"/>
    <cellStyle name="Normal 60 3 2" xfId="9" xr:uid="{00000000-0005-0000-0000-000007000000}"/>
    <cellStyle name="Normal 60 3 2 2" xfId="11" xr:uid="{BB570C1F-615F-4481-B851-51C57F062749}"/>
    <cellStyle name="Normal 60 3 3" xfId="10" xr:uid="{46B2348C-5BAE-4CA2-A8A6-D20CBDF9AC4F}"/>
  </cellStyles>
  <dxfs count="0"/>
  <tableStyles count="0" defaultTableStyle="TableStyleMedium9" defaultPivotStyle="PivotStyleLight16"/>
  <colors>
    <mruColors>
      <color rgb="FFD6B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552450</xdr:colOff>
      <xdr:row>0</xdr:row>
      <xdr:rowOff>57150</xdr:rowOff>
    </xdr:from>
    <xdr:to>
      <xdr:col>0</xdr:col>
      <xdr:colOff>2872740</xdr:colOff>
      <xdr:row>0</xdr:row>
      <xdr:rowOff>622935</xdr:rowOff>
    </xdr:to>
    <xdr:pic>
      <xdr:nvPicPr>
        <xdr:cNvPr id="2" name="Picture 1">
          <a:extLst>
            <a:ext uri="{FF2B5EF4-FFF2-40B4-BE49-F238E27FC236}">
              <a16:creationId xmlns:a16="http://schemas.microsoft.com/office/drawing/2014/main" id="{150FAE2A-91AC-B74E-B95D-0D7EC590263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 y="57150"/>
          <a:ext cx="2320290" cy="5657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552450</xdr:colOff>
      <xdr:row>0</xdr:row>
      <xdr:rowOff>57150</xdr:rowOff>
    </xdr:from>
    <xdr:to>
      <xdr:col>0</xdr:col>
      <xdr:colOff>2872740</xdr:colOff>
      <xdr:row>0</xdr:row>
      <xdr:rowOff>622935</xdr:rowOff>
    </xdr:to>
    <xdr:pic>
      <xdr:nvPicPr>
        <xdr:cNvPr id="2" name="Picture 1">
          <a:extLst>
            <a:ext uri="{FF2B5EF4-FFF2-40B4-BE49-F238E27FC236}">
              <a16:creationId xmlns:a16="http://schemas.microsoft.com/office/drawing/2014/main" id="{ACEAAF4E-4C8B-9B42-B966-3C9A8DD0D93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 y="57150"/>
          <a:ext cx="2320290" cy="5657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552450</xdr:colOff>
      <xdr:row>0</xdr:row>
      <xdr:rowOff>57150</xdr:rowOff>
    </xdr:from>
    <xdr:to>
      <xdr:col>0</xdr:col>
      <xdr:colOff>2872740</xdr:colOff>
      <xdr:row>0</xdr:row>
      <xdr:rowOff>622935</xdr:rowOff>
    </xdr:to>
    <xdr:pic>
      <xdr:nvPicPr>
        <xdr:cNvPr id="2" name="Picture 1">
          <a:extLst>
            <a:ext uri="{FF2B5EF4-FFF2-40B4-BE49-F238E27FC236}">
              <a16:creationId xmlns:a16="http://schemas.microsoft.com/office/drawing/2014/main" id="{C46AAE05-AAE8-4947-B8B4-86DA421AD39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 y="57150"/>
          <a:ext cx="2320290" cy="5657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552450</xdr:colOff>
      <xdr:row>0</xdr:row>
      <xdr:rowOff>57150</xdr:rowOff>
    </xdr:from>
    <xdr:to>
      <xdr:col>0</xdr:col>
      <xdr:colOff>2872740</xdr:colOff>
      <xdr:row>0</xdr:row>
      <xdr:rowOff>622935</xdr:rowOff>
    </xdr:to>
    <xdr:pic>
      <xdr:nvPicPr>
        <xdr:cNvPr id="2" name="Picture 1">
          <a:extLst>
            <a:ext uri="{FF2B5EF4-FFF2-40B4-BE49-F238E27FC236}">
              <a16:creationId xmlns:a16="http://schemas.microsoft.com/office/drawing/2014/main" id="{2DA5299D-86A8-7644-8D14-1FCE6750AED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 y="57150"/>
          <a:ext cx="2320290" cy="5657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552450</xdr:colOff>
      <xdr:row>0</xdr:row>
      <xdr:rowOff>57150</xdr:rowOff>
    </xdr:from>
    <xdr:to>
      <xdr:col>0</xdr:col>
      <xdr:colOff>2872740</xdr:colOff>
      <xdr:row>0</xdr:row>
      <xdr:rowOff>622935</xdr:rowOff>
    </xdr:to>
    <xdr:pic>
      <xdr:nvPicPr>
        <xdr:cNvPr id="2" name="Picture 1">
          <a:extLst>
            <a:ext uri="{FF2B5EF4-FFF2-40B4-BE49-F238E27FC236}">
              <a16:creationId xmlns:a16="http://schemas.microsoft.com/office/drawing/2014/main" id="{B89862D7-FD0D-8246-88EA-9E28B233D52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 y="57150"/>
          <a:ext cx="2320290" cy="5657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552450</xdr:colOff>
      <xdr:row>0</xdr:row>
      <xdr:rowOff>57150</xdr:rowOff>
    </xdr:from>
    <xdr:to>
      <xdr:col>0</xdr:col>
      <xdr:colOff>2872740</xdr:colOff>
      <xdr:row>0</xdr:row>
      <xdr:rowOff>622935</xdr:rowOff>
    </xdr:to>
    <xdr:pic>
      <xdr:nvPicPr>
        <xdr:cNvPr id="2" name="Picture 1">
          <a:extLst>
            <a:ext uri="{FF2B5EF4-FFF2-40B4-BE49-F238E27FC236}">
              <a16:creationId xmlns:a16="http://schemas.microsoft.com/office/drawing/2014/main" id="{1D963315-EBCF-D844-83F8-D6D2BA0ABC9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 y="57150"/>
          <a:ext cx="2320290" cy="5657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552450</xdr:colOff>
      <xdr:row>0</xdr:row>
      <xdr:rowOff>57150</xdr:rowOff>
    </xdr:from>
    <xdr:to>
      <xdr:col>0</xdr:col>
      <xdr:colOff>2872740</xdr:colOff>
      <xdr:row>0</xdr:row>
      <xdr:rowOff>622935</xdr:rowOff>
    </xdr:to>
    <xdr:pic>
      <xdr:nvPicPr>
        <xdr:cNvPr id="2" name="Picture 1">
          <a:extLst>
            <a:ext uri="{FF2B5EF4-FFF2-40B4-BE49-F238E27FC236}">
              <a16:creationId xmlns:a16="http://schemas.microsoft.com/office/drawing/2014/main" id="{C47B3B03-A8C9-1542-99E8-1BFA6114533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 y="57150"/>
          <a:ext cx="2320290" cy="5657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Flow">
  <a:themeElements>
    <a:clrScheme name="Flow">
      <a:dk1>
        <a:sysClr val="windowText" lastClr="000000"/>
      </a:dk1>
      <a:lt1>
        <a:sysClr val="window" lastClr="FFFFFF"/>
      </a:lt1>
      <a:dk2>
        <a:srgbClr val="04617B"/>
      </a:dk2>
      <a:lt2>
        <a:srgbClr val="DBF5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Flow">
      <a:majorFont>
        <a:latin typeface="Calibri"/>
        <a:ea typeface=""/>
        <a:cs typeface=""/>
        <a:font script="Jpan" typeface="ＭＳ Ｐゴシック"/>
        <a:font script="Hang" typeface="HY중고딕"/>
        <a:font script="Hans" typeface="隶书"/>
        <a:font script="Hant" typeface="微軟正黑體"/>
        <a:font script="Arab" typeface="Traditional Arabic"/>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Constantia"/>
        <a:ea typeface=""/>
        <a:cs typeface=""/>
        <a:font script="Jpan" typeface="HGP明朝E"/>
        <a:font script="Hang" typeface="HY신명조"/>
        <a:font script="Hans" typeface="宋体"/>
        <a:font script="Hant" typeface="新細明體"/>
        <a:font script="Arab" typeface="Majalla UI"/>
        <a:font script="Hebr" typeface="David"/>
        <a:font script="Thai" typeface="Browalli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80000"/>
                <a:satMod val="400000"/>
              </a:schemeClr>
            </a:gs>
            <a:gs pos="25000">
              <a:schemeClr val="phClr">
                <a:tint val="83000"/>
                <a:satMod val="320000"/>
              </a:schemeClr>
            </a:gs>
            <a:gs pos="100000">
              <a:schemeClr val="phClr">
                <a:shade val="15000"/>
                <a:satMod val="320000"/>
              </a:schemeClr>
            </a:gs>
          </a:gsLst>
          <a:path path="circle">
            <a:fillToRect l="10000" t="110000" r="10000" b="100000"/>
          </a:path>
        </a:gradFill>
        <a:blipFill>
          <a:blip xmlns:r="http://schemas.openxmlformats.org/officeDocument/2006/relationships" r:embed="rId1">
            <a:duotone>
              <a:schemeClr val="phClr">
                <a:shade val="90000"/>
                <a:satMod val="150000"/>
              </a:schemeClr>
              <a:schemeClr val="phClr">
                <a:tint val="88000"/>
                <a:satMod val="150000"/>
              </a:schemeClr>
            </a:duotone>
          </a:blip>
          <a:tile tx="0" ty="0" sx="65000" sy="65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2B0BE-7651-A64D-B109-3AF764A7C1A9}">
  <sheetPr codeName="Sheet1">
    <tabColor rgb="FF7030A0"/>
  </sheetPr>
  <dimension ref="A1:G49"/>
  <sheetViews>
    <sheetView tabSelected="1" topLeftCell="A4" zoomScale="140" zoomScaleNormal="140" workbookViewId="0">
      <selection activeCell="G4" sqref="G4"/>
    </sheetView>
  </sheetViews>
  <sheetFormatPr defaultColWidth="9.140625" defaultRowHeight="11.25" x14ac:dyDescent="0.2"/>
  <cols>
    <col min="1" max="1" width="55.85546875" style="53" customWidth="1"/>
    <col min="2" max="2" width="21" style="19" customWidth="1"/>
    <col min="3" max="3" width="10.42578125" style="36" customWidth="1"/>
    <col min="4" max="4" width="7.28515625" style="11" customWidth="1"/>
    <col min="5" max="5" width="8.42578125" style="36" customWidth="1"/>
    <col min="6" max="6" width="7.5703125" style="11" customWidth="1"/>
    <col min="7" max="7" width="14.28515625" style="42" customWidth="1"/>
    <col min="8" max="16384" width="9.140625" style="1"/>
  </cols>
  <sheetData>
    <row r="1" spans="1:7" ht="51.75" customHeight="1" x14ac:dyDescent="0.2">
      <c r="A1" s="66"/>
      <c r="B1" s="86" t="s">
        <v>23</v>
      </c>
      <c r="C1" s="67"/>
      <c r="D1" s="68"/>
      <c r="E1" s="67"/>
      <c r="F1" s="68"/>
      <c r="G1" s="69" t="s">
        <v>16</v>
      </c>
    </row>
    <row r="2" spans="1:7" x14ac:dyDescent="0.2">
      <c r="A2" s="85" t="s">
        <v>36</v>
      </c>
      <c r="B2" s="71" t="s">
        <v>53</v>
      </c>
      <c r="C2" s="64"/>
      <c r="D2" s="65"/>
      <c r="E2" s="64"/>
      <c r="F2" s="65"/>
      <c r="G2" s="39"/>
    </row>
    <row r="3" spans="1:7" x14ac:dyDescent="0.2">
      <c r="A3" s="85" t="s">
        <v>35</v>
      </c>
      <c r="B3" s="72" t="s">
        <v>17</v>
      </c>
      <c r="C3" s="64"/>
      <c r="D3" s="65"/>
      <c r="E3" s="64"/>
      <c r="F3" s="65"/>
      <c r="G3" s="70"/>
    </row>
    <row r="4" spans="1:7" ht="12.75" x14ac:dyDescent="0.2">
      <c r="A4" s="78" t="s">
        <v>79</v>
      </c>
      <c r="B4" s="87" t="s">
        <v>91</v>
      </c>
      <c r="C4" s="64"/>
      <c r="D4" s="65"/>
      <c r="E4" s="64"/>
      <c r="F4" s="65"/>
      <c r="G4" s="84">
        <v>43859</v>
      </c>
    </row>
    <row r="5" spans="1:7" s="3" customFormat="1" x14ac:dyDescent="0.15">
      <c r="A5" s="73" t="s">
        <v>14</v>
      </c>
      <c r="B5" s="74"/>
      <c r="C5" s="75"/>
      <c r="D5" s="76"/>
      <c r="E5" s="75"/>
      <c r="F5" s="76"/>
      <c r="G5" s="77"/>
    </row>
    <row r="6" spans="1:7" s="3" customFormat="1" x14ac:dyDescent="0.2">
      <c r="A6" s="50" t="s">
        <v>18</v>
      </c>
      <c r="B6" s="14" t="s">
        <v>37</v>
      </c>
      <c r="C6" s="31"/>
      <c r="D6" s="24"/>
      <c r="E6" s="31"/>
      <c r="F6" s="25"/>
      <c r="G6" s="38"/>
    </row>
    <row r="7" spans="1:7" s="3" customFormat="1" x14ac:dyDescent="0.2">
      <c r="A7" s="150" t="s">
        <v>34</v>
      </c>
      <c r="B7" s="151"/>
      <c r="C7" s="31"/>
      <c r="D7" s="26"/>
      <c r="E7" s="31"/>
      <c r="F7" s="25"/>
      <c r="G7" s="38"/>
    </row>
    <row r="8" spans="1:7" s="3" customFormat="1" x14ac:dyDescent="0.15">
      <c r="A8" s="93" t="s">
        <v>15</v>
      </c>
      <c r="B8" s="94"/>
      <c r="C8" s="75"/>
      <c r="D8" s="76"/>
      <c r="E8" s="75"/>
      <c r="F8" s="76"/>
      <c r="G8" s="77"/>
    </row>
    <row r="9" spans="1:7" s="13" customFormat="1" x14ac:dyDescent="0.2">
      <c r="A9" s="50" t="s">
        <v>38</v>
      </c>
      <c r="B9" s="21"/>
      <c r="C9" s="32"/>
      <c r="D9" s="27"/>
      <c r="E9" s="32"/>
      <c r="F9" s="27"/>
      <c r="G9" s="38"/>
    </row>
    <row r="10" spans="1:7" s="4" customFormat="1" x14ac:dyDescent="0.2">
      <c r="A10" s="79" t="s">
        <v>0</v>
      </c>
      <c r="B10" s="80"/>
      <c r="C10" s="81"/>
      <c r="D10" s="82"/>
      <c r="E10" s="81"/>
      <c r="F10" s="82"/>
      <c r="G10" s="83"/>
    </row>
    <row r="11" spans="1:7" s="12" customFormat="1" ht="33.75" x14ac:dyDescent="0.2">
      <c r="A11" s="109" t="s">
        <v>1</v>
      </c>
      <c r="B11" s="110" t="s">
        <v>19</v>
      </c>
      <c r="C11" s="110" t="s">
        <v>2</v>
      </c>
      <c r="D11" s="111" t="s">
        <v>3</v>
      </c>
      <c r="E11" s="110" t="s">
        <v>4</v>
      </c>
      <c r="F11" s="111" t="s">
        <v>5</v>
      </c>
      <c r="G11" s="112" t="s">
        <v>6</v>
      </c>
    </row>
    <row r="12" spans="1:7" s="4" customFormat="1" ht="18" customHeight="1" x14ac:dyDescent="0.2">
      <c r="A12" s="54"/>
      <c r="B12" s="55" t="s">
        <v>43</v>
      </c>
      <c r="C12" s="56"/>
      <c r="D12" s="57"/>
      <c r="E12" s="56"/>
      <c r="F12" s="57"/>
      <c r="G12" s="58"/>
    </row>
    <row r="13" spans="1:7" s="4" customFormat="1" ht="18" customHeight="1" x14ac:dyDescent="0.2">
      <c r="A13" s="95"/>
      <c r="B13" s="96" t="s">
        <v>47</v>
      </c>
      <c r="C13" s="97"/>
      <c r="D13" s="98"/>
      <c r="E13" s="97"/>
      <c r="F13" s="98"/>
      <c r="G13" s="99"/>
    </row>
    <row r="14" spans="1:7" s="17" customFormat="1" ht="24.95" customHeight="1" x14ac:dyDescent="0.2">
      <c r="A14" s="113" t="s">
        <v>48</v>
      </c>
      <c r="B14" s="114" t="s">
        <v>49</v>
      </c>
      <c r="C14" s="115">
        <v>10131.66</v>
      </c>
      <c r="D14" s="149">
        <v>1</v>
      </c>
      <c r="E14" s="117">
        <v>1359.4</v>
      </c>
      <c r="F14" s="116">
        <v>0</v>
      </c>
      <c r="G14" s="115">
        <f t="shared" ref="G14:G19" si="0">(D14*C14+F14*E14)</f>
        <v>10131.66</v>
      </c>
    </row>
    <row r="15" spans="1:7" s="17" customFormat="1" ht="24.95" customHeight="1" x14ac:dyDescent="0.2">
      <c r="A15" s="113" t="s">
        <v>31</v>
      </c>
      <c r="B15" s="114" t="s">
        <v>30</v>
      </c>
      <c r="C15" s="115">
        <v>7413</v>
      </c>
      <c r="D15" s="149">
        <v>1</v>
      </c>
      <c r="E15" s="117">
        <v>156.1</v>
      </c>
      <c r="F15" s="116">
        <v>0</v>
      </c>
      <c r="G15" s="115">
        <f t="shared" si="0"/>
        <v>7413</v>
      </c>
    </row>
    <row r="16" spans="1:7" s="17" customFormat="1" ht="24.95" customHeight="1" x14ac:dyDescent="0.2">
      <c r="A16" s="113" t="s">
        <v>50</v>
      </c>
      <c r="B16" s="114" t="s">
        <v>51</v>
      </c>
      <c r="C16" s="115">
        <v>2716.56</v>
      </c>
      <c r="D16" s="149">
        <v>1</v>
      </c>
      <c r="E16" s="117">
        <v>67.900000000000006</v>
      </c>
      <c r="F16" s="116">
        <v>0</v>
      </c>
      <c r="G16" s="115">
        <f t="shared" si="0"/>
        <v>2716.56</v>
      </c>
    </row>
    <row r="17" spans="1:7" s="5" customFormat="1" ht="24.95" customHeight="1" x14ac:dyDescent="0.2">
      <c r="A17" s="113" t="s">
        <v>45</v>
      </c>
      <c r="B17" s="114" t="s">
        <v>46</v>
      </c>
      <c r="C17" s="115">
        <v>393.54</v>
      </c>
      <c r="D17" s="149">
        <v>1</v>
      </c>
      <c r="E17" s="117">
        <v>0</v>
      </c>
      <c r="F17" s="116">
        <v>0</v>
      </c>
      <c r="G17" s="115">
        <f t="shared" si="0"/>
        <v>393.54</v>
      </c>
    </row>
    <row r="18" spans="1:7" s="100" customFormat="1" ht="24.95" customHeight="1" x14ac:dyDescent="0.2">
      <c r="A18" s="113" t="s">
        <v>32</v>
      </c>
      <c r="B18" s="114">
        <v>380177</v>
      </c>
      <c r="C18" s="115">
        <v>3147.9</v>
      </c>
      <c r="D18" s="149">
        <v>1</v>
      </c>
      <c r="E18" s="117">
        <v>0</v>
      </c>
      <c r="F18" s="116">
        <v>0</v>
      </c>
      <c r="G18" s="115">
        <f t="shared" si="0"/>
        <v>3147.9</v>
      </c>
    </row>
    <row r="19" spans="1:7" s="5" customFormat="1" ht="24.95" customHeight="1" x14ac:dyDescent="0.2">
      <c r="A19" s="113" t="s">
        <v>33</v>
      </c>
      <c r="B19" s="114" t="s">
        <v>29</v>
      </c>
      <c r="C19" s="115">
        <v>244.86</v>
      </c>
      <c r="D19" s="149">
        <v>1</v>
      </c>
      <c r="E19" s="117">
        <v>0</v>
      </c>
      <c r="F19" s="116">
        <v>0</v>
      </c>
      <c r="G19" s="115">
        <f t="shared" si="0"/>
        <v>244.86</v>
      </c>
    </row>
    <row r="20" spans="1:7" s="100" customFormat="1" ht="18" customHeight="1" x14ac:dyDescent="0.2">
      <c r="A20" s="95"/>
      <c r="B20" s="96" t="s">
        <v>44</v>
      </c>
      <c r="C20" s="97"/>
      <c r="D20" s="98"/>
      <c r="E20" s="97"/>
      <c r="F20" s="98"/>
      <c r="G20" s="99"/>
    </row>
    <row r="21" spans="1:7" s="100" customFormat="1" ht="35.1" customHeight="1" x14ac:dyDescent="0.2">
      <c r="A21" s="113" t="s">
        <v>77</v>
      </c>
      <c r="B21" s="114" t="s">
        <v>76</v>
      </c>
      <c r="C21" s="115">
        <v>6927.9</v>
      </c>
      <c r="D21" s="149">
        <v>5</v>
      </c>
      <c r="E21" s="117">
        <v>0</v>
      </c>
      <c r="F21" s="116">
        <v>0</v>
      </c>
      <c r="G21" s="115">
        <f t="shared" ref="G21:G23" si="1">(D21*C21+F21*E21)</f>
        <v>34639.5</v>
      </c>
    </row>
    <row r="22" spans="1:7" s="100" customFormat="1" ht="35.1" customHeight="1" x14ac:dyDescent="0.2">
      <c r="A22" s="113" t="s">
        <v>58</v>
      </c>
      <c r="B22" s="114">
        <v>10941</v>
      </c>
      <c r="C22" s="115">
        <v>464.4</v>
      </c>
      <c r="D22" s="149">
        <v>8</v>
      </c>
      <c r="E22" s="117">
        <v>0</v>
      </c>
      <c r="F22" s="116">
        <v>0</v>
      </c>
      <c r="G22" s="115">
        <f t="shared" si="1"/>
        <v>3715.2</v>
      </c>
    </row>
    <row r="23" spans="1:7" s="101" customFormat="1" ht="24.95" customHeight="1" x14ac:dyDescent="0.2">
      <c r="A23" s="113" t="s">
        <v>56</v>
      </c>
      <c r="B23" s="114" t="s">
        <v>55</v>
      </c>
      <c r="C23" s="115">
        <v>23.76</v>
      </c>
      <c r="D23" s="149">
        <v>5</v>
      </c>
      <c r="E23" s="117">
        <v>0</v>
      </c>
      <c r="F23" s="116">
        <v>0</v>
      </c>
      <c r="G23" s="115">
        <f t="shared" si="1"/>
        <v>118.80000000000001</v>
      </c>
    </row>
    <row r="24" spans="1:7" s="6" customFormat="1" ht="24.95" customHeight="1" x14ac:dyDescent="0.2">
      <c r="A24" s="113" t="s">
        <v>54</v>
      </c>
      <c r="B24" s="114" t="s">
        <v>75</v>
      </c>
      <c r="C24" s="115">
        <v>2368.8000000000002</v>
      </c>
      <c r="D24" s="149">
        <v>4</v>
      </c>
      <c r="E24" s="117">
        <v>0</v>
      </c>
      <c r="F24" s="116">
        <v>0</v>
      </c>
      <c r="G24" s="115">
        <f>(D24*C24+F24*E24)</f>
        <v>9475.2000000000007</v>
      </c>
    </row>
    <row r="25" spans="1:7" s="6" customFormat="1" ht="18" customHeight="1" x14ac:dyDescent="0.2">
      <c r="A25" s="54"/>
      <c r="B25" s="55" t="s">
        <v>39</v>
      </c>
      <c r="C25" s="56"/>
      <c r="D25" s="57"/>
      <c r="E25" s="56"/>
      <c r="F25" s="57"/>
      <c r="G25" s="58"/>
    </row>
    <row r="26" spans="1:7" s="6" customFormat="1" ht="18" customHeight="1" x14ac:dyDescent="0.2">
      <c r="A26" s="95"/>
      <c r="B26" s="96" t="s">
        <v>40</v>
      </c>
      <c r="C26" s="97"/>
      <c r="D26" s="98"/>
      <c r="E26" s="97"/>
      <c r="F26" s="98"/>
      <c r="G26" s="99"/>
    </row>
    <row r="27" spans="1:7" s="6" customFormat="1" ht="24.95" customHeight="1" x14ac:dyDescent="0.2">
      <c r="A27" s="113" t="s">
        <v>41</v>
      </c>
      <c r="B27" s="114">
        <v>16704</v>
      </c>
      <c r="C27" s="115">
        <v>3146.22</v>
      </c>
      <c r="D27" s="149">
        <v>1</v>
      </c>
      <c r="E27" s="117">
        <v>0</v>
      </c>
      <c r="F27" s="116">
        <v>0</v>
      </c>
      <c r="G27" s="115">
        <f t="shared" ref="G27:G28" si="2">(D27*C27+F27*E27)</f>
        <v>3146.22</v>
      </c>
    </row>
    <row r="28" spans="1:7" s="6" customFormat="1" ht="24.95" customHeight="1" x14ac:dyDescent="0.2">
      <c r="A28" s="113" t="s">
        <v>42</v>
      </c>
      <c r="B28" s="114">
        <v>10945</v>
      </c>
      <c r="C28" s="115">
        <v>125.28</v>
      </c>
      <c r="D28" s="149">
        <v>1</v>
      </c>
      <c r="E28" s="117">
        <v>0</v>
      </c>
      <c r="F28" s="116">
        <v>0</v>
      </c>
      <c r="G28" s="115">
        <f t="shared" si="2"/>
        <v>125.28</v>
      </c>
    </row>
    <row r="29" spans="1:7" s="101" customFormat="1" ht="18" customHeight="1" x14ac:dyDescent="0.2">
      <c r="A29" s="54"/>
      <c r="B29" s="55" t="s">
        <v>78</v>
      </c>
      <c r="C29" s="56"/>
      <c r="D29" s="57"/>
      <c r="E29" s="56"/>
      <c r="F29" s="57"/>
      <c r="G29" s="58"/>
    </row>
    <row r="30" spans="1:7" s="101" customFormat="1" ht="24.95" customHeight="1" x14ac:dyDescent="0.2">
      <c r="A30" s="118" t="s">
        <v>28</v>
      </c>
      <c r="B30" s="119" t="s">
        <v>27</v>
      </c>
      <c r="C30" s="120">
        <v>152.04</v>
      </c>
      <c r="D30" s="149">
        <v>7</v>
      </c>
      <c r="E30" s="122">
        <v>0</v>
      </c>
      <c r="F30" s="121">
        <v>0</v>
      </c>
      <c r="G30" s="123">
        <f t="shared" ref="G30:G31" si="3">(D30*C30+F30*E30)</f>
        <v>1064.28</v>
      </c>
    </row>
    <row r="31" spans="1:7" s="7" customFormat="1" ht="24.95" customHeight="1" x14ac:dyDescent="0.2">
      <c r="A31" s="118" t="s">
        <v>52</v>
      </c>
      <c r="B31" s="119" t="s">
        <v>26</v>
      </c>
      <c r="C31" s="120">
        <v>537.17999999999995</v>
      </c>
      <c r="D31" s="149">
        <v>2</v>
      </c>
      <c r="E31" s="122">
        <v>0</v>
      </c>
      <c r="F31" s="121">
        <v>0</v>
      </c>
      <c r="G31" s="123">
        <f t="shared" si="3"/>
        <v>1074.3599999999999</v>
      </c>
    </row>
    <row r="32" spans="1:7" s="9" customFormat="1" ht="18" customHeight="1" x14ac:dyDescent="0.2">
      <c r="A32" s="62"/>
      <c r="B32" s="63" t="s">
        <v>24</v>
      </c>
      <c r="C32" s="59"/>
      <c r="D32" s="60"/>
      <c r="E32" s="59"/>
      <c r="F32" s="60"/>
      <c r="G32" s="61"/>
    </row>
    <row r="33" spans="1:7" s="9" customFormat="1" ht="24.95" customHeight="1" x14ac:dyDescent="0.2">
      <c r="A33" s="113" t="s">
        <v>57</v>
      </c>
      <c r="B33" s="114" t="s">
        <v>25</v>
      </c>
      <c r="C33" s="115">
        <v>1750</v>
      </c>
      <c r="D33" s="149">
        <v>6</v>
      </c>
      <c r="E33" s="117">
        <v>0</v>
      </c>
      <c r="F33" s="116">
        <v>0</v>
      </c>
      <c r="G33" s="115">
        <f t="shared" ref="G33" si="4">(D33*C33+F33*E33)</f>
        <v>10500</v>
      </c>
    </row>
    <row r="34" spans="1:7" ht="24.95" customHeight="1" x14ac:dyDescent="0.2">
      <c r="A34" s="92"/>
      <c r="B34" s="88"/>
      <c r="C34" s="90"/>
      <c r="D34" s="89"/>
      <c r="E34" s="90"/>
      <c r="F34" s="89"/>
      <c r="G34" s="91"/>
    </row>
    <row r="35" spans="1:7" ht="24.95" customHeight="1" x14ac:dyDescent="0.2">
      <c r="A35" s="126"/>
      <c r="B35" s="126"/>
      <c r="C35" s="126"/>
      <c r="D35" s="126"/>
      <c r="E35" s="126"/>
      <c r="F35" s="131" t="s">
        <v>20</v>
      </c>
      <c r="G35" s="127">
        <f>SUM(G14:G33)</f>
        <v>87906.36</v>
      </c>
    </row>
    <row r="36" spans="1:7" ht="24.95" customHeight="1" x14ac:dyDescent="0.2">
      <c r="A36" s="126"/>
      <c r="B36" s="126"/>
      <c r="C36" s="126"/>
      <c r="D36" s="126"/>
      <c r="E36" s="126"/>
      <c r="F36" s="132" t="s">
        <v>7</v>
      </c>
      <c r="G36" s="129">
        <f>'Horizon Academy'!G22+'North Elementary'!G22+'South Elementary'!G25+'Middle School'!G25+'High School'!G25+'Shared District'!G32</f>
        <v>13185.954000000002</v>
      </c>
    </row>
    <row r="37" spans="1:7" ht="24.95" customHeight="1" x14ac:dyDescent="0.2">
      <c r="A37" s="126"/>
      <c r="B37" s="126"/>
      <c r="C37" s="126"/>
      <c r="D37" s="126"/>
      <c r="E37" s="126"/>
      <c r="F37" s="131" t="s">
        <v>81</v>
      </c>
      <c r="G37" s="130">
        <f>G35-G36</f>
        <v>74720.406000000003</v>
      </c>
    </row>
    <row r="38" spans="1:7" x14ac:dyDescent="0.2">
      <c r="A38" s="47"/>
      <c r="B38" s="22"/>
      <c r="C38" s="33"/>
      <c r="D38" s="28"/>
      <c r="E38" s="8"/>
      <c r="F38" s="29"/>
      <c r="G38" s="15"/>
    </row>
    <row r="39" spans="1:7" x14ac:dyDescent="0.2">
      <c r="A39" s="48" t="s">
        <v>9</v>
      </c>
      <c r="B39" s="20"/>
      <c r="C39" s="20"/>
      <c r="D39" s="43"/>
      <c r="E39" s="20"/>
      <c r="F39" s="43"/>
      <c r="G39" s="44"/>
    </row>
    <row r="40" spans="1:7" x14ac:dyDescent="0.2">
      <c r="A40" s="48" t="s">
        <v>22</v>
      </c>
      <c r="B40" s="18"/>
      <c r="C40" s="30"/>
      <c r="D40" s="2"/>
      <c r="E40" s="30"/>
      <c r="F40" s="2"/>
      <c r="G40" s="37"/>
    </row>
    <row r="41" spans="1:7" x14ac:dyDescent="0.2">
      <c r="A41" s="48" t="s">
        <v>21</v>
      </c>
      <c r="B41" s="18"/>
      <c r="C41" s="30"/>
      <c r="D41" s="2"/>
      <c r="E41" s="30"/>
      <c r="F41" s="2"/>
      <c r="G41" s="37"/>
    </row>
    <row r="42" spans="1:7" x14ac:dyDescent="0.2">
      <c r="A42" s="49"/>
      <c r="B42" s="18"/>
      <c r="C42" s="30"/>
      <c r="D42" s="2"/>
      <c r="E42" s="30"/>
      <c r="F42" s="2"/>
      <c r="G42" s="37"/>
    </row>
    <row r="43" spans="1:7" x14ac:dyDescent="0.2">
      <c r="A43" s="51" t="s">
        <v>10</v>
      </c>
      <c r="B43" s="18"/>
      <c r="C43" s="34" t="s">
        <v>11</v>
      </c>
      <c r="D43" s="10"/>
      <c r="E43" s="30"/>
      <c r="F43" s="2"/>
      <c r="G43" s="37"/>
    </row>
    <row r="44" spans="1:7" x14ac:dyDescent="0.2">
      <c r="A44" s="49"/>
      <c r="B44" s="18"/>
      <c r="C44" s="30"/>
      <c r="D44" s="2"/>
      <c r="E44" s="30"/>
      <c r="F44" s="2"/>
      <c r="G44" s="37"/>
    </row>
    <row r="45" spans="1:7" x14ac:dyDescent="0.2">
      <c r="A45" s="51" t="s">
        <v>12</v>
      </c>
      <c r="B45" s="18"/>
      <c r="C45" s="34" t="s">
        <v>11</v>
      </c>
      <c r="D45" s="10"/>
      <c r="E45" s="30"/>
      <c r="F45" s="2"/>
      <c r="G45" s="37"/>
    </row>
    <row r="46" spans="1:7" x14ac:dyDescent="0.2">
      <c r="A46" s="51" t="s">
        <v>13</v>
      </c>
      <c r="B46" s="18"/>
      <c r="C46" s="30"/>
      <c r="D46" s="2"/>
      <c r="E46" s="30"/>
      <c r="F46" s="2"/>
      <c r="G46" s="37"/>
    </row>
    <row r="47" spans="1:7" x14ac:dyDescent="0.2">
      <c r="A47" s="52"/>
      <c r="B47" s="23"/>
      <c r="C47" s="35"/>
      <c r="D47" s="16"/>
      <c r="E47" s="35"/>
      <c r="F47" s="16"/>
      <c r="G47" s="40"/>
    </row>
    <row r="48" spans="1:7" x14ac:dyDescent="0.2">
      <c r="A48" s="46"/>
      <c r="B48" s="18"/>
      <c r="C48" s="30"/>
      <c r="D48" s="2"/>
      <c r="E48" s="30"/>
      <c r="F48" s="2"/>
      <c r="G48" s="41"/>
    </row>
    <row r="49" spans="1:7" x14ac:dyDescent="0.2">
      <c r="A49" s="46"/>
      <c r="B49" s="18"/>
      <c r="C49" s="34"/>
      <c r="D49" s="2"/>
      <c r="E49" s="30"/>
      <c r="F49" s="2"/>
      <c r="G49" s="41"/>
    </row>
  </sheetData>
  <mergeCells count="1">
    <mergeCell ref="A7:B7"/>
  </mergeCells>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486ED-BBD7-2640-A562-D87A955F2323}">
  <sheetPr>
    <tabColor rgb="FF7030A0"/>
  </sheetPr>
  <dimension ref="A1:G35"/>
  <sheetViews>
    <sheetView zoomScale="140" zoomScaleNormal="140" workbookViewId="0">
      <selection activeCell="G4" sqref="G4"/>
    </sheetView>
  </sheetViews>
  <sheetFormatPr defaultColWidth="9.140625" defaultRowHeight="11.25" x14ac:dyDescent="0.2"/>
  <cols>
    <col min="1" max="1" width="54.140625" style="53" customWidth="1"/>
    <col min="2" max="2" width="21" style="19" customWidth="1"/>
    <col min="3" max="3" width="10.42578125" style="36" customWidth="1"/>
    <col min="4" max="4" width="7.28515625" style="11" customWidth="1"/>
    <col min="5" max="5" width="8.42578125" style="36" customWidth="1"/>
    <col min="6" max="6" width="8" style="11" customWidth="1"/>
    <col min="7" max="7" width="14.28515625" style="42" customWidth="1"/>
    <col min="8" max="16384" width="9.140625" style="1"/>
  </cols>
  <sheetData>
    <row r="1" spans="1:7" ht="51.75" customHeight="1" x14ac:dyDescent="0.2">
      <c r="A1" s="66"/>
      <c r="B1" s="86" t="s">
        <v>23</v>
      </c>
      <c r="C1" s="67"/>
      <c r="D1" s="68"/>
      <c r="E1" s="67"/>
      <c r="F1" s="68"/>
      <c r="G1" s="69" t="s">
        <v>16</v>
      </c>
    </row>
    <row r="2" spans="1:7" x14ac:dyDescent="0.2">
      <c r="A2" s="85" t="s">
        <v>36</v>
      </c>
      <c r="B2" s="71" t="s">
        <v>53</v>
      </c>
      <c r="C2" s="64"/>
      <c r="D2" s="65"/>
      <c r="E2" s="64"/>
      <c r="F2" s="65"/>
      <c r="G2" s="39"/>
    </row>
    <row r="3" spans="1:7" x14ac:dyDescent="0.2">
      <c r="A3" s="85" t="s">
        <v>35</v>
      </c>
      <c r="B3" s="72" t="s">
        <v>17</v>
      </c>
      <c r="C3" s="64"/>
      <c r="D3" s="65"/>
      <c r="E3" s="64"/>
      <c r="F3" s="65"/>
      <c r="G3" s="70"/>
    </row>
    <row r="4" spans="1:7" x14ac:dyDescent="0.2">
      <c r="A4" s="78" t="s">
        <v>79</v>
      </c>
      <c r="B4" s="78" t="s">
        <v>88</v>
      </c>
      <c r="C4" s="64"/>
      <c r="D4" s="65"/>
      <c r="E4" s="64"/>
      <c r="F4" s="65"/>
      <c r="G4" s="84">
        <v>43859</v>
      </c>
    </row>
    <row r="5" spans="1:7" s="3" customFormat="1" x14ac:dyDescent="0.15">
      <c r="A5" s="73" t="s">
        <v>14</v>
      </c>
      <c r="B5" s="74"/>
      <c r="C5" s="75"/>
      <c r="D5" s="76"/>
      <c r="E5" s="75"/>
      <c r="F5" s="76"/>
      <c r="G5" s="77"/>
    </row>
    <row r="6" spans="1:7" s="3" customFormat="1" x14ac:dyDescent="0.2">
      <c r="A6" s="50" t="s">
        <v>18</v>
      </c>
      <c r="B6" s="14" t="s">
        <v>37</v>
      </c>
      <c r="C6" s="31"/>
      <c r="D6" s="24"/>
      <c r="E6" s="31"/>
      <c r="F6" s="25"/>
      <c r="G6" s="38"/>
    </row>
    <row r="7" spans="1:7" s="3" customFormat="1" x14ac:dyDescent="0.2">
      <c r="A7" s="150" t="s">
        <v>34</v>
      </c>
      <c r="B7" s="151"/>
      <c r="C7" s="31"/>
      <c r="D7" s="26"/>
      <c r="E7" s="31"/>
      <c r="F7" s="25"/>
      <c r="G7" s="38"/>
    </row>
    <row r="8" spans="1:7" s="3" customFormat="1" x14ac:dyDescent="0.15">
      <c r="A8" s="93" t="s">
        <v>15</v>
      </c>
      <c r="B8" s="94"/>
      <c r="C8" s="75"/>
      <c r="D8" s="76"/>
      <c r="E8" s="75"/>
      <c r="F8" s="76"/>
      <c r="G8" s="77"/>
    </row>
    <row r="9" spans="1:7" s="13" customFormat="1" x14ac:dyDescent="0.2">
      <c r="A9" s="50" t="s">
        <v>38</v>
      </c>
      <c r="B9" s="21"/>
      <c r="C9" s="32"/>
      <c r="D9" s="27"/>
      <c r="E9" s="32"/>
      <c r="F9" s="27"/>
      <c r="G9" s="38"/>
    </row>
    <row r="10" spans="1:7" s="4" customFormat="1" x14ac:dyDescent="0.2">
      <c r="A10" s="79" t="s">
        <v>0</v>
      </c>
      <c r="B10" s="80"/>
      <c r="C10" s="81"/>
      <c r="D10" s="82"/>
      <c r="E10" s="81"/>
      <c r="F10" s="82"/>
      <c r="G10" s="83"/>
    </row>
    <row r="11" spans="1:7" s="12" customFormat="1" ht="33.75" x14ac:dyDescent="0.2">
      <c r="A11" s="109" t="s">
        <v>1</v>
      </c>
      <c r="B11" s="110" t="s">
        <v>19</v>
      </c>
      <c r="C11" s="110" t="s">
        <v>2</v>
      </c>
      <c r="D11" s="111" t="s">
        <v>3</v>
      </c>
      <c r="E11" s="110" t="s">
        <v>4</v>
      </c>
      <c r="F11" s="111" t="s">
        <v>5</v>
      </c>
      <c r="G11" s="112" t="s">
        <v>6</v>
      </c>
    </row>
    <row r="12" spans="1:7" s="4" customFormat="1" ht="18" customHeight="1" x14ac:dyDescent="0.2">
      <c r="A12" s="54"/>
      <c r="B12" s="55" t="s">
        <v>39</v>
      </c>
      <c r="C12" s="56"/>
      <c r="D12" s="57"/>
      <c r="E12" s="56"/>
      <c r="F12" s="57"/>
      <c r="G12" s="58"/>
    </row>
    <row r="13" spans="1:7" s="4" customFormat="1" ht="18" customHeight="1" x14ac:dyDescent="0.2">
      <c r="A13" s="95"/>
      <c r="B13" s="96" t="s">
        <v>40</v>
      </c>
      <c r="C13" s="97"/>
      <c r="D13" s="98"/>
      <c r="E13" s="97"/>
      <c r="F13" s="98"/>
      <c r="G13" s="99"/>
    </row>
    <row r="14" spans="1:7" s="124" customFormat="1" ht="35.1" customHeight="1" x14ac:dyDescent="0.2">
      <c r="A14" s="118" t="s">
        <v>41</v>
      </c>
      <c r="B14" s="119">
        <v>16704</v>
      </c>
      <c r="C14" s="120">
        <v>3146.22</v>
      </c>
      <c r="D14" s="121">
        <v>1</v>
      </c>
      <c r="E14" s="122">
        <v>0</v>
      </c>
      <c r="F14" s="121">
        <v>0</v>
      </c>
      <c r="G14" s="123">
        <f t="shared" ref="G14:G16" si="0">(D14*C14+F14*E14)</f>
        <v>3146.22</v>
      </c>
    </row>
    <row r="15" spans="1:7" s="9" customFormat="1" ht="35.1" customHeight="1" x14ac:dyDescent="0.2">
      <c r="A15" s="118" t="s">
        <v>58</v>
      </c>
      <c r="B15" s="119">
        <v>10941</v>
      </c>
      <c r="C15" s="120">
        <v>464.4</v>
      </c>
      <c r="D15" s="121">
        <v>2</v>
      </c>
      <c r="E15" s="122">
        <v>0</v>
      </c>
      <c r="F15" s="121">
        <v>0</v>
      </c>
      <c r="G15" s="123">
        <f t="shared" si="0"/>
        <v>928.8</v>
      </c>
    </row>
    <row r="16" spans="1:7" s="9" customFormat="1" ht="24.95" customHeight="1" x14ac:dyDescent="0.2">
      <c r="A16" s="118" t="s">
        <v>42</v>
      </c>
      <c r="B16" s="119">
        <v>10945</v>
      </c>
      <c r="C16" s="120">
        <v>125.28</v>
      </c>
      <c r="D16" s="121">
        <v>1</v>
      </c>
      <c r="E16" s="122">
        <v>0</v>
      </c>
      <c r="F16" s="121">
        <v>0</v>
      </c>
      <c r="G16" s="123">
        <f t="shared" si="0"/>
        <v>125.28</v>
      </c>
    </row>
    <row r="17" spans="1:7" s="4" customFormat="1" ht="18" customHeight="1" x14ac:dyDescent="0.2">
      <c r="A17" s="54"/>
      <c r="B17" s="55" t="s">
        <v>78</v>
      </c>
      <c r="C17" s="56"/>
      <c r="D17" s="57"/>
      <c r="E17" s="56"/>
      <c r="F17" s="57"/>
      <c r="G17" s="58"/>
    </row>
    <row r="18" spans="1:7" s="4" customFormat="1" ht="24.95" customHeight="1" x14ac:dyDescent="0.2">
      <c r="A18" s="118" t="s">
        <v>28</v>
      </c>
      <c r="B18" s="119" t="s">
        <v>27</v>
      </c>
      <c r="C18" s="120">
        <v>152.04</v>
      </c>
      <c r="D18" s="121">
        <v>1</v>
      </c>
      <c r="E18" s="122">
        <v>0</v>
      </c>
      <c r="F18" s="121">
        <v>0</v>
      </c>
      <c r="G18" s="123">
        <f t="shared" ref="G18" si="1">(D18*C18+F18*E18)</f>
        <v>152.04</v>
      </c>
    </row>
    <row r="19" spans="1:7" s="4" customFormat="1" ht="20.100000000000001" customHeight="1" x14ac:dyDescent="0.2">
      <c r="A19" s="92"/>
      <c r="B19" s="88"/>
      <c r="C19" s="90"/>
      <c r="D19" s="89"/>
      <c r="E19" s="90"/>
      <c r="F19" s="89"/>
      <c r="G19" s="91"/>
    </row>
    <row r="20" spans="1:7" s="5" customFormat="1" ht="20.100000000000001" customHeight="1" x14ac:dyDescent="0.2">
      <c r="A20" s="126"/>
      <c r="B20" s="126"/>
      <c r="C20" s="126"/>
      <c r="D20" s="126"/>
      <c r="E20" s="126"/>
      <c r="F20" s="131" t="s">
        <v>20</v>
      </c>
      <c r="G20" s="127">
        <f>SUM(G14:G18)</f>
        <v>4352.3399999999992</v>
      </c>
    </row>
    <row r="21" spans="1:7" s="4" customFormat="1" ht="20.100000000000001" customHeight="1" x14ac:dyDescent="0.2">
      <c r="A21" s="126"/>
      <c r="B21" s="126"/>
      <c r="C21" s="126"/>
      <c r="D21" s="126"/>
      <c r="E21" s="126"/>
      <c r="F21" s="132" t="s">
        <v>80</v>
      </c>
      <c r="G21" s="128">
        <v>4944.45</v>
      </c>
    </row>
    <row r="22" spans="1:7" ht="20.100000000000001" customHeight="1" x14ac:dyDescent="0.2">
      <c r="A22" s="126"/>
      <c r="B22" s="126"/>
      <c r="C22" s="126"/>
      <c r="D22" s="126"/>
      <c r="E22" s="126"/>
      <c r="F22" s="132" t="s">
        <v>7</v>
      </c>
      <c r="G22" s="129">
        <f>G20*0.15</f>
        <v>652.85099999999989</v>
      </c>
    </row>
    <row r="23" spans="1:7" ht="20.100000000000001" customHeight="1" x14ac:dyDescent="0.2">
      <c r="A23" s="126"/>
      <c r="B23" s="126"/>
      <c r="C23" s="126"/>
      <c r="D23" s="126"/>
      <c r="E23" s="126"/>
      <c r="F23" s="131" t="s">
        <v>81</v>
      </c>
      <c r="G23" s="130">
        <f>G20-G22</f>
        <v>3699.4889999999996</v>
      </c>
    </row>
    <row r="24" spans="1:7" x14ac:dyDescent="0.2">
      <c r="A24" s="47"/>
      <c r="B24" s="22"/>
      <c r="C24" s="33"/>
      <c r="D24" s="28"/>
      <c r="E24" s="8"/>
      <c r="F24" s="29"/>
      <c r="G24" s="15"/>
    </row>
    <row r="25" spans="1:7" x14ac:dyDescent="0.2">
      <c r="A25" s="48" t="s">
        <v>9</v>
      </c>
      <c r="B25" s="20"/>
      <c r="C25" s="20"/>
      <c r="D25" s="43"/>
      <c r="E25" s="20"/>
      <c r="F25" s="43"/>
      <c r="G25" s="44"/>
    </row>
    <row r="26" spans="1:7" x14ac:dyDescent="0.2">
      <c r="A26" s="48" t="s">
        <v>22</v>
      </c>
      <c r="B26" s="18"/>
      <c r="C26" s="30"/>
      <c r="D26" s="2"/>
      <c r="E26" s="30"/>
      <c r="F26" s="2"/>
      <c r="G26" s="37"/>
    </row>
    <row r="27" spans="1:7" x14ac:dyDescent="0.2">
      <c r="A27" s="48" t="s">
        <v>21</v>
      </c>
      <c r="B27" s="18"/>
      <c r="C27" s="30"/>
      <c r="D27" s="2"/>
      <c r="E27" s="30"/>
      <c r="F27" s="2"/>
      <c r="G27" s="37"/>
    </row>
    <row r="28" spans="1:7" x14ac:dyDescent="0.2">
      <c r="A28" s="49"/>
      <c r="B28" s="18"/>
      <c r="C28" s="30"/>
      <c r="D28" s="2"/>
      <c r="E28" s="30"/>
      <c r="F28" s="2"/>
      <c r="G28" s="37"/>
    </row>
    <row r="29" spans="1:7" x14ac:dyDescent="0.2">
      <c r="A29" s="51" t="s">
        <v>10</v>
      </c>
      <c r="B29" s="18"/>
      <c r="C29" s="34" t="s">
        <v>11</v>
      </c>
      <c r="D29" s="10"/>
      <c r="E29" s="30"/>
      <c r="F29" s="2"/>
      <c r="G29" s="37"/>
    </row>
    <row r="30" spans="1:7" x14ac:dyDescent="0.2">
      <c r="A30" s="49"/>
      <c r="B30" s="18"/>
      <c r="C30" s="30"/>
      <c r="D30" s="2"/>
      <c r="E30" s="30"/>
      <c r="F30" s="2"/>
      <c r="G30" s="37"/>
    </row>
    <row r="31" spans="1:7" x14ac:dyDescent="0.2">
      <c r="A31" s="51" t="s">
        <v>12</v>
      </c>
      <c r="B31" s="18"/>
      <c r="C31" s="34" t="s">
        <v>11</v>
      </c>
      <c r="D31" s="10"/>
      <c r="E31" s="30"/>
      <c r="F31" s="2"/>
      <c r="G31" s="37"/>
    </row>
    <row r="32" spans="1:7" x14ac:dyDescent="0.2">
      <c r="A32" s="51" t="s">
        <v>13</v>
      </c>
      <c r="B32" s="18"/>
      <c r="C32" s="30"/>
      <c r="D32" s="2"/>
      <c r="E32" s="30"/>
      <c r="F32" s="2"/>
      <c r="G32" s="37"/>
    </row>
    <row r="33" spans="1:7" x14ac:dyDescent="0.2">
      <c r="A33" s="52"/>
      <c r="B33" s="23"/>
      <c r="C33" s="35"/>
      <c r="D33" s="16"/>
      <c r="E33" s="35"/>
      <c r="F33" s="16"/>
      <c r="G33" s="40"/>
    </row>
    <row r="34" spans="1:7" x14ac:dyDescent="0.2">
      <c r="A34" s="46"/>
      <c r="B34" s="18"/>
      <c r="C34" s="30"/>
      <c r="D34" s="2"/>
      <c r="E34" s="30"/>
      <c r="F34" s="2"/>
      <c r="G34" s="41"/>
    </row>
    <row r="35" spans="1:7" x14ac:dyDescent="0.2">
      <c r="A35" s="46"/>
      <c r="B35" s="18"/>
      <c r="C35" s="34"/>
      <c r="D35" s="2"/>
      <c r="E35" s="30"/>
      <c r="F35" s="2"/>
      <c r="G35" s="41"/>
    </row>
  </sheetData>
  <mergeCells count="1">
    <mergeCell ref="A7:B7"/>
  </mergeCells>
  <printOptions gridLines="1"/>
  <pageMargins left="0.7" right="0.7"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6AF0F-3514-7141-89D3-0E4CD5AEBE08}">
  <sheetPr codeName="Sheet4">
    <tabColor rgb="FF7030A0"/>
  </sheetPr>
  <dimension ref="A1:G35"/>
  <sheetViews>
    <sheetView zoomScale="140" zoomScaleNormal="140" workbookViewId="0">
      <selection activeCell="G4" sqref="G4"/>
    </sheetView>
  </sheetViews>
  <sheetFormatPr defaultColWidth="9.140625" defaultRowHeight="11.25" x14ac:dyDescent="0.2"/>
  <cols>
    <col min="1" max="1" width="55" style="53" customWidth="1"/>
    <col min="2" max="2" width="21" style="19" customWidth="1"/>
    <col min="3" max="3" width="10.42578125" style="36" customWidth="1"/>
    <col min="4" max="4" width="7.28515625" style="11" customWidth="1"/>
    <col min="5" max="5" width="8.42578125" style="36" customWidth="1"/>
    <col min="6" max="6" width="8" style="11" customWidth="1"/>
    <col min="7" max="7" width="14.28515625" style="42" customWidth="1"/>
    <col min="8" max="16384" width="9.140625" style="1"/>
  </cols>
  <sheetData>
    <row r="1" spans="1:7" ht="51.75" customHeight="1" x14ac:dyDescent="0.2">
      <c r="A1" s="66"/>
      <c r="B1" s="86" t="s">
        <v>23</v>
      </c>
      <c r="C1" s="67"/>
      <c r="D1" s="68"/>
      <c r="E1" s="67"/>
      <c r="F1" s="68"/>
      <c r="G1" s="69" t="s">
        <v>16</v>
      </c>
    </row>
    <row r="2" spans="1:7" x14ac:dyDescent="0.2">
      <c r="A2" s="85" t="s">
        <v>36</v>
      </c>
      <c r="B2" s="71" t="s">
        <v>53</v>
      </c>
      <c r="C2" s="64"/>
      <c r="D2" s="65"/>
      <c r="E2" s="64"/>
      <c r="F2" s="65"/>
      <c r="G2" s="39"/>
    </row>
    <row r="3" spans="1:7" x14ac:dyDescent="0.2">
      <c r="A3" s="85" t="s">
        <v>35</v>
      </c>
      <c r="B3" s="72" t="s">
        <v>17</v>
      </c>
      <c r="C3" s="64"/>
      <c r="D3" s="65"/>
      <c r="E3" s="64"/>
      <c r="F3" s="65"/>
      <c r="G3" s="70"/>
    </row>
    <row r="4" spans="1:7" x14ac:dyDescent="0.2">
      <c r="A4" s="78" t="s">
        <v>79</v>
      </c>
      <c r="B4" s="78" t="s">
        <v>82</v>
      </c>
      <c r="C4" s="64"/>
      <c r="D4" s="65"/>
      <c r="E4" s="64"/>
      <c r="F4" s="65"/>
      <c r="G4" s="84">
        <v>43859</v>
      </c>
    </row>
    <row r="5" spans="1:7" s="3" customFormat="1" x14ac:dyDescent="0.15">
      <c r="A5" s="73" t="s">
        <v>14</v>
      </c>
      <c r="B5" s="74"/>
      <c r="C5" s="75"/>
      <c r="D5" s="76"/>
      <c r="E5" s="75"/>
      <c r="F5" s="76"/>
      <c r="G5" s="77"/>
    </row>
    <row r="6" spans="1:7" s="3" customFormat="1" x14ac:dyDescent="0.2">
      <c r="A6" s="50" t="s">
        <v>18</v>
      </c>
      <c r="B6" s="14" t="s">
        <v>37</v>
      </c>
      <c r="C6" s="31"/>
      <c r="D6" s="24"/>
      <c r="E6" s="31"/>
      <c r="F6" s="25"/>
      <c r="G6" s="38"/>
    </row>
    <row r="7" spans="1:7" s="3" customFormat="1" x14ac:dyDescent="0.2">
      <c r="A7" s="150" t="s">
        <v>34</v>
      </c>
      <c r="B7" s="151"/>
      <c r="C7" s="31"/>
      <c r="D7" s="26"/>
      <c r="E7" s="31"/>
      <c r="F7" s="25"/>
      <c r="G7" s="38"/>
    </row>
    <row r="8" spans="1:7" s="3" customFormat="1" x14ac:dyDescent="0.15">
      <c r="A8" s="93" t="s">
        <v>15</v>
      </c>
      <c r="B8" s="94"/>
      <c r="C8" s="75"/>
      <c r="D8" s="76"/>
      <c r="E8" s="75"/>
      <c r="F8" s="76"/>
      <c r="G8" s="77"/>
    </row>
    <row r="9" spans="1:7" s="13" customFormat="1" x14ac:dyDescent="0.2">
      <c r="A9" s="50" t="s">
        <v>38</v>
      </c>
      <c r="B9" s="21"/>
      <c r="C9" s="32"/>
      <c r="D9" s="27"/>
      <c r="E9" s="32"/>
      <c r="F9" s="27"/>
      <c r="G9" s="38"/>
    </row>
    <row r="10" spans="1:7" s="4" customFormat="1" x14ac:dyDescent="0.2">
      <c r="A10" s="79" t="s">
        <v>0</v>
      </c>
      <c r="B10" s="80"/>
      <c r="C10" s="81"/>
      <c r="D10" s="82"/>
      <c r="E10" s="81"/>
      <c r="F10" s="82"/>
      <c r="G10" s="83"/>
    </row>
    <row r="11" spans="1:7" s="12" customFormat="1" ht="33.75" x14ac:dyDescent="0.2">
      <c r="A11" s="109" t="s">
        <v>1</v>
      </c>
      <c r="B11" s="110" t="s">
        <v>19</v>
      </c>
      <c r="C11" s="110" t="s">
        <v>2</v>
      </c>
      <c r="D11" s="111" t="s">
        <v>3</v>
      </c>
      <c r="E11" s="110" t="s">
        <v>4</v>
      </c>
      <c r="F11" s="111" t="s">
        <v>5</v>
      </c>
      <c r="G11" s="112" t="s">
        <v>6</v>
      </c>
    </row>
    <row r="12" spans="1:7" s="4" customFormat="1" ht="18" customHeight="1" x14ac:dyDescent="0.2">
      <c r="A12" s="54"/>
      <c r="B12" s="55" t="s">
        <v>43</v>
      </c>
      <c r="C12" s="56"/>
      <c r="D12" s="57"/>
      <c r="E12" s="56"/>
      <c r="F12" s="57"/>
      <c r="G12" s="58"/>
    </row>
    <row r="13" spans="1:7" s="4" customFormat="1" ht="18" customHeight="1" x14ac:dyDescent="0.2">
      <c r="A13" s="95"/>
      <c r="B13" s="96" t="s">
        <v>44</v>
      </c>
      <c r="C13" s="97"/>
      <c r="D13" s="98"/>
      <c r="E13" s="97"/>
      <c r="F13" s="98"/>
      <c r="G13" s="99"/>
    </row>
    <row r="14" spans="1:7" s="124" customFormat="1" ht="35.1" customHeight="1" x14ac:dyDescent="0.2">
      <c r="A14" s="113" t="s">
        <v>77</v>
      </c>
      <c r="B14" s="114" t="s">
        <v>76</v>
      </c>
      <c r="C14" s="115">
        <v>6927.9</v>
      </c>
      <c r="D14" s="116">
        <v>1</v>
      </c>
      <c r="E14" s="117">
        <v>0</v>
      </c>
      <c r="F14" s="116">
        <v>0</v>
      </c>
      <c r="G14" s="115">
        <f t="shared" ref="G14:G16" si="0">(D14*C14+F14*E14)</f>
        <v>6927.9</v>
      </c>
    </row>
    <row r="15" spans="1:7" s="9" customFormat="1" ht="35.1" customHeight="1" x14ac:dyDescent="0.2">
      <c r="A15" s="113" t="s">
        <v>58</v>
      </c>
      <c r="B15" s="114">
        <v>10941</v>
      </c>
      <c r="C15" s="115">
        <v>464.4</v>
      </c>
      <c r="D15" s="116">
        <v>1</v>
      </c>
      <c r="E15" s="117">
        <v>0</v>
      </c>
      <c r="F15" s="116">
        <v>0</v>
      </c>
      <c r="G15" s="115">
        <f t="shared" si="0"/>
        <v>464.4</v>
      </c>
    </row>
    <row r="16" spans="1:7" s="9" customFormat="1" ht="24.95" customHeight="1" x14ac:dyDescent="0.2">
      <c r="A16" s="113" t="s">
        <v>56</v>
      </c>
      <c r="B16" s="114" t="s">
        <v>55</v>
      </c>
      <c r="C16" s="115">
        <v>23.76</v>
      </c>
      <c r="D16" s="116">
        <v>1</v>
      </c>
      <c r="E16" s="117">
        <v>0</v>
      </c>
      <c r="F16" s="116">
        <v>0</v>
      </c>
      <c r="G16" s="115">
        <f t="shared" si="0"/>
        <v>23.76</v>
      </c>
    </row>
    <row r="17" spans="1:7" s="4" customFormat="1" ht="18" customHeight="1" x14ac:dyDescent="0.2">
      <c r="A17" s="54"/>
      <c r="B17" s="55" t="s">
        <v>78</v>
      </c>
      <c r="C17" s="56"/>
      <c r="D17" s="57"/>
      <c r="E17" s="56"/>
      <c r="F17" s="57"/>
      <c r="G17" s="58"/>
    </row>
    <row r="18" spans="1:7" s="4" customFormat="1" ht="24.95" customHeight="1" x14ac:dyDescent="0.2">
      <c r="A18" s="118" t="s">
        <v>28</v>
      </c>
      <c r="B18" s="119" t="s">
        <v>27</v>
      </c>
      <c r="C18" s="120">
        <v>152.04</v>
      </c>
      <c r="D18" s="121">
        <v>1</v>
      </c>
      <c r="E18" s="122">
        <v>0</v>
      </c>
      <c r="F18" s="121">
        <v>0</v>
      </c>
      <c r="G18" s="123">
        <f t="shared" ref="G18" si="1">(D18*C18+F18*E18)</f>
        <v>152.04</v>
      </c>
    </row>
    <row r="19" spans="1:7" s="4" customFormat="1" ht="20.100000000000001" customHeight="1" x14ac:dyDescent="0.2">
      <c r="A19" s="92"/>
      <c r="B19" s="88"/>
      <c r="C19" s="90"/>
      <c r="D19" s="89"/>
      <c r="E19" s="90"/>
      <c r="F19" s="89"/>
      <c r="G19" s="91"/>
    </row>
    <row r="20" spans="1:7" s="5" customFormat="1" ht="20.100000000000001" customHeight="1" x14ac:dyDescent="0.2">
      <c r="A20" s="126"/>
      <c r="B20" s="126"/>
      <c r="C20" s="126"/>
      <c r="D20" s="126"/>
      <c r="E20" s="126"/>
      <c r="F20" s="131" t="s">
        <v>20</v>
      </c>
      <c r="G20" s="127">
        <f>SUM(G14:G18)</f>
        <v>7568.0999999999995</v>
      </c>
    </row>
    <row r="21" spans="1:7" s="4" customFormat="1" ht="20.100000000000001" customHeight="1" x14ac:dyDescent="0.2">
      <c r="A21" s="126"/>
      <c r="B21" s="126"/>
      <c r="C21" s="126"/>
      <c r="D21" s="126"/>
      <c r="E21" s="126"/>
      <c r="F21" s="132" t="s">
        <v>80</v>
      </c>
      <c r="G21" s="128">
        <v>8103.38</v>
      </c>
    </row>
    <row r="22" spans="1:7" ht="20.100000000000001" customHeight="1" x14ac:dyDescent="0.2">
      <c r="A22" s="126"/>
      <c r="B22" s="126"/>
      <c r="C22" s="126"/>
      <c r="D22" s="126"/>
      <c r="E22" s="126"/>
      <c r="F22" s="132" t="s">
        <v>7</v>
      </c>
      <c r="G22" s="129">
        <f>G20*0.15</f>
        <v>1135.2149999999999</v>
      </c>
    </row>
    <row r="23" spans="1:7" ht="20.100000000000001" customHeight="1" x14ac:dyDescent="0.2">
      <c r="A23" s="126"/>
      <c r="B23" s="126"/>
      <c r="C23" s="126"/>
      <c r="D23" s="126"/>
      <c r="E23" s="126"/>
      <c r="F23" s="131" t="s">
        <v>81</v>
      </c>
      <c r="G23" s="130">
        <f>G20-G22</f>
        <v>6432.8849999999993</v>
      </c>
    </row>
    <row r="24" spans="1:7" x14ac:dyDescent="0.2">
      <c r="A24" s="47"/>
      <c r="B24" s="22"/>
      <c r="C24" s="33"/>
      <c r="D24" s="28"/>
      <c r="E24" s="8"/>
      <c r="F24" s="29"/>
      <c r="G24" s="15"/>
    </row>
    <row r="25" spans="1:7" x14ac:dyDescent="0.2">
      <c r="A25" s="48" t="s">
        <v>9</v>
      </c>
      <c r="B25" s="20"/>
      <c r="C25" s="20"/>
      <c r="D25" s="43"/>
      <c r="E25" s="20"/>
      <c r="F25" s="43"/>
      <c r="G25" s="44"/>
    </row>
    <row r="26" spans="1:7" x14ac:dyDescent="0.2">
      <c r="A26" s="48" t="s">
        <v>22</v>
      </c>
      <c r="B26" s="18"/>
      <c r="C26" s="30"/>
      <c r="D26" s="2"/>
      <c r="E26" s="30"/>
      <c r="F26" s="2"/>
      <c r="G26" s="37"/>
    </row>
    <row r="27" spans="1:7" x14ac:dyDescent="0.2">
      <c r="A27" s="48" t="s">
        <v>21</v>
      </c>
      <c r="B27" s="18"/>
      <c r="C27" s="30"/>
      <c r="D27" s="2"/>
      <c r="E27" s="30"/>
      <c r="F27" s="2"/>
      <c r="G27" s="37"/>
    </row>
    <row r="28" spans="1:7" x14ac:dyDescent="0.2">
      <c r="A28" s="49"/>
      <c r="B28" s="18"/>
      <c r="C28" s="30"/>
      <c r="D28" s="2"/>
      <c r="E28" s="30"/>
      <c r="F28" s="2"/>
      <c r="G28" s="37"/>
    </row>
    <row r="29" spans="1:7" x14ac:dyDescent="0.2">
      <c r="A29" s="51" t="s">
        <v>10</v>
      </c>
      <c r="B29" s="18"/>
      <c r="C29" s="34" t="s">
        <v>11</v>
      </c>
      <c r="D29" s="10"/>
      <c r="E29" s="30"/>
      <c r="F29" s="2"/>
      <c r="G29" s="37"/>
    </row>
    <row r="30" spans="1:7" x14ac:dyDescent="0.2">
      <c r="A30" s="49"/>
      <c r="B30" s="18"/>
      <c r="C30" s="30"/>
      <c r="D30" s="2"/>
      <c r="E30" s="30"/>
      <c r="F30" s="2"/>
      <c r="G30" s="37"/>
    </row>
    <row r="31" spans="1:7" x14ac:dyDescent="0.2">
      <c r="A31" s="51" t="s">
        <v>12</v>
      </c>
      <c r="B31" s="18"/>
      <c r="C31" s="34" t="s">
        <v>11</v>
      </c>
      <c r="D31" s="10"/>
      <c r="E31" s="30"/>
      <c r="F31" s="2"/>
      <c r="G31" s="37"/>
    </row>
    <row r="32" spans="1:7" x14ac:dyDescent="0.2">
      <c r="A32" s="51" t="s">
        <v>13</v>
      </c>
      <c r="B32" s="18"/>
      <c r="C32" s="30"/>
      <c r="D32" s="2"/>
      <c r="E32" s="30"/>
      <c r="F32" s="2"/>
      <c r="G32" s="37"/>
    </row>
    <row r="33" spans="1:7" x14ac:dyDescent="0.2">
      <c r="A33" s="52"/>
      <c r="B33" s="23"/>
      <c r="C33" s="35"/>
      <c r="D33" s="16"/>
      <c r="E33" s="35"/>
      <c r="F33" s="16"/>
      <c r="G33" s="40"/>
    </row>
    <row r="34" spans="1:7" x14ac:dyDescent="0.2">
      <c r="A34" s="46"/>
      <c r="B34" s="18"/>
      <c r="C34" s="30"/>
      <c r="D34" s="2"/>
      <c r="E34" s="30"/>
      <c r="F34" s="2"/>
      <c r="G34" s="41"/>
    </row>
    <row r="35" spans="1:7" x14ac:dyDescent="0.2">
      <c r="A35" s="46"/>
      <c r="B35" s="18"/>
      <c r="C35" s="34"/>
      <c r="D35" s="2"/>
      <c r="E35" s="30"/>
      <c r="F35" s="2"/>
      <c r="G35" s="41"/>
    </row>
  </sheetData>
  <mergeCells count="1">
    <mergeCell ref="A7:B7"/>
  </mergeCells>
  <printOptions gridLines="1"/>
  <pageMargins left="0.7" right="0.7" top="0.75" bottom="0.75" header="0.3" footer="0.3"/>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88B82F-AF1F-2A49-AE5B-1ED763ADAE6F}">
  <sheetPr codeName="Sheet5">
    <tabColor rgb="FF7030A0"/>
  </sheetPr>
  <dimension ref="A1:T38"/>
  <sheetViews>
    <sheetView zoomScale="140" zoomScaleNormal="140" workbookViewId="0">
      <selection activeCell="G4" sqref="G4"/>
    </sheetView>
  </sheetViews>
  <sheetFormatPr defaultColWidth="9.140625" defaultRowHeight="11.25" x14ac:dyDescent="0.2"/>
  <cols>
    <col min="1" max="1" width="51.140625" style="53" customWidth="1"/>
    <col min="2" max="2" width="21" style="19" customWidth="1"/>
    <col min="3" max="3" width="10.42578125" style="36" customWidth="1"/>
    <col min="4" max="4" width="7.28515625" style="11" customWidth="1"/>
    <col min="5" max="5" width="8.42578125" style="36" customWidth="1"/>
    <col min="6" max="6" width="8" style="11" customWidth="1"/>
    <col min="7" max="7" width="14.28515625" style="42" customWidth="1"/>
    <col min="8" max="16384" width="9.140625" style="1"/>
  </cols>
  <sheetData>
    <row r="1" spans="1:7" ht="51.75" customHeight="1" x14ac:dyDescent="0.2">
      <c r="A1" s="66"/>
      <c r="B1" s="86" t="s">
        <v>23</v>
      </c>
      <c r="C1" s="67"/>
      <c r="D1" s="68"/>
      <c r="E1" s="67"/>
      <c r="F1" s="68"/>
      <c r="G1" s="69" t="s">
        <v>16</v>
      </c>
    </row>
    <row r="2" spans="1:7" x14ac:dyDescent="0.2">
      <c r="A2" s="85" t="s">
        <v>36</v>
      </c>
      <c r="B2" s="71" t="s">
        <v>53</v>
      </c>
      <c r="C2" s="64"/>
      <c r="D2" s="65"/>
      <c r="E2" s="64"/>
      <c r="F2" s="65"/>
      <c r="G2" s="39"/>
    </row>
    <row r="3" spans="1:7" x14ac:dyDescent="0.2">
      <c r="A3" s="85" t="s">
        <v>35</v>
      </c>
      <c r="B3" s="72" t="s">
        <v>17</v>
      </c>
      <c r="C3" s="64"/>
      <c r="D3" s="65"/>
      <c r="E3" s="64"/>
      <c r="F3" s="65"/>
      <c r="G3" s="70"/>
    </row>
    <row r="4" spans="1:7" x14ac:dyDescent="0.2">
      <c r="A4" s="78" t="s">
        <v>79</v>
      </c>
      <c r="B4" s="78" t="s">
        <v>83</v>
      </c>
      <c r="C4" s="64"/>
      <c r="D4" s="65"/>
      <c r="E4" s="64"/>
      <c r="F4" s="65"/>
      <c r="G4" s="84">
        <v>43859</v>
      </c>
    </row>
    <row r="5" spans="1:7" s="3" customFormat="1" x14ac:dyDescent="0.15">
      <c r="A5" s="73" t="s">
        <v>14</v>
      </c>
      <c r="B5" s="74"/>
      <c r="C5" s="75"/>
      <c r="D5" s="76"/>
      <c r="E5" s="75"/>
      <c r="F5" s="76"/>
      <c r="G5" s="77"/>
    </row>
    <row r="6" spans="1:7" s="3" customFormat="1" x14ac:dyDescent="0.2">
      <c r="A6" s="50" t="s">
        <v>18</v>
      </c>
      <c r="B6" s="14" t="s">
        <v>37</v>
      </c>
      <c r="C6" s="31"/>
      <c r="D6" s="24"/>
      <c r="E6" s="31"/>
      <c r="F6" s="25"/>
      <c r="G6" s="38"/>
    </row>
    <row r="7" spans="1:7" s="3" customFormat="1" x14ac:dyDescent="0.2">
      <c r="A7" s="150" t="s">
        <v>34</v>
      </c>
      <c r="B7" s="151"/>
      <c r="C7" s="31"/>
      <c r="D7" s="26"/>
      <c r="E7" s="31"/>
      <c r="F7" s="25"/>
      <c r="G7" s="38"/>
    </row>
    <row r="8" spans="1:7" s="3" customFormat="1" x14ac:dyDescent="0.15">
      <c r="A8" s="93" t="s">
        <v>15</v>
      </c>
      <c r="B8" s="94"/>
      <c r="C8" s="75"/>
      <c r="D8" s="76"/>
      <c r="E8" s="75"/>
      <c r="F8" s="76"/>
      <c r="G8" s="77"/>
    </row>
    <row r="9" spans="1:7" s="13" customFormat="1" x14ac:dyDescent="0.2">
      <c r="A9" s="50" t="s">
        <v>38</v>
      </c>
      <c r="B9" s="21"/>
      <c r="C9" s="32"/>
      <c r="D9" s="27"/>
      <c r="E9" s="32"/>
      <c r="F9" s="27"/>
      <c r="G9" s="38"/>
    </row>
    <row r="10" spans="1:7" s="4" customFormat="1" x14ac:dyDescent="0.2">
      <c r="A10" s="79" t="s">
        <v>0</v>
      </c>
      <c r="B10" s="80"/>
      <c r="C10" s="81"/>
      <c r="D10" s="82"/>
      <c r="E10" s="81"/>
      <c r="F10" s="82"/>
      <c r="G10" s="83"/>
    </row>
    <row r="11" spans="1:7" s="12" customFormat="1" ht="33.75" x14ac:dyDescent="0.2">
      <c r="A11" s="109" t="s">
        <v>1</v>
      </c>
      <c r="B11" s="110" t="s">
        <v>19</v>
      </c>
      <c r="C11" s="110" t="s">
        <v>2</v>
      </c>
      <c r="D11" s="111" t="s">
        <v>3</v>
      </c>
      <c r="E11" s="110" t="s">
        <v>4</v>
      </c>
      <c r="F11" s="111" t="s">
        <v>5</v>
      </c>
      <c r="G11" s="112" t="s">
        <v>6</v>
      </c>
    </row>
    <row r="12" spans="1:7" s="4" customFormat="1" ht="15" x14ac:dyDescent="0.2">
      <c r="A12" s="54"/>
      <c r="B12" s="55" t="s">
        <v>43</v>
      </c>
      <c r="C12" s="56"/>
      <c r="D12" s="57"/>
      <c r="E12" s="56"/>
      <c r="F12" s="57"/>
      <c r="G12" s="58"/>
    </row>
    <row r="13" spans="1:7" s="4" customFormat="1" ht="15" x14ac:dyDescent="0.2">
      <c r="A13" s="95"/>
      <c r="B13" s="96" t="s">
        <v>44</v>
      </c>
      <c r="C13" s="97"/>
      <c r="D13" s="98"/>
      <c r="E13" s="97"/>
      <c r="F13" s="98"/>
      <c r="G13" s="99"/>
    </row>
    <row r="14" spans="1:7" s="124" customFormat="1" ht="35.1" customHeight="1" x14ac:dyDescent="0.2">
      <c r="A14" s="113" t="s">
        <v>77</v>
      </c>
      <c r="B14" s="114" t="s">
        <v>76</v>
      </c>
      <c r="C14" s="115">
        <v>6927.9</v>
      </c>
      <c r="D14" s="116">
        <v>1</v>
      </c>
      <c r="E14" s="117">
        <v>0</v>
      </c>
      <c r="F14" s="116">
        <v>0</v>
      </c>
      <c r="G14" s="115">
        <f t="shared" ref="G14:G16" si="0">(D14*C14+F14*E14)</f>
        <v>6927.9</v>
      </c>
    </row>
    <row r="15" spans="1:7" s="124" customFormat="1" ht="35.1" customHeight="1" x14ac:dyDescent="0.2">
      <c r="A15" s="113" t="s">
        <v>58</v>
      </c>
      <c r="B15" s="114">
        <v>10941</v>
      </c>
      <c r="C15" s="115">
        <v>464.4</v>
      </c>
      <c r="D15" s="116">
        <v>1</v>
      </c>
      <c r="E15" s="117">
        <v>0</v>
      </c>
      <c r="F15" s="116">
        <v>0</v>
      </c>
      <c r="G15" s="115">
        <f t="shared" si="0"/>
        <v>464.4</v>
      </c>
    </row>
    <row r="16" spans="1:7" s="100" customFormat="1" ht="24.95" customHeight="1" x14ac:dyDescent="0.2">
      <c r="A16" s="113" t="s">
        <v>56</v>
      </c>
      <c r="B16" s="114" t="s">
        <v>55</v>
      </c>
      <c r="C16" s="115">
        <v>23.76</v>
      </c>
      <c r="D16" s="116">
        <v>1</v>
      </c>
      <c r="E16" s="117">
        <v>0</v>
      </c>
      <c r="F16" s="116">
        <v>0</v>
      </c>
      <c r="G16" s="115">
        <f t="shared" si="0"/>
        <v>23.76</v>
      </c>
    </row>
    <row r="17" spans="1:20" s="100" customFormat="1" ht="24.95" customHeight="1" x14ac:dyDescent="0.2">
      <c r="A17" s="113" t="s">
        <v>54</v>
      </c>
      <c r="B17" s="114" t="s">
        <v>75</v>
      </c>
      <c r="C17" s="115">
        <v>2368.8000000000002</v>
      </c>
      <c r="D17" s="116">
        <v>1</v>
      </c>
      <c r="E17" s="117">
        <v>0</v>
      </c>
      <c r="F17" s="116">
        <v>0</v>
      </c>
      <c r="G17" s="115">
        <f>(D17*C17+F17*E17)</f>
        <v>2368.8000000000002</v>
      </c>
    </row>
    <row r="18" spans="1:20" s="101" customFormat="1" ht="18" customHeight="1" x14ac:dyDescent="0.2">
      <c r="A18" s="54"/>
      <c r="B18" s="55" t="s">
        <v>78</v>
      </c>
      <c r="C18" s="56"/>
      <c r="D18" s="57"/>
      <c r="E18" s="56"/>
      <c r="F18" s="57"/>
      <c r="G18" s="58"/>
    </row>
    <row r="19" spans="1:20" s="7" customFormat="1" ht="24.95" customHeight="1" x14ac:dyDescent="0.2">
      <c r="A19" s="118" t="s">
        <v>28</v>
      </c>
      <c r="B19" s="119" t="s">
        <v>27</v>
      </c>
      <c r="C19" s="120">
        <v>152.04</v>
      </c>
      <c r="D19" s="121">
        <v>1</v>
      </c>
      <c r="E19" s="122">
        <v>0</v>
      </c>
      <c r="F19" s="121">
        <v>0</v>
      </c>
      <c r="G19" s="123">
        <f t="shared" ref="G19" si="1">(D19*C19+F19*E19)</f>
        <v>152.04</v>
      </c>
      <c r="T19" s="8"/>
    </row>
    <row r="20" spans="1:20" s="7" customFormat="1" ht="20.100000000000001" customHeight="1" x14ac:dyDescent="0.2">
      <c r="A20" s="62"/>
      <c r="B20" s="63" t="s">
        <v>24</v>
      </c>
      <c r="C20" s="59"/>
      <c r="D20" s="60"/>
      <c r="E20" s="59"/>
      <c r="F20" s="60"/>
      <c r="G20" s="61"/>
    </row>
    <row r="21" spans="1:20" s="9" customFormat="1" ht="24.95" customHeight="1" x14ac:dyDescent="0.2">
      <c r="A21" s="113" t="s">
        <v>57</v>
      </c>
      <c r="B21" s="114" t="s">
        <v>25</v>
      </c>
      <c r="C21" s="115">
        <v>1750</v>
      </c>
      <c r="D21" s="116">
        <v>1</v>
      </c>
      <c r="E21" s="117">
        <v>0</v>
      </c>
      <c r="F21" s="116">
        <v>0</v>
      </c>
      <c r="G21" s="115">
        <f t="shared" ref="G21" si="2">(D21*C21+F21*E21)</f>
        <v>1750</v>
      </c>
    </row>
    <row r="22" spans="1:20" s="138" customFormat="1" ht="20.100000000000001" customHeight="1" x14ac:dyDescent="0.2">
      <c r="A22" s="133"/>
      <c r="B22" s="134"/>
      <c r="C22" s="135"/>
      <c r="D22" s="125"/>
      <c r="E22" s="135"/>
      <c r="F22" s="125"/>
      <c r="G22" s="136"/>
    </row>
    <row r="23" spans="1:20" s="138" customFormat="1" ht="20.100000000000001" customHeight="1" x14ac:dyDescent="0.2">
      <c r="A23" s="137"/>
      <c r="B23" s="137"/>
      <c r="C23" s="137"/>
      <c r="D23" s="137"/>
      <c r="E23" s="137"/>
      <c r="F23" s="131" t="s">
        <v>20</v>
      </c>
      <c r="G23" s="127">
        <f>SUM(G14:G21)</f>
        <v>11686.900000000001</v>
      </c>
    </row>
    <row r="24" spans="1:20" s="139" customFormat="1" ht="20.100000000000001" customHeight="1" x14ac:dyDescent="0.2">
      <c r="A24" s="137"/>
      <c r="B24" s="137"/>
      <c r="C24" s="137"/>
      <c r="D24" s="137"/>
      <c r="E24" s="137"/>
      <c r="F24" s="132" t="s">
        <v>80</v>
      </c>
      <c r="G24" s="128">
        <v>17305.349999999999</v>
      </c>
    </row>
    <row r="25" spans="1:20" s="146" customFormat="1" ht="20.100000000000001" customHeight="1" x14ac:dyDescent="0.2">
      <c r="A25" s="137"/>
      <c r="B25" s="137"/>
      <c r="C25" s="137"/>
      <c r="D25" s="137"/>
      <c r="E25" s="137"/>
      <c r="F25" s="132" t="s">
        <v>7</v>
      </c>
      <c r="G25" s="129">
        <f>G23*0.15</f>
        <v>1753.0350000000001</v>
      </c>
      <c r="J25" s="139"/>
    </row>
    <row r="26" spans="1:20" s="146" customFormat="1" ht="20.100000000000001" customHeight="1" x14ac:dyDescent="0.2">
      <c r="A26" s="137"/>
      <c r="B26" s="137"/>
      <c r="C26" s="137"/>
      <c r="D26" s="137"/>
      <c r="E26" s="137"/>
      <c r="F26" s="131" t="s">
        <v>81</v>
      </c>
      <c r="G26" s="130">
        <f>G23-G25</f>
        <v>9933.8650000000016</v>
      </c>
    </row>
    <row r="27" spans="1:20" s="4" customFormat="1" x14ac:dyDescent="0.2">
      <c r="A27" s="47"/>
      <c r="B27" s="22"/>
      <c r="C27" s="33"/>
      <c r="D27" s="28"/>
      <c r="E27" s="8"/>
      <c r="F27" s="29"/>
      <c r="G27" s="15"/>
    </row>
    <row r="28" spans="1:20" s="5" customFormat="1" x14ac:dyDescent="0.2">
      <c r="A28" s="48" t="s">
        <v>9</v>
      </c>
      <c r="B28" s="20"/>
      <c r="C28" s="20"/>
      <c r="D28" s="43"/>
      <c r="E28" s="20"/>
      <c r="F28" s="43"/>
      <c r="G28" s="44"/>
    </row>
    <row r="29" spans="1:20" s="4" customFormat="1" x14ac:dyDescent="0.2">
      <c r="A29" s="48" t="s">
        <v>22</v>
      </c>
      <c r="B29" s="18"/>
      <c r="C29" s="30"/>
      <c r="D29" s="2"/>
      <c r="E29" s="30"/>
      <c r="F29" s="2"/>
      <c r="G29" s="37"/>
    </row>
    <row r="30" spans="1:20" x14ac:dyDescent="0.2">
      <c r="A30" s="48" t="s">
        <v>21</v>
      </c>
      <c r="B30" s="18"/>
      <c r="C30" s="30"/>
      <c r="D30" s="2"/>
      <c r="E30" s="30"/>
      <c r="F30" s="2"/>
      <c r="G30" s="37"/>
    </row>
    <row r="31" spans="1:20" x14ac:dyDescent="0.2">
      <c r="A31" s="49"/>
      <c r="B31" s="18"/>
      <c r="C31" s="30"/>
      <c r="D31" s="2"/>
      <c r="E31" s="30"/>
      <c r="F31" s="2"/>
      <c r="G31" s="37"/>
    </row>
    <row r="32" spans="1:20" x14ac:dyDescent="0.2">
      <c r="A32" s="51" t="s">
        <v>10</v>
      </c>
      <c r="B32" s="18"/>
      <c r="C32" s="34" t="s">
        <v>11</v>
      </c>
      <c r="D32" s="10"/>
      <c r="E32" s="30"/>
      <c r="F32" s="2"/>
      <c r="G32" s="37"/>
    </row>
    <row r="33" spans="1:7" x14ac:dyDescent="0.2">
      <c r="A33" s="49"/>
      <c r="B33" s="18"/>
      <c r="C33" s="30"/>
      <c r="D33" s="2"/>
      <c r="E33" s="30"/>
      <c r="F33" s="2"/>
      <c r="G33" s="37"/>
    </row>
    <row r="34" spans="1:7" x14ac:dyDescent="0.2">
      <c r="A34" s="51" t="s">
        <v>12</v>
      </c>
      <c r="B34" s="18"/>
      <c r="C34" s="34" t="s">
        <v>11</v>
      </c>
      <c r="D34" s="10"/>
      <c r="E34" s="30"/>
      <c r="F34" s="2"/>
      <c r="G34" s="37"/>
    </row>
    <row r="35" spans="1:7" x14ac:dyDescent="0.2">
      <c r="A35" s="51" t="s">
        <v>13</v>
      </c>
      <c r="B35" s="18"/>
      <c r="C35" s="30"/>
      <c r="D35" s="2"/>
      <c r="E35" s="30"/>
      <c r="F35" s="2"/>
      <c r="G35" s="37"/>
    </row>
    <row r="36" spans="1:7" x14ac:dyDescent="0.2">
      <c r="A36" s="52"/>
      <c r="B36" s="23"/>
      <c r="C36" s="35"/>
      <c r="D36" s="16"/>
      <c r="E36" s="35"/>
      <c r="F36" s="16"/>
      <c r="G36" s="40"/>
    </row>
    <row r="37" spans="1:7" x14ac:dyDescent="0.2">
      <c r="A37" s="46"/>
      <c r="B37" s="18"/>
      <c r="C37" s="30"/>
      <c r="D37" s="2"/>
      <c r="E37" s="30"/>
      <c r="F37" s="2"/>
      <c r="G37" s="41"/>
    </row>
    <row r="38" spans="1:7" x14ac:dyDescent="0.2">
      <c r="A38" s="46"/>
      <c r="B38" s="18"/>
      <c r="C38" s="34"/>
      <c r="D38" s="2"/>
      <c r="E38" s="30"/>
      <c r="F38" s="2"/>
      <c r="G38" s="41"/>
    </row>
  </sheetData>
  <mergeCells count="1">
    <mergeCell ref="A7:B7"/>
  </mergeCells>
  <printOptions gridLines="1"/>
  <pageMargins left="0.7" right="0.7" top="0.75" bottom="0.75" header="0.3" footer="0.3"/>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A61194-4B5C-DF42-A18F-1DD561CC89E4}">
  <sheetPr codeName="Sheet6">
    <tabColor rgb="FF7030A0"/>
  </sheetPr>
  <dimension ref="A1:T86"/>
  <sheetViews>
    <sheetView zoomScale="140" zoomScaleNormal="140" workbookViewId="0">
      <selection activeCell="G4" sqref="G4"/>
    </sheetView>
  </sheetViews>
  <sheetFormatPr defaultColWidth="9.140625" defaultRowHeight="11.25" x14ac:dyDescent="0.2"/>
  <cols>
    <col min="1" max="1" width="49.28515625" style="53" customWidth="1"/>
    <col min="2" max="2" width="21" style="19" customWidth="1"/>
    <col min="3" max="3" width="10.42578125" style="36" customWidth="1"/>
    <col min="4" max="4" width="7.28515625" style="11" customWidth="1"/>
    <col min="5" max="5" width="8.42578125" style="36" customWidth="1"/>
    <col min="6" max="6" width="8" style="11" customWidth="1"/>
    <col min="7" max="7" width="14.28515625" style="42" customWidth="1"/>
    <col min="8" max="16384" width="9.140625" style="1"/>
  </cols>
  <sheetData>
    <row r="1" spans="1:7" ht="51.75" customHeight="1" x14ac:dyDescent="0.2">
      <c r="A1" s="66"/>
      <c r="B1" s="86" t="s">
        <v>23</v>
      </c>
      <c r="C1" s="67"/>
      <c r="D1" s="68"/>
      <c r="E1" s="67"/>
      <c r="F1" s="68"/>
      <c r="G1" s="69" t="s">
        <v>16</v>
      </c>
    </row>
    <row r="2" spans="1:7" x14ac:dyDescent="0.2">
      <c r="A2" s="85" t="s">
        <v>36</v>
      </c>
      <c r="B2" s="71" t="s">
        <v>53</v>
      </c>
      <c r="C2" s="64"/>
      <c r="D2" s="65"/>
      <c r="E2" s="64"/>
      <c r="F2" s="65"/>
      <c r="G2" s="39"/>
    </row>
    <row r="3" spans="1:7" x14ac:dyDescent="0.2">
      <c r="A3" s="85" t="s">
        <v>35</v>
      </c>
      <c r="B3" s="72" t="s">
        <v>17</v>
      </c>
      <c r="C3" s="64"/>
      <c r="D3" s="65"/>
      <c r="E3" s="64"/>
      <c r="F3" s="65"/>
      <c r="G3" s="70"/>
    </row>
    <row r="4" spans="1:7" x14ac:dyDescent="0.2">
      <c r="A4" s="78" t="s">
        <v>79</v>
      </c>
      <c r="B4" s="78" t="s">
        <v>85</v>
      </c>
      <c r="C4" s="64"/>
      <c r="D4" s="65"/>
      <c r="E4" s="64"/>
      <c r="F4" s="65"/>
      <c r="G4" s="84">
        <v>43859</v>
      </c>
    </row>
    <row r="5" spans="1:7" s="3" customFormat="1" x14ac:dyDescent="0.15">
      <c r="A5" s="73" t="s">
        <v>14</v>
      </c>
      <c r="B5" s="74"/>
      <c r="C5" s="75"/>
      <c r="D5" s="76"/>
      <c r="E5" s="75"/>
      <c r="F5" s="76"/>
      <c r="G5" s="77"/>
    </row>
    <row r="6" spans="1:7" s="3" customFormat="1" x14ac:dyDescent="0.2">
      <c r="A6" s="50" t="s">
        <v>18</v>
      </c>
      <c r="B6" s="14" t="s">
        <v>37</v>
      </c>
      <c r="C6" s="31"/>
      <c r="D6" s="24"/>
      <c r="E6" s="31"/>
      <c r="F6" s="25"/>
      <c r="G6" s="38"/>
    </row>
    <row r="7" spans="1:7" s="3" customFormat="1" x14ac:dyDescent="0.2">
      <c r="A7" s="150" t="s">
        <v>34</v>
      </c>
      <c r="B7" s="151"/>
      <c r="C7" s="31"/>
      <c r="D7" s="26"/>
      <c r="E7" s="31"/>
      <c r="F7" s="25"/>
      <c r="G7" s="38"/>
    </row>
    <row r="8" spans="1:7" s="3" customFormat="1" x14ac:dyDescent="0.15">
      <c r="A8" s="93" t="s">
        <v>15</v>
      </c>
      <c r="B8" s="94"/>
      <c r="C8" s="75"/>
      <c r="D8" s="76"/>
      <c r="E8" s="75"/>
      <c r="F8" s="76"/>
      <c r="G8" s="77"/>
    </row>
    <row r="9" spans="1:7" s="13" customFormat="1" x14ac:dyDescent="0.2">
      <c r="A9" s="50" t="s">
        <v>38</v>
      </c>
      <c r="B9" s="21"/>
      <c r="C9" s="32"/>
      <c r="D9" s="27"/>
      <c r="E9" s="32"/>
      <c r="F9" s="27"/>
      <c r="G9" s="38"/>
    </row>
    <row r="10" spans="1:7" s="4" customFormat="1" x14ac:dyDescent="0.2">
      <c r="A10" s="79" t="s">
        <v>0</v>
      </c>
      <c r="B10" s="80"/>
      <c r="C10" s="81"/>
      <c r="D10" s="82"/>
      <c r="E10" s="81"/>
      <c r="F10" s="82"/>
      <c r="G10" s="83"/>
    </row>
    <row r="11" spans="1:7" s="12" customFormat="1" ht="33.75" x14ac:dyDescent="0.2">
      <c r="A11" s="109" t="s">
        <v>1</v>
      </c>
      <c r="B11" s="110" t="s">
        <v>19</v>
      </c>
      <c r="C11" s="110" t="s">
        <v>2</v>
      </c>
      <c r="D11" s="111" t="s">
        <v>3</v>
      </c>
      <c r="E11" s="110" t="s">
        <v>4</v>
      </c>
      <c r="F11" s="111" t="s">
        <v>5</v>
      </c>
      <c r="G11" s="112" t="s">
        <v>6</v>
      </c>
    </row>
    <row r="12" spans="1:7" s="4" customFormat="1" ht="15" x14ac:dyDescent="0.2">
      <c r="A12" s="54"/>
      <c r="B12" s="55" t="s">
        <v>43</v>
      </c>
      <c r="C12" s="56"/>
      <c r="D12" s="57"/>
      <c r="E12" s="56"/>
      <c r="F12" s="57"/>
      <c r="G12" s="58"/>
    </row>
    <row r="13" spans="1:7" s="4" customFormat="1" ht="15" x14ac:dyDescent="0.2">
      <c r="A13" s="95"/>
      <c r="B13" s="96" t="s">
        <v>44</v>
      </c>
      <c r="C13" s="97"/>
      <c r="D13" s="98"/>
      <c r="E13" s="97"/>
      <c r="F13" s="98"/>
      <c r="G13" s="99"/>
    </row>
    <row r="14" spans="1:7" s="124" customFormat="1" ht="35.1" customHeight="1" x14ac:dyDescent="0.2">
      <c r="A14" s="113" t="s">
        <v>77</v>
      </c>
      <c r="B14" s="114" t="s">
        <v>76</v>
      </c>
      <c r="C14" s="115">
        <v>6927.9</v>
      </c>
      <c r="D14" s="116">
        <v>1</v>
      </c>
      <c r="E14" s="117">
        <v>0</v>
      </c>
      <c r="F14" s="116">
        <v>0</v>
      </c>
      <c r="G14" s="115">
        <f t="shared" ref="G14:G16" si="0">(D14*C14+F14*E14)</f>
        <v>6927.9</v>
      </c>
    </row>
    <row r="15" spans="1:7" s="124" customFormat="1" ht="35.1" customHeight="1" x14ac:dyDescent="0.2">
      <c r="A15" s="113" t="s">
        <v>58</v>
      </c>
      <c r="B15" s="114">
        <v>10941</v>
      </c>
      <c r="C15" s="115">
        <v>464.4</v>
      </c>
      <c r="D15" s="116">
        <v>2</v>
      </c>
      <c r="E15" s="117">
        <v>0</v>
      </c>
      <c r="F15" s="116">
        <v>0</v>
      </c>
      <c r="G15" s="115">
        <f t="shared" si="0"/>
        <v>928.8</v>
      </c>
    </row>
    <row r="16" spans="1:7" s="100" customFormat="1" ht="24.95" customHeight="1" x14ac:dyDescent="0.2">
      <c r="A16" s="113" t="s">
        <v>56</v>
      </c>
      <c r="B16" s="114" t="s">
        <v>55</v>
      </c>
      <c r="C16" s="115">
        <v>23.76</v>
      </c>
      <c r="D16" s="116">
        <v>1</v>
      </c>
      <c r="E16" s="117">
        <v>0</v>
      </c>
      <c r="F16" s="116">
        <v>0</v>
      </c>
      <c r="G16" s="115">
        <f t="shared" si="0"/>
        <v>23.76</v>
      </c>
    </row>
    <row r="17" spans="1:20" s="100" customFormat="1" ht="24.95" customHeight="1" x14ac:dyDescent="0.2">
      <c r="A17" s="113" t="s">
        <v>54</v>
      </c>
      <c r="B17" s="114" t="s">
        <v>75</v>
      </c>
      <c r="C17" s="115">
        <v>2368.8000000000002</v>
      </c>
      <c r="D17" s="116">
        <v>1</v>
      </c>
      <c r="E17" s="117">
        <v>0</v>
      </c>
      <c r="F17" s="116">
        <v>0</v>
      </c>
      <c r="G17" s="115">
        <f>(D17*C17+F17*E17)</f>
        <v>2368.8000000000002</v>
      </c>
    </row>
    <row r="18" spans="1:20" s="101" customFormat="1" ht="18" customHeight="1" x14ac:dyDescent="0.2">
      <c r="A18" s="54"/>
      <c r="B18" s="55" t="s">
        <v>78</v>
      </c>
      <c r="C18" s="56"/>
      <c r="D18" s="57"/>
      <c r="E18" s="56"/>
      <c r="F18" s="57"/>
      <c r="G18" s="58"/>
    </row>
    <row r="19" spans="1:20" s="7" customFormat="1" ht="24.95" customHeight="1" x14ac:dyDescent="0.2">
      <c r="A19" s="118" t="s">
        <v>28</v>
      </c>
      <c r="B19" s="119" t="s">
        <v>27</v>
      </c>
      <c r="C19" s="120">
        <v>152.04</v>
      </c>
      <c r="D19" s="121">
        <v>1</v>
      </c>
      <c r="E19" s="122">
        <v>0</v>
      </c>
      <c r="F19" s="121">
        <v>0</v>
      </c>
      <c r="G19" s="123">
        <f t="shared" ref="G19" si="1">(D19*C19+F19*E19)</f>
        <v>152.04</v>
      </c>
      <c r="H19" s="148"/>
      <c r="T19" s="8"/>
    </row>
    <row r="20" spans="1:20" s="7" customFormat="1" ht="20.100000000000001" customHeight="1" x14ac:dyDescent="0.2">
      <c r="A20" s="62"/>
      <c r="B20" s="63" t="s">
        <v>24</v>
      </c>
      <c r="C20" s="59"/>
      <c r="D20" s="60"/>
      <c r="E20" s="59"/>
      <c r="F20" s="60"/>
      <c r="G20" s="61"/>
    </row>
    <row r="21" spans="1:20" s="9" customFormat="1" ht="24.95" customHeight="1" x14ac:dyDescent="0.2">
      <c r="A21" s="113" t="s">
        <v>57</v>
      </c>
      <c r="B21" s="114" t="s">
        <v>25</v>
      </c>
      <c r="C21" s="115">
        <v>1750</v>
      </c>
      <c r="D21" s="116">
        <v>2</v>
      </c>
      <c r="E21" s="117">
        <v>0</v>
      </c>
      <c r="F21" s="116">
        <v>0</v>
      </c>
      <c r="G21" s="115">
        <f t="shared" ref="G21" si="2">(D21*C21+F21*E21)</f>
        <v>3500</v>
      </c>
    </row>
    <row r="22" spans="1:20" s="9" customFormat="1" ht="20.100000000000001" customHeight="1" x14ac:dyDescent="0.2">
      <c r="A22" s="92"/>
      <c r="B22" s="88"/>
      <c r="C22" s="90"/>
      <c r="D22" s="89"/>
      <c r="E22" s="90"/>
      <c r="F22" s="89"/>
      <c r="G22" s="91"/>
    </row>
    <row r="23" spans="1:20" s="9" customFormat="1" ht="20.100000000000001" customHeight="1" x14ac:dyDescent="0.2">
      <c r="A23" s="126"/>
      <c r="B23" s="126"/>
      <c r="C23" s="126"/>
      <c r="D23" s="126"/>
      <c r="E23" s="126"/>
      <c r="F23" s="131" t="s">
        <v>20</v>
      </c>
      <c r="G23" s="127">
        <f>SUM(G14:G21)</f>
        <v>13901.300000000001</v>
      </c>
    </row>
    <row r="24" spans="1:20" s="45" customFormat="1" ht="20.100000000000001" customHeight="1" x14ac:dyDescent="0.2">
      <c r="A24" s="126"/>
      <c r="B24" s="126"/>
      <c r="C24" s="126"/>
      <c r="D24" s="126"/>
      <c r="E24" s="126"/>
      <c r="F24" s="132" t="s">
        <v>80</v>
      </c>
      <c r="G24" s="128">
        <v>31186.82</v>
      </c>
    </row>
    <row r="25" spans="1:20" s="4" customFormat="1" ht="20.100000000000001" customHeight="1" x14ac:dyDescent="0.2">
      <c r="A25" s="126"/>
      <c r="B25" s="126"/>
      <c r="C25" s="126"/>
      <c r="D25" s="126"/>
      <c r="E25" s="126"/>
      <c r="F25" s="132" t="s">
        <v>7</v>
      </c>
      <c r="G25" s="129">
        <f>G23*0.15</f>
        <v>2085.1950000000002</v>
      </c>
    </row>
    <row r="26" spans="1:20" s="4" customFormat="1" ht="20.100000000000001" customHeight="1" x14ac:dyDescent="0.2">
      <c r="A26" s="126"/>
      <c r="B26" s="126"/>
      <c r="C26" s="126"/>
      <c r="D26" s="126"/>
      <c r="E26" s="126"/>
      <c r="F26" s="131" t="s">
        <v>81</v>
      </c>
      <c r="G26" s="130">
        <f>G23-G25</f>
        <v>11816.105000000001</v>
      </c>
    </row>
    <row r="27" spans="1:20" s="4" customFormat="1" x14ac:dyDescent="0.2">
      <c r="A27" s="47"/>
      <c r="B27" s="22"/>
      <c r="C27" s="33"/>
      <c r="D27" s="28"/>
      <c r="E27" s="8"/>
      <c r="F27" s="29"/>
      <c r="G27" s="15"/>
    </row>
    <row r="28" spans="1:20" s="5" customFormat="1" x14ac:dyDescent="0.2">
      <c r="A28" s="48" t="s">
        <v>9</v>
      </c>
      <c r="B28" s="20"/>
      <c r="C28" s="20"/>
      <c r="D28" s="43"/>
      <c r="E28" s="20"/>
      <c r="F28" s="43"/>
      <c r="G28" s="44"/>
    </row>
    <row r="29" spans="1:20" s="4" customFormat="1" x14ac:dyDescent="0.2">
      <c r="A29" s="48" t="s">
        <v>22</v>
      </c>
      <c r="B29" s="18"/>
      <c r="C29" s="30"/>
      <c r="D29" s="2"/>
      <c r="E29" s="30"/>
      <c r="F29" s="2"/>
      <c r="G29" s="37"/>
    </row>
    <row r="30" spans="1:20" x14ac:dyDescent="0.2">
      <c r="A30" s="48" t="s">
        <v>21</v>
      </c>
      <c r="B30" s="18"/>
      <c r="C30" s="30"/>
      <c r="D30" s="2"/>
      <c r="E30" s="30"/>
      <c r="F30" s="2"/>
      <c r="G30" s="37"/>
    </row>
    <row r="31" spans="1:20" x14ac:dyDescent="0.2">
      <c r="A31" s="49"/>
      <c r="B31" s="18"/>
      <c r="C31" s="30"/>
      <c r="D31" s="2"/>
      <c r="E31" s="30"/>
      <c r="F31" s="2"/>
      <c r="G31" s="37"/>
    </row>
    <row r="32" spans="1:20" x14ac:dyDescent="0.2">
      <c r="A32" s="51" t="s">
        <v>10</v>
      </c>
      <c r="B32" s="18"/>
      <c r="C32" s="34" t="s">
        <v>11</v>
      </c>
      <c r="D32" s="10"/>
      <c r="E32" s="30"/>
      <c r="F32" s="2"/>
      <c r="G32" s="37"/>
    </row>
    <row r="33" spans="1:7" x14ac:dyDescent="0.2">
      <c r="A33" s="49"/>
      <c r="B33" s="18"/>
      <c r="C33" s="30"/>
      <c r="D33" s="2"/>
      <c r="E33" s="30"/>
      <c r="F33" s="2"/>
      <c r="G33" s="37"/>
    </row>
    <row r="34" spans="1:7" x14ac:dyDescent="0.2">
      <c r="A34" s="51" t="s">
        <v>12</v>
      </c>
      <c r="B34" s="18"/>
      <c r="C34" s="34" t="s">
        <v>11</v>
      </c>
      <c r="D34" s="10"/>
      <c r="E34" s="30"/>
      <c r="F34" s="2"/>
      <c r="G34" s="37"/>
    </row>
    <row r="35" spans="1:7" x14ac:dyDescent="0.2">
      <c r="A35" s="51" t="s">
        <v>13</v>
      </c>
      <c r="B35" s="18"/>
      <c r="C35" s="30"/>
      <c r="D35" s="2"/>
      <c r="E35" s="30"/>
      <c r="F35" s="2"/>
      <c r="G35" s="37"/>
    </row>
    <row r="36" spans="1:7" x14ac:dyDescent="0.2">
      <c r="A36" s="52"/>
      <c r="B36" s="23"/>
      <c r="C36" s="35"/>
      <c r="D36" s="16"/>
      <c r="E36" s="35"/>
      <c r="F36" s="16"/>
      <c r="G36" s="40"/>
    </row>
    <row r="37" spans="1:7" x14ac:dyDescent="0.2">
      <c r="A37" s="46"/>
      <c r="B37" s="18"/>
      <c r="C37" s="30"/>
      <c r="D37" s="2"/>
      <c r="E37" s="30"/>
      <c r="F37" s="2"/>
      <c r="G37" s="41"/>
    </row>
    <row r="38" spans="1:7" x14ac:dyDescent="0.2">
      <c r="A38" s="46"/>
      <c r="B38" s="18"/>
      <c r="C38" s="34"/>
      <c r="D38" s="2"/>
      <c r="E38" s="30"/>
      <c r="F38" s="2"/>
      <c r="G38" s="41"/>
    </row>
    <row r="86" spans="5:5" x14ac:dyDescent="0.2">
      <c r="E86" s="36" t="s">
        <v>89</v>
      </c>
    </row>
  </sheetData>
  <mergeCells count="1">
    <mergeCell ref="A7:B7"/>
  </mergeCells>
  <printOptions gridLines="1"/>
  <pageMargins left="0.7" right="0.7" top="0.75" bottom="0.75" header="0.3" footer="0.3"/>
  <pageSetup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9B44D-48C1-5049-8ADA-D88DC66A7D75}">
  <sheetPr codeName="Sheet7">
    <tabColor rgb="FF7030A0"/>
  </sheetPr>
  <dimension ref="A1:T38"/>
  <sheetViews>
    <sheetView zoomScale="140" zoomScaleNormal="140" workbookViewId="0">
      <selection activeCell="G4" sqref="G4"/>
    </sheetView>
  </sheetViews>
  <sheetFormatPr defaultColWidth="9.140625" defaultRowHeight="11.25" x14ac:dyDescent="0.2"/>
  <cols>
    <col min="1" max="1" width="50.28515625" style="53" customWidth="1"/>
    <col min="2" max="2" width="21" style="19" customWidth="1"/>
    <col min="3" max="3" width="10.42578125" style="36" customWidth="1"/>
    <col min="4" max="4" width="7.28515625" style="11" customWidth="1"/>
    <col min="5" max="5" width="8.42578125" style="36" customWidth="1"/>
    <col min="6" max="6" width="8" style="11" customWidth="1"/>
    <col min="7" max="7" width="14.28515625" style="42" customWidth="1"/>
    <col min="8" max="16384" width="9.140625" style="1"/>
  </cols>
  <sheetData>
    <row r="1" spans="1:7" ht="51.75" customHeight="1" x14ac:dyDescent="0.2">
      <c r="A1" s="66"/>
      <c r="B1" s="86" t="s">
        <v>23</v>
      </c>
      <c r="C1" s="67"/>
      <c r="D1" s="68"/>
      <c r="E1" s="67"/>
      <c r="F1" s="68"/>
      <c r="G1" s="69" t="s">
        <v>16</v>
      </c>
    </row>
    <row r="2" spans="1:7" x14ac:dyDescent="0.2">
      <c r="A2" s="85" t="s">
        <v>36</v>
      </c>
      <c r="B2" s="71" t="s">
        <v>53</v>
      </c>
      <c r="C2" s="64"/>
      <c r="D2" s="65"/>
      <c r="E2" s="64"/>
      <c r="F2" s="65"/>
      <c r="G2" s="39"/>
    </row>
    <row r="3" spans="1:7" x14ac:dyDescent="0.2">
      <c r="A3" s="85" t="s">
        <v>35</v>
      </c>
      <c r="B3" s="72" t="s">
        <v>17</v>
      </c>
      <c r="C3" s="64"/>
      <c r="D3" s="65"/>
      <c r="E3" s="64"/>
      <c r="F3" s="65"/>
      <c r="G3" s="70"/>
    </row>
    <row r="4" spans="1:7" x14ac:dyDescent="0.2">
      <c r="A4" s="78" t="s">
        <v>79</v>
      </c>
      <c r="B4" s="78" t="s">
        <v>84</v>
      </c>
      <c r="C4" s="64"/>
      <c r="D4" s="65"/>
      <c r="E4" s="64"/>
      <c r="F4" s="65"/>
      <c r="G4" s="84">
        <v>43859</v>
      </c>
    </row>
    <row r="5" spans="1:7" s="3" customFormat="1" x14ac:dyDescent="0.15">
      <c r="A5" s="73" t="s">
        <v>14</v>
      </c>
      <c r="B5" s="74"/>
      <c r="C5" s="75"/>
      <c r="D5" s="76"/>
      <c r="E5" s="75"/>
      <c r="F5" s="76"/>
      <c r="G5" s="77"/>
    </row>
    <row r="6" spans="1:7" s="3" customFormat="1" x14ac:dyDescent="0.2">
      <c r="A6" s="50" t="s">
        <v>18</v>
      </c>
      <c r="B6" s="14" t="s">
        <v>37</v>
      </c>
      <c r="C6" s="31"/>
      <c r="D6" s="24"/>
      <c r="E6" s="31"/>
      <c r="F6" s="25"/>
      <c r="G6" s="38"/>
    </row>
    <row r="7" spans="1:7" s="3" customFormat="1" x14ac:dyDescent="0.2">
      <c r="A7" s="150" t="s">
        <v>34</v>
      </c>
      <c r="B7" s="151"/>
      <c r="C7" s="31"/>
      <c r="D7" s="26"/>
      <c r="E7" s="31"/>
      <c r="F7" s="25"/>
      <c r="G7" s="38"/>
    </row>
    <row r="8" spans="1:7" s="3" customFormat="1" x14ac:dyDescent="0.15">
      <c r="A8" s="93" t="s">
        <v>15</v>
      </c>
      <c r="B8" s="94"/>
      <c r="C8" s="75"/>
      <c r="D8" s="76"/>
      <c r="E8" s="75"/>
      <c r="F8" s="76"/>
      <c r="G8" s="77"/>
    </row>
    <row r="9" spans="1:7" s="13" customFormat="1" x14ac:dyDescent="0.2">
      <c r="A9" s="50" t="s">
        <v>38</v>
      </c>
      <c r="B9" s="21"/>
      <c r="C9" s="32"/>
      <c r="D9" s="27"/>
      <c r="E9" s="32"/>
      <c r="F9" s="27"/>
      <c r="G9" s="38"/>
    </row>
    <row r="10" spans="1:7" s="4" customFormat="1" x14ac:dyDescent="0.2">
      <c r="A10" s="79" t="s">
        <v>0</v>
      </c>
      <c r="B10" s="80"/>
      <c r="C10" s="81"/>
      <c r="D10" s="82"/>
      <c r="E10" s="81"/>
      <c r="F10" s="82"/>
      <c r="G10" s="83"/>
    </row>
    <row r="11" spans="1:7" s="12" customFormat="1" ht="33.75" x14ac:dyDescent="0.2">
      <c r="A11" s="109" t="s">
        <v>1</v>
      </c>
      <c r="B11" s="110" t="s">
        <v>19</v>
      </c>
      <c r="C11" s="110" t="s">
        <v>2</v>
      </c>
      <c r="D11" s="111" t="s">
        <v>3</v>
      </c>
      <c r="E11" s="110" t="s">
        <v>4</v>
      </c>
      <c r="F11" s="111" t="s">
        <v>5</v>
      </c>
      <c r="G11" s="112" t="s">
        <v>6</v>
      </c>
    </row>
    <row r="12" spans="1:7" s="4" customFormat="1" ht="15" x14ac:dyDescent="0.2">
      <c r="A12" s="54"/>
      <c r="B12" s="55" t="s">
        <v>43</v>
      </c>
      <c r="C12" s="56"/>
      <c r="D12" s="57"/>
      <c r="E12" s="56"/>
      <c r="F12" s="57"/>
      <c r="G12" s="58"/>
    </row>
    <row r="13" spans="1:7" s="4" customFormat="1" ht="15" x14ac:dyDescent="0.2">
      <c r="A13" s="95"/>
      <c r="B13" s="96" t="s">
        <v>44</v>
      </c>
      <c r="C13" s="97"/>
      <c r="D13" s="98"/>
      <c r="E13" s="97"/>
      <c r="F13" s="98"/>
      <c r="G13" s="99"/>
    </row>
    <row r="14" spans="1:7" s="124" customFormat="1" ht="35.1" customHeight="1" x14ac:dyDescent="0.2">
      <c r="A14" s="113" t="s">
        <v>77</v>
      </c>
      <c r="B14" s="114" t="s">
        <v>76</v>
      </c>
      <c r="C14" s="115">
        <v>6927.9</v>
      </c>
      <c r="D14" s="116">
        <v>1</v>
      </c>
      <c r="E14" s="117">
        <v>0</v>
      </c>
      <c r="F14" s="116">
        <v>0</v>
      </c>
      <c r="G14" s="115">
        <f t="shared" ref="G14:G16" si="0">(D14*C14+F14*E14)</f>
        <v>6927.9</v>
      </c>
    </row>
    <row r="15" spans="1:7" s="124" customFormat="1" ht="35.1" customHeight="1" x14ac:dyDescent="0.2">
      <c r="A15" s="113" t="s">
        <v>58</v>
      </c>
      <c r="B15" s="114">
        <v>10941</v>
      </c>
      <c r="C15" s="115">
        <v>464.4</v>
      </c>
      <c r="D15" s="116">
        <v>1</v>
      </c>
      <c r="E15" s="117">
        <v>0</v>
      </c>
      <c r="F15" s="116">
        <v>0</v>
      </c>
      <c r="G15" s="115">
        <f t="shared" si="0"/>
        <v>464.4</v>
      </c>
    </row>
    <row r="16" spans="1:7" s="100" customFormat="1" ht="24.95" customHeight="1" x14ac:dyDescent="0.2">
      <c r="A16" s="113" t="s">
        <v>56</v>
      </c>
      <c r="B16" s="114" t="s">
        <v>55</v>
      </c>
      <c r="C16" s="115">
        <v>23.76</v>
      </c>
      <c r="D16" s="116">
        <v>1</v>
      </c>
      <c r="E16" s="117">
        <v>0</v>
      </c>
      <c r="F16" s="116">
        <v>0</v>
      </c>
      <c r="G16" s="115">
        <f t="shared" si="0"/>
        <v>23.76</v>
      </c>
    </row>
    <row r="17" spans="1:20" s="100" customFormat="1" ht="24.95" customHeight="1" x14ac:dyDescent="0.2">
      <c r="A17" s="113" t="s">
        <v>54</v>
      </c>
      <c r="B17" s="114" t="s">
        <v>75</v>
      </c>
      <c r="C17" s="115">
        <v>2368.8000000000002</v>
      </c>
      <c r="D17" s="116">
        <v>1</v>
      </c>
      <c r="E17" s="117">
        <v>0</v>
      </c>
      <c r="F17" s="116">
        <v>0</v>
      </c>
      <c r="G17" s="115">
        <f>(D17*C17+F17*E17)</f>
        <v>2368.8000000000002</v>
      </c>
    </row>
    <row r="18" spans="1:20" s="101" customFormat="1" ht="18" customHeight="1" x14ac:dyDescent="0.2">
      <c r="A18" s="54"/>
      <c r="B18" s="55" t="s">
        <v>78</v>
      </c>
      <c r="C18" s="56"/>
      <c r="D18" s="57"/>
      <c r="E18" s="56"/>
      <c r="F18" s="57"/>
      <c r="G18" s="58"/>
    </row>
    <row r="19" spans="1:20" s="7" customFormat="1" ht="24.95" customHeight="1" x14ac:dyDescent="0.2">
      <c r="A19" s="118" t="s">
        <v>28</v>
      </c>
      <c r="B19" s="119" t="s">
        <v>27</v>
      </c>
      <c r="C19" s="120">
        <v>152.04</v>
      </c>
      <c r="D19" s="121">
        <v>1</v>
      </c>
      <c r="E19" s="122">
        <v>0</v>
      </c>
      <c r="F19" s="121">
        <v>0</v>
      </c>
      <c r="G19" s="123">
        <f t="shared" ref="G19" si="1">(D19*C19+F19*E19)</f>
        <v>152.04</v>
      </c>
      <c r="T19" s="8"/>
    </row>
    <row r="20" spans="1:20" s="7" customFormat="1" ht="18" customHeight="1" x14ac:dyDescent="0.2">
      <c r="A20" s="62"/>
      <c r="B20" s="63" t="s">
        <v>24</v>
      </c>
      <c r="C20" s="59"/>
      <c r="D20" s="60"/>
      <c r="E20" s="59"/>
      <c r="F20" s="60"/>
      <c r="G20" s="61"/>
    </row>
    <row r="21" spans="1:20" s="9" customFormat="1" ht="24.95" customHeight="1" x14ac:dyDescent="0.2">
      <c r="A21" s="113" t="s">
        <v>57</v>
      </c>
      <c r="B21" s="114" t="s">
        <v>25</v>
      </c>
      <c r="C21" s="115">
        <v>1750</v>
      </c>
      <c r="D21" s="116">
        <v>1</v>
      </c>
      <c r="E21" s="117">
        <v>0</v>
      </c>
      <c r="F21" s="116">
        <v>0</v>
      </c>
      <c r="G21" s="115">
        <f t="shared" ref="G21" si="2">(D21*C21+F21*E21)</f>
        <v>1750</v>
      </c>
    </row>
    <row r="22" spans="1:20" s="138" customFormat="1" ht="20.100000000000001" customHeight="1" x14ac:dyDescent="0.2">
      <c r="A22" s="133"/>
      <c r="B22" s="134"/>
      <c r="C22" s="135"/>
      <c r="D22" s="125"/>
      <c r="E22" s="135"/>
      <c r="F22" s="125"/>
      <c r="G22" s="136"/>
    </row>
    <row r="23" spans="1:20" s="138" customFormat="1" ht="20.100000000000001" customHeight="1" x14ac:dyDescent="0.2">
      <c r="A23" s="137"/>
      <c r="B23" s="137"/>
      <c r="C23" s="137"/>
      <c r="D23" s="137"/>
      <c r="E23" s="137"/>
      <c r="F23" s="131" t="s">
        <v>20</v>
      </c>
      <c r="G23" s="127">
        <f>SUM(G14:G21)</f>
        <v>11686.900000000001</v>
      </c>
    </row>
    <row r="24" spans="1:20" s="139" customFormat="1" ht="20.100000000000001" customHeight="1" x14ac:dyDescent="0.2">
      <c r="A24" s="137"/>
      <c r="B24" s="137"/>
      <c r="C24" s="137"/>
      <c r="D24" s="137"/>
      <c r="E24" s="137"/>
      <c r="F24" s="132" t="s">
        <v>80</v>
      </c>
      <c r="G24" s="128">
        <v>28327.54</v>
      </c>
    </row>
    <row r="25" spans="1:20" s="146" customFormat="1" ht="20.100000000000001" customHeight="1" x14ac:dyDescent="0.2">
      <c r="A25" s="137"/>
      <c r="B25" s="137"/>
      <c r="C25" s="137"/>
      <c r="D25" s="137"/>
      <c r="E25" s="137"/>
      <c r="F25" s="132" t="s">
        <v>7</v>
      </c>
      <c r="G25" s="129">
        <f>G23*0.15</f>
        <v>1753.0350000000001</v>
      </c>
    </row>
    <row r="26" spans="1:20" s="146" customFormat="1" ht="20.100000000000001" customHeight="1" x14ac:dyDescent="0.2">
      <c r="A26" s="137"/>
      <c r="B26" s="137"/>
      <c r="C26" s="137"/>
      <c r="D26" s="137"/>
      <c r="E26" s="137"/>
      <c r="F26" s="131" t="s">
        <v>81</v>
      </c>
      <c r="G26" s="130">
        <f>G23-G25</f>
        <v>9933.8650000000016</v>
      </c>
    </row>
    <row r="27" spans="1:20" s="4" customFormat="1" x14ac:dyDescent="0.2">
      <c r="A27" s="47"/>
      <c r="B27" s="22"/>
      <c r="C27" s="33"/>
      <c r="D27" s="28"/>
      <c r="E27" s="8"/>
      <c r="F27" s="29"/>
      <c r="G27" s="15"/>
    </row>
    <row r="28" spans="1:20" s="5" customFormat="1" x14ac:dyDescent="0.2">
      <c r="A28" s="48" t="s">
        <v>9</v>
      </c>
      <c r="B28" s="20"/>
      <c r="C28" s="20"/>
      <c r="D28" s="43"/>
      <c r="E28" s="20"/>
      <c r="F28" s="43"/>
      <c r="G28" s="44"/>
    </row>
    <row r="29" spans="1:20" s="4" customFormat="1" x14ac:dyDescent="0.2">
      <c r="A29" s="48" t="s">
        <v>22</v>
      </c>
      <c r="B29" s="18"/>
      <c r="C29" s="30"/>
      <c r="D29" s="2"/>
      <c r="E29" s="30"/>
      <c r="F29" s="2"/>
      <c r="G29" s="37"/>
    </row>
    <row r="30" spans="1:20" x14ac:dyDescent="0.2">
      <c r="A30" s="48" t="s">
        <v>21</v>
      </c>
      <c r="B30" s="18"/>
      <c r="C30" s="30"/>
      <c r="D30" s="2"/>
      <c r="E30" s="30"/>
      <c r="F30" s="2"/>
      <c r="G30" s="37"/>
    </row>
    <row r="31" spans="1:20" x14ac:dyDescent="0.2">
      <c r="A31" s="49"/>
      <c r="B31" s="18"/>
      <c r="C31" s="30"/>
      <c r="D31" s="2"/>
      <c r="E31" s="30"/>
      <c r="F31" s="2"/>
      <c r="G31" s="37"/>
    </row>
    <row r="32" spans="1:20" x14ac:dyDescent="0.2">
      <c r="A32" s="51" t="s">
        <v>10</v>
      </c>
      <c r="B32" s="18"/>
      <c r="C32" s="34" t="s">
        <v>11</v>
      </c>
      <c r="D32" s="10"/>
      <c r="E32" s="30"/>
      <c r="F32" s="2"/>
      <c r="G32" s="37"/>
    </row>
    <row r="33" spans="1:7" x14ac:dyDescent="0.2">
      <c r="A33" s="49"/>
      <c r="B33" s="18"/>
      <c r="C33" s="30"/>
      <c r="D33" s="2"/>
      <c r="E33" s="30"/>
      <c r="F33" s="2"/>
      <c r="G33" s="37"/>
    </row>
    <row r="34" spans="1:7" x14ac:dyDescent="0.2">
      <c r="A34" s="51" t="s">
        <v>12</v>
      </c>
      <c r="B34" s="18"/>
      <c r="C34" s="34" t="s">
        <v>11</v>
      </c>
      <c r="D34" s="10"/>
      <c r="E34" s="30"/>
      <c r="F34" s="2"/>
      <c r="G34" s="37"/>
    </row>
    <row r="35" spans="1:7" x14ac:dyDescent="0.2">
      <c r="A35" s="51" t="s">
        <v>13</v>
      </c>
      <c r="B35" s="18"/>
      <c r="C35" s="30"/>
      <c r="D35" s="2"/>
      <c r="E35" s="30"/>
      <c r="F35" s="2"/>
      <c r="G35" s="37"/>
    </row>
    <row r="36" spans="1:7" x14ac:dyDescent="0.2">
      <c r="A36" s="52"/>
      <c r="B36" s="23"/>
      <c r="C36" s="35"/>
      <c r="D36" s="16"/>
      <c r="E36" s="35"/>
      <c r="F36" s="16"/>
      <c r="G36" s="40"/>
    </row>
    <row r="37" spans="1:7" x14ac:dyDescent="0.2">
      <c r="A37" s="46"/>
      <c r="B37" s="18"/>
      <c r="C37" s="30"/>
      <c r="D37" s="2"/>
      <c r="E37" s="30"/>
      <c r="F37" s="2"/>
      <c r="G37" s="41"/>
    </row>
    <row r="38" spans="1:7" x14ac:dyDescent="0.2">
      <c r="A38" s="46"/>
      <c r="B38" s="18"/>
      <c r="C38" s="34"/>
      <c r="D38" s="2"/>
      <c r="E38" s="30"/>
      <c r="F38" s="2"/>
      <c r="G38" s="41"/>
    </row>
  </sheetData>
  <mergeCells count="1">
    <mergeCell ref="A7:B7"/>
  </mergeCells>
  <printOptions gridLines="1"/>
  <pageMargins left="0.7" right="0.7" top="0.75" bottom="0.75" header="0.3" footer="0.3"/>
  <pageSetup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E86D05-F765-4542-BA64-2942C54FE894}">
  <sheetPr codeName="Sheet8">
    <tabColor rgb="FF7030A0"/>
  </sheetPr>
  <dimension ref="A1:T56"/>
  <sheetViews>
    <sheetView zoomScale="140" zoomScaleNormal="140" workbookViewId="0">
      <selection activeCell="A2" sqref="A2"/>
    </sheetView>
  </sheetViews>
  <sheetFormatPr defaultColWidth="9.140625" defaultRowHeight="11.25" x14ac:dyDescent="0.2"/>
  <cols>
    <col min="1" max="1" width="53.28515625" style="53" customWidth="1"/>
    <col min="2" max="2" width="21" style="19" customWidth="1"/>
    <col min="3" max="3" width="10.42578125" style="36" customWidth="1"/>
    <col min="4" max="4" width="7.28515625" style="11" customWidth="1"/>
    <col min="5" max="5" width="8.42578125" style="36" customWidth="1"/>
    <col min="6" max="6" width="8" style="11" customWidth="1"/>
    <col min="7" max="7" width="14.28515625" style="42" customWidth="1"/>
    <col min="8" max="16384" width="9.140625" style="1"/>
  </cols>
  <sheetData>
    <row r="1" spans="1:7" ht="51.75" customHeight="1" x14ac:dyDescent="0.2">
      <c r="A1" s="66"/>
      <c r="B1" s="86" t="s">
        <v>23</v>
      </c>
      <c r="C1" s="67"/>
      <c r="D1" s="68"/>
      <c r="E1" s="67"/>
      <c r="F1" s="68"/>
      <c r="G1" s="69" t="s">
        <v>16</v>
      </c>
    </row>
    <row r="2" spans="1:7" x14ac:dyDescent="0.2">
      <c r="A2" s="85" t="s">
        <v>36</v>
      </c>
      <c r="B2" s="71" t="s">
        <v>53</v>
      </c>
      <c r="C2" s="64"/>
      <c r="D2" s="65"/>
      <c r="E2" s="64"/>
      <c r="F2" s="65"/>
      <c r="G2" s="39"/>
    </row>
    <row r="3" spans="1:7" x14ac:dyDescent="0.2">
      <c r="A3" s="85" t="s">
        <v>35</v>
      </c>
      <c r="B3" s="72" t="s">
        <v>17</v>
      </c>
      <c r="C3" s="64"/>
      <c r="D3" s="65"/>
      <c r="E3" s="64"/>
      <c r="F3" s="65"/>
      <c r="G3" s="70"/>
    </row>
    <row r="4" spans="1:7" ht="12.75" x14ac:dyDescent="0.2">
      <c r="A4" s="78" t="s">
        <v>79</v>
      </c>
      <c r="B4" s="87" t="s">
        <v>90</v>
      </c>
      <c r="C4" s="64"/>
      <c r="D4" s="65"/>
      <c r="E4" s="64"/>
      <c r="F4" s="65"/>
      <c r="G4" s="84">
        <v>43859</v>
      </c>
    </row>
    <row r="5" spans="1:7" s="3" customFormat="1" x14ac:dyDescent="0.15">
      <c r="A5" s="73" t="s">
        <v>14</v>
      </c>
      <c r="B5" s="74"/>
      <c r="C5" s="75"/>
      <c r="D5" s="76"/>
      <c r="E5" s="75"/>
      <c r="F5" s="76"/>
      <c r="G5" s="77"/>
    </row>
    <row r="6" spans="1:7" s="3" customFormat="1" x14ac:dyDescent="0.2">
      <c r="A6" s="50" t="s">
        <v>18</v>
      </c>
      <c r="B6" s="14" t="s">
        <v>37</v>
      </c>
      <c r="C6" s="31"/>
      <c r="D6" s="24"/>
      <c r="E6" s="31"/>
      <c r="F6" s="25"/>
      <c r="G6" s="38"/>
    </row>
    <row r="7" spans="1:7" s="3" customFormat="1" x14ac:dyDescent="0.2">
      <c r="A7" s="150" t="s">
        <v>34</v>
      </c>
      <c r="B7" s="151"/>
      <c r="C7" s="31"/>
      <c r="D7" s="26"/>
      <c r="E7" s="31"/>
      <c r="F7" s="25"/>
      <c r="G7" s="38"/>
    </row>
    <row r="8" spans="1:7" s="3" customFormat="1" x14ac:dyDescent="0.15">
      <c r="A8" s="93" t="s">
        <v>15</v>
      </c>
      <c r="B8" s="94"/>
      <c r="C8" s="75"/>
      <c r="D8" s="76"/>
      <c r="E8" s="75"/>
      <c r="F8" s="76"/>
      <c r="G8" s="77"/>
    </row>
    <row r="9" spans="1:7" s="13" customFormat="1" x14ac:dyDescent="0.2">
      <c r="A9" s="50" t="s">
        <v>38</v>
      </c>
      <c r="B9" s="21"/>
      <c r="C9" s="32"/>
      <c r="D9" s="27"/>
      <c r="E9" s="32"/>
      <c r="F9" s="27"/>
      <c r="G9" s="38"/>
    </row>
    <row r="10" spans="1:7" s="4" customFormat="1" x14ac:dyDescent="0.2">
      <c r="A10" s="79" t="s">
        <v>0</v>
      </c>
      <c r="B10" s="80"/>
      <c r="C10" s="81"/>
      <c r="D10" s="82"/>
      <c r="E10" s="81"/>
      <c r="F10" s="82"/>
      <c r="G10" s="83"/>
    </row>
    <row r="11" spans="1:7" s="12" customFormat="1" ht="33.75" x14ac:dyDescent="0.2">
      <c r="A11" s="109" t="s">
        <v>1</v>
      </c>
      <c r="B11" s="110" t="s">
        <v>19</v>
      </c>
      <c r="C11" s="110" t="s">
        <v>2</v>
      </c>
      <c r="D11" s="111" t="s">
        <v>3</v>
      </c>
      <c r="E11" s="110" t="s">
        <v>4</v>
      </c>
      <c r="F11" s="111" t="s">
        <v>5</v>
      </c>
      <c r="G11" s="112" t="s">
        <v>6</v>
      </c>
    </row>
    <row r="12" spans="1:7" s="4" customFormat="1" ht="15" x14ac:dyDescent="0.2">
      <c r="A12" s="54"/>
      <c r="B12" s="55" t="s">
        <v>43</v>
      </c>
      <c r="C12" s="56"/>
      <c r="D12" s="57"/>
      <c r="E12" s="56"/>
      <c r="F12" s="57"/>
      <c r="G12" s="58"/>
    </row>
    <row r="13" spans="1:7" s="4" customFormat="1" ht="15" x14ac:dyDescent="0.2">
      <c r="A13" s="95"/>
      <c r="B13" s="96" t="s">
        <v>47</v>
      </c>
      <c r="C13" s="97"/>
      <c r="D13" s="98"/>
      <c r="E13" s="97"/>
      <c r="F13" s="98"/>
      <c r="G13" s="99"/>
    </row>
    <row r="14" spans="1:7" s="124" customFormat="1" ht="35.1" customHeight="1" x14ac:dyDescent="0.2">
      <c r="A14" s="113" t="s">
        <v>48</v>
      </c>
      <c r="B14" s="114" t="s">
        <v>49</v>
      </c>
      <c r="C14" s="115">
        <v>10131.66</v>
      </c>
      <c r="D14" s="116">
        <v>1</v>
      </c>
      <c r="E14" s="117">
        <v>1359.4</v>
      </c>
      <c r="F14" s="116">
        <v>0</v>
      </c>
      <c r="G14" s="115">
        <f t="shared" ref="G14:G19" si="0">(D14*C14+F14*E14)</f>
        <v>10131.66</v>
      </c>
    </row>
    <row r="15" spans="1:7" s="124" customFormat="1" ht="35.1" customHeight="1" x14ac:dyDescent="0.2">
      <c r="A15" s="113" t="s">
        <v>31</v>
      </c>
      <c r="B15" s="114" t="s">
        <v>30</v>
      </c>
      <c r="C15" s="115">
        <v>7413</v>
      </c>
      <c r="D15" s="116">
        <v>1</v>
      </c>
      <c r="E15" s="117">
        <v>156.1</v>
      </c>
      <c r="F15" s="116">
        <v>0</v>
      </c>
      <c r="G15" s="115">
        <f t="shared" si="0"/>
        <v>7413</v>
      </c>
    </row>
    <row r="16" spans="1:7" s="100" customFormat="1" ht="24.95" customHeight="1" x14ac:dyDescent="0.2">
      <c r="A16" s="113" t="s">
        <v>50</v>
      </c>
      <c r="B16" s="114" t="s">
        <v>51</v>
      </c>
      <c r="C16" s="115">
        <v>2716.56</v>
      </c>
      <c r="D16" s="116">
        <v>1</v>
      </c>
      <c r="E16" s="117">
        <v>67.900000000000006</v>
      </c>
      <c r="F16" s="116">
        <v>0</v>
      </c>
      <c r="G16" s="115">
        <f t="shared" si="0"/>
        <v>2716.56</v>
      </c>
    </row>
    <row r="17" spans="1:20" s="100" customFormat="1" ht="24.95" customHeight="1" x14ac:dyDescent="0.2">
      <c r="A17" s="113" t="s">
        <v>45</v>
      </c>
      <c r="B17" s="114" t="s">
        <v>46</v>
      </c>
      <c r="C17" s="115">
        <v>393.54</v>
      </c>
      <c r="D17" s="116">
        <v>1</v>
      </c>
      <c r="E17" s="117">
        <v>0</v>
      </c>
      <c r="F17" s="116">
        <v>0</v>
      </c>
      <c r="G17" s="115">
        <f t="shared" si="0"/>
        <v>393.54</v>
      </c>
    </row>
    <row r="18" spans="1:20" s="100" customFormat="1" ht="24.95" customHeight="1" x14ac:dyDescent="0.2">
      <c r="A18" s="113" t="s">
        <v>32</v>
      </c>
      <c r="B18" s="114">
        <v>380177</v>
      </c>
      <c r="C18" s="115">
        <v>3147.9</v>
      </c>
      <c r="D18" s="116">
        <v>1</v>
      </c>
      <c r="E18" s="117">
        <v>0</v>
      </c>
      <c r="F18" s="116">
        <v>0</v>
      </c>
      <c r="G18" s="115">
        <f t="shared" si="0"/>
        <v>3147.9</v>
      </c>
    </row>
    <row r="19" spans="1:20" s="100" customFormat="1" ht="24.95" customHeight="1" x14ac:dyDescent="0.2">
      <c r="A19" s="113" t="s">
        <v>33</v>
      </c>
      <c r="B19" s="114" t="s">
        <v>29</v>
      </c>
      <c r="C19" s="115">
        <v>244.86</v>
      </c>
      <c r="D19" s="116">
        <v>1</v>
      </c>
      <c r="E19" s="117">
        <v>0</v>
      </c>
      <c r="F19" s="116">
        <v>0</v>
      </c>
      <c r="G19" s="115">
        <f t="shared" si="0"/>
        <v>244.86</v>
      </c>
    </row>
    <row r="20" spans="1:20" s="100" customFormat="1" ht="18" customHeight="1" x14ac:dyDescent="0.2">
      <c r="A20" s="95"/>
      <c r="B20" s="96" t="s">
        <v>44</v>
      </c>
      <c r="C20" s="97"/>
      <c r="D20" s="98"/>
      <c r="E20" s="97"/>
      <c r="F20" s="98"/>
      <c r="G20" s="99"/>
    </row>
    <row r="21" spans="1:20" s="100" customFormat="1" ht="35.1" customHeight="1" x14ac:dyDescent="0.2">
      <c r="A21" s="113" t="s">
        <v>77</v>
      </c>
      <c r="B21" s="114" t="s">
        <v>76</v>
      </c>
      <c r="C21" s="115">
        <v>6927.9</v>
      </c>
      <c r="D21" s="116">
        <v>1</v>
      </c>
      <c r="E21" s="117">
        <v>0</v>
      </c>
      <c r="F21" s="116">
        <v>0</v>
      </c>
      <c r="G21" s="115">
        <f t="shared" ref="G21:G23" si="1">(D21*C21+F21*E21)</f>
        <v>6927.9</v>
      </c>
    </row>
    <row r="22" spans="1:20" s="100" customFormat="1" ht="35.1" customHeight="1" x14ac:dyDescent="0.2">
      <c r="A22" s="113" t="s">
        <v>58</v>
      </c>
      <c r="B22" s="114">
        <v>10941</v>
      </c>
      <c r="C22" s="115">
        <v>464.4</v>
      </c>
      <c r="D22" s="116">
        <v>1</v>
      </c>
      <c r="E22" s="117">
        <v>0</v>
      </c>
      <c r="F22" s="116">
        <v>0</v>
      </c>
      <c r="G22" s="115">
        <f t="shared" si="1"/>
        <v>464.4</v>
      </c>
    </row>
    <row r="23" spans="1:20" s="100" customFormat="1" ht="24.95" customHeight="1" x14ac:dyDescent="0.2">
      <c r="A23" s="113" t="s">
        <v>56</v>
      </c>
      <c r="B23" s="114" t="s">
        <v>55</v>
      </c>
      <c r="C23" s="115">
        <v>23.76</v>
      </c>
      <c r="D23" s="116">
        <v>1</v>
      </c>
      <c r="E23" s="117">
        <v>0</v>
      </c>
      <c r="F23" s="116">
        <v>0</v>
      </c>
      <c r="G23" s="115">
        <f t="shared" si="1"/>
        <v>23.76</v>
      </c>
    </row>
    <row r="24" spans="1:20" s="100" customFormat="1" ht="24.95" customHeight="1" x14ac:dyDescent="0.2">
      <c r="A24" s="113" t="s">
        <v>54</v>
      </c>
      <c r="B24" s="114" t="s">
        <v>75</v>
      </c>
      <c r="C24" s="115">
        <v>2368.8000000000002</v>
      </c>
      <c r="D24" s="116">
        <v>1</v>
      </c>
      <c r="E24" s="117">
        <v>0</v>
      </c>
      <c r="F24" s="116">
        <v>0</v>
      </c>
      <c r="G24" s="115">
        <f>(D24*C24+F24*E24)</f>
        <v>2368.8000000000002</v>
      </c>
    </row>
    <row r="25" spans="1:20" s="101" customFormat="1" ht="18" customHeight="1" x14ac:dyDescent="0.2">
      <c r="A25" s="54"/>
      <c r="B25" s="55" t="s">
        <v>78</v>
      </c>
      <c r="C25" s="56"/>
      <c r="D25" s="57"/>
      <c r="E25" s="56"/>
      <c r="F25" s="57"/>
      <c r="G25" s="58"/>
    </row>
    <row r="26" spans="1:20" s="7" customFormat="1" ht="24.95" customHeight="1" x14ac:dyDescent="0.2">
      <c r="A26" s="118" t="s">
        <v>28</v>
      </c>
      <c r="B26" s="119" t="s">
        <v>27</v>
      </c>
      <c r="C26" s="120">
        <v>152.04</v>
      </c>
      <c r="D26" s="121">
        <v>2</v>
      </c>
      <c r="E26" s="122">
        <v>0</v>
      </c>
      <c r="F26" s="121">
        <v>0</v>
      </c>
      <c r="G26" s="123">
        <f t="shared" ref="G26:G27" si="2">(D26*C26+F26*E26)</f>
        <v>304.08</v>
      </c>
      <c r="T26" s="8"/>
    </row>
    <row r="27" spans="1:20" s="138" customFormat="1" ht="24.95" customHeight="1" x14ac:dyDescent="0.2">
      <c r="A27" s="118" t="s">
        <v>52</v>
      </c>
      <c r="B27" s="119" t="s">
        <v>26</v>
      </c>
      <c r="C27" s="120">
        <v>537.17999999999995</v>
      </c>
      <c r="D27" s="121">
        <v>2</v>
      </c>
      <c r="E27" s="122">
        <v>0</v>
      </c>
      <c r="F27" s="121">
        <v>0</v>
      </c>
      <c r="G27" s="123">
        <f t="shared" si="2"/>
        <v>1074.3599999999999</v>
      </c>
    </row>
    <row r="28" spans="1:20" s="138" customFormat="1" ht="18" customHeight="1" x14ac:dyDescent="0.2">
      <c r="A28" s="62"/>
      <c r="B28" s="63" t="s">
        <v>24</v>
      </c>
      <c r="C28" s="59"/>
      <c r="D28" s="60"/>
      <c r="E28" s="59"/>
      <c r="F28" s="60"/>
      <c r="G28" s="61"/>
    </row>
    <row r="29" spans="1:20" s="139" customFormat="1" ht="24.95" customHeight="1" x14ac:dyDescent="0.2">
      <c r="A29" s="113" t="s">
        <v>57</v>
      </c>
      <c r="B29" s="114" t="s">
        <v>25</v>
      </c>
      <c r="C29" s="115">
        <v>1750</v>
      </c>
      <c r="D29" s="116">
        <v>2</v>
      </c>
      <c r="E29" s="117">
        <v>0</v>
      </c>
      <c r="F29" s="116">
        <v>0</v>
      </c>
      <c r="G29" s="115">
        <f t="shared" ref="G29" si="3">(D29*C29+F29*E29)</f>
        <v>3500</v>
      </c>
    </row>
    <row r="30" spans="1:20" s="4" customFormat="1" ht="20.100000000000001" customHeight="1" x14ac:dyDescent="0.2">
      <c r="A30" s="133"/>
      <c r="B30" s="134"/>
      <c r="C30" s="135"/>
      <c r="D30" s="125"/>
      <c r="E30" s="135"/>
      <c r="F30" s="125"/>
      <c r="G30" s="136"/>
    </row>
    <row r="31" spans="1:20" s="4" customFormat="1" ht="20.100000000000001" customHeight="1" x14ac:dyDescent="0.2">
      <c r="A31" s="140"/>
      <c r="B31" s="141"/>
      <c r="C31" s="142"/>
      <c r="D31" s="143"/>
      <c r="E31" s="142"/>
      <c r="F31" s="131" t="s">
        <v>20</v>
      </c>
      <c r="G31" s="127">
        <f>SUM(G14:G29)</f>
        <v>38710.820000000007</v>
      </c>
    </row>
    <row r="32" spans="1:20" s="4" customFormat="1" ht="20.100000000000001" customHeight="1" x14ac:dyDescent="0.2">
      <c r="A32" s="140"/>
      <c r="B32" s="142"/>
      <c r="C32" s="142"/>
      <c r="D32" s="144"/>
      <c r="E32" s="142"/>
      <c r="F32" s="132" t="s">
        <v>7</v>
      </c>
      <c r="G32" s="129">
        <f>G31*0.15</f>
        <v>5806.6230000000005</v>
      </c>
    </row>
    <row r="33" spans="1:7" s="5" customFormat="1" ht="20.100000000000001" customHeight="1" x14ac:dyDescent="0.2">
      <c r="A33" s="140"/>
      <c r="B33" s="142"/>
      <c r="C33" s="142"/>
      <c r="D33" s="143"/>
      <c r="E33" s="142"/>
      <c r="F33" s="131" t="s">
        <v>8</v>
      </c>
      <c r="G33" s="130">
        <f>G31-G32</f>
        <v>32904.197000000007</v>
      </c>
    </row>
    <row r="34" spans="1:7" x14ac:dyDescent="0.2">
      <c r="A34" s="47"/>
      <c r="B34" s="22"/>
      <c r="C34" s="33"/>
      <c r="D34" s="28"/>
      <c r="E34" s="8"/>
      <c r="F34" s="29"/>
      <c r="G34" s="15"/>
    </row>
    <row r="35" spans="1:7" x14ac:dyDescent="0.2">
      <c r="A35" s="48" t="s">
        <v>9</v>
      </c>
      <c r="B35" s="20"/>
      <c r="C35" s="20"/>
      <c r="D35" s="43"/>
      <c r="E35" s="20"/>
      <c r="F35" s="43"/>
      <c r="G35" s="44"/>
    </row>
    <row r="36" spans="1:7" x14ac:dyDescent="0.2">
      <c r="A36" s="48" t="s">
        <v>22</v>
      </c>
      <c r="B36" s="18"/>
      <c r="C36" s="30"/>
      <c r="D36" s="2"/>
      <c r="E36" s="30"/>
      <c r="F36" s="2"/>
      <c r="G36" s="37"/>
    </row>
    <row r="37" spans="1:7" x14ac:dyDescent="0.2">
      <c r="A37" s="48" t="s">
        <v>21</v>
      </c>
      <c r="B37" s="18"/>
      <c r="C37" s="30"/>
      <c r="D37" s="2"/>
      <c r="E37" s="30"/>
      <c r="F37" s="2"/>
      <c r="G37" s="37"/>
    </row>
    <row r="38" spans="1:7" x14ac:dyDescent="0.2">
      <c r="A38" s="49"/>
      <c r="B38" s="18"/>
      <c r="C38" s="30"/>
      <c r="D38" s="2"/>
      <c r="E38" s="30"/>
      <c r="F38" s="2"/>
      <c r="G38" s="37"/>
    </row>
    <row r="39" spans="1:7" x14ac:dyDescent="0.2">
      <c r="A39" s="51" t="s">
        <v>10</v>
      </c>
      <c r="B39" s="18"/>
      <c r="C39" s="34" t="s">
        <v>11</v>
      </c>
      <c r="D39" s="10"/>
      <c r="E39" s="30"/>
      <c r="F39" s="2"/>
      <c r="G39" s="37"/>
    </row>
    <row r="40" spans="1:7" x14ac:dyDescent="0.2">
      <c r="A40" s="49"/>
      <c r="B40" s="18"/>
      <c r="C40" s="30"/>
      <c r="D40" s="2"/>
      <c r="E40" s="30"/>
      <c r="F40" s="2"/>
      <c r="G40" s="37"/>
    </row>
    <row r="41" spans="1:7" x14ac:dyDescent="0.2">
      <c r="A41" s="51" t="s">
        <v>12</v>
      </c>
      <c r="B41" s="18"/>
      <c r="C41" s="34" t="s">
        <v>11</v>
      </c>
      <c r="D41" s="10"/>
      <c r="E41" s="30"/>
      <c r="F41" s="2"/>
      <c r="G41" s="37"/>
    </row>
    <row r="42" spans="1:7" x14ac:dyDescent="0.2">
      <c r="A42" s="51" t="s">
        <v>13</v>
      </c>
      <c r="B42" s="18"/>
      <c r="C42" s="30"/>
      <c r="D42" s="2"/>
      <c r="E42" s="30"/>
      <c r="F42" s="2"/>
      <c r="G42" s="37"/>
    </row>
    <row r="43" spans="1:7" x14ac:dyDescent="0.2">
      <c r="A43" s="52"/>
      <c r="B43" s="23"/>
      <c r="C43" s="35"/>
      <c r="D43" s="16"/>
      <c r="E43" s="35"/>
      <c r="F43" s="16"/>
      <c r="G43" s="40"/>
    </row>
    <row r="44" spans="1:7" x14ac:dyDescent="0.2">
      <c r="A44" s="46"/>
      <c r="B44" s="18"/>
      <c r="C44" s="30"/>
      <c r="D44" s="2"/>
      <c r="E44" s="30"/>
      <c r="F44" s="2"/>
      <c r="G44" s="41"/>
    </row>
    <row r="45" spans="1:7" x14ac:dyDescent="0.2">
      <c r="A45" s="46"/>
      <c r="B45" s="18"/>
      <c r="C45" s="34"/>
      <c r="D45" s="2"/>
      <c r="E45" s="30"/>
      <c r="F45" s="2"/>
      <c r="G45" s="41"/>
    </row>
    <row r="47" spans="1:7" x14ac:dyDescent="0.2">
      <c r="B47" s="19" t="s">
        <v>86</v>
      </c>
      <c r="C47" s="147"/>
    </row>
    <row r="48" spans="1:7" x14ac:dyDescent="0.2">
      <c r="C48" s="147"/>
    </row>
    <row r="49" spans="2:3" x14ac:dyDescent="0.2">
      <c r="B49" s="19" t="s">
        <v>83</v>
      </c>
      <c r="C49" s="36">
        <v>5210.82</v>
      </c>
    </row>
    <row r="50" spans="2:3" x14ac:dyDescent="0.2">
      <c r="B50" s="19" t="s">
        <v>84</v>
      </c>
      <c r="C50" s="36">
        <v>16500</v>
      </c>
    </row>
    <row r="51" spans="2:3" x14ac:dyDescent="0.2">
      <c r="B51" s="19" t="s">
        <v>85</v>
      </c>
      <c r="C51" s="36">
        <v>17000</v>
      </c>
    </row>
    <row r="53" spans="2:3" x14ac:dyDescent="0.2">
      <c r="B53" s="19" t="s">
        <v>87</v>
      </c>
      <c r="C53" s="36">
        <f>SUM(C49:C51)</f>
        <v>38710.82</v>
      </c>
    </row>
    <row r="54" spans="2:3" x14ac:dyDescent="0.2">
      <c r="C54" s="145"/>
    </row>
    <row r="55" spans="2:3" x14ac:dyDescent="0.2">
      <c r="C55" s="147"/>
    </row>
    <row r="56" spans="2:3" x14ac:dyDescent="0.2">
      <c r="C56" s="145"/>
    </row>
  </sheetData>
  <mergeCells count="1">
    <mergeCell ref="A7:B7"/>
  </mergeCells>
  <printOptions gridLines="1"/>
  <pageMargins left="0.7" right="0.7" top="0.75" bottom="0.75" header="0.3" footer="0.3"/>
  <pageSetup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0070C0"/>
  </sheetPr>
  <dimension ref="A1:C23"/>
  <sheetViews>
    <sheetView zoomScale="140" zoomScaleNormal="140" workbookViewId="0">
      <selection activeCell="C55" sqref="C55"/>
    </sheetView>
  </sheetViews>
  <sheetFormatPr defaultColWidth="8.85546875" defaultRowHeight="12.75" x14ac:dyDescent="0.2"/>
  <cols>
    <col min="1" max="1" width="63" customWidth="1"/>
    <col min="3" max="3" width="68" customWidth="1"/>
  </cols>
  <sheetData>
    <row r="1" spans="1:3" s="102" customFormat="1" ht="30.75" thickBot="1" x14ac:dyDescent="0.25">
      <c r="A1" s="108" t="s">
        <v>63</v>
      </c>
      <c r="C1" s="108" t="s">
        <v>68</v>
      </c>
    </row>
    <row r="2" spans="1:3" s="102" customFormat="1" ht="16.5" thickBot="1" x14ac:dyDescent="0.3">
      <c r="A2" s="103"/>
      <c r="C2" s="103"/>
    </row>
    <row r="3" spans="1:3" s="102" customFormat="1" ht="13.5" thickBot="1" x14ac:dyDescent="0.25">
      <c r="A3" s="104" t="s">
        <v>66</v>
      </c>
      <c r="C3" s="104" t="s">
        <v>69</v>
      </c>
    </row>
    <row r="4" spans="1:3" s="102" customFormat="1" ht="13.5" thickBot="1" x14ac:dyDescent="0.25">
      <c r="A4" s="105"/>
      <c r="C4" s="105"/>
    </row>
    <row r="5" spans="1:3" s="102" customFormat="1" ht="13.5" thickBot="1" x14ac:dyDescent="0.25">
      <c r="A5" s="105" t="s">
        <v>59</v>
      </c>
      <c r="C5" s="105" t="s">
        <v>59</v>
      </c>
    </row>
    <row r="6" spans="1:3" s="102" customFormat="1" ht="13.5" thickBot="1" x14ac:dyDescent="0.25">
      <c r="A6" s="105"/>
      <c r="C6" s="105"/>
    </row>
    <row r="7" spans="1:3" s="102" customFormat="1" ht="54" customHeight="1" thickBot="1" x14ac:dyDescent="0.25">
      <c r="A7" s="105" t="s">
        <v>73</v>
      </c>
      <c r="C7" s="105" t="s">
        <v>74</v>
      </c>
    </row>
    <row r="8" spans="1:3" s="102" customFormat="1" ht="13.5" thickBot="1" x14ac:dyDescent="0.25">
      <c r="A8" s="105"/>
      <c r="C8" s="105"/>
    </row>
    <row r="9" spans="1:3" s="102" customFormat="1" ht="13.5" thickBot="1" x14ac:dyDescent="0.25">
      <c r="A9" s="105" t="s">
        <v>62</v>
      </c>
      <c r="C9" s="105" t="s">
        <v>62</v>
      </c>
    </row>
    <row r="10" spans="1:3" s="102" customFormat="1" ht="13.5" thickBot="1" x14ac:dyDescent="0.25">
      <c r="A10" s="105"/>
      <c r="C10" s="105"/>
    </row>
    <row r="11" spans="1:3" s="102" customFormat="1" ht="26.25" thickBot="1" x14ac:dyDescent="0.25">
      <c r="A11" s="105" t="s">
        <v>60</v>
      </c>
      <c r="C11" s="105" t="s">
        <v>60</v>
      </c>
    </row>
    <row r="12" spans="1:3" s="102" customFormat="1" ht="13.5" thickBot="1" x14ac:dyDescent="0.25">
      <c r="A12" s="105"/>
      <c r="C12" s="105"/>
    </row>
    <row r="13" spans="1:3" s="102" customFormat="1" ht="13.5" thickBot="1" x14ac:dyDescent="0.25">
      <c r="A13" s="105" t="s">
        <v>72</v>
      </c>
      <c r="C13" s="105" t="s">
        <v>72</v>
      </c>
    </row>
    <row r="14" spans="1:3" s="102" customFormat="1" ht="13.5" thickBot="1" x14ac:dyDescent="0.25">
      <c r="A14" s="105"/>
      <c r="C14" s="105"/>
    </row>
    <row r="15" spans="1:3" s="102" customFormat="1" ht="13.5" thickBot="1" x14ac:dyDescent="0.25">
      <c r="A15" s="105" t="s">
        <v>61</v>
      </c>
      <c r="C15" s="105" t="s">
        <v>61</v>
      </c>
    </row>
    <row r="16" spans="1:3" s="102" customFormat="1" ht="13.5" thickBot="1" x14ac:dyDescent="0.25">
      <c r="A16" s="105"/>
      <c r="C16" s="106"/>
    </row>
    <row r="17" spans="1:3" s="102" customFormat="1" ht="13.5" thickBot="1" x14ac:dyDescent="0.25">
      <c r="A17" s="105" t="s">
        <v>64</v>
      </c>
      <c r="C17" s="105" t="s">
        <v>70</v>
      </c>
    </row>
    <row r="18" spans="1:3" s="102" customFormat="1" ht="13.5" thickBot="1" x14ac:dyDescent="0.25">
      <c r="A18" s="105"/>
    </row>
    <row r="19" spans="1:3" s="102" customFormat="1" ht="26.25" thickBot="1" x14ac:dyDescent="0.25">
      <c r="A19" s="105" t="s">
        <v>65</v>
      </c>
    </row>
    <row r="20" spans="1:3" s="102" customFormat="1" ht="13.5" thickBot="1" x14ac:dyDescent="0.25">
      <c r="A20" s="105"/>
    </row>
    <row r="21" spans="1:3" s="102" customFormat="1" ht="13.5" thickBot="1" x14ac:dyDescent="0.25">
      <c r="A21" s="105" t="s">
        <v>67</v>
      </c>
    </row>
    <row r="22" spans="1:3" ht="13.5" thickBot="1" x14ac:dyDescent="0.25">
      <c r="A22" s="105"/>
    </row>
    <row r="23" spans="1:3" ht="13.5" thickBot="1" x14ac:dyDescent="0.25">
      <c r="A23" s="107" t="s">
        <v>71</v>
      </c>
    </row>
  </sheetData>
  <printOptions gridLine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845A7B8A1F0304FB0FF4F330B22DC9A" ma:contentTypeVersion="8" ma:contentTypeDescription="Create a new document." ma:contentTypeScope="" ma:versionID="d665121e1a9e849c95eeafb073ac37dc">
  <xsd:schema xmlns:xsd="http://www.w3.org/2001/XMLSchema" xmlns:xs="http://www.w3.org/2001/XMLSchema" xmlns:p="http://schemas.microsoft.com/office/2006/metadata/properties" xmlns:ns3="51ee3257-167d-473d-ac10-db2e7ac91b84" targetNamespace="http://schemas.microsoft.com/office/2006/metadata/properties" ma:root="true" ma:fieldsID="9fec307554801564994c7c089a1950f5" ns3:_="">
    <xsd:import namespace="51ee3257-167d-473d-ac10-db2e7ac91b84"/>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ee3257-167d-473d-ac10-db2e7ac91b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BB6C6C0-2E81-4AF6-A4EE-F57C3319B99E}">
  <ds:schemaRefs>
    <ds:schemaRef ds:uri="http://purl.org/dc/elements/1.1/"/>
    <ds:schemaRef ds:uri="http://schemas.microsoft.com/office/2006/metadata/properties"/>
    <ds:schemaRef ds:uri="http://purl.org/dc/dcmitype/"/>
    <ds:schemaRef ds:uri="http://www.w3.org/XML/1998/namespace"/>
    <ds:schemaRef ds:uri="51ee3257-167d-473d-ac10-db2e7ac91b84"/>
    <ds:schemaRef ds:uri="http://schemas.microsoft.com/office/2006/documentManagement/types"/>
    <ds:schemaRef ds:uri="http://schemas.microsoft.com/office/infopath/2007/PartnerControls"/>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594FCE5C-F346-4CEF-9730-702544CC87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1ee3257-167d-473d-ac10-db2e7ac91b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C32AAD0-8A31-4607-A2FD-027C0BC90F5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Total E-Rate</vt:lpstr>
      <vt:lpstr>Horizon Academy</vt:lpstr>
      <vt:lpstr>North Elementary</vt:lpstr>
      <vt:lpstr>South Elementary</vt:lpstr>
      <vt:lpstr>Middle School</vt:lpstr>
      <vt:lpstr>High School</vt:lpstr>
      <vt:lpstr>Shared District</vt:lpstr>
      <vt:lpstr>Ordering Instructions</vt:lpstr>
    </vt:vector>
  </TitlesOfParts>
  <Company>Enterasys Networks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jeffford</dc:creator>
  <cp:lastModifiedBy>Jordan-Hall, Amanda</cp:lastModifiedBy>
  <cp:lastPrinted>2020-01-31T15:40:33Z</cp:lastPrinted>
  <dcterms:created xsi:type="dcterms:W3CDTF">2004-09-02T17:08:45Z</dcterms:created>
  <dcterms:modified xsi:type="dcterms:W3CDTF">2020-01-31T15:47:39Z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0x0101006845A7B8A1F0304FB0FF4F330B22DC9A</vt:lpwstr>
  </property>
</Properties>
</file>