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bookViews>
    <workbookView xWindow="480" yWindow="120" windowWidth="27795" windowHeight="14370" firstSheet="39" activeTab="49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March 2018" sheetId="36" r:id="rId36"/>
    <sheet name="APRIL 2018" sheetId="37" r:id="rId37"/>
    <sheet name="MAY 2018" sheetId="38" r:id="rId38"/>
    <sheet name="June 2018" sheetId="39" r:id="rId39"/>
    <sheet name="July 2018" sheetId="40" r:id="rId40"/>
    <sheet name="August 2018" sheetId="41" r:id="rId41"/>
    <sheet name="SEP 2018" sheetId="42" r:id="rId42"/>
    <sheet name="Oct 2018" sheetId="43" r:id="rId43"/>
    <sheet name="Nov 2018" sheetId="44" r:id="rId44"/>
    <sheet name="Dec 2018" sheetId="45" r:id="rId45"/>
    <sheet name="Jan 2019" sheetId="46" r:id="rId46"/>
    <sheet name="February 2019" sheetId="47" r:id="rId47"/>
    <sheet name="March 2019" sheetId="48" r:id="rId48"/>
    <sheet name="April 19" sheetId="49" r:id="rId49"/>
    <sheet name="May 19" sheetId="50" r:id="rId50"/>
  </sheets>
  <calcPr calcId="162913"/>
</workbook>
</file>

<file path=xl/calcChain.xml><?xml version="1.0" encoding="utf-8"?>
<calcChain xmlns="http://schemas.openxmlformats.org/spreadsheetml/2006/main">
  <c r="E36" i="50" l="1"/>
  <c r="B36" i="50"/>
  <c r="B29" i="50"/>
  <c r="B30" i="50" s="1"/>
  <c r="E24" i="50"/>
  <c r="B24" i="50"/>
  <c r="E11" i="50"/>
  <c r="B11" i="50"/>
  <c r="E39" i="50" l="1"/>
  <c r="E36" i="49"/>
  <c r="B36" i="49"/>
  <c r="B29" i="49"/>
  <c r="B30" i="49" s="1"/>
  <c r="E24" i="49"/>
  <c r="B24" i="49"/>
  <c r="E11" i="49"/>
  <c r="B11" i="49"/>
  <c r="E39" i="49" l="1"/>
  <c r="H11" i="48"/>
  <c r="F36" i="48"/>
  <c r="B36" i="48"/>
  <c r="B29" i="48"/>
  <c r="B30" i="48" s="1"/>
  <c r="F24" i="48"/>
  <c r="B24" i="48"/>
  <c r="F11" i="48"/>
  <c r="B11" i="48"/>
  <c r="F39" i="48" l="1"/>
  <c r="F36" i="47"/>
  <c r="B36" i="47"/>
  <c r="B29" i="47"/>
  <c r="B30" i="47" s="1"/>
  <c r="F24" i="47"/>
  <c r="B24" i="47"/>
  <c r="F11" i="47"/>
  <c r="B11" i="47"/>
  <c r="F39" i="47" l="1"/>
  <c r="F36" i="46"/>
  <c r="B36" i="46"/>
  <c r="B29" i="46"/>
  <c r="B30" i="46" s="1"/>
  <c r="F24" i="46"/>
  <c r="B24" i="46"/>
  <c r="F11" i="46"/>
  <c r="B11" i="46"/>
  <c r="F39" i="46" l="1"/>
  <c r="F36" i="45"/>
  <c r="B36" i="45"/>
  <c r="B29" i="45"/>
  <c r="B30" i="45" s="1"/>
  <c r="F24" i="45"/>
  <c r="B24" i="45"/>
  <c r="F11" i="45"/>
  <c r="B11" i="45"/>
  <c r="F39" i="45" l="1"/>
  <c r="F37" i="44"/>
  <c r="B37" i="44"/>
  <c r="B29" i="44"/>
  <c r="B30" i="44" s="1"/>
  <c r="F24" i="44"/>
  <c r="B24" i="44"/>
  <c r="F11" i="44"/>
  <c r="B11" i="44"/>
  <c r="F40" i="44" l="1"/>
  <c r="F37" i="43"/>
  <c r="B37" i="43"/>
  <c r="B29" i="43"/>
  <c r="B30" i="43" s="1"/>
  <c r="F24" i="43"/>
  <c r="B24" i="43"/>
  <c r="F11" i="43"/>
  <c r="B11" i="43"/>
  <c r="F40" i="43" l="1"/>
  <c r="F37" i="42"/>
  <c r="B37" i="42"/>
  <c r="B29" i="42"/>
  <c r="B30" i="42" s="1"/>
  <c r="F24" i="42"/>
  <c r="B24" i="42"/>
  <c r="F11" i="42"/>
  <c r="B11" i="42"/>
  <c r="F40" i="42" l="1"/>
  <c r="F37" i="41"/>
  <c r="B37" i="41"/>
  <c r="B29" i="41"/>
  <c r="B30" i="41" s="1"/>
  <c r="F24" i="41"/>
  <c r="B24" i="41"/>
  <c r="F11" i="41"/>
  <c r="B11" i="41"/>
  <c r="F40" i="41" l="1"/>
  <c r="B36" i="40"/>
  <c r="F36" i="40"/>
  <c r="B29" i="40"/>
  <c r="B30" i="40" s="1"/>
  <c r="F24" i="40"/>
  <c r="B24" i="40"/>
  <c r="F11" i="40"/>
  <c r="F39" i="40" s="1"/>
  <c r="B11" i="40"/>
  <c r="F32" i="39" l="1"/>
  <c r="F38" i="39" l="1"/>
  <c r="B38" i="39"/>
  <c r="B30" i="39"/>
  <c r="B31" i="39" s="1"/>
  <c r="F25" i="39"/>
  <c r="B25" i="39"/>
  <c r="F12" i="39"/>
  <c r="B12" i="39"/>
  <c r="F41" i="39" l="1"/>
  <c r="F39" i="38"/>
  <c r="B39" i="38"/>
  <c r="B31" i="38"/>
  <c r="B32" i="38" s="1"/>
  <c r="F26" i="38"/>
  <c r="B26" i="38"/>
  <c r="F13" i="38"/>
  <c r="B13" i="38"/>
  <c r="F42" i="38" l="1"/>
  <c r="F39" i="37"/>
  <c r="B39" i="37"/>
  <c r="B31" i="37"/>
  <c r="B32" i="37" s="1"/>
  <c r="F26" i="37"/>
  <c r="B26" i="37"/>
  <c r="F13" i="37"/>
  <c r="B13" i="37"/>
  <c r="F42" i="37" l="1"/>
  <c r="F39" i="36"/>
  <c r="B39" i="36" l="1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39" i="34"/>
  <c r="B39" i="34"/>
  <c r="B31" i="34"/>
  <c r="B32" i="34" s="1"/>
  <c r="F26" i="34"/>
  <c r="B26" i="34"/>
  <c r="F13" i="34"/>
  <c r="F42" i="34" s="1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F43" i="29" s="1"/>
  <c r="B13" i="29"/>
  <c r="F40" i="28" l="1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B32" i="21"/>
  <c r="F40" i="21"/>
  <c r="B40" i="21"/>
  <c r="B31" i="2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B12" i="13"/>
  <c r="F42" i="13" l="1"/>
  <c r="F39" i="12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39" i="7"/>
  <c r="H25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<sst xmlns="http://schemas.openxmlformats.org/spreadsheetml/2006/main" count="1239" uniqueCount="79">
  <si>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</si>
  <si>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</si>
  <si>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</si>
  <si>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</si>
  <si>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</si>
  <si>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</si>
  <si>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</si>
  <si>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</si>
  <si>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</si>
  <si>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</si>
  <si>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</si>
  <si>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</si>
  <si>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</si>
  <si>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</si>
  <si>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</si>
  <si>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</si>
  <si>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</si>
  <si>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</si>
  <si>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</si>
  <si>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</si>
  <si>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</si>
  <si>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</si>
  <si>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</si>
  <si>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</si>
  <si>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</si>
  <si>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</si>
  <si>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</si>
  <si>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</si>
  <si>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</si>
  <si>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</si>
  <si>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</si>
  <si>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</si>
  <si>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</si>
  <si>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</si>
  <si>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</si>
  <si>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</si>
  <si>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</si>
  <si>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</si>
  <si>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</si>
  <si>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</si>
  <si>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</si>
  <si>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</si>
  <si>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</si>
  <si>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</si>
  <si>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</si>
  <si>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</si>
  <si>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</si>
  <si>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</si>
  <si>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</si>
  <si>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</si>
  <si>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</si>
  <si>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</si>
  <si>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</si>
  <si>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</si>
  <si>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</si>
  <si>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</si>
  <si>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</si>
  <si>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</si>
  <si>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</si>
  <si>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</si>
  <si>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</si>
  <si>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</si>
  <si>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</si>
  <si>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</si>
  <si>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</si>
  <si>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</si>
  <si>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</si>
  <si>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</si>
  <si>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</si>
  <si>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</si>
  <si>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</si>
  <si>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</si>
  <si>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</si>
  <si>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</si>
  <si>
    <t>Due from Bank Direct Deposit File</t>
  </si>
  <si>
    <t>Plus Returned Direct Deposit</t>
  </si>
  <si>
    <t>Check # 452982 Voided 12/5/18</t>
  </si>
  <si>
    <t>MUNIS TRIAL BALANCE CASH</t>
  </si>
  <si>
    <t>Plus Receivable for Advanced Employee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</si>
</sst>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B5" s="8"/>
      <c r="C5" s="8"/>
      <c r="D5" s="8"/>
      <c r="E5" s="8"/>
      <c r="F5" s="9">
        <v>149443.63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14265.23</v>
      </c>
    </row>
    <row r="8" spans="1:6" x14ac:dyDescent="0.25">
      <c r="A8" s="7" t="s">
        <v>5</v>
      </c>
      <c r="B8" s="8"/>
      <c r="C8" s="8"/>
      <c r="D8" s="8"/>
      <c r="E8" s="8"/>
      <c r="F8" s="9">
        <v>215346.14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61907.85</v>
      </c>
    </row>
    <row r="12" spans="1:6" x14ac:dyDescent="0.2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2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25">
      <c r="A38" s="7"/>
      <c r="B38" s="8"/>
      <c r="C38" s="8"/>
      <c r="D38" s="8"/>
      <c r="E38" s="8"/>
      <c r="F38" s="16">
        <v>-96729.53</v>
      </c>
    </row>
    <row r="39" spans="1:6" x14ac:dyDescent="0.2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B5" s="8"/>
      <c r="C5" s="8"/>
      <c r="D5" s="8"/>
      <c r="E5" s="8"/>
      <c r="F5" s="9">
        <v>68098.11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11670.34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74869.17</v>
      </c>
    </row>
    <row r="12" spans="1:6" x14ac:dyDescent="0.2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2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2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B5" s="8"/>
      <c r="C5" s="8"/>
      <c r="D5" s="8"/>
      <c r="E5" s="8"/>
      <c r="F5" s="9">
        <v>129487.64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13147.52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20720.5</v>
      </c>
    </row>
    <row r="12" spans="1:6" x14ac:dyDescent="0.2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2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2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B5" s="8"/>
      <c r="C5" s="8"/>
      <c r="D5" s="8"/>
      <c r="E5" s="8"/>
      <c r="F5" s="9">
        <v>52134.67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13605.52</v>
      </c>
    </row>
    <row r="8" spans="1:6" x14ac:dyDescent="0.25">
      <c r="A8" s="7" t="s">
        <v>5</v>
      </c>
      <c r="B8" s="8"/>
      <c r="C8" s="8"/>
      <c r="D8" s="8"/>
      <c r="E8" s="8"/>
      <c r="F8" s="9">
        <v>671244.67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2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2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2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B5" s="8"/>
      <c r="C5" s="8"/>
      <c r="D5" s="8"/>
      <c r="E5" s="8"/>
      <c r="F5" s="9">
        <v>-81949.84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17622.41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67070.16</v>
      </c>
    </row>
    <row r="12" spans="1:6" x14ac:dyDescent="0.2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2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2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B5" s="8"/>
      <c r="C5" s="8"/>
      <c r="D5" s="8"/>
      <c r="E5" s="8"/>
      <c r="F5" s="9">
        <v>59320.67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13490.17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2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2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2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B5" s="8"/>
      <c r="C5" s="8"/>
      <c r="D5" s="8"/>
      <c r="E5" s="8"/>
      <c r="F5" s="9">
        <v>-2571.06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14994.78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95291.95</v>
      </c>
    </row>
    <row r="12" spans="1:6" x14ac:dyDescent="0.2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2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B5" s="8"/>
      <c r="C5" s="8"/>
      <c r="D5" s="8"/>
      <c r="E5" s="8"/>
      <c r="F5" s="9">
        <v>6666.93</v>
      </c>
    </row>
    <row r="6" spans="1:6" x14ac:dyDescent="0.25">
      <c r="A6" s="7" t="s">
        <v>3</v>
      </c>
      <c r="B6" s="8"/>
      <c r="C6" s="8"/>
      <c r="D6" s="8"/>
      <c r="E6" s="8"/>
      <c r="F6" s="9">
        <v>148648</v>
      </c>
    </row>
    <row r="7" spans="1:6" x14ac:dyDescent="0.25">
      <c r="A7" s="7" t="s">
        <v>4</v>
      </c>
      <c r="B7" s="8"/>
      <c r="C7" s="8"/>
      <c r="D7" s="8"/>
      <c r="E7" s="8"/>
      <c r="F7" s="9">
        <v>13620.3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25">
      <c r="A11" s="7" t="s">
        <v>8</v>
      </c>
      <c r="B11" s="8"/>
      <c r="C11" s="8"/>
      <c r="D11" s="8"/>
      <c r="E11" s="8"/>
      <c r="F11" s="9">
        <v>107771.3</v>
      </c>
    </row>
    <row r="12" spans="1:6" x14ac:dyDescent="0.2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2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2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B5" s="8"/>
      <c r="C5" s="8"/>
      <c r="D5" s="8"/>
      <c r="E5" s="8"/>
      <c r="F5" s="9">
        <v>-221147.1</v>
      </c>
    </row>
    <row r="6" spans="1:6" x14ac:dyDescent="0.25">
      <c r="A6" s="7" t="s">
        <v>3</v>
      </c>
      <c r="B6" s="8"/>
      <c r="C6" s="8"/>
      <c r="D6" s="8"/>
      <c r="E6" s="8"/>
      <c r="F6" s="9">
        <v>0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201476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71954.7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2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2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B5" s="8"/>
      <c r="C5" s="8"/>
      <c r="D5" s="8"/>
      <c r="E5" s="8"/>
      <c r="F5" s="9">
        <v>24897.99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66585.88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2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2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15448.83</v>
      </c>
    </row>
    <row r="8" spans="1:6" x14ac:dyDescent="0.25">
      <c r="A8" s="7" t="s">
        <v>5</v>
      </c>
      <c r="B8" s="8"/>
      <c r="C8" s="8"/>
      <c r="D8" s="8"/>
      <c r="E8" s="8"/>
      <c r="F8" s="9">
        <v>401970.58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19837.71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2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B5" s="8"/>
      <c r="C5" s="8"/>
      <c r="D5" s="8"/>
      <c r="E5" s="8"/>
      <c r="F5" s="9">
        <v>66525.91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23389.16</v>
      </c>
    </row>
    <row r="8" spans="1:6" x14ac:dyDescent="0.25">
      <c r="A8" s="7" t="s">
        <v>5</v>
      </c>
      <c r="B8" s="8"/>
      <c r="C8" s="8"/>
      <c r="D8" s="8"/>
      <c r="E8" s="8"/>
      <c r="F8" s="9">
        <v>200494.58</v>
      </c>
    </row>
    <row r="9" spans="1:6" x14ac:dyDescent="0.25">
      <c r="A9" s="7" t="s">
        <v>6</v>
      </c>
      <c r="B9" s="8"/>
      <c r="C9" s="8"/>
      <c r="D9" s="8"/>
      <c r="E9" s="8"/>
      <c r="F9" s="9">
        <v>1891708.66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2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2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2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B5" s="8"/>
      <c r="C5" s="8"/>
      <c r="D5" s="8"/>
      <c r="E5" s="8"/>
      <c r="F5" s="9">
        <v>-56049.11</v>
      </c>
    </row>
    <row r="6" spans="1:6" x14ac:dyDescent="0.25">
      <c r="A6" s="7" t="s">
        <v>3</v>
      </c>
      <c r="B6" s="8"/>
      <c r="C6" s="8"/>
      <c r="D6" s="8"/>
      <c r="E6" s="8"/>
      <c r="F6" s="9">
        <v>15427.67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55952.65</v>
      </c>
    </row>
    <row r="9" spans="1:6" x14ac:dyDescent="0.25">
      <c r="A9" s="7" t="s">
        <v>6</v>
      </c>
      <c r="B9" s="8"/>
      <c r="C9" s="8"/>
      <c r="D9" s="8"/>
      <c r="E9" s="8"/>
      <c r="F9" s="9">
        <v>1888636.58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19925.97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2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2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2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B5" s="8"/>
      <c r="C5" s="8"/>
      <c r="D5" s="8"/>
      <c r="E5" s="8"/>
      <c r="F5" s="9">
        <v>-177085.53</v>
      </c>
    </row>
    <row r="6" spans="1:6" x14ac:dyDescent="0.25">
      <c r="A6" s="7" t="s">
        <v>3</v>
      </c>
      <c r="B6" s="8"/>
      <c r="C6" s="8"/>
      <c r="D6" s="8"/>
      <c r="E6" s="8"/>
      <c r="F6" s="9">
        <v>15771.46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1779639.4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14080.34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2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2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2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B5" s="8"/>
      <c r="C5" s="8"/>
      <c r="D5" s="8"/>
      <c r="E5" s="8"/>
      <c r="F5" s="9">
        <v>-200014.67</v>
      </c>
    </row>
    <row r="6" spans="1:6" x14ac:dyDescent="0.25">
      <c r="A6" s="7" t="s">
        <v>3</v>
      </c>
      <c r="B6" s="8"/>
      <c r="C6" s="8"/>
      <c r="D6" s="8"/>
      <c r="E6" s="8"/>
      <c r="F6" s="9">
        <v>15842.25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1778957.69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26529.21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2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2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2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B5" s="8"/>
      <c r="C5" s="8"/>
      <c r="D5" s="8"/>
      <c r="E5" s="8"/>
      <c r="F5" s="9">
        <v>-240308.03</v>
      </c>
    </row>
    <row r="6" spans="1:6" x14ac:dyDescent="0.25">
      <c r="A6" s="7" t="s">
        <v>3</v>
      </c>
      <c r="B6" s="8"/>
      <c r="C6" s="8"/>
      <c r="D6" s="8"/>
      <c r="E6" s="8"/>
      <c r="F6" s="9">
        <v>15402.6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487671.68</v>
      </c>
    </row>
    <row r="9" spans="1:6" x14ac:dyDescent="0.25">
      <c r="A9" s="7" t="s">
        <v>6</v>
      </c>
      <c r="B9" s="8"/>
      <c r="C9" s="8"/>
      <c r="D9" s="8"/>
      <c r="E9" s="8"/>
      <c r="F9" s="9">
        <v>1490262.32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28216.25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2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2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2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B5" s="8"/>
      <c r="C5" s="8"/>
      <c r="D5" s="8"/>
      <c r="E5" s="8"/>
      <c r="F5" s="9">
        <v>12725.32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21986.38</v>
      </c>
    </row>
    <row r="8" spans="1:6" x14ac:dyDescent="0.25">
      <c r="A8" s="7" t="s">
        <v>5</v>
      </c>
      <c r="B8" s="8"/>
      <c r="C8" s="8"/>
      <c r="D8" s="8"/>
      <c r="E8" s="8"/>
      <c r="F8" s="9">
        <v>470072.8</v>
      </c>
    </row>
    <row r="9" spans="1:6" x14ac:dyDescent="0.25">
      <c r="A9" s="7" t="s">
        <v>6</v>
      </c>
      <c r="B9" s="8"/>
      <c r="C9" s="8"/>
      <c r="D9" s="8"/>
      <c r="E9" s="8"/>
      <c r="F9" s="9">
        <v>1487291.6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24805.54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2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2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B5" s="8"/>
      <c r="C5" s="8"/>
      <c r="D5" s="8"/>
      <c r="E5" s="8"/>
      <c r="F5" s="9">
        <v>68133.72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16373.31</v>
      </c>
    </row>
    <row r="8" spans="1:6" x14ac:dyDescent="0.25">
      <c r="A8" s="7" t="s">
        <v>5</v>
      </c>
      <c r="B8" s="8"/>
      <c r="C8" s="8"/>
      <c r="D8" s="8"/>
      <c r="E8" s="8"/>
      <c r="F8" s="9">
        <v>447062.8</v>
      </c>
    </row>
    <row r="9" spans="1:6" x14ac:dyDescent="0.2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43881.75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2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2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2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B5" s="8"/>
      <c r="C5" s="8"/>
      <c r="D5" s="8"/>
      <c r="E5" s="8"/>
      <c r="F5" s="9">
        <v>-59523.29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17754.47</v>
      </c>
    </row>
    <row r="8" spans="1:6" x14ac:dyDescent="0.25">
      <c r="A8" s="7" t="s">
        <v>5</v>
      </c>
      <c r="B8" s="8"/>
      <c r="C8" s="8"/>
      <c r="D8" s="8"/>
      <c r="E8" s="8"/>
      <c r="F8" s="9">
        <v>-248655.15</v>
      </c>
    </row>
    <row r="9" spans="1:6" x14ac:dyDescent="0.25">
      <c r="A9" s="7" t="s">
        <v>6</v>
      </c>
      <c r="B9" s="8"/>
      <c r="C9" s="8"/>
      <c r="D9" s="8"/>
      <c r="E9" s="8"/>
      <c r="F9" s="9">
        <v>1234738.18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64189.39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2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2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2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B5" s="8"/>
      <c r="C5" s="8"/>
      <c r="D5" s="8"/>
      <c r="E5" s="8"/>
      <c r="F5" s="9">
        <v>101485.78</v>
      </c>
    </row>
    <row r="6" spans="1:6" x14ac:dyDescent="0.25">
      <c r="A6" s="7" t="s">
        <v>3</v>
      </c>
      <c r="B6" s="8"/>
      <c r="C6" s="8"/>
      <c r="D6" s="8"/>
      <c r="E6" s="8"/>
      <c r="F6" s="9">
        <v>146610</v>
      </c>
    </row>
    <row r="7" spans="1:6" x14ac:dyDescent="0.25">
      <c r="A7" s="7" t="s">
        <v>4</v>
      </c>
      <c r="B7" s="8"/>
      <c r="C7" s="8"/>
      <c r="D7" s="8"/>
      <c r="E7" s="8"/>
      <c r="F7" s="9">
        <v>18740.66</v>
      </c>
    </row>
    <row r="8" spans="1:6" x14ac:dyDescent="0.25">
      <c r="A8" s="7" t="s">
        <v>5</v>
      </c>
      <c r="B8" s="8"/>
      <c r="C8" s="8"/>
      <c r="D8" s="8"/>
      <c r="E8" s="8"/>
      <c r="F8" s="9">
        <v>-293782.57</v>
      </c>
    </row>
    <row r="9" spans="1:6" x14ac:dyDescent="0.25">
      <c r="A9" s="7" t="s">
        <v>6</v>
      </c>
      <c r="B9" s="8"/>
      <c r="C9" s="8"/>
      <c r="D9" s="8"/>
      <c r="E9" s="8"/>
      <c r="F9" s="9">
        <v>1229735.04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2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2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2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2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2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B5" s="8"/>
      <c r="C5" s="8"/>
      <c r="D5" s="8"/>
      <c r="E5" s="8"/>
      <c r="F5" s="9">
        <v>-65474.02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1098124.68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2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2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2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B5" s="8"/>
      <c r="C5" s="8"/>
      <c r="D5" s="8"/>
      <c r="E5" s="8"/>
      <c r="F5" s="9">
        <v>61291.99</v>
      </c>
    </row>
    <row r="6" spans="1:6" x14ac:dyDescent="0.25">
      <c r="A6" s="7" t="s">
        <v>4</v>
      </c>
      <c r="B6" s="8"/>
      <c r="C6" s="8"/>
      <c r="D6" s="8"/>
      <c r="E6" s="8"/>
      <c r="F6" s="9">
        <v>15999.41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389058.04</v>
      </c>
    </row>
    <row r="9" spans="1:6" x14ac:dyDescent="0.25">
      <c r="A9" s="7" t="s">
        <v>6</v>
      </c>
      <c r="B9" s="8"/>
      <c r="C9" s="8"/>
      <c r="D9" s="8"/>
      <c r="E9" s="8"/>
      <c r="F9" s="9">
        <v>968077.22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34996.28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2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2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2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B5" s="8"/>
      <c r="C5" s="8"/>
      <c r="D5" s="8"/>
      <c r="E5" s="8"/>
      <c r="F5" s="9">
        <v>90964.32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365238.79</v>
      </c>
    </row>
    <row r="9" spans="1:6" x14ac:dyDescent="0.25">
      <c r="A9" s="7" t="s">
        <v>6</v>
      </c>
      <c r="B9" s="8"/>
      <c r="C9" s="8"/>
      <c r="D9" s="8"/>
      <c r="E9" s="8"/>
      <c r="F9" s="9">
        <v>778977.59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2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2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2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B5" s="8"/>
      <c r="C5" s="8"/>
      <c r="D5" s="8"/>
      <c r="E5" s="8"/>
      <c r="F5" s="9">
        <v>-92013.38</v>
      </c>
    </row>
    <row r="6" spans="1:6" x14ac:dyDescent="0.25">
      <c r="A6" s="7" t="s">
        <v>4</v>
      </c>
      <c r="B6" s="8"/>
      <c r="C6" s="8"/>
      <c r="D6" s="8"/>
      <c r="E6" s="8"/>
      <c r="F6" s="9">
        <v>16498.64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-30781.21</v>
      </c>
    </row>
    <row r="9" spans="1:6" x14ac:dyDescent="0.25">
      <c r="A9" s="7" t="s">
        <v>6</v>
      </c>
      <c r="B9" s="8"/>
      <c r="C9" s="8"/>
      <c r="D9" s="8"/>
      <c r="E9" s="8"/>
      <c r="F9" s="9">
        <v>460927.66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2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2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2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25">
      <c r="A6" s="7" t="s">
        <v>4</v>
      </c>
      <c r="B6" s="8"/>
      <c r="C6" s="8"/>
      <c r="D6" s="8"/>
      <c r="E6" s="8"/>
      <c r="F6" s="9">
        <v>19316.23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25">
      <c r="A9" s="7" t="s">
        <v>6</v>
      </c>
      <c r="B9" s="8"/>
      <c r="C9" s="8"/>
      <c r="D9" s="8"/>
      <c r="E9" s="8"/>
      <c r="F9" s="9">
        <v>266883.02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2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2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B5" s="8"/>
      <c r="C5" s="8"/>
      <c r="D5" s="8"/>
      <c r="E5" s="8"/>
      <c r="F5" s="9">
        <v>-99539.03</v>
      </c>
    </row>
    <row r="6" spans="1:6" x14ac:dyDescent="0.25">
      <c r="A6" s="7" t="s">
        <v>4</v>
      </c>
      <c r="B6" s="8"/>
      <c r="C6" s="8"/>
      <c r="D6" s="8"/>
      <c r="E6" s="8"/>
      <c r="F6" s="9">
        <v>16603.64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255473.93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2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2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2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9" workbookViewId="0">
      <selection activeCell="F4" sqref="F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43190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2236288.61</v>
      </c>
    </row>
    <row r="5" spans="1:6" x14ac:dyDescent="0.25">
      <c r="A5" s="7" t="s">
        <v>2</v>
      </c>
      <c r="B5" s="8"/>
      <c r="C5" s="8"/>
      <c r="D5" s="8"/>
      <c r="E5" s="8"/>
      <c r="F5" s="9">
        <v>-10483.39</v>
      </c>
    </row>
    <row r="6" spans="1:6" x14ac:dyDescent="0.25">
      <c r="A6" s="7" t="s">
        <v>4</v>
      </c>
      <c r="B6" s="8"/>
      <c r="C6" s="8"/>
      <c r="D6" s="8"/>
      <c r="E6" s="8"/>
      <c r="F6" s="9">
        <v>19760.46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380899.18</v>
      </c>
    </row>
    <row r="9" spans="1:6" x14ac:dyDescent="0.25">
      <c r="A9" s="7" t="s">
        <v>6</v>
      </c>
      <c r="B9" s="8"/>
      <c r="C9" s="8"/>
      <c r="D9" s="8"/>
      <c r="E9" s="8"/>
      <c r="F9" s="9">
        <v>146551.32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12576.92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43190</v>
      </c>
      <c r="C13" s="12"/>
      <c r="D13" s="12"/>
      <c r="E13" s="12"/>
      <c r="F13" s="13">
        <f>SUM(F4:F12)</f>
        <v>2858898.0999999996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43160</v>
      </c>
      <c r="C17" s="4"/>
      <c r="D17" s="4"/>
      <c r="E17" s="4"/>
      <c r="F17" s="15">
        <v>3094687.91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1614400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-1850189.81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43190</v>
      </c>
      <c r="C26" s="12"/>
      <c r="D26" s="12"/>
      <c r="E26" s="12"/>
      <c r="F26" s="17">
        <f>+F17+F20+F23</f>
        <v>2858898.1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43190</v>
      </c>
      <c r="C31" s="4" t="s">
        <v>71</v>
      </c>
      <c r="D31" s="4"/>
      <c r="E31" s="4"/>
      <c r="F31" s="15">
        <v>2958353.17</v>
      </c>
    </row>
    <row r="32" spans="1:6" x14ac:dyDescent="0.25">
      <c r="A32" s="7"/>
      <c r="B32" s="20">
        <f>+B31</f>
        <v>43190</v>
      </c>
      <c r="C32" s="8" t="s">
        <v>72</v>
      </c>
      <c r="D32" s="8"/>
      <c r="E32" s="8"/>
      <c r="F32" s="16">
        <v>148066.32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-27582.32</v>
      </c>
    </row>
    <row r="38" spans="1:6" x14ac:dyDescent="0.25">
      <c r="A38" s="7"/>
      <c r="B38" s="8" t="s">
        <v>24</v>
      </c>
      <c r="C38" s="8"/>
      <c r="D38" s="8"/>
      <c r="E38" s="8"/>
      <c r="F38" s="16">
        <v>-219938.94</v>
      </c>
    </row>
    <row r="39" spans="1:6" x14ac:dyDescent="0.25">
      <c r="A39" s="7" t="s">
        <v>66</v>
      </c>
      <c r="B39" s="20">
        <f>+B2</f>
        <v>43190</v>
      </c>
      <c r="C39" s="8"/>
      <c r="D39" s="8"/>
      <c r="E39" s="8"/>
      <c r="F39" s="16">
        <f>SUM(F31:F38)</f>
        <v>2858898.23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6" workbookViewId="0">
      <selection sqref="A1:H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43220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2255226.09</v>
      </c>
    </row>
    <row r="5" spans="1:6" x14ac:dyDescent="0.25">
      <c r="A5" s="7" t="s">
        <v>2</v>
      </c>
      <c r="B5" s="8"/>
      <c r="C5" s="8"/>
      <c r="D5" s="8"/>
      <c r="E5" s="8"/>
      <c r="F5" s="9">
        <v>-5179.71</v>
      </c>
    </row>
    <row r="6" spans="1:6" x14ac:dyDescent="0.25">
      <c r="A6" s="7" t="s">
        <v>4</v>
      </c>
      <c r="B6" s="8"/>
      <c r="C6" s="8"/>
      <c r="D6" s="8"/>
      <c r="E6" s="8"/>
      <c r="F6" s="9">
        <v>24795.4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-374256.31</v>
      </c>
    </row>
    <row r="9" spans="1:6" x14ac:dyDescent="0.25">
      <c r="A9" s="7" t="s">
        <v>6</v>
      </c>
      <c r="B9" s="8"/>
      <c r="C9" s="8"/>
      <c r="D9" s="8"/>
      <c r="E9" s="8"/>
      <c r="F9" s="9">
        <v>128903.86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23937.05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43220</v>
      </c>
      <c r="C13" s="12"/>
      <c r="D13" s="12"/>
      <c r="E13" s="12"/>
      <c r="F13" s="13">
        <f>SUM(F4:F12)</f>
        <v>2126731.3799999994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43191</v>
      </c>
      <c r="C17" s="4"/>
      <c r="D17" s="4"/>
      <c r="E17" s="4"/>
      <c r="F17" s="15">
        <v>2858898.1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3454511.79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-4186678.51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43220</v>
      </c>
      <c r="C26" s="12"/>
      <c r="D26" s="12"/>
      <c r="E26" s="12"/>
      <c r="F26" s="17">
        <f>+F17+F20+F23</f>
        <v>2126731.3800000008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43220</v>
      </c>
      <c r="C31" s="4" t="s">
        <v>71</v>
      </c>
      <c r="D31" s="4"/>
      <c r="E31" s="4"/>
      <c r="F31" s="15">
        <v>2607239.63</v>
      </c>
    </row>
    <row r="32" spans="1:6" x14ac:dyDescent="0.25">
      <c r="A32" s="7"/>
      <c r="B32" s="20">
        <f>+B31</f>
        <v>43220</v>
      </c>
      <c r="C32" s="8" t="s">
        <v>72</v>
      </c>
      <c r="D32" s="8"/>
      <c r="E32" s="8"/>
      <c r="F32" s="16">
        <v>128903.86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-441748.49</v>
      </c>
    </row>
    <row r="38" spans="1:6" x14ac:dyDescent="0.25">
      <c r="A38" s="7"/>
      <c r="B38" s="8" t="s">
        <v>24</v>
      </c>
      <c r="C38" s="8"/>
      <c r="D38" s="8"/>
      <c r="E38" s="8"/>
      <c r="F38" s="16">
        <v>-167663.49</v>
      </c>
    </row>
    <row r="39" spans="1:6" x14ac:dyDescent="0.25">
      <c r="A39" s="7" t="s">
        <v>66</v>
      </c>
      <c r="B39" s="20">
        <f>+B2</f>
        <v>43220</v>
      </c>
      <c r="C39" s="8"/>
      <c r="D39" s="8"/>
      <c r="E39" s="8"/>
      <c r="F39" s="16">
        <f>SUM(F31:F38)</f>
        <v>2126731.5099999998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6" workbookViewId="0">
      <selection activeCell="E29" sqref="E29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2237971.98</v>
      </c>
    </row>
    <row r="5" spans="1:6" x14ac:dyDescent="0.25">
      <c r="A5" s="7" t="s">
        <v>2</v>
      </c>
      <c r="B5" s="8"/>
      <c r="C5" s="8"/>
      <c r="D5" s="8"/>
      <c r="E5" s="8"/>
      <c r="F5" s="9">
        <v>-18546.060000000001</v>
      </c>
    </row>
    <row r="6" spans="1:6" x14ac:dyDescent="0.25">
      <c r="A6" s="7" t="s">
        <v>4</v>
      </c>
      <c r="B6" s="8"/>
      <c r="C6" s="8"/>
      <c r="D6" s="8"/>
      <c r="E6" s="8"/>
      <c r="F6" s="9">
        <v>19165.87</v>
      </c>
    </row>
    <row r="7" spans="1:6" x14ac:dyDescent="0.25">
      <c r="A7" s="7" t="s">
        <v>3</v>
      </c>
      <c r="B7" s="8"/>
      <c r="C7" s="8"/>
      <c r="D7" s="8"/>
      <c r="E7" s="8"/>
      <c r="F7" s="9">
        <v>143457</v>
      </c>
    </row>
    <row r="8" spans="1:6" x14ac:dyDescent="0.25">
      <c r="A8" s="7" t="s">
        <v>5</v>
      </c>
      <c r="B8" s="8"/>
      <c r="C8" s="8"/>
      <c r="D8" s="8"/>
      <c r="E8" s="8"/>
      <c r="F8" s="9">
        <v>-375247.95</v>
      </c>
    </row>
    <row r="9" spans="1:6" x14ac:dyDescent="0.25">
      <c r="A9" s="7" t="s">
        <v>6</v>
      </c>
      <c r="B9" s="8"/>
      <c r="C9" s="8"/>
      <c r="D9" s="8"/>
      <c r="E9" s="8"/>
      <c r="F9" s="9">
        <v>129095.45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43589.2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43251</v>
      </c>
      <c r="C13" s="12"/>
      <c r="D13" s="12"/>
      <c r="E13" s="12"/>
      <c r="F13" s="13">
        <f>SUM(F4:F12)</f>
        <v>2179485.4900000002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43221</v>
      </c>
      <c r="C17" s="4"/>
      <c r="D17" s="4"/>
      <c r="E17" s="4"/>
      <c r="F17" s="15">
        <v>2126731.38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1915131.5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-1862377.39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43251</v>
      </c>
      <c r="C26" s="12"/>
      <c r="D26" s="12"/>
      <c r="E26" s="12"/>
      <c r="F26" s="17">
        <f>+F17+F20+F23</f>
        <v>2179485.4900000002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43251</v>
      </c>
      <c r="C31" s="4" t="s">
        <v>71</v>
      </c>
      <c r="D31" s="4"/>
      <c r="E31" s="4"/>
      <c r="F31" s="15">
        <v>2332774.5099999998</v>
      </c>
    </row>
    <row r="32" spans="1:6" x14ac:dyDescent="0.25">
      <c r="A32" s="7"/>
      <c r="B32" s="20">
        <f>+B31</f>
        <v>43251</v>
      </c>
      <c r="C32" s="8" t="s">
        <v>72</v>
      </c>
      <c r="D32" s="8"/>
      <c r="E32" s="8"/>
      <c r="F32" s="16">
        <v>129095.45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-47007.28</v>
      </c>
    </row>
    <row r="38" spans="1:6" x14ac:dyDescent="0.25">
      <c r="A38" s="7"/>
      <c r="B38" s="8" t="s">
        <v>24</v>
      </c>
      <c r="C38" s="8"/>
      <c r="D38" s="8"/>
      <c r="E38" s="8"/>
      <c r="F38" s="16">
        <v>-235377.06</v>
      </c>
    </row>
    <row r="39" spans="1:6" x14ac:dyDescent="0.25">
      <c r="A39" s="7" t="s">
        <v>66</v>
      </c>
      <c r="B39" s="20">
        <f>+B2</f>
        <v>43251</v>
      </c>
      <c r="C39" s="8"/>
      <c r="D39" s="8"/>
      <c r="E39" s="8"/>
      <c r="F39" s="16">
        <f>SUM(F31:F38)</f>
        <v>2179485.62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7" workbookViewId="0">
      <selection activeCell="A2" sqref="A2:F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43281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1654142.13</v>
      </c>
    </row>
    <row r="5" spans="1:6" x14ac:dyDescent="0.25">
      <c r="A5" s="7" t="s">
        <v>2</v>
      </c>
      <c r="B5" s="8"/>
      <c r="C5" s="8"/>
      <c r="D5" s="8"/>
      <c r="E5" s="8"/>
      <c r="F5" s="9">
        <v>-33445.050000000003</v>
      </c>
    </row>
    <row r="6" spans="1:6" x14ac:dyDescent="0.25">
      <c r="A6" s="7" t="s">
        <v>4</v>
      </c>
      <c r="B6" s="8"/>
      <c r="C6" s="8"/>
      <c r="D6" s="8"/>
      <c r="E6" s="8"/>
      <c r="F6" s="9">
        <v>18811.73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129296.17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33496.239999999998</v>
      </c>
    </row>
    <row r="12" spans="1:6" x14ac:dyDescent="0.25">
      <c r="A12" s="11" t="s">
        <v>67</v>
      </c>
      <c r="B12" s="21">
        <f>+B2</f>
        <v>43281</v>
      </c>
      <c r="C12" s="12"/>
      <c r="D12" s="12"/>
      <c r="E12" s="12"/>
      <c r="F12" s="13">
        <f>SUM(F4:F11)</f>
        <v>1802301.2199999997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43252</v>
      </c>
      <c r="C16" s="4"/>
      <c r="D16" s="4"/>
      <c r="E16" s="4"/>
      <c r="F16" s="15">
        <v>2179485.4900000002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3027927.77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-3405112.04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43281</v>
      </c>
      <c r="C25" s="12"/>
      <c r="D25" s="12"/>
      <c r="E25" s="12"/>
      <c r="F25" s="17">
        <f>+F16+F19+F22</f>
        <v>1802301.2199999997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30" spans="1:6" x14ac:dyDescent="0.25">
      <c r="A30" s="3" t="s">
        <v>65</v>
      </c>
      <c r="B30" s="19">
        <f>+B2</f>
        <v>43281</v>
      </c>
      <c r="C30" s="4" t="s">
        <v>71</v>
      </c>
      <c r="D30" s="4"/>
      <c r="E30" s="4"/>
      <c r="F30" s="15">
        <v>2268718.62</v>
      </c>
    </row>
    <row r="31" spans="1:6" x14ac:dyDescent="0.25">
      <c r="A31" s="7"/>
      <c r="B31" s="20">
        <f>+B30</f>
        <v>43281</v>
      </c>
      <c r="C31" s="8" t="s">
        <v>72</v>
      </c>
      <c r="D31" s="8"/>
      <c r="E31" s="8"/>
      <c r="F31" s="16">
        <v>129296.17</v>
      </c>
    </row>
    <row r="32" spans="1:6" x14ac:dyDescent="0.25">
      <c r="A32" s="7" t="s">
        <v>74</v>
      </c>
      <c r="B32" s="8"/>
      <c r="C32" s="8"/>
      <c r="D32" s="8"/>
      <c r="E32" s="8"/>
      <c r="F32" s="16">
        <f>2917.89+2761.21</f>
        <v>5679.1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0</v>
      </c>
      <c r="B36" s="8" t="s">
        <v>23</v>
      </c>
      <c r="C36" s="8"/>
      <c r="D36" s="8"/>
      <c r="E36" s="8"/>
      <c r="F36" s="16">
        <v>-39984.089999999997</v>
      </c>
    </row>
    <row r="37" spans="1:6" x14ac:dyDescent="0.25">
      <c r="A37" s="7"/>
      <c r="B37" s="8" t="s">
        <v>24</v>
      </c>
      <c r="C37" s="8"/>
      <c r="D37" s="8"/>
      <c r="E37" s="8"/>
      <c r="F37" s="16">
        <v>-561408.43999999994</v>
      </c>
    </row>
    <row r="38" spans="1:6" x14ac:dyDescent="0.25">
      <c r="A38" s="7" t="s">
        <v>66</v>
      </c>
      <c r="B38" s="20">
        <f>+B2</f>
        <v>43281</v>
      </c>
      <c r="C38" s="8"/>
      <c r="D38" s="8"/>
      <c r="E38" s="8"/>
      <c r="F38" s="16">
        <f>SUM(F30:F37)</f>
        <v>1802301.3600000003</v>
      </c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11" t="s">
        <v>15</v>
      </c>
      <c r="B41" s="12"/>
      <c r="C41" s="12"/>
      <c r="D41" s="12"/>
      <c r="E41" s="12"/>
      <c r="F41" s="17">
        <f>+F12-F38</f>
        <v>-0.14000000059604645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2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2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sqref="A1:J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4.85546875" bestFit="1" customWidth="1"/>
  </cols>
  <sheetData>
    <row r="1" spans="1:6" ht="18.75" x14ac:dyDescent="0.3">
      <c r="A1" s="2" t="s">
        <v>62</v>
      </c>
      <c r="B1" s="18">
        <v>43312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1508371.08</v>
      </c>
    </row>
    <row r="4" spans="1:6" x14ac:dyDescent="0.25">
      <c r="A4" s="7" t="s">
        <v>2</v>
      </c>
      <c r="B4" s="8"/>
      <c r="C4" s="8"/>
      <c r="D4" s="8"/>
      <c r="E4" s="8"/>
      <c r="F4" s="9">
        <v>-91393.24</v>
      </c>
    </row>
    <row r="5" spans="1:6" x14ac:dyDescent="0.25">
      <c r="A5" s="7" t="s">
        <v>4</v>
      </c>
      <c r="B5" s="8"/>
      <c r="C5" s="8"/>
      <c r="D5" s="8"/>
      <c r="E5" s="8"/>
      <c r="F5" s="9">
        <v>18811.73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111045.43</v>
      </c>
    </row>
    <row r="8" spans="1:6" x14ac:dyDescent="0.25">
      <c r="A8" s="7" t="s">
        <v>6</v>
      </c>
      <c r="B8" s="8"/>
      <c r="C8" s="8"/>
      <c r="D8" s="8"/>
      <c r="E8" s="8"/>
      <c r="F8" s="9">
        <v>129515.8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21844.89</v>
      </c>
    </row>
    <row r="11" spans="1:6" x14ac:dyDescent="0.25">
      <c r="A11" s="11" t="s">
        <v>67</v>
      </c>
      <c r="B11" s="21">
        <f>+B1</f>
        <v>43312</v>
      </c>
      <c r="C11" s="12"/>
      <c r="D11" s="12"/>
      <c r="E11" s="12"/>
      <c r="F11" s="13">
        <f>SUM(F3:F10)</f>
        <v>1769420.69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43282</v>
      </c>
      <c r="C15" s="4"/>
      <c r="D15" s="4"/>
      <c r="E15" s="4"/>
      <c r="F15" s="15">
        <v>1802301.22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2061809.09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-2094689.62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43312</v>
      </c>
      <c r="C24" s="12"/>
      <c r="D24" s="12"/>
      <c r="E24" s="12"/>
      <c r="F24" s="17">
        <f>+F15+F18+F21</f>
        <v>1769420.69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43312</v>
      </c>
      <c r="C29" s="4" t="s">
        <v>71</v>
      </c>
      <c r="D29" s="4"/>
      <c r="E29" s="4"/>
      <c r="F29" s="15">
        <v>1750843.77</v>
      </c>
    </row>
    <row r="30" spans="1:6" x14ac:dyDescent="0.25">
      <c r="A30" s="7"/>
      <c r="B30" s="20">
        <f>+B29</f>
        <v>43312</v>
      </c>
      <c r="C30" s="8" t="s">
        <v>72</v>
      </c>
      <c r="D30" s="8"/>
      <c r="E30" s="8"/>
      <c r="F30" s="16">
        <v>129515.8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-13598.51</v>
      </c>
    </row>
    <row r="35" spans="1:6" x14ac:dyDescent="0.25">
      <c r="A35" s="7"/>
      <c r="B35" s="8" t="s">
        <v>24</v>
      </c>
      <c r="C35" s="8"/>
      <c r="D35" s="8"/>
      <c r="E35" s="8"/>
      <c r="F35" s="16">
        <v>-97340.24</v>
      </c>
    </row>
    <row r="36" spans="1:6" x14ac:dyDescent="0.25">
      <c r="A36" s="7" t="s">
        <v>66</v>
      </c>
      <c r="B36" s="20">
        <f>+B1</f>
        <v>43312</v>
      </c>
      <c r="C36" s="8"/>
      <c r="D36" s="8"/>
      <c r="E36" s="8"/>
      <c r="F36" s="16">
        <f>SUM(F29:F35)</f>
        <v>1769420.82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-0.13000000012107193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sqref="A1:G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85546875" bestFit="1" customWidth="1"/>
  </cols>
  <sheetData>
    <row r="1" spans="1:6" ht="18.75" x14ac:dyDescent="0.3">
      <c r="A1" s="2" t="s">
        <v>62</v>
      </c>
      <c r="B1" s="18">
        <v>43343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1486136.56</v>
      </c>
    </row>
    <row r="4" spans="1:6" x14ac:dyDescent="0.25">
      <c r="A4" s="7" t="s">
        <v>2</v>
      </c>
      <c r="B4" s="8"/>
      <c r="C4" s="8"/>
      <c r="D4" s="8"/>
      <c r="E4" s="8"/>
      <c r="F4" s="9">
        <v>-98887.67</v>
      </c>
    </row>
    <row r="5" spans="1:6" x14ac:dyDescent="0.25">
      <c r="A5" s="7" t="s">
        <v>4</v>
      </c>
      <c r="B5" s="8"/>
      <c r="C5" s="8"/>
      <c r="D5" s="8"/>
      <c r="E5" s="8"/>
      <c r="F5" s="9">
        <v>17812.77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-190813.3</v>
      </c>
    </row>
    <row r="8" spans="1:6" x14ac:dyDescent="0.25">
      <c r="A8" s="7" t="s">
        <v>6</v>
      </c>
      <c r="B8" s="8"/>
      <c r="C8" s="8"/>
      <c r="D8" s="8"/>
      <c r="E8" s="8"/>
      <c r="F8" s="9">
        <v>120268.8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-9577.06</v>
      </c>
    </row>
    <row r="11" spans="1:6" x14ac:dyDescent="0.25">
      <c r="A11" s="11" t="s">
        <v>67</v>
      </c>
      <c r="B11" s="21">
        <f>+B1</f>
        <v>43343</v>
      </c>
      <c r="C11" s="12"/>
      <c r="D11" s="12"/>
      <c r="E11" s="12"/>
      <c r="F11" s="13">
        <f>SUM(F3:F10)</f>
        <v>1396165.1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43313</v>
      </c>
      <c r="C15" s="4"/>
      <c r="D15" s="4"/>
      <c r="E15" s="4"/>
      <c r="F15" s="15">
        <v>1769420.69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2153360.29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-2526615.88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43343</v>
      </c>
      <c r="C24" s="12"/>
      <c r="D24" s="12"/>
      <c r="E24" s="12"/>
      <c r="F24" s="17">
        <f>+F15+F18+F21</f>
        <v>1396165.1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43343</v>
      </c>
      <c r="C29" s="4" t="s">
        <v>71</v>
      </c>
      <c r="D29" s="4"/>
      <c r="E29" s="4"/>
      <c r="F29" s="15">
        <v>1532894.26</v>
      </c>
    </row>
    <row r="30" spans="1:6" x14ac:dyDescent="0.25">
      <c r="A30" s="7"/>
      <c r="B30" s="20">
        <f>+B29</f>
        <v>43343</v>
      </c>
      <c r="C30" s="8" t="s">
        <v>72</v>
      </c>
      <c r="D30" s="8"/>
      <c r="E30" s="8"/>
      <c r="F30" s="16">
        <v>129735.8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-37120.07</v>
      </c>
    </row>
    <row r="35" spans="1:6" x14ac:dyDescent="0.25">
      <c r="A35" s="7"/>
      <c r="B35" s="8" t="s">
        <v>24</v>
      </c>
      <c r="C35" s="8"/>
      <c r="D35" s="8"/>
      <c r="E35" s="8"/>
      <c r="F35" s="16">
        <v>-229689.15</v>
      </c>
    </row>
    <row r="36" spans="1:6" x14ac:dyDescent="0.25">
      <c r="A36" s="7" t="s">
        <v>75</v>
      </c>
      <c r="B36" s="8"/>
      <c r="C36" s="8"/>
      <c r="D36" s="8"/>
      <c r="E36" s="8"/>
      <c r="F36" s="16">
        <v>344.39</v>
      </c>
    </row>
    <row r="37" spans="1:6" x14ac:dyDescent="0.25">
      <c r="A37" s="7" t="s">
        <v>66</v>
      </c>
      <c r="B37" s="20">
        <f>+B1</f>
        <v>43343</v>
      </c>
      <c r="C37" s="8"/>
      <c r="D37" s="8"/>
      <c r="E37" s="8"/>
      <c r="F37" s="16">
        <f>SUM(F29:F36)</f>
        <v>1396165.23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43373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1487223.93</v>
      </c>
    </row>
    <row r="4" spans="1:6" x14ac:dyDescent="0.25">
      <c r="A4" s="7" t="s">
        <v>2</v>
      </c>
      <c r="B4" s="8"/>
      <c r="C4" s="8"/>
      <c r="D4" s="8"/>
      <c r="E4" s="8"/>
      <c r="F4" s="9">
        <v>4242.32</v>
      </c>
    </row>
    <row r="5" spans="1:6" x14ac:dyDescent="0.25">
      <c r="A5" s="7" t="s">
        <v>4</v>
      </c>
      <c r="B5" s="8"/>
      <c r="C5" s="8"/>
      <c r="D5" s="8"/>
      <c r="E5" s="8"/>
      <c r="F5" s="9">
        <v>18833.93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-273438.05</v>
      </c>
    </row>
    <row r="8" spans="1:6" x14ac:dyDescent="0.25">
      <c r="A8" s="7" t="s">
        <v>6</v>
      </c>
      <c r="B8" s="8"/>
      <c r="C8" s="8"/>
      <c r="D8" s="8"/>
      <c r="E8" s="8"/>
      <c r="F8" s="9">
        <v>120471.35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-26533.13</v>
      </c>
    </row>
    <row r="11" spans="1:6" x14ac:dyDescent="0.25">
      <c r="A11" s="11" t="s">
        <v>67</v>
      </c>
      <c r="B11" s="21">
        <f>+B1</f>
        <v>43373</v>
      </c>
      <c r="C11" s="12"/>
      <c r="D11" s="12"/>
      <c r="E11" s="12"/>
      <c r="F11" s="13">
        <f>SUM(F3:F10)</f>
        <v>1402025.35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43344</v>
      </c>
      <c r="C15" s="4"/>
      <c r="D15" s="4"/>
      <c r="E15" s="4"/>
      <c r="F15" s="15">
        <v>1396165.1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2081844.87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-2075984.62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43373</v>
      </c>
      <c r="C24" s="12"/>
      <c r="D24" s="12"/>
      <c r="E24" s="12"/>
      <c r="F24" s="17">
        <f>+F15+F18+F21</f>
        <v>1402025.35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43373</v>
      </c>
      <c r="C29" s="4" t="s">
        <v>71</v>
      </c>
      <c r="D29" s="4"/>
      <c r="E29" s="4"/>
      <c r="F29" s="15">
        <v>1556357.51</v>
      </c>
    </row>
    <row r="30" spans="1:6" x14ac:dyDescent="0.25">
      <c r="A30" s="7"/>
      <c r="B30" s="20">
        <f>+B29</f>
        <v>43373</v>
      </c>
      <c r="C30" s="8" t="s">
        <v>72</v>
      </c>
      <c r="D30" s="8"/>
      <c r="E30" s="8"/>
      <c r="F30" s="16">
        <v>120471.35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-15421.59</v>
      </c>
    </row>
    <row r="35" spans="1:6" x14ac:dyDescent="0.25">
      <c r="A35" s="7"/>
      <c r="B35" s="8" t="s">
        <v>24</v>
      </c>
      <c r="C35" s="8"/>
      <c r="D35" s="8"/>
      <c r="E35" s="8"/>
      <c r="F35" s="16">
        <v>-259381.71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43373</v>
      </c>
      <c r="C37" s="8"/>
      <c r="D37" s="8"/>
      <c r="E37" s="8"/>
      <c r="F37" s="16">
        <f>SUM(F29:F36)</f>
        <v>1402025.56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-0.2099999999627471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43404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1391799.59</v>
      </c>
    </row>
    <row r="4" spans="1:6" x14ac:dyDescent="0.25">
      <c r="A4" s="7" t="s">
        <v>2</v>
      </c>
      <c r="B4" s="8"/>
      <c r="C4" s="8"/>
      <c r="D4" s="8"/>
      <c r="E4" s="8"/>
      <c r="F4" s="9">
        <v>-63142.18</v>
      </c>
    </row>
    <row r="5" spans="1:6" x14ac:dyDescent="0.25">
      <c r="A5" s="7" t="s">
        <v>4</v>
      </c>
      <c r="B5" s="8"/>
      <c r="C5" s="8"/>
      <c r="D5" s="8"/>
      <c r="E5" s="8"/>
      <c r="F5" s="9">
        <v>20549.43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-345103.63</v>
      </c>
    </row>
    <row r="8" spans="1:6" x14ac:dyDescent="0.25">
      <c r="A8" s="7" t="s">
        <v>6</v>
      </c>
      <c r="B8" s="8"/>
      <c r="C8" s="8"/>
      <c r="D8" s="8"/>
      <c r="E8" s="8"/>
      <c r="F8" s="9">
        <v>80858.63</v>
      </c>
    </row>
    <row r="9" spans="1:6" x14ac:dyDescent="0.25">
      <c r="A9" s="7" t="s">
        <v>7</v>
      </c>
      <c r="B9" s="8"/>
      <c r="C9" s="8"/>
      <c r="D9" s="8"/>
      <c r="E9" s="8"/>
      <c r="F9" s="9"/>
    </row>
    <row r="10" spans="1:6" x14ac:dyDescent="0.25">
      <c r="A10" s="7" t="s">
        <v>8</v>
      </c>
      <c r="B10" s="8"/>
      <c r="C10" s="8"/>
      <c r="D10" s="8"/>
      <c r="E10" s="8"/>
      <c r="F10" s="9">
        <v>-10149.57</v>
      </c>
    </row>
    <row r="11" spans="1:6" x14ac:dyDescent="0.25">
      <c r="A11" s="11" t="s">
        <v>67</v>
      </c>
      <c r="B11" s="21">
        <f>+B1</f>
        <v>43404</v>
      </c>
      <c r="C11" s="12"/>
      <c r="D11" s="12"/>
      <c r="E11" s="12"/>
      <c r="F11" s="13">
        <f>SUM(F3:F10)</f>
        <v>1146037.2699999998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43374</v>
      </c>
      <c r="C15" s="4"/>
      <c r="D15" s="4"/>
      <c r="E15" s="4"/>
      <c r="F15" s="15">
        <v>1402025.35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1974449.2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-2230437.2799999998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43404</v>
      </c>
      <c r="C24" s="12"/>
      <c r="D24" s="12"/>
      <c r="E24" s="12"/>
      <c r="F24" s="17">
        <f>+F15+F18+F21</f>
        <v>1146037.27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43404</v>
      </c>
      <c r="C29" s="4" t="s">
        <v>71</v>
      </c>
      <c r="D29" s="4"/>
      <c r="E29" s="4"/>
      <c r="F29" s="15">
        <v>1313791.8500000001</v>
      </c>
    </row>
    <row r="30" spans="1:6" x14ac:dyDescent="0.25">
      <c r="A30" s="7"/>
      <c r="B30" s="20">
        <f>+B29</f>
        <v>43404</v>
      </c>
      <c r="C30" s="8" t="s">
        <v>72</v>
      </c>
      <c r="D30" s="8"/>
      <c r="E30" s="8"/>
      <c r="F30" s="16">
        <v>80858.83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-53911.02</v>
      </c>
    </row>
    <row r="35" spans="1:6" x14ac:dyDescent="0.25">
      <c r="A35" s="7"/>
      <c r="B35" s="8" t="s">
        <v>24</v>
      </c>
      <c r="C35" s="8"/>
      <c r="D35" s="8"/>
      <c r="E35" s="8"/>
      <c r="F35" s="16">
        <v>-194701.98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43404</v>
      </c>
      <c r="C37" s="8"/>
      <c r="D37" s="8"/>
      <c r="E37" s="8"/>
      <c r="F37" s="16">
        <f>SUM(F29:F36)</f>
        <v>1146037.6800000002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-0.41000000038184226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4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43434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2754924.41</v>
      </c>
    </row>
    <row r="4" spans="1:6" x14ac:dyDescent="0.25">
      <c r="A4" s="7" t="s">
        <v>2</v>
      </c>
      <c r="B4" s="8"/>
      <c r="C4" s="8"/>
      <c r="D4" s="8"/>
      <c r="E4" s="8"/>
      <c r="F4" s="9">
        <v>-129636.07</v>
      </c>
    </row>
    <row r="5" spans="1:6" x14ac:dyDescent="0.25">
      <c r="A5" s="7" t="s">
        <v>4</v>
      </c>
      <c r="B5" s="8"/>
      <c r="C5" s="8"/>
      <c r="D5" s="8"/>
      <c r="E5" s="8"/>
      <c r="F5" s="9">
        <v>18047.38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81008.36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18382.38</v>
      </c>
    </row>
    <row r="11" spans="1:6" x14ac:dyDescent="0.25">
      <c r="A11" s="11" t="s">
        <v>67</v>
      </c>
      <c r="B11" s="21">
        <f>+B1</f>
        <v>43434</v>
      </c>
      <c r="C11" s="12"/>
      <c r="D11" s="12"/>
      <c r="E11" s="12"/>
      <c r="F11" s="13">
        <f>SUM(F3:F10)</f>
        <v>3336877.3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43405</v>
      </c>
      <c r="C15" s="4"/>
      <c r="D15" s="4"/>
      <c r="E15" s="4"/>
      <c r="F15" s="15">
        <v>1146037.27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4476683.83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-2285844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43434</v>
      </c>
      <c r="C24" s="12"/>
      <c r="D24" s="12"/>
      <c r="E24" s="12"/>
      <c r="F24" s="17">
        <f>+F15+F18+F21</f>
        <v>3336877.0999999996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43434</v>
      </c>
      <c r="C29" s="4" t="s">
        <v>71</v>
      </c>
      <c r="D29" s="4"/>
      <c r="E29" s="4"/>
      <c r="F29" s="15">
        <v>3506548.16</v>
      </c>
    </row>
    <row r="30" spans="1:6" x14ac:dyDescent="0.25">
      <c r="A30" s="7"/>
      <c r="B30" s="20">
        <f>+B29</f>
        <v>43434</v>
      </c>
      <c r="C30" s="8" t="s">
        <v>72</v>
      </c>
      <c r="D30" s="8"/>
      <c r="E30" s="8"/>
      <c r="F30" s="16">
        <v>81008.36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76</v>
      </c>
      <c r="B33" s="8"/>
      <c r="C33" s="8"/>
      <c r="D33" s="8"/>
      <c r="E33" s="8"/>
      <c r="F33" s="16">
        <v>-450</v>
      </c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-54027.21</v>
      </c>
    </row>
    <row r="35" spans="1:6" x14ac:dyDescent="0.25">
      <c r="A35" s="7"/>
      <c r="B35" s="8" t="s">
        <v>24</v>
      </c>
      <c r="C35" s="8"/>
      <c r="D35" s="8"/>
      <c r="E35" s="8"/>
      <c r="F35" s="16">
        <v>-196202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43434</v>
      </c>
      <c r="C37" s="8"/>
      <c r="D37" s="8"/>
      <c r="E37" s="8"/>
      <c r="F37" s="16">
        <f>SUM(F29:F36)</f>
        <v>3336877.31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-1.0000000242143869E-2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F24" sqref="F24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43465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2755119.31</v>
      </c>
    </row>
    <row r="4" spans="1:6" x14ac:dyDescent="0.25">
      <c r="A4" s="7" t="s">
        <v>2</v>
      </c>
      <c r="B4" s="8"/>
      <c r="C4" s="8"/>
      <c r="D4" s="8"/>
      <c r="E4" s="8"/>
      <c r="F4" s="9">
        <v>-105715.81</v>
      </c>
    </row>
    <row r="5" spans="1:6" x14ac:dyDescent="0.25">
      <c r="A5" s="7" t="s">
        <v>4</v>
      </c>
      <c r="B5" s="8"/>
      <c r="C5" s="8"/>
      <c r="D5" s="8"/>
      <c r="E5" s="8"/>
      <c r="F5" s="9">
        <v>17650.34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81169.820000000007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35226.120000000003</v>
      </c>
    </row>
    <row r="11" spans="1:6" x14ac:dyDescent="0.25">
      <c r="A11" s="11" t="s">
        <v>67</v>
      </c>
      <c r="B11" s="21">
        <f>+B1</f>
        <v>43465</v>
      </c>
      <c r="C11" s="12"/>
      <c r="D11" s="12"/>
      <c r="E11" s="12"/>
      <c r="F11" s="13">
        <f>SUM(F3:F10)</f>
        <v>3377600.6199999996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43435</v>
      </c>
      <c r="C15" s="4"/>
      <c r="D15" s="4"/>
      <c r="E15" s="4"/>
      <c r="F15" s="15">
        <v>3336877.1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1964130.84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-1823407.32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43465</v>
      </c>
      <c r="C24" s="12"/>
      <c r="D24" s="12"/>
      <c r="E24" s="12"/>
      <c r="F24" s="17">
        <f>+F15+F18+F21</f>
        <v>3477600.62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43465</v>
      </c>
      <c r="C29" s="4" t="s">
        <v>71</v>
      </c>
      <c r="D29" s="4"/>
      <c r="E29" s="4"/>
      <c r="F29" s="15">
        <v>3569359.9</v>
      </c>
    </row>
    <row r="30" spans="1:6" x14ac:dyDescent="0.25">
      <c r="A30" s="7"/>
      <c r="B30" s="20">
        <f>+B29</f>
        <v>43465</v>
      </c>
      <c r="C30" s="8" t="s">
        <v>72</v>
      </c>
      <c r="D30" s="8"/>
      <c r="E30" s="8"/>
      <c r="F30" s="16">
        <v>81169.820000000007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-26883.21</v>
      </c>
    </row>
    <row r="34" spans="1:6" x14ac:dyDescent="0.25">
      <c r="A34" s="7"/>
      <c r="B34" s="8" t="s">
        <v>24</v>
      </c>
      <c r="C34" s="8"/>
      <c r="D34" s="8"/>
      <c r="E34" s="8"/>
      <c r="F34" s="16">
        <v>-246045.68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43465</v>
      </c>
      <c r="C36" s="8"/>
      <c r="D36" s="8"/>
      <c r="E36" s="8"/>
      <c r="F36" s="16">
        <f>SUM(F29:F35)</f>
        <v>3377600.8299999996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43496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2587903.85</v>
      </c>
    </row>
    <row r="4" spans="1:6" x14ac:dyDescent="0.25">
      <c r="A4" s="7" t="s">
        <v>2</v>
      </c>
      <c r="B4" s="8"/>
      <c r="C4" s="8"/>
      <c r="D4" s="8"/>
      <c r="E4" s="8"/>
      <c r="F4" s="9">
        <v>-20890.849999999999</v>
      </c>
    </row>
    <row r="5" spans="1:6" x14ac:dyDescent="0.25">
      <c r="A5" s="7" t="s">
        <v>4</v>
      </c>
      <c r="B5" s="8"/>
      <c r="C5" s="8"/>
      <c r="D5" s="8"/>
      <c r="E5" s="8"/>
      <c r="F5" s="9">
        <v>17780.34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496881.69</v>
      </c>
    </row>
    <row r="8" spans="1:6" x14ac:dyDescent="0.25">
      <c r="A8" s="7" t="s">
        <v>6</v>
      </c>
      <c r="B8" s="8"/>
      <c r="C8" s="8"/>
      <c r="D8" s="8"/>
      <c r="E8" s="8"/>
      <c r="F8" s="9">
        <v>121208.36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36870.22</v>
      </c>
    </row>
    <row r="11" spans="1:6" x14ac:dyDescent="0.25">
      <c r="A11" s="11" t="s">
        <v>67</v>
      </c>
      <c r="B11" s="21">
        <f>+B1</f>
        <v>43496</v>
      </c>
      <c r="C11" s="12"/>
      <c r="D11" s="12"/>
      <c r="E11" s="12"/>
      <c r="F11" s="13">
        <f>SUM(F3:F10)</f>
        <v>3310978.61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43466</v>
      </c>
      <c r="C15" s="4"/>
      <c r="D15" s="4"/>
      <c r="E15" s="4"/>
      <c r="F15" s="15">
        <v>3377600.62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2271578.02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-2338200.0299999998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43496</v>
      </c>
      <c r="C24" s="12"/>
      <c r="D24" s="12"/>
      <c r="E24" s="12"/>
      <c r="F24" s="17">
        <f>+F15+F18+F21</f>
        <v>3310978.6100000008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43496</v>
      </c>
      <c r="C29" s="4" t="s">
        <v>71</v>
      </c>
      <c r="D29" s="4"/>
      <c r="E29" s="4"/>
      <c r="F29" s="15">
        <v>3477545.51</v>
      </c>
    </row>
    <row r="30" spans="1:6" x14ac:dyDescent="0.25">
      <c r="A30" s="7"/>
      <c r="B30" s="20">
        <f>+B29</f>
        <v>43496</v>
      </c>
      <c r="C30" s="8" t="s">
        <v>72</v>
      </c>
      <c r="D30" s="8"/>
      <c r="E30" s="8"/>
      <c r="F30" s="16">
        <v>121208.36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-8705.9699999999993</v>
      </c>
    </row>
    <row r="34" spans="1:6" x14ac:dyDescent="0.25">
      <c r="A34" s="7"/>
      <c r="B34" s="8" t="s">
        <v>24</v>
      </c>
      <c r="C34" s="8"/>
      <c r="D34" s="8"/>
      <c r="E34" s="8"/>
      <c r="F34" s="16">
        <v>-279069.08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43496</v>
      </c>
      <c r="C36" s="8"/>
      <c r="D36" s="8"/>
      <c r="E36" s="8"/>
      <c r="F36" s="16">
        <f>SUM(F29:F35)</f>
        <v>3310978.8199999994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-0.20999999949708581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43524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2524585.42</v>
      </c>
    </row>
    <row r="4" spans="1:6" x14ac:dyDescent="0.25">
      <c r="A4" s="7" t="s">
        <v>2</v>
      </c>
      <c r="B4" s="8"/>
      <c r="C4" s="8"/>
      <c r="D4" s="8"/>
      <c r="E4" s="8"/>
      <c r="F4" s="9">
        <v>-18170.75</v>
      </c>
    </row>
    <row r="5" spans="1:6" x14ac:dyDescent="0.25">
      <c r="A5" s="7" t="s">
        <v>4</v>
      </c>
      <c r="B5" s="8"/>
      <c r="C5" s="8"/>
      <c r="D5" s="8"/>
      <c r="E5" s="8"/>
      <c r="F5" s="9">
        <v>17690.349999999999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478536.69</v>
      </c>
    </row>
    <row r="8" spans="1:6" x14ac:dyDescent="0.25">
      <c r="A8" s="7" t="s">
        <v>6</v>
      </c>
      <c r="B8" s="8"/>
      <c r="C8" s="8"/>
      <c r="D8" s="8"/>
      <c r="E8" s="8"/>
      <c r="F8" s="9">
        <v>121440.81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39775.370000000003</v>
      </c>
    </row>
    <row r="11" spans="1:6" x14ac:dyDescent="0.25">
      <c r="A11" s="11" t="s">
        <v>67</v>
      </c>
      <c r="B11" s="21">
        <f>+B1</f>
        <v>43524</v>
      </c>
      <c r="C11" s="12"/>
      <c r="D11" s="12"/>
      <c r="E11" s="12"/>
      <c r="F11" s="13">
        <f>SUM(F3:F10)</f>
        <v>3235082.89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43497</v>
      </c>
      <c r="C15" s="4"/>
      <c r="D15" s="4"/>
      <c r="E15" s="4"/>
      <c r="F15" s="15">
        <v>3310978.61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1828713.42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-1904609.14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43524</v>
      </c>
      <c r="C24" s="12"/>
      <c r="D24" s="12"/>
      <c r="E24" s="12"/>
      <c r="F24" s="17">
        <f>+F15+F18+F21</f>
        <v>3235082.8899999997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43524</v>
      </c>
      <c r="C29" s="4" t="s">
        <v>71</v>
      </c>
      <c r="D29" s="4"/>
      <c r="E29" s="4"/>
      <c r="F29" s="15">
        <v>3365603.52</v>
      </c>
    </row>
    <row r="30" spans="1:6" x14ac:dyDescent="0.25">
      <c r="A30" s="7"/>
      <c r="B30" s="20">
        <f>+B29</f>
        <v>43524</v>
      </c>
      <c r="C30" s="8" t="s">
        <v>72</v>
      </c>
      <c r="D30" s="8"/>
      <c r="E30" s="8"/>
      <c r="F30" s="16">
        <v>121440.81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-20479.009999999998</v>
      </c>
    </row>
    <row r="34" spans="1:6" x14ac:dyDescent="0.25">
      <c r="A34" s="7"/>
      <c r="B34" s="8" t="s">
        <v>24</v>
      </c>
      <c r="C34" s="8"/>
      <c r="D34" s="8"/>
      <c r="E34" s="8"/>
      <c r="F34" s="16">
        <v>-231482.22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43524</v>
      </c>
      <c r="C36" s="8"/>
      <c r="D36" s="8"/>
      <c r="E36" s="8"/>
      <c r="F36" s="16">
        <f>SUM(F29:F35)</f>
        <v>3235083.1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E13" sqref="E13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  <col min="8" max="8" width="11" bestFit="1" customWidth="1"/>
  </cols>
  <sheetData>
    <row r="1" spans="1:8" ht="18.75" x14ac:dyDescent="0.3">
      <c r="A1" s="2" t="s">
        <v>62</v>
      </c>
      <c r="B1" s="18">
        <v>43555</v>
      </c>
      <c r="F1" s="1"/>
    </row>
    <row r="2" spans="1:8" x14ac:dyDescent="0.25">
      <c r="F2" s="1"/>
    </row>
    <row r="3" spans="1:8" x14ac:dyDescent="0.25">
      <c r="A3" s="3" t="s">
        <v>1</v>
      </c>
      <c r="B3" s="4"/>
      <c r="C3" s="4"/>
      <c r="D3" s="4"/>
      <c r="E3" s="4"/>
      <c r="F3" s="5">
        <v>2308932.1</v>
      </c>
    </row>
    <row r="4" spans="1:8" x14ac:dyDescent="0.25">
      <c r="A4" s="7" t="s">
        <v>2</v>
      </c>
      <c r="B4" s="8"/>
      <c r="C4" s="8"/>
      <c r="D4" s="8"/>
      <c r="E4" s="8"/>
      <c r="F4" s="9">
        <v>54182.27</v>
      </c>
    </row>
    <row r="5" spans="1:8" x14ac:dyDescent="0.25">
      <c r="A5" s="7" t="s">
        <v>4</v>
      </c>
      <c r="B5" s="8"/>
      <c r="C5" s="8"/>
      <c r="D5" s="8"/>
      <c r="E5" s="8"/>
      <c r="F5" s="9">
        <v>17942.29</v>
      </c>
    </row>
    <row r="6" spans="1:8" x14ac:dyDescent="0.25">
      <c r="A6" s="7" t="s">
        <v>3</v>
      </c>
      <c r="B6" s="8"/>
      <c r="C6" s="8"/>
      <c r="D6" s="8"/>
      <c r="E6" s="8"/>
      <c r="F6" s="9">
        <v>71225</v>
      </c>
    </row>
    <row r="7" spans="1:8" x14ac:dyDescent="0.25">
      <c r="A7" s="7" t="s">
        <v>5</v>
      </c>
      <c r="B7" s="8"/>
      <c r="C7" s="8"/>
      <c r="D7" s="8"/>
      <c r="E7" s="8"/>
      <c r="F7" s="9">
        <v>478536.69</v>
      </c>
    </row>
    <row r="8" spans="1:8" x14ac:dyDescent="0.25">
      <c r="A8" s="7" t="s">
        <v>6</v>
      </c>
      <c r="B8" s="8"/>
      <c r="C8" s="8"/>
      <c r="D8" s="8"/>
      <c r="E8" s="8"/>
      <c r="F8" s="9">
        <v>121698.66</v>
      </c>
    </row>
    <row r="9" spans="1:8" x14ac:dyDescent="0.25">
      <c r="A9" s="7" t="s">
        <v>7</v>
      </c>
      <c r="B9" s="8"/>
      <c r="C9" s="8"/>
      <c r="D9" s="8"/>
      <c r="E9" s="8"/>
      <c r="F9" s="9">
        <v>0</v>
      </c>
    </row>
    <row r="10" spans="1:8" x14ac:dyDescent="0.25">
      <c r="A10" s="7" t="s">
        <v>8</v>
      </c>
      <c r="B10" s="8"/>
      <c r="C10" s="8"/>
      <c r="D10" s="8"/>
      <c r="E10" s="8"/>
      <c r="F10" s="9">
        <v>53912.1</v>
      </c>
    </row>
    <row r="11" spans="1:8" x14ac:dyDescent="0.25">
      <c r="A11" s="11" t="s">
        <v>67</v>
      </c>
      <c r="B11" s="21">
        <f>+B1</f>
        <v>43555</v>
      </c>
      <c r="C11" s="12"/>
      <c r="D11" s="12"/>
      <c r="E11" s="12"/>
      <c r="F11" s="13">
        <f>SUM(F3:F10)</f>
        <v>3106429.1100000003</v>
      </c>
      <c r="H11">
        <f>3098586.8-121698.66</f>
        <v>2976888.1399999997</v>
      </c>
    </row>
    <row r="12" spans="1:8" x14ac:dyDescent="0.25">
      <c r="F12" s="1"/>
    </row>
    <row r="13" spans="1:8" ht="18.75" x14ac:dyDescent="0.3">
      <c r="A13" s="2" t="s">
        <v>77</v>
      </c>
      <c r="F13" s="1"/>
    </row>
    <row r="14" spans="1:8" x14ac:dyDescent="0.25">
      <c r="F14" s="1"/>
    </row>
    <row r="15" spans="1:8" x14ac:dyDescent="0.25">
      <c r="A15" s="3" t="s">
        <v>68</v>
      </c>
      <c r="B15" s="19">
        <v>43525</v>
      </c>
      <c r="C15" s="4"/>
      <c r="D15" s="4"/>
      <c r="E15" s="4"/>
      <c r="F15" s="15">
        <v>3235082.89</v>
      </c>
    </row>
    <row r="16" spans="1:8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1779684.57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-1908338.35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43555</v>
      </c>
      <c r="C24" s="12"/>
      <c r="D24" s="12"/>
      <c r="E24" s="12"/>
      <c r="F24" s="17">
        <f>+F15+F18+F21</f>
        <v>3106429.11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43555</v>
      </c>
      <c r="C29" s="4" t="s">
        <v>71</v>
      </c>
      <c r="D29" s="4"/>
      <c r="E29" s="4"/>
      <c r="F29" s="15">
        <v>3301718.33</v>
      </c>
    </row>
    <row r="30" spans="1:6" x14ac:dyDescent="0.25">
      <c r="A30" s="7"/>
      <c r="B30" s="20">
        <f>+B29</f>
        <v>43555</v>
      </c>
      <c r="C30" s="8" t="s">
        <v>72</v>
      </c>
      <c r="D30" s="8"/>
      <c r="E30" s="8"/>
      <c r="F30" s="16">
        <v>121698.66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 t="s">
        <v>78</v>
      </c>
      <c r="B32" s="8"/>
      <c r="C32" s="8"/>
      <c r="D32" s="8"/>
      <c r="E32" s="8"/>
      <c r="F32" s="16">
        <v>187.5</v>
      </c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-24677.85</v>
      </c>
    </row>
    <row r="34" spans="1:6" x14ac:dyDescent="0.25">
      <c r="A34" s="7"/>
      <c r="B34" s="8" t="s">
        <v>24</v>
      </c>
      <c r="C34" s="8"/>
      <c r="D34" s="8"/>
      <c r="E34" s="8"/>
      <c r="F34" s="16">
        <v>-292497.71999999997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43555</v>
      </c>
      <c r="C36" s="8"/>
      <c r="D36" s="8"/>
      <c r="E36" s="8"/>
      <c r="F36" s="16">
        <f>SUM(F29:F35)</f>
        <v>3106428.92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0.19000000040978193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32" sqref="E32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43585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2499678</v>
      </c>
    </row>
    <row r="4" spans="1:5" x14ac:dyDescent="0.25">
      <c r="A4" s="7" t="s">
        <v>2</v>
      </c>
      <c r="B4" s="8"/>
      <c r="C4" s="8"/>
      <c r="D4" s="8"/>
      <c r="E4" s="9">
        <v>-8137.38</v>
      </c>
    </row>
    <row r="5" spans="1:5" x14ac:dyDescent="0.25">
      <c r="A5" s="7" t="s">
        <v>4</v>
      </c>
      <c r="B5" s="8"/>
      <c r="C5" s="8"/>
      <c r="D5" s="8"/>
      <c r="E5" s="9">
        <v>23160.15</v>
      </c>
    </row>
    <row r="6" spans="1:5" x14ac:dyDescent="0.25">
      <c r="A6" s="7" t="s">
        <v>3</v>
      </c>
      <c r="B6" s="8"/>
      <c r="C6" s="8"/>
      <c r="D6" s="8"/>
      <c r="E6" s="9">
        <v>71225</v>
      </c>
    </row>
    <row r="7" spans="1:5" x14ac:dyDescent="0.25">
      <c r="A7" s="7" t="s">
        <v>5</v>
      </c>
      <c r="B7" s="8"/>
      <c r="C7" s="8"/>
      <c r="D7" s="8"/>
      <c r="E7" s="9">
        <v>-238402.64</v>
      </c>
    </row>
    <row r="8" spans="1:5" x14ac:dyDescent="0.25">
      <c r="A8" s="7" t="s">
        <v>6</v>
      </c>
      <c r="B8" s="8"/>
      <c r="C8" s="8"/>
      <c r="D8" s="8"/>
      <c r="E8" s="9">
        <v>83389.39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77745.490000000005</v>
      </c>
    </row>
    <row r="11" spans="1:5" x14ac:dyDescent="0.25">
      <c r="A11" s="11" t="s">
        <v>67</v>
      </c>
      <c r="B11" s="21">
        <f>+B1</f>
        <v>43585</v>
      </c>
      <c r="C11" s="12"/>
      <c r="D11" s="12"/>
      <c r="E11" s="13">
        <f>SUM(E3:E10)</f>
        <v>2508658.0100000002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43556</v>
      </c>
      <c r="C15" s="4"/>
      <c r="D15" s="4"/>
      <c r="E15" s="15">
        <v>3106429.11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3335177.17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-3932948.27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43585</v>
      </c>
      <c r="C24" s="12"/>
      <c r="D24" s="12"/>
      <c r="E24" s="17">
        <f>+E15+E18+E21</f>
        <v>2508658.0099999993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43585</v>
      </c>
      <c r="C29" s="4" t="s">
        <v>71</v>
      </c>
      <c r="D29" s="4"/>
      <c r="E29" s="15">
        <v>2569371.83</v>
      </c>
    </row>
    <row r="30" spans="1:5" x14ac:dyDescent="0.25">
      <c r="A30" s="7"/>
      <c r="B30" s="20">
        <f>+B29</f>
        <v>43585</v>
      </c>
      <c r="C30" s="8" t="s">
        <v>72</v>
      </c>
      <c r="D30" s="8"/>
      <c r="E30" s="16">
        <v>121948.73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78</v>
      </c>
      <c r="B32" s="8"/>
      <c r="C32" s="8"/>
      <c r="D32" s="8"/>
      <c r="E32" s="16">
        <v>187.5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-36206.269999999997</v>
      </c>
    </row>
    <row r="34" spans="1:5" x14ac:dyDescent="0.25">
      <c r="A34" s="7"/>
      <c r="B34" s="8" t="s">
        <v>24</v>
      </c>
      <c r="C34" s="8"/>
      <c r="D34" s="8"/>
      <c r="E34" s="16">
        <v>-146643.72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43585</v>
      </c>
      <c r="C36" s="8"/>
      <c r="D36" s="8"/>
      <c r="E36" s="16">
        <f>SUM(E29:E35)</f>
        <v>2508658.0699999998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-5.9999999590218067E-2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2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2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2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6"/>
    </row>
    <row r="43" spans="1:8" x14ac:dyDescent="0.2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E33" sqref="E33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43616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2190220.84</v>
      </c>
    </row>
    <row r="4" spans="1:5" x14ac:dyDescent="0.25">
      <c r="A4" s="7" t="s">
        <v>2</v>
      </c>
      <c r="B4" s="8"/>
      <c r="C4" s="8"/>
      <c r="D4" s="8"/>
      <c r="E4" s="9">
        <v>142665.20000000001</v>
      </c>
    </row>
    <row r="5" spans="1:5" x14ac:dyDescent="0.25">
      <c r="A5" s="7" t="s">
        <v>4</v>
      </c>
      <c r="B5" s="8"/>
      <c r="C5" s="8"/>
      <c r="D5" s="8"/>
      <c r="E5" s="9">
        <v>17423.36</v>
      </c>
    </row>
    <row r="6" spans="1:5" x14ac:dyDescent="0.25">
      <c r="A6" s="7" t="s">
        <v>3</v>
      </c>
      <c r="B6" s="8"/>
      <c r="C6" s="8"/>
      <c r="D6" s="8"/>
      <c r="E6" s="9">
        <v>141000</v>
      </c>
    </row>
    <row r="7" spans="1:5" x14ac:dyDescent="0.25">
      <c r="A7" s="7" t="s">
        <v>5</v>
      </c>
      <c r="B7" s="8"/>
      <c r="C7" s="8"/>
      <c r="D7" s="8"/>
      <c r="E7" s="9">
        <v>-276969.65000000002</v>
      </c>
    </row>
    <row r="8" spans="1:5" x14ac:dyDescent="0.25">
      <c r="A8" s="7" t="s">
        <v>6</v>
      </c>
      <c r="B8" s="8"/>
      <c r="C8" s="8"/>
      <c r="D8" s="8"/>
      <c r="E8" s="9">
        <v>11123.7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113095.55</v>
      </c>
    </row>
    <row r="11" spans="1:5" x14ac:dyDescent="0.25">
      <c r="A11" s="11" t="s">
        <v>67</v>
      </c>
      <c r="B11" s="21">
        <f>+B1</f>
        <v>43616</v>
      </c>
      <c r="C11" s="12"/>
      <c r="D11" s="12"/>
      <c r="E11" s="13">
        <f>SUM(E3:E10)</f>
        <v>2338559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43586</v>
      </c>
      <c r="C15" s="4"/>
      <c r="D15" s="4"/>
      <c r="E15" s="15">
        <v>2508658.0099999998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2258581.1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-2428680.11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43616</v>
      </c>
      <c r="C24" s="12"/>
      <c r="D24" s="12"/>
      <c r="E24" s="17">
        <f>+E15+E18+E21</f>
        <v>2338558.9999999995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43616</v>
      </c>
      <c r="C29" s="4" t="s">
        <v>71</v>
      </c>
      <c r="D29" s="4"/>
      <c r="E29" s="15">
        <v>2602057.4</v>
      </c>
    </row>
    <row r="30" spans="1:5" x14ac:dyDescent="0.25">
      <c r="A30" s="7"/>
      <c r="B30" s="20">
        <f>+B29</f>
        <v>43616</v>
      </c>
      <c r="C30" s="8" t="s">
        <v>72</v>
      </c>
      <c r="D30" s="8"/>
      <c r="E30" s="16">
        <v>11123.7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-19897.419999999998</v>
      </c>
    </row>
    <row r="34" spans="1:5" x14ac:dyDescent="0.25">
      <c r="A34" s="7"/>
      <c r="B34" s="8" t="s">
        <v>24</v>
      </c>
      <c r="C34" s="8"/>
      <c r="D34" s="8"/>
      <c r="E34" s="16">
        <v>-254788.91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43616</v>
      </c>
      <c r="C36" s="8"/>
      <c r="D36" s="8"/>
      <c r="E36" s="16">
        <f>SUM(E29:E35)</f>
        <v>2338494.77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64.229999999981374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2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2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2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2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2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2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8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2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2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March 2018</vt:lpstr>
      <vt:lpstr>APRIL 2018</vt:lpstr>
      <vt:lpstr>MAY 2018</vt:lpstr>
      <vt:lpstr>June 2018</vt:lpstr>
      <vt:lpstr>July 2018</vt:lpstr>
      <vt:lpstr>August 2018</vt:lpstr>
      <vt:lpstr>SEP 2018</vt:lpstr>
      <vt:lpstr>Oct 2018</vt:lpstr>
      <vt:lpstr>Nov 2018</vt:lpstr>
      <vt:lpstr>Dec 2018</vt:lpstr>
      <vt:lpstr>Jan 2019</vt:lpstr>
      <vt:lpstr>February 2019</vt:lpstr>
      <vt:lpstr>March 2019</vt:lpstr>
      <vt:lpstr>April 19</vt:lpstr>
      <vt:lpstr>May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2019-06-05T17:03:21Z</cp:lastPrinted>
  <dcterms:created xsi:type="dcterms:W3CDTF">2015-01-09T14:42:12Z</dcterms:created>
  <dcterms:modified xsi:type="dcterms:W3CDTF">2019-06-05T17:03:30Z</dcterms:modified>
</cp:coreProperties>
</file>