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60" firstSheet="3" activeTab="3"/>
  </bookViews>
  <sheets>
    <sheet name="May 2018" sheetId="12" r:id="rId1"/>
    <sheet name="April 2018" sheetId="11" r:id="rId2"/>
    <sheet name="March 2018" sheetId="10" r:id="rId3"/>
    <sheet name="February 2018" sheetId="9" r:id="rId4"/>
    <sheet name="January 2019" sheetId="8" r:id="rId5"/>
    <sheet name="December 2018" sheetId="7" r:id="rId6"/>
    <sheet name="November 2018" sheetId="6" r:id="rId7"/>
    <sheet name="October 2018" sheetId="5" r:id="rId8"/>
    <sheet name="September 2018" sheetId="3" r:id="rId9"/>
    <sheet name="August 2018" sheetId="2" r:id="rId10"/>
    <sheet name="July 2018" sheetId="1" r:id="rId11"/>
    <sheet name="Sheet1" sheetId="4" r:id="rId12"/>
  </sheets>
  <calcPr calcId="145621"/>
</workbook>
</file>

<file path=xl/calcChain.xml><?xml version="1.0" encoding="utf-8"?>
<calcChain xmlns="http://schemas.openxmlformats.org/spreadsheetml/2006/main">
  <c r="J79" i="9" l="1"/>
  <c r="J65" i="9"/>
  <c r="J42" i="9"/>
  <c r="J40" i="9"/>
  <c r="J38" i="9"/>
  <c r="J36" i="9"/>
  <c r="J34" i="9"/>
  <c r="J28" i="9"/>
  <c r="I81" i="9"/>
  <c r="J79" i="8" l="1"/>
  <c r="J65" i="8"/>
  <c r="J62" i="8"/>
  <c r="J42" i="8"/>
  <c r="J40" i="8"/>
  <c r="J38" i="8"/>
  <c r="J36" i="8"/>
  <c r="J34" i="8"/>
  <c r="J28" i="8"/>
  <c r="I81" i="8"/>
  <c r="J79" i="7" l="1"/>
  <c r="J65" i="7"/>
  <c r="J62" i="7"/>
  <c r="J42" i="7"/>
  <c r="J38" i="7"/>
  <c r="J36" i="7"/>
  <c r="J34" i="7"/>
  <c r="J28" i="7"/>
  <c r="I81" i="7"/>
  <c r="J80" i="6" l="1"/>
  <c r="J65" i="6"/>
  <c r="J62" i="6"/>
  <c r="J42" i="6"/>
  <c r="J40" i="6"/>
  <c r="J38" i="6"/>
  <c r="J36" i="6"/>
  <c r="J34" i="6"/>
  <c r="J28" i="6"/>
  <c r="I82" i="6"/>
  <c r="J79" i="5" l="1"/>
  <c r="J65" i="5"/>
  <c r="J62" i="5"/>
  <c r="J42" i="5"/>
  <c r="J40" i="5"/>
  <c r="J38" i="5"/>
  <c r="J36" i="5"/>
  <c r="J34" i="5"/>
  <c r="J28" i="5"/>
  <c r="I81" i="5"/>
  <c r="I81" i="3" l="1"/>
  <c r="J81" i="3"/>
  <c r="J65" i="3"/>
  <c r="J42" i="3"/>
  <c r="J40" i="3"/>
  <c r="J38" i="3"/>
  <c r="J36" i="3"/>
  <c r="J34" i="3"/>
  <c r="J28" i="3"/>
  <c r="J65" i="2" l="1"/>
  <c r="J62" i="2"/>
  <c r="J61" i="2"/>
  <c r="J42" i="2"/>
  <c r="J40" i="2"/>
  <c r="J38" i="2"/>
  <c r="J36" i="2"/>
  <c r="J34" i="2"/>
  <c r="J28" i="2"/>
  <c r="I81" i="2" l="1"/>
  <c r="J81" i="2" s="1"/>
  <c r="D88" i="1" l="1"/>
  <c r="C23" i="9" l="1"/>
  <c r="D91" i="1" l="1"/>
  <c r="I67" i="11" l="1"/>
  <c r="I73" i="11"/>
  <c r="D87" i="10"/>
  <c r="C23" i="3" l="1"/>
  <c r="D87" i="12" l="1"/>
  <c r="D90" i="12" s="1"/>
  <c r="H81" i="12"/>
  <c r="G81" i="12"/>
  <c r="F81" i="12"/>
  <c r="J81" i="12" s="1"/>
  <c r="E81" i="12"/>
  <c r="D81" i="12"/>
  <c r="C81" i="12"/>
  <c r="B81" i="12"/>
  <c r="I79" i="12"/>
  <c r="I76" i="12"/>
  <c r="I75" i="12"/>
  <c r="I71" i="12"/>
  <c r="I65" i="12"/>
  <c r="I62" i="12"/>
  <c r="I61" i="12"/>
  <c r="I60" i="12"/>
  <c r="I53" i="12"/>
  <c r="I51" i="12"/>
  <c r="I47" i="12"/>
  <c r="I42" i="12"/>
  <c r="I40" i="12"/>
  <c r="I38" i="12"/>
  <c r="I36" i="12"/>
  <c r="I34" i="12"/>
  <c r="I32" i="12"/>
  <c r="I28" i="12"/>
  <c r="J31" i="12" s="1"/>
  <c r="C23" i="12"/>
  <c r="J42" i="12" l="1"/>
  <c r="J43" i="12" s="1"/>
  <c r="I76" i="11"/>
  <c r="I47" i="11"/>
  <c r="J77" i="10" l="1"/>
  <c r="J67" i="10"/>
  <c r="J58" i="10"/>
  <c r="D87" i="11" l="1"/>
  <c r="D90" i="11" s="1"/>
  <c r="H81" i="11"/>
  <c r="G81" i="11"/>
  <c r="F81" i="11"/>
  <c r="E81" i="11"/>
  <c r="D81" i="11"/>
  <c r="C81" i="11"/>
  <c r="B81" i="11"/>
  <c r="I79" i="11"/>
  <c r="I75" i="11"/>
  <c r="I71" i="11"/>
  <c r="I65" i="11"/>
  <c r="I62" i="11"/>
  <c r="I61" i="11"/>
  <c r="I60" i="11"/>
  <c r="I53" i="11"/>
  <c r="I51" i="11"/>
  <c r="I42" i="11"/>
  <c r="I40" i="11"/>
  <c r="I38" i="11"/>
  <c r="I36" i="11"/>
  <c r="I34" i="11"/>
  <c r="I32" i="11"/>
  <c r="I28" i="11"/>
  <c r="C23" i="11"/>
  <c r="J31" i="11" l="1"/>
  <c r="J81" i="11"/>
  <c r="J42" i="11"/>
  <c r="D90" i="10"/>
  <c r="H81" i="10"/>
  <c r="G81" i="10"/>
  <c r="F81" i="10"/>
  <c r="E81" i="10"/>
  <c r="D81" i="10"/>
  <c r="C81" i="10"/>
  <c r="B81" i="10"/>
  <c r="J71" i="10"/>
  <c r="J65" i="10"/>
  <c r="J62" i="10"/>
  <c r="J61" i="10"/>
  <c r="J60" i="10"/>
  <c r="J53" i="10"/>
  <c r="J51" i="10"/>
  <c r="C23" i="10"/>
  <c r="J43" i="11" l="1"/>
  <c r="I81" i="10"/>
  <c r="J31" i="10"/>
  <c r="J42" i="10"/>
  <c r="H81" i="9"/>
  <c r="G81" i="9"/>
  <c r="F81" i="9"/>
  <c r="E81" i="9"/>
  <c r="D81" i="9"/>
  <c r="C81" i="9"/>
  <c r="B81" i="9"/>
  <c r="D87" i="9"/>
  <c r="J75" i="9"/>
  <c r="J71" i="9"/>
  <c r="J62" i="9"/>
  <c r="J61" i="9"/>
  <c r="J60" i="9"/>
  <c r="J53" i="9"/>
  <c r="J51" i="9"/>
  <c r="J32" i="9"/>
  <c r="K81" i="9" l="1"/>
  <c r="J43" i="10"/>
  <c r="K42" i="9"/>
  <c r="K31" i="9"/>
  <c r="D90" i="9"/>
  <c r="K43" i="9" l="1"/>
  <c r="H81" i="8"/>
  <c r="G81" i="8"/>
  <c r="F81" i="8"/>
  <c r="E81" i="8"/>
  <c r="D81" i="8"/>
  <c r="C81" i="8"/>
  <c r="B81" i="8"/>
  <c r="J80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4" i="8"/>
  <c r="J63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1" i="8"/>
  <c r="J39" i="8"/>
  <c r="J37" i="8"/>
  <c r="J35" i="8"/>
  <c r="J33" i="8"/>
  <c r="J32" i="8"/>
  <c r="J31" i="8"/>
  <c r="J30" i="8"/>
  <c r="J29" i="8"/>
  <c r="C23" i="8"/>
  <c r="D84" i="8" s="1"/>
  <c r="K42" i="8" l="1"/>
  <c r="K31" i="8"/>
  <c r="D85" i="8"/>
  <c r="D87" i="8" s="1"/>
  <c r="D90" i="8" s="1"/>
  <c r="H81" i="7"/>
  <c r="G81" i="7"/>
  <c r="F81" i="7"/>
  <c r="E81" i="7"/>
  <c r="D81" i="7"/>
  <c r="C81" i="7"/>
  <c r="B81" i="7"/>
  <c r="J80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4" i="7"/>
  <c r="J63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1" i="7"/>
  <c r="J40" i="7"/>
  <c r="J39" i="7"/>
  <c r="J37" i="7"/>
  <c r="J35" i="7"/>
  <c r="J33" i="7"/>
  <c r="J32" i="7"/>
  <c r="J31" i="7"/>
  <c r="J30" i="7"/>
  <c r="J29" i="7"/>
  <c r="C23" i="7"/>
  <c r="D84" i="7" s="1"/>
  <c r="K43" i="8" l="1"/>
  <c r="K42" i="7"/>
  <c r="K31" i="7"/>
  <c r="D85" i="7"/>
  <c r="D87" i="7" s="1"/>
  <c r="D90" i="7" s="1"/>
  <c r="K43" i="7" l="1"/>
  <c r="H82" i="6"/>
  <c r="G82" i="6"/>
  <c r="F82" i="6"/>
  <c r="E82" i="6"/>
  <c r="D82" i="6"/>
  <c r="C82" i="6"/>
  <c r="B82" i="6"/>
  <c r="J81" i="6"/>
  <c r="J79" i="6"/>
  <c r="J78" i="6"/>
  <c r="J77" i="6"/>
  <c r="J76" i="6"/>
  <c r="J75" i="6"/>
  <c r="J74" i="6"/>
  <c r="J72" i="6"/>
  <c r="J71" i="6"/>
  <c r="J70" i="6"/>
  <c r="J69" i="6"/>
  <c r="J68" i="6"/>
  <c r="J67" i="6"/>
  <c r="J66" i="6"/>
  <c r="J64" i="6"/>
  <c r="J63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1" i="6"/>
  <c r="J39" i="6"/>
  <c r="J37" i="6"/>
  <c r="J35" i="6"/>
  <c r="J33" i="6"/>
  <c r="J32" i="6"/>
  <c r="J31" i="6"/>
  <c r="J30" i="6"/>
  <c r="J29" i="6"/>
  <c r="C23" i="6"/>
  <c r="D85" i="6" s="1"/>
  <c r="K31" i="6" l="1"/>
  <c r="K42" i="6"/>
  <c r="D86" i="6"/>
  <c r="D88" i="6" s="1"/>
  <c r="D91" i="6" s="1"/>
  <c r="H81" i="5"/>
  <c r="G81" i="5"/>
  <c r="F81" i="5"/>
  <c r="E81" i="5"/>
  <c r="D81" i="5"/>
  <c r="C81" i="5"/>
  <c r="B81" i="5"/>
  <c r="J80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4" i="5"/>
  <c r="J63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1" i="5"/>
  <c r="J39" i="5"/>
  <c r="J37" i="5"/>
  <c r="J35" i="5"/>
  <c r="J33" i="5"/>
  <c r="J32" i="5"/>
  <c r="J31" i="5"/>
  <c r="J30" i="5"/>
  <c r="J29" i="5"/>
  <c r="C23" i="5"/>
  <c r="D84" i="5" s="1"/>
  <c r="K43" i="6" l="1"/>
  <c r="K31" i="5"/>
  <c r="K42" i="5"/>
  <c r="D85" i="5"/>
  <c r="D87" i="5" s="1"/>
  <c r="D90" i="5" s="1"/>
  <c r="H81" i="3"/>
  <c r="G81" i="3"/>
  <c r="F81" i="3"/>
  <c r="E81" i="3"/>
  <c r="D81" i="3"/>
  <c r="C81" i="3"/>
  <c r="B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4" i="3"/>
  <c r="J63" i="3"/>
  <c r="J62" i="3"/>
  <c r="J61" i="3"/>
  <c r="J60" i="3"/>
  <c r="J59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39" i="3"/>
  <c r="J37" i="3"/>
  <c r="J35" i="3"/>
  <c r="J33" i="3"/>
  <c r="J32" i="3"/>
  <c r="J31" i="3"/>
  <c r="J30" i="3"/>
  <c r="J29" i="3"/>
  <c r="D84" i="3"/>
  <c r="D85" i="3" l="1"/>
  <c r="D87" i="3" s="1"/>
  <c r="D90" i="3" s="1"/>
  <c r="K43" i="5"/>
  <c r="K31" i="3"/>
  <c r="K42" i="3"/>
  <c r="H81" i="2"/>
  <c r="G81" i="2"/>
  <c r="F81" i="2"/>
  <c r="E81" i="2"/>
  <c r="D81" i="2"/>
  <c r="C81" i="2"/>
  <c r="B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4" i="2"/>
  <c r="J63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39" i="2"/>
  <c r="J37" i="2"/>
  <c r="J35" i="2"/>
  <c r="J33" i="2"/>
  <c r="J32" i="2"/>
  <c r="J31" i="2"/>
  <c r="J30" i="2"/>
  <c r="J29" i="2"/>
  <c r="C23" i="2"/>
  <c r="D84" i="2" s="1"/>
  <c r="D85" i="2" l="1"/>
  <c r="K43" i="3"/>
  <c r="K42" i="2"/>
  <c r="K31" i="2"/>
  <c r="C23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B81" i="1"/>
  <c r="C81" i="1"/>
  <c r="D81" i="1"/>
  <c r="E81" i="1"/>
  <c r="F81" i="1"/>
  <c r="G81" i="1"/>
  <c r="H81" i="1"/>
  <c r="D87" i="2" l="1"/>
  <c r="D90" i="2" s="1"/>
  <c r="K43" i="2"/>
  <c r="J42" i="1"/>
  <c r="J31" i="1"/>
  <c r="I81" i="1"/>
  <c r="J43" i="1" l="1"/>
</calcChain>
</file>

<file path=xl/sharedStrings.xml><?xml version="1.0" encoding="utf-8"?>
<sst xmlns="http://schemas.openxmlformats.org/spreadsheetml/2006/main" count="1147" uniqueCount="128">
  <si>
    <t>Inventory</t>
  </si>
  <si>
    <t>COMPUTED CASH POSTION</t>
  </si>
  <si>
    <t>INCOME DUE</t>
  </si>
  <si>
    <t>2 wk labor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</si>
  <si>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</si>
  <si>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</si>
  <si>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</si>
  <si>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</si>
  <si>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</si>
  <si>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</si>
  <si>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</si>
  <si>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>190-000-30-0896 STUDENT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</si>
  <si>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</si>
  <si>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</si>
  <si>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</si>
  <si>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</si>
  <si>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</si>
  <si>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</si>
  <si>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</si>
  <si>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</si>
  <si>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</si>
  <si>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</si>
  <si>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</si>
  <si>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</si>
  <si>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</si>
  <si>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</si>
  <si>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</si>
  <si>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</si>
  <si>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</si>
  <si>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</si>
  <si>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</si>
  <si>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</si>
  <si>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</si>
  <si>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</si>
  <si>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</si>
  <si>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</si>
  <si>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</si>
  <si>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</si>
  <si>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</si>
  <si>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</si>
  <si>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</si>
  <si>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</si>
  <si>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</si>
  <si>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</si>
  <si>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</si>
  <si>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</si>
  <si>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</si>
  <si>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</si>
  <si>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</si>
  <si>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</si>
  <si>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</si>
  <si>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</si>
  <si>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</si>
  <si>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</si>
  <si>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</si>
  <si>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</si>
  <si>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</si>
  <si>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</si>
  <si>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</si>
  <si>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</si>
  <si>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</si>
  <si>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0131 IN ADDITION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</si>
  <si>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</si>
  <si>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</si>
  <si>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</si>
  <si>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</si>
  <si>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</si>
  <si>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</si>
  <si>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</si>
  <si>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</si>
  <si>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</si>
  <si>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</si>
  <si>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</si>
  <si>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</si>
  <si>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</si>
  <si>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</si>
  <si>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</si>
  <si>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</si>
  <si>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</si>
  <si>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</si>
  <si>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</si>
  <si>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</si>
  <si>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</si>
  <si>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</si>
  <si>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</si>
  <si>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</si>
  <si>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</si>
  <si>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</si>
  <si>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</si>
  <si>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</si>
  <si>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</si>
  <si>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</si>
  <si>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</si>
  <si>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</si>
  <si>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</si>
  <si>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</si>
  <si>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>PRYOR MONTH BALANCE</t>
  </si>
  <si>
    <t xml:space="preserve"> </t>
  </si>
  <si>
    <t>BEGINNING BALANCE</t>
  </si>
  <si>
    <t>GENERAL LEDGER RECONCILIATION</t>
  </si>
  <si>
    <t>PURCHASEOBLIGATIONS</t>
  </si>
  <si>
    <t>EXPENSE</t>
  </si>
  <si>
    <t>0735 TECHNOLOGY SOFTWARE</t>
  </si>
  <si>
    <t xml:space="preserve">account adjustment </t>
  </si>
  <si>
    <t>NON REIMBURSABLE PROG</t>
  </si>
  <si>
    <t>February 2018</t>
  </si>
  <si>
    <t>March 2018</t>
  </si>
  <si>
    <t>April 2018</t>
  </si>
  <si>
    <t>May 2018</t>
  </si>
  <si>
    <t>0131S IN ADDITION</t>
  </si>
  <si>
    <t>July 2018</t>
  </si>
  <si>
    <t>August 2018</t>
  </si>
  <si>
    <t>Accouts Receivable</t>
  </si>
  <si>
    <t>Purchase Obligations</t>
  </si>
  <si>
    <t>CACFP</t>
  </si>
  <si>
    <t>1305101C</t>
  </si>
  <si>
    <t xml:space="preserve">0899MISC CASH </t>
  </si>
  <si>
    <t>September 2018</t>
  </si>
  <si>
    <t xml:space="preserve">            4500C</t>
  </si>
  <si>
    <t>October 2018</t>
  </si>
  <si>
    <t xml:space="preserve">CACFP RESTRICTED </t>
  </si>
  <si>
    <t>4500C</t>
  </si>
  <si>
    <t>November 2018</t>
  </si>
  <si>
    <t>CACFP RESTRICTED FED THRU ST</t>
  </si>
  <si>
    <t>December 2018</t>
  </si>
  <si>
    <t>CACFP RESTRICTED FED</t>
  </si>
  <si>
    <t>January 2019</t>
  </si>
  <si>
    <t xml:space="preserve">CACFP RESTRICTED FED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</si>
</sst>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1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4" xfId="0" applyNumberFormat="1" applyFont="1" applyFill="1" applyBorder="1"/>
    <xf numFmtId="0" fontId="0" fillId="0" borderId="7" xfId="0" applyBorder="1"/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164" fontId="1" fillId="5" borderId="39" xfId="0" applyNumberFormat="1" applyFont="1" applyFill="1" applyBorder="1" applyAlignment="1">
      <alignment horizontal="center"/>
    </xf>
    <xf numFmtId="164" fontId="1" fillId="5" borderId="4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" workbookViewId="0">
      <selection activeCell="B28" sqref="B28:H7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108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>
        <f>SUM(B28:H28)</f>
        <v>0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>SUM(B32:H32)</f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>
        <f>SUM(B34:H34)</f>
        <v>0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>
        <f>SUM(B36:H36)</f>
        <v>0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>
        <f>SUM(B38:H38)</f>
        <v>0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>SUM(B40:H40)</f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>
        <f>SUM(B42:H42)</f>
        <v>0</v>
      </c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>
        <f>SUM(C47:H47)</f>
        <v>0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>SUM(C51:H51)</f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>
        <f>SUM(F53:H53)</f>
        <v>0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>SUM(C60:H60)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>SUM(C61:H61)</f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>SUM(C62:H62)</f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>SUM(C65:H65)</f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/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>SUM(D71:H71)</f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/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>SUM(D76:H76)</f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>SUM(C79:H79)</f>
        <v>0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/>
      <c r="J81" s="17">
        <f>SUM(B81:I81)</f>
        <v>0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460152.61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185310.66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-138838.34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506624.93000000005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113901.71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-1475.2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619051.44000000006</v>
      </c>
      <c r="E90" s="3"/>
      <c r="F90" s="3" t="s">
        <v>0</v>
      </c>
      <c r="G90" s="4">
        <v>32427.26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37" workbookViewId="0">
      <selection activeCell="K69" sqref="K6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111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795311.86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1636.12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7671.07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>
        <v>9</v>
      </c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7819.67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470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1312.48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18918.34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2416.6799999999998</v>
      </c>
      <c r="D28" s="44">
        <v>2137.61</v>
      </c>
      <c r="E28" s="44">
        <v>3141.54</v>
      </c>
      <c r="F28" s="44">
        <v>3037.14</v>
      </c>
      <c r="G28" s="44">
        <v>2286.41</v>
      </c>
      <c r="H28" s="44">
        <v>4501.0600000000004</v>
      </c>
      <c r="I28" s="44">
        <v>465.16</v>
      </c>
      <c r="J28" s="18">
        <f>SUM(B28:I28)</f>
        <v>24377.260000000002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>
        <v>400.24</v>
      </c>
      <c r="C30" s="30">
        <v>135.66</v>
      </c>
      <c r="D30" s="30">
        <v>319.13</v>
      </c>
      <c r="E30" s="30"/>
      <c r="F30" s="30">
        <v>124.26</v>
      </c>
      <c r="G30" s="30">
        <v>360.75</v>
      </c>
      <c r="H30" s="30">
        <v>707.64</v>
      </c>
      <c r="I30" s="30"/>
      <c r="J30" s="18">
        <f t="shared" si="0"/>
        <v>2047.6799999999998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26669.270000000004</v>
      </c>
    </row>
    <row r="32" spans="1:11" x14ac:dyDescent="0.2">
      <c r="A32" s="32" t="s">
        <v>59</v>
      </c>
      <c r="B32" s="31"/>
      <c r="C32" s="30"/>
      <c r="D32" s="30">
        <v>47.7</v>
      </c>
      <c r="E32" s="30"/>
      <c r="F32" s="30">
        <v>36.880000000000003</v>
      </c>
      <c r="G32" s="30">
        <v>53.94</v>
      </c>
      <c r="H32" s="30">
        <v>105.81</v>
      </c>
      <c r="I32" s="30"/>
      <c r="J32" s="18">
        <f t="shared" si="0"/>
        <v>244.33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397.34</v>
      </c>
      <c r="C34" s="30">
        <v>150.09</v>
      </c>
      <c r="D34" s="30">
        <v>143.22</v>
      </c>
      <c r="E34" s="30">
        <v>176.62</v>
      </c>
      <c r="F34" s="30">
        <v>189.91</v>
      </c>
      <c r="G34" s="30">
        <v>154.49</v>
      </c>
      <c r="H34" s="30">
        <v>303.95</v>
      </c>
      <c r="I34" s="30">
        <v>26.55</v>
      </c>
      <c r="J34" s="18">
        <f>SUM(B34:I34)</f>
        <v>1542.17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92.93</v>
      </c>
      <c r="C36" s="30">
        <v>35.11</v>
      </c>
      <c r="D36" s="30">
        <v>33.5</v>
      </c>
      <c r="E36" s="30">
        <v>41.31</v>
      </c>
      <c r="F36" s="30">
        <v>44.41</v>
      </c>
      <c r="G36" s="30">
        <v>36.130000000000003</v>
      </c>
      <c r="H36" s="30">
        <v>71.09</v>
      </c>
      <c r="I36" s="30">
        <v>6.21</v>
      </c>
      <c r="J36" s="18">
        <f>SUM(B36:I36)</f>
        <v>360.69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1458.92</v>
      </c>
      <c r="C38" s="30">
        <v>548.25</v>
      </c>
      <c r="D38" s="30">
        <v>527.74</v>
      </c>
      <c r="E38" s="30">
        <v>674.81</v>
      </c>
      <c r="F38" s="30">
        <v>679.06</v>
      </c>
      <c r="G38" s="30">
        <v>568.61</v>
      </c>
      <c r="H38" s="30">
        <v>1118.78</v>
      </c>
      <c r="I38" s="30">
        <v>99.92</v>
      </c>
      <c r="J38" s="18">
        <f>SUM(B38:I38)</f>
        <v>5676.0899999999992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3.13</v>
      </c>
      <c r="E40" s="30"/>
      <c r="F40" s="30">
        <v>0.38</v>
      </c>
      <c r="G40" s="30">
        <v>3.18</v>
      </c>
      <c r="H40" s="30">
        <v>6.34</v>
      </c>
      <c r="I40" s="30">
        <v>1.27</v>
      </c>
      <c r="J40" s="18">
        <f>SUM(B40:I40)</f>
        <v>14.299999999999999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244.65</v>
      </c>
      <c r="C42" s="30">
        <v>91.89</v>
      </c>
      <c r="D42" s="30">
        <v>90.18</v>
      </c>
      <c r="E42" s="30">
        <v>113.09</v>
      </c>
      <c r="F42" s="30">
        <v>115.13</v>
      </c>
      <c r="G42" s="30">
        <v>97.24</v>
      </c>
      <c r="H42" s="30">
        <v>191.29</v>
      </c>
      <c r="I42" s="30">
        <v>16.739999999999998</v>
      </c>
      <c r="J42" s="18">
        <f>SUM(B42:I42)</f>
        <v>960.21</v>
      </c>
      <c r="K42" s="39">
        <f>SUM(J34:J46)</f>
        <v>8553.4599999999991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35222.730000000003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>
        <v>625</v>
      </c>
      <c r="C47" s="35">
        <v>315</v>
      </c>
      <c r="D47" s="35">
        <v>441</v>
      </c>
      <c r="E47" s="35">
        <v>409.5</v>
      </c>
      <c r="F47" s="35">
        <v>535.5</v>
      </c>
      <c r="G47" s="35">
        <v>504</v>
      </c>
      <c r="H47" s="35">
        <v>945</v>
      </c>
      <c r="I47" s="35"/>
      <c r="J47" s="18">
        <f t="shared" si="0"/>
        <v>3775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31.45</v>
      </c>
      <c r="D51" s="27">
        <v>13.39</v>
      </c>
      <c r="E51" s="27">
        <v>104.22</v>
      </c>
      <c r="F51" s="27">
        <v>82.35</v>
      </c>
      <c r="G51" s="27">
        <v>15.14</v>
      </c>
      <c r="H51" s="27">
        <v>29.7</v>
      </c>
      <c r="I51" s="27"/>
      <c r="J51" s="18">
        <f t="shared" si="0"/>
        <v>276.25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368.98</v>
      </c>
      <c r="D53" s="27">
        <v>22.12</v>
      </c>
      <c r="E53" s="27">
        <v>26.86</v>
      </c>
      <c r="F53" s="27">
        <v>20.54</v>
      </c>
      <c r="G53" s="27">
        <v>25.28</v>
      </c>
      <c r="H53" s="27">
        <v>47.4</v>
      </c>
      <c r="I53" s="27"/>
      <c r="J53" s="18">
        <f t="shared" si="0"/>
        <v>511.18000000000006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/>
      <c r="D61" s="27">
        <v>35.32</v>
      </c>
      <c r="E61" s="27"/>
      <c r="F61" s="27"/>
      <c r="G61" s="27">
        <v>32.5</v>
      </c>
      <c r="H61" s="27">
        <v>65</v>
      </c>
      <c r="I61" s="27">
        <v>8.48</v>
      </c>
      <c r="J61" s="18">
        <f>SUM(B61:I61)</f>
        <v>141.29999999999998</v>
      </c>
      <c r="K61" s="26"/>
    </row>
    <row r="62" spans="1:11" x14ac:dyDescent="0.2">
      <c r="A62" s="32" t="s">
        <v>29</v>
      </c>
      <c r="B62" s="31">
        <v>1306.77</v>
      </c>
      <c r="C62" s="30">
        <v>461.48</v>
      </c>
      <c r="D62" s="30">
        <v>726.91</v>
      </c>
      <c r="E62" s="30">
        <v>515.95000000000005</v>
      </c>
      <c r="F62" s="30">
        <v>685.69</v>
      </c>
      <c r="G62" s="30">
        <v>821.81</v>
      </c>
      <c r="H62" s="30">
        <v>1611.51</v>
      </c>
      <c r="I62" s="30">
        <v>70.86</v>
      </c>
      <c r="J62" s="18">
        <f>SUM(B62:I62)</f>
        <v>6200.98</v>
      </c>
      <c r="K62" s="22"/>
    </row>
    <row r="63" spans="1:11" x14ac:dyDescent="0.2">
      <c r="A63" s="29" t="s">
        <v>28</v>
      </c>
      <c r="B63" s="28"/>
      <c r="C63" s="27">
        <v>5.13</v>
      </c>
      <c r="D63" s="27">
        <v>7.69</v>
      </c>
      <c r="E63" s="27">
        <v>6.15</v>
      </c>
      <c r="F63" s="27">
        <v>8.7100000000000009</v>
      </c>
      <c r="G63" s="27">
        <v>8.1999999999999993</v>
      </c>
      <c r="H63" s="27">
        <v>15.38</v>
      </c>
      <c r="I63" s="27"/>
      <c r="J63" s="18">
        <f t="shared" si="0"/>
        <v>51.26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7639.97</v>
      </c>
      <c r="D65" s="27">
        <v>6027.74</v>
      </c>
      <c r="E65" s="27">
        <v>7078.33</v>
      </c>
      <c r="F65" s="27">
        <v>7584.55</v>
      </c>
      <c r="G65" s="27">
        <v>6814</v>
      </c>
      <c r="H65" s="27">
        <v>13365.89</v>
      </c>
      <c r="I65" s="27">
        <v>289.05</v>
      </c>
      <c r="J65" s="18">
        <f>SUM(B65:I65)</f>
        <v>48799.53</v>
      </c>
      <c r="K65" s="26"/>
    </row>
    <row r="66" spans="1:11" x14ac:dyDescent="0.2">
      <c r="A66" s="32" t="s">
        <v>25</v>
      </c>
      <c r="B66" s="31"/>
      <c r="C66" s="30">
        <v>87.61</v>
      </c>
      <c r="D66" s="30">
        <v>122.65</v>
      </c>
      <c r="E66" s="30">
        <v>113.88</v>
      </c>
      <c r="F66" s="30">
        <v>148.93</v>
      </c>
      <c r="G66" s="30">
        <v>140.16999999999999</v>
      </c>
      <c r="H66" s="30">
        <v>262.83</v>
      </c>
      <c r="I66" s="30"/>
      <c r="J66" s="18">
        <f t="shared" si="0"/>
        <v>876.06999999999994</v>
      </c>
      <c r="K66" s="22"/>
    </row>
    <row r="67" spans="1:11" x14ac:dyDescent="0.2">
      <c r="A67" s="29" t="s">
        <v>24</v>
      </c>
      <c r="B67" s="28">
        <v>60</v>
      </c>
      <c r="C67" s="27"/>
      <c r="D67" s="27">
        <v>236</v>
      </c>
      <c r="E67" s="27"/>
      <c r="F67" s="27"/>
      <c r="G67" s="27">
        <v>266.77999999999997</v>
      </c>
      <c r="H67" s="27">
        <v>523.29999999999995</v>
      </c>
      <c r="I67" s="27"/>
      <c r="J67" s="18">
        <f t="shared" si="0"/>
        <v>1086.08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>
        <v>10.64</v>
      </c>
      <c r="E71" s="27"/>
      <c r="F71" s="27"/>
      <c r="G71" s="27">
        <v>12.04</v>
      </c>
      <c r="H71" s="27">
        <v>23.61</v>
      </c>
      <c r="I71" s="27"/>
      <c r="J71" s="18">
        <f t="shared" si="0"/>
        <v>46.29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>
        <v>14696.61</v>
      </c>
      <c r="F76" s="30"/>
      <c r="G76" s="30"/>
      <c r="H76" s="30"/>
      <c r="I76" s="30"/>
      <c r="J76" s="18">
        <f t="shared" si="0"/>
        <v>14696.61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116</v>
      </c>
      <c r="B78" s="31"/>
      <c r="C78" s="30">
        <v>60</v>
      </c>
      <c r="D78" s="30">
        <v>115</v>
      </c>
      <c r="E78" s="30">
        <v>60</v>
      </c>
      <c r="F78" s="30">
        <v>60</v>
      </c>
      <c r="G78" s="30">
        <v>130</v>
      </c>
      <c r="H78" s="30">
        <v>255</v>
      </c>
      <c r="I78" s="30"/>
      <c r="J78" s="18">
        <f t="shared" si="0"/>
        <v>680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27"/>
      <c r="J79" s="18">
        <f t="shared" si="0"/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10977.51</v>
      </c>
      <c r="C81" s="20">
        <f>SUM(C28:C80)</f>
        <v>13214.710000000001</v>
      </c>
      <c r="D81" s="19">
        <f>SUM(D27:D80)</f>
        <v>11927.719999999998</v>
      </c>
      <c r="E81" s="19">
        <f>SUM(E28:E80)</f>
        <v>28247.879999999997</v>
      </c>
      <c r="F81" s="19">
        <f>SUM(F28:F80)</f>
        <v>14657.34</v>
      </c>
      <c r="G81" s="19">
        <f>SUM(G28:G80)</f>
        <v>13101.380000000001</v>
      </c>
      <c r="H81" s="19">
        <f>SUM(H28:H80)</f>
        <v>25724.12</v>
      </c>
      <c r="I81" s="19">
        <f>SUM(I28:I80)</f>
        <v>984.24</v>
      </c>
      <c r="J81" s="18">
        <f>SUM(B81:I81)</f>
        <v>118834.90000000001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795311.86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18918.34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-118834.90000000001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695395.29999999993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107026.48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-61604.57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740817.21</v>
      </c>
      <c r="E90" s="3"/>
      <c r="F90" s="3" t="s">
        <v>0</v>
      </c>
      <c r="G90" s="4">
        <v>53303.01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58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110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792381.57</v>
      </c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>
        <v>1451.09</v>
      </c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>
        <v>40</v>
      </c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>
        <v>300</v>
      </c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>
        <v>8141.5</v>
      </c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9932.59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>
        <v>5379.16</v>
      </c>
      <c r="C28" s="44"/>
      <c r="D28" s="44"/>
      <c r="E28" s="44"/>
      <c r="F28" s="44"/>
      <c r="G28" s="44"/>
      <c r="H28" s="44"/>
      <c r="I28" s="18">
        <f t="shared" ref="I28:I59" si="0">SUM(B28:H28)</f>
        <v>5379.16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>
        <f t="shared" si="0"/>
        <v>0</v>
      </c>
      <c r="J29" s="34"/>
    </row>
    <row r="30" spans="1:10" x14ac:dyDescent="0.2">
      <c r="A30" s="32" t="s">
        <v>109</v>
      </c>
      <c r="B30" s="31"/>
      <c r="C30" s="30"/>
      <c r="D30" s="30"/>
      <c r="E30" s="30"/>
      <c r="F30" s="30"/>
      <c r="G30" s="30"/>
      <c r="H30" s="30"/>
      <c r="I30" s="18">
        <f t="shared" si="0"/>
        <v>0</v>
      </c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>
        <f t="shared" si="0"/>
        <v>0</v>
      </c>
      <c r="J31" s="39">
        <f>SUM(I28:I33)</f>
        <v>5379.16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 t="shared" si="0"/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>
        <f t="shared" si="0"/>
        <v>0</v>
      </c>
      <c r="J33" s="34"/>
    </row>
    <row r="34" spans="1:10" x14ac:dyDescent="0.2">
      <c r="A34" s="32" t="s">
        <v>57</v>
      </c>
      <c r="B34" s="31">
        <v>310.16000000000003</v>
      </c>
      <c r="C34" s="30"/>
      <c r="D34" s="30"/>
      <c r="E34" s="30"/>
      <c r="F34" s="30"/>
      <c r="G34" s="30"/>
      <c r="H34" s="30"/>
      <c r="I34" s="18">
        <f t="shared" si="0"/>
        <v>310.16000000000003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>
        <f t="shared" si="0"/>
        <v>0</v>
      </c>
      <c r="J35" s="34"/>
    </row>
    <row r="36" spans="1:10" x14ac:dyDescent="0.2">
      <c r="A36" s="32" t="s">
        <v>55</v>
      </c>
      <c r="B36" s="31">
        <v>72.540000000000006</v>
      </c>
      <c r="C36" s="30"/>
      <c r="D36" s="30"/>
      <c r="E36" s="30"/>
      <c r="F36" s="30"/>
      <c r="G36" s="30"/>
      <c r="H36" s="30"/>
      <c r="I36" s="18">
        <f t="shared" si="0"/>
        <v>72.540000000000006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>
        <f t="shared" si="0"/>
        <v>0</v>
      </c>
      <c r="J37" s="34"/>
    </row>
    <row r="38" spans="1:10" x14ac:dyDescent="0.2">
      <c r="A38" s="32" t="s">
        <v>53</v>
      </c>
      <c r="B38" s="31">
        <v>1155.45</v>
      </c>
      <c r="C38" s="30"/>
      <c r="D38" s="30"/>
      <c r="E38" s="30"/>
      <c r="F38" s="30"/>
      <c r="G38" s="30"/>
      <c r="H38" s="30"/>
      <c r="I38" s="18">
        <f t="shared" si="0"/>
        <v>1155.45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>
        <f t="shared" si="0"/>
        <v>0</v>
      </c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 t="shared" si="0"/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>
        <f t="shared" si="0"/>
        <v>0</v>
      </c>
      <c r="J41" s="40"/>
    </row>
    <row r="42" spans="1:10" x14ac:dyDescent="0.2">
      <c r="A42" s="32" t="s">
        <v>49</v>
      </c>
      <c r="B42" s="31">
        <v>193.65</v>
      </c>
      <c r="C42" s="30"/>
      <c r="D42" s="30"/>
      <c r="E42" s="30"/>
      <c r="F42" s="30"/>
      <c r="G42" s="30"/>
      <c r="H42" s="30"/>
      <c r="I42" s="18">
        <f t="shared" si="0"/>
        <v>193.65</v>
      </c>
      <c r="J42" s="39">
        <f>SUM(I34:I46)</f>
        <v>1731.8000000000002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>
        <f t="shared" si="0"/>
        <v>0</v>
      </c>
      <c r="J43" s="38">
        <f>SUM(J31:J42)</f>
        <v>7110.96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>
        <f t="shared" si="0"/>
        <v>0</v>
      </c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>
        <f t="shared" si="0"/>
        <v>0</v>
      </c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>
        <f t="shared" si="0"/>
        <v>0</v>
      </c>
      <c r="J46" s="22"/>
    </row>
    <row r="47" spans="1:10" x14ac:dyDescent="0.2">
      <c r="A47" s="37" t="s">
        <v>44</v>
      </c>
      <c r="B47" s="36">
        <v>566</v>
      </c>
      <c r="C47" s="35"/>
      <c r="D47" s="35"/>
      <c r="E47" s="35"/>
      <c r="F47" s="35"/>
      <c r="G47" s="35"/>
      <c r="H47" s="35"/>
      <c r="I47" s="18">
        <f t="shared" si="0"/>
        <v>566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>
        <f t="shared" si="0"/>
        <v>0</v>
      </c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>
        <f t="shared" si="0"/>
        <v>0</v>
      </c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>
        <f t="shared" si="0"/>
        <v>0</v>
      </c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 t="shared" si="0"/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>
        <f t="shared" si="0"/>
        <v>0</v>
      </c>
      <c r="J52" s="22"/>
    </row>
    <row r="53" spans="1:10" x14ac:dyDescent="0.2">
      <c r="A53" s="29" t="s">
        <v>38</v>
      </c>
      <c r="B53" s="28">
        <v>9.98</v>
      </c>
      <c r="C53" s="27"/>
      <c r="D53" s="27"/>
      <c r="E53" s="27"/>
      <c r="F53" s="27"/>
      <c r="G53" s="27"/>
      <c r="H53" s="27"/>
      <c r="I53" s="18">
        <f t="shared" si="0"/>
        <v>9.98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>
        <f t="shared" si="0"/>
        <v>0</v>
      </c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>
        <f t="shared" si="0"/>
        <v>0</v>
      </c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>
        <f t="shared" si="0"/>
        <v>0</v>
      </c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>
        <f t="shared" si="0"/>
        <v>0</v>
      </c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>
        <f t="shared" si="0"/>
        <v>0</v>
      </c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>
        <f t="shared" si="0"/>
        <v>0</v>
      </c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 t="shared" ref="I60:I81" si="1">SUM(B60:H60)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 t="shared" si="1"/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 t="shared" si="1"/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>
        <f t="shared" si="1"/>
        <v>0</v>
      </c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>
        <f t="shared" si="1"/>
        <v>0</v>
      </c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 t="shared" si="1"/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>
        <f t="shared" si="1"/>
        <v>0</v>
      </c>
      <c r="J66" s="22"/>
    </row>
    <row r="67" spans="1:10" x14ac:dyDescent="0.2">
      <c r="A67" s="29" t="s">
        <v>24</v>
      </c>
      <c r="B67" s="28">
        <v>-18.239999999999998</v>
      </c>
      <c r="C67" s="27"/>
      <c r="D67" s="27">
        <v>6.39</v>
      </c>
      <c r="E67" s="27"/>
      <c r="F67" s="27"/>
      <c r="G67" s="27">
        <v>7.23</v>
      </c>
      <c r="H67" s="27">
        <v>14.17</v>
      </c>
      <c r="I67" s="18">
        <f t="shared" si="1"/>
        <v>9.5500000000000025</v>
      </c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>
        <f t="shared" si="1"/>
        <v>0</v>
      </c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>
        <f t="shared" si="1"/>
        <v>0</v>
      </c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>
        <f t="shared" si="1"/>
        <v>0</v>
      </c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 t="shared" si="1"/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>
        <f t="shared" si="1"/>
        <v>0</v>
      </c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>
        <f t="shared" si="1"/>
        <v>0</v>
      </c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>
        <f t="shared" si="1"/>
        <v>0</v>
      </c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 t="shared" si="1"/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 t="shared" si="1"/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>
        <f t="shared" si="1"/>
        <v>0</v>
      </c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>
        <f t="shared" si="1"/>
        <v>0</v>
      </c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 t="shared" si="1"/>
        <v>0</v>
      </c>
      <c r="J79" s="26"/>
    </row>
    <row r="80" spans="1:10" ht="13.5" thickBot="1" x14ac:dyDescent="0.25">
      <c r="A80" s="25" t="s">
        <v>102</v>
      </c>
      <c r="B80" s="24"/>
      <c r="C80" s="23"/>
      <c r="D80" s="23"/>
      <c r="E80" s="23"/>
      <c r="F80" s="23"/>
      <c r="G80" s="23"/>
      <c r="H80" s="23"/>
      <c r="I80" s="18">
        <f t="shared" si="1"/>
        <v>0</v>
      </c>
      <c r="J80" s="22"/>
    </row>
    <row r="81" spans="1:10" ht="13.5" thickBot="1" x14ac:dyDescent="0.25">
      <c r="A81" s="21" t="s">
        <v>10</v>
      </c>
      <c r="B81" s="20">
        <f>SUM(B28:B80)</f>
        <v>7668.6999999999989</v>
      </c>
      <c r="C81" s="20">
        <f>SUM(C28:C80)</f>
        <v>0</v>
      </c>
      <c r="D81" s="19">
        <f>SUM(D27:D80)</f>
        <v>6.39</v>
      </c>
      <c r="E81" s="19">
        <f>SUM(E28:E80)</f>
        <v>0</v>
      </c>
      <c r="F81" s="19">
        <f>SUM(F28:F80)</f>
        <v>0</v>
      </c>
      <c r="G81" s="19">
        <f>SUM(G28:G80)</f>
        <v>7.23</v>
      </c>
      <c r="H81" s="19">
        <f>SUM(H28:H80)</f>
        <v>14.17</v>
      </c>
      <c r="I81" s="18">
        <f t="shared" si="1"/>
        <v>7696.4899999999989</v>
      </c>
      <c r="J81" s="17"/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792381.57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9932.59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6</v>
      </c>
      <c r="C85" s="9"/>
      <c r="D85" s="10">
        <v>-7696.49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112</v>
      </c>
      <c r="C86" s="9"/>
      <c r="D86" s="10">
        <v>1137.43</v>
      </c>
      <c r="E86" s="9"/>
      <c r="F86" s="15"/>
      <c r="G86" s="9"/>
      <c r="H86" s="9"/>
      <c r="I86" s="8"/>
      <c r="J86" s="8"/>
    </row>
    <row r="87" spans="1:10" x14ac:dyDescent="0.2">
      <c r="A87" s="13"/>
      <c r="B87" s="11" t="s">
        <v>5</v>
      </c>
      <c r="C87" s="9"/>
      <c r="D87" s="10">
        <v>-443.24</v>
      </c>
      <c r="E87" s="9"/>
      <c r="F87" s="9"/>
      <c r="G87" s="9"/>
      <c r="H87" s="14"/>
      <c r="I87" s="8"/>
      <c r="J87" s="8"/>
    </row>
    <row r="88" spans="1:10" x14ac:dyDescent="0.2">
      <c r="A88" s="13"/>
      <c r="B88" s="11" t="s">
        <v>4</v>
      </c>
      <c r="C88" s="9"/>
      <c r="D88" s="10">
        <f>SUM(D83:D87)</f>
        <v>795311.86</v>
      </c>
      <c r="E88" s="9"/>
      <c r="F88" s="9"/>
      <c r="G88" s="9"/>
      <c r="H88" s="9"/>
      <c r="I88" s="8"/>
      <c r="J88" s="8"/>
    </row>
    <row r="89" spans="1:10" x14ac:dyDescent="0.2">
      <c r="A89" s="13"/>
      <c r="B89" s="11" t="s">
        <v>2</v>
      </c>
      <c r="C89" s="9"/>
      <c r="D89" s="10">
        <v>1312.48</v>
      </c>
      <c r="E89" s="9"/>
      <c r="F89" s="9"/>
      <c r="G89" s="9"/>
      <c r="H89" s="9"/>
      <c r="I89" s="8"/>
      <c r="J89" s="8"/>
    </row>
    <row r="90" spans="1:10" x14ac:dyDescent="0.2">
      <c r="A90" s="12"/>
      <c r="B90" s="11" t="s">
        <v>113</v>
      </c>
      <c r="C90" s="9"/>
      <c r="D90" s="10">
        <v>-667834.17000000004</v>
      </c>
      <c r="E90" s="9"/>
      <c r="F90" s="9"/>
      <c r="G90" s="9"/>
      <c r="H90" s="9"/>
      <c r="I90" s="8"/>
      <c r="J90" s="8"/>
    </row>
    <row r="91" spans="1:10" ht="13.5" thickBot="1" x14ac:dyDescent="0.25">
      <c r="A91" s="7"/>
      <c r="B91" s="6" t="s">
        <v>1</v>
      </c>
      <c r="C91" s="3"/>
      <c r="D91" s="5">
        <f>SUM(D88:D90)</f>
        <v>128790.16999999993</v>
      </c>
      <c r="E91" s="3"/>
      <c r="F91" s="3" t="s">
        <v>0</v>
      </c>
      <c r="G91" s="4">
        <v>25829.51</v>
      </c>
      <c r="H91" s="3"/>
      <c r="I91" s="2"/>
      <c r="J91" s="1"/>
    </row>
    <row r="92" spans="1:10" x14ac:dyDescent="0.2">
      <c r="D92" s="98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" workbookViewId="0">
      <selection activeCell="B28" sqref="B28:H78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107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10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>
        <f>SUM(B28:H28)</f>
        <v>0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>SUM(B32:H32)</f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>
        <f>SUM(B34:H34)</f>
        <v>0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>
        <f>SUM(B36:H36)</f>
        <v>0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>
        <f>SUM(B38:H38)</f>
        <v>0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>SUM(B40:H40)</f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>
        <f>SUM(B42:H42)</f>
        <v>0</v>
      </c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>
        <f>SUM(C47:H47)</f>
        <v>0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>SUM(C51:H51)</f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>
        <f>SUM(F53:H53)</f>
        <v>0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>SUM(C60:H60)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>SUM(C61:H61)</f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>SUM(C62:H62)</f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>SUM(C65:H65)</f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>
        <f>SUM(D67:H67)</f>
        <v>0</v>
      </c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>SUM(D71:H71)</f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102</v>
      </c>
      <c r="B73" s="28"/>
      <c r="C73" s="27"/>
      <c r="D73" s="27"/>
      <c r="E73" s="27"/>
      <c r="F73" s="27"/>
      <c r="G73" s="27"/>
      <c r="H73" s="27"/>
      <c r="I73" s="18">
        <f>SUM(D73:H73)</f>
        <v>0</v>
      </c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>SUM(D76:H76)</f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>SUM(C79:H79)</f>
        <v>0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/>
      <c r="J81" s="17">
        <f>SUM(B81:I81)</f>
        <v>0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620732.31000000006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174687.06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-143300.97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652118.40000000014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110288.04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-79233.36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683173.08000000019</v>
      </c>
      <c r="E90" s="3"/>
      <c r="F90" s="3" t="s">
        <v>0</v>
      </c>
      <c r="G90" s="4">
        <v>44254.21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3" workbookViewId="0">
      <selection activeCell="B28" sqref="B28:I7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106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104</v>
      </c>
      <c r="B10" s="82">
        <v>1620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/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/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/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/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/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/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/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/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/>
      <c r="J51" s="26">
        <f>SUM(I51)</f>
        <v>0</v>
      </c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/>
      <c r="J53" s="26">
        <f>SUM(D53:I53)</f>
        <v>0</v>
      </c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>
        <f>SUM(B58:I58)</f>
        <v>0</v>
      </c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/>
      <c r="J60" s="22">
        <f>SUM(I60)</f>
        <v>0</v>
      </c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/>
      <c r="J61" s="26">
        <f>SUM(I61)</f>
        <v>0</v>
      </c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/>
      <c r="J62" s="22">
        <f>SUM(I62)</f>
        <v>0</v>
      </c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/>
      <c r="J65" s="26">
        <f>SUM(I65)</f>
        <v>0</v>
      </c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/>
      <c r="J67" s="26">
        <f>SUM(D67:I67)</f>
        <v>0</v>
      </c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/>
      <c r="J71" s="26">
        <f>SUM(C71:I71)</f>
        <v>0</v>
      </c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/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/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/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>
        <f>SUM(C77:I77)</f>
        <v>0</v>
      </c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/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>
        <f>SUM(B81:H81)</f>
        <v>0</v>
      </c>
      <c r="J81" s="17"/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577924.05000000005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153217.07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-110408.81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620732.31000000006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166366.29999999999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-41512.79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745585.82000000007</v>
      </c>
      <c r="E90" s="3"/>
      <c r="F90" s="3" t="s">
        <v>0</v>
      </c>
      <c r="G90" s="4">
        <v>55358.85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topLeftCell="A55" workbookViewId="0">
      <selection activeCell="G90" sqref="G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105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782696.09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115"/>
      <c r="E8" s="116"/>
      <c r="F8" s="116"/>
      <c r="G8" s="116"/>
      <c r="H8" s="116"/>
      <c r="I8" s="116"/>
      <c r="J8" s="117"/>
      <c r="K8" s="22"/>
    </row>
    <row r="9" spans="1:11" x14ac:dyDescent="0.2">
      <c r="A9" s="46" t="s">
        <v>92</v>
      </c>
      <c r="B9" s="80">
        <v>1510</v>
      </c>
      <c r="C9" s="44">
        <v>1236.24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103</v>
      </c>
      <c r="B10" s="82"/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>
        <v>6534.22</v>
      </c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967.5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2223.7800000000002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535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134700.01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127</v>
      </c>
      <c r="B22" s="71" t="s">
        <v>121</v>
      </c>
      <c r="C22" s="70">
        <v>2368.06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148564.81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4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4890.62</v>
      </c>
      <c r="D28" s="44">
        <v>4083.77</v>
      </c>
      <c r="E28" s="44">
        <v>6357.54</v>
      </c>
      <c r="F28" s="44">
        <v>6101.33</v>
      </c>
      <c r="G28" s="44">
        <v>4357.38</v>
      </c>
      <c r="H28" s="44">
        <v>8571.61</v>
      </c>
      <c r="I28" s="44">
        <v>930.32</v>
      </c>
      <c r="J28" s="18">
        <f>SUM(B28:I28)</f>
        <v>41684.230000000003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/>
      <c r="K29" s="34"/>
    </row>
    <row r="30" spans="1:11" x14ac:dyDescent="0.2">
      <c r="A30" s="32" t="s">
        <v>61</v>
      </c>
      <c r="B30" s="31"/>
      <c r="C30" s="30"/>
      <c r="D30" s="30">
        <v>28.63</v>
      </c>
      <c r="E30" s="30"/>
      <c r="F30" s="30">
        <v>24.04</v>
      </c>
      <c r="G30" s="30">
        <v>32.36</v>
      </c>
      <c r="H30" s="30">
        <v>63.48</v>
      </c>
      <c r="I30" s="30"/>
      <c r="J30" s="18"/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/>
      <c r="K31" s="39">
        <f>SUM(J28:J33)</f>
        <v>43412.98</v>
      </c>
    </row>
    <row r="32" spans="1:11" x14ac:dyDescent="0.2">
      <c r="A32" s="32" t="s">
        <v>59</v>
      </c>
      <c r="B32" s="31"/>
      <c r="C32" s="30"/>
      <c r="D32" s="30">
        <v>221.6</v>
      </c>
      <c r="E32" s="30">
        <v>248.94</v>
      </c>
      <c r="F32" s="30">
        <v>516.32000000000005</v>
      </c>
      <c r="G32" s="30">
        <v>250.51</v>
      </c>
      <c r="H32" s="30">
        <v>491.38</v>
      </c>
      <c r="I32" s="30"/>
      <c r="J32" s="18">
        <f>SUM(B32:H32)</f>
        <v>1728.75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/>
      <c r="K33" s="34"/>
    </row>
    <row r="34" spans="1:11" x14ac:dyDescent="0.2">
      <c r="A34" s="32" t="s">
        <v>57</v>
      </c>
      <c r="B34" s="31">
        <v>367.04</v>
      </c>
      <c r="C34" s="30">
        <v>290.27</v>
      </c>
      <c r="D34" s="30">
        <v>248.96</v>
      </c>
      <c r="E34" s="30">
        <v>378.61</v>
      </c>
      <c r="F34" s="30">
        <v>390.02</v>
      </c>
      <c r="G34" s="30">
        <v>266.3</v>
      </c>
      <c r="H34" s="30">
        <v>523.84</v>
      </c>
      <c r="I34" s="30">
        <v>54.4</v>
      </c>
      <c r="J34" s="18">
        <f>SUM(B34:I34)</f>
        <v>2519.44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/>
      <c r="K35" s="34"/>
    </row>
    <row r="36" spans="1:11" x14ac:dyDescent="0.2">
      <c r="A36" s="32" t="s">
        <v>55</v>
      </c>
      <c r="B36" s="31">
        <v>85.84</v>
      </c>
      <c r="C36" s="30">
        <v>67.87</v>
      </c>
      <c r="D36" s="30">
        <v>58.18</v>
      </c>
      <c r="E36" s="30">
        <v>88.55</v>
      </c>
      <c r="F36" s="30">
        <v>91.21</v>
      </c>
      <c r="G36" s="30">
        <v>62.29</v>
      </c>
      <c r="H36" s="30">
        <v>122.49</v>
      </c>
      <c r="I36" s="30">
        <v>12.72</v>
      </c>
      <c r="J36" s="18">
        <f>SUM(B36:I36)</f>
        <v>589.15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/>
      <c r="K37" s="34"/>
    </row>
    <row r="38" spans="1:11" x14ac:dyDescent="0.2">
      <c r="A38" s="32" t="s">
        <v>53</v>
      </c>
      <c r="B38" s="31">
        <v>1372.94</v>
      </c>
      <c r="C38" s="30">
        <v>1050.52</v>
      </c>
      <c r="D38" s="30">
        <v>883.38</v>
      </c>
      <c r="E38" s="30">
        <v>1365.61</v>
      </c>
      <c r="F38" s="30">
        <v>1315.74</v>
      </c>
      <c r="G38" s="30">
        <v>942.93</v>
      </c>
      <c r="H38" s="30">
        <v>1854.77</v>
      </c>
      <c r="I38" s="30">
        <v>199.84</v>
      </c>
      <c r="J38" s="18">
        <f>SUM(B38:I38)</f>
        <v>8985.73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/>
      <c r="K39" s="34"/>
    </row>
    <row r="40" spans="1:11" x14ac:dyDescent="0.2">
      <c r="A40" s="32" t="s">
        <v>51</v>
      </c>
      <c r="B40" s="31">
        <v>36.6</v>
      </c>
      <c r="C40" s="30">
        <v>48.91</v>
      </c>
      <c r="D40" s="30">
        <v>43.35</v>
      </c>
      <c r="E40" s="30">
        <v>66.06</v>
      </c>
      <c r="F40" s="30">
        <v>66.42</v>
      </c>
      <c r="G40" s="30">
        <v>46.37</v>
      </c>
      <c r="H40" s="30">
        <v>91.3</v>
      </c>
      <c r="I40" s="30">
        <v>9.3000000000000007</v>
      </c>
      <c r="J40" s="18">
        <f>SUM(B40:I40)</f>
        <v>408.31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/>
      <c r="K41" s="40"/>
    </row>
    <row r="42" spans="1:11" x14ac:dyDescent="0.2">
      <c r="A42" s="32" t="s">
        <v>49</v>
      </c>
      <c r="B42" s="31">
        <v>230.1</v>
      </c>
      <c r="C42" s="30">
        <v>176.06</v>
      </c>
      <c r="D42" s="30">
        <v>156.02000000000001</v>
      </c>
      <c r="E42" s="30">
        <v>233.34</v>
      </c>
      <c r="F42" s="30">
        <v>239.09</v>
      </c>
      <c r="G42" s="30">
        <v>167.05</v>
      </c>
      <c r="H42" s="30">
        <v>328.54</v>
      </c>
      <c r="I42" s="30">
        <v>33.479999999999997</v>
      </c>
      <c r="J42" s="18">
        <f>SUM(B42:I42)</f>
        <v>1563.6799999999998</v>
      </c>
      <c r="K42" s="39">
        <f>SUM(J34:J46)</f>
        <v>14066.31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/>
      <c r="K43" s="38">
        <f>SUM(K31:K42)</f>
        <v>57479.29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/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/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/>
      <c r="K46" s="22"/>
    </row>
    <row r="47" spans="1:11" x14ac:dyDescent="0.2">
      <c r="A47" s="37" t="s">
        <v>44</v>
      </c>
      <c r="B47" s="36">
        <v>720</v>
      </c>
      <c r="C47" s="35"/>
      <c r="D47" s="35"/>
      <c r="E47" s="35"/>
      <c r="F47" s="35"/>
      <c r="G47" s="35"/>
      <c r="H47" s="35"/>
      <c r="I47" s="35"/>
      <c r="J47" s="18"/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/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/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/>
      <c r="K50" s="22"/>
    </row>
    <row r="51" spans="1:11" x14ac:dyDescent="0.2">
      <c r="A51" s="29" t="s">
        <v>40</v>
      </c>
      <c r="B51" s="28"/>
      <c r="C51" s="27">
        <v>111.22</v>
      </c>
      <c r="D51" s="27">
        <v>31.19</v>
      </c>
      <c r="E51" s="27"/>
      <c r="F51" s="27"/>
      <c r="G51" s="27">
        <v>35.26</v>
      </c>
      <c r="H51" s="27">
        <v>69.16</v>
      </c>
      <c r="I51" s="27"/>
      <c r="J51" s="18">
        <f>SUM(C51:H51)</f>
        <v>246.82999999999998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/>
      <c r="K52" s="22"/>
    </row>
    <row r="53" spans="1:11" x14ac:dyDescent="0.2">
      <c r="A53" s="29" t="s">
        <v>38</v>
      </c>
      <c r="B53" s="28"/>
      <c r="C53" s="27"/>
      <c r="D53" s="27">
        <v>116.05</v>
      </c>
      <c r="E53" s="27">
        <v>587.19000000000005</v>
      </c>
      <c r="F53" s="27"/>
      <c r="G53" s="27">
        <v>131.19999999999999</v>
      </c>
      <c r="H53" s="27">
        <v>257.35000000000002</v>
      </c>
      <c r="I53" s="27"/>
      <c r="J53" s="18">
        <f>SUM(F53:H53)</f>
        <v>388.55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/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/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/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/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/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/>
      <c r="K59" s="26"/>
    </row>
    <row r="60" spans="1:11" x14ac:dyDescent="0.2">
      <c r="A60" s="32" t="s">
        <v>31</v>
      </c>
      <c r="B60" s="31">
        <v>30.61</v>
      </c>
      <c r="C60" s="30"/>
      <c r="D60" s="30"/>
      <c r="E60" s="30"/>
      <c r="F60" s="30"/>
      <c r="G60" s="30"/>
      <c r="H60" s="30"/>
      <c r="I60" s="30"/>
      <c r="J60" s="18">
        <f>SUM(C60:H60)</f>
        <v>0</v>
      </c>
      <c r="K60" s="22"/>
    </row>
    <row r="61" spans="1:11" x14ac:dyDescent="0.2">
      <c r="A61" s="29" t="s">
        <v>30</v>
      </c>
      <c r="B61" s="28"/>
      <c r="C61" s="27"/>
      <c r="D61" s="27">
        <v>54.17</v>
      </c>
      <c r="E61" s="27">
        <v>47.1</v>
      </c>
      <c r="F61" s="27">
        <v>153.86000000000001</v>
      </c>
      <c r="G61" s="27">
        <v>61.22</v>
      </c>
      <c r="H61" s="27">
        <v>120.11</v>
      </c>
      <c r="I61" s="27"/>
      <c r="J61" s="18">
        <f>SUM(C61:H61)</f>
        <v>436.46000000000004</v>
      </c>
      <c r="K61" s="26"/>
    </row>
    <row r="62" spans="1:11" x14ac:dyDescent="0.2">
      <c r="A62" s="32" t="s">
        <v>29</v>
      </c>
      <c r="B62" s="31"/>
      <c r="C62" s="30">
        <v>556.15</v>
      </c>
      <c r="D62" s="30">
        <v>355.25</v>
      </c>
      <c r="E62" s="30">
        <v>392.17</v>
      </c>
      <c r="F62" s="30">
        <v>1475.76</v>
      </c>
      <c r="G62" s="30">
        <v>402</v>
      </c>
      <c r="H62" s="30">
        <v>785.31</v>
      </c>
      <c r="I62" s="30"/>
      <c r="J62" s="18">
        <f>SUM(C62:H62)</f>
        <v>3966.64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/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/>
      <c r="K64" s="22"/>
    </row>
    <row r="65" spans="1:11" x14ac:dyDescent="0.2">
      <c r="A65" s="29" t="s">
        <v>26</v>
      </c>
      <c r="B65" s="28"/>
      <c r="C65" s="27">
        <v>6359</v>
      </c>
      <c r="D65" s="27">
        <v>6212.98</v>
      </c>
      <c r="E65" s="27">
        <v>7237.3</v>
      </c>
      <c r="F65" s="27">
        <v>9613.51</v>
      </c>
      <c r="G65" s="27">
        <v>7023.42</v>
      </c>
      <c r="H65" s="27">
        <v>13807.02</v>
      </c>
      <c r="I65" s="27">
        <v>407.14</v>
      </c>
      <c r="J65" s="18">
        <f>SUM(C65:I65)</f>
        <v>50660.369999999995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/>
      <c r="K66" s="22"/>
    </row>
    <row r="67" spans="1:11" x14ac:dyDescent="0.2">
      <c r="A67" s="29" t="s">
        <v>24</v>
      </c>
      <c r="B67" s="28"/>
      <c r="C67" s="27"/>
      <c r="D67" s="27">
        <v>43.02</v>
      </c>
      <c r="E67" s="27"/>
      <c r="F67" s="27"/>
      <c r="G67" s="27">
        <v>48.62</v>
      </c>
      <c r="H67" s="27">
        <v>271.97000000000003</v>
      </c>
      <c r="I67" s="27"/>
      <c r="J67" s="18"/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/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/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/>
      <c r="K70" s="22"/>
    </row>
    <row r="71" spans="1:11" x14ac:dyDescent="0.2">
      <c r="A71" s="29" t="s">
        <v>20</v>
      </c>
      <c r="B71" s="28"/>
      <c r="C71" s="27"/>
      <c r="D71" s="27"/>
      <c r="E71" s="27"/>
      <c r="F71" s="27">
        <v>20.93</v>
      </c>
      <c r="G71" s="27"/>
      <c r="H71" s="27"/>
      <c r="I71" s="27"/>
      <c r="J71" s="18">
        <f>SUM(D71:H71)</f>
        <v>20.93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/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/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/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>SUM(D75:H75)</f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30"/>
      <c r="J76" s="18"/>
      <c r="K76" s="22"/>
    </row>
    <row r="77" spans="1:11" x14ac:dyDescent="0.2">
      <c r="A77" s="29" t="s">
        <v>14</v>
      </c>
      <c r="B77" s="28"/>
      <c r="C77" s="27"/>
      <c r="D77" s="27"/>
      <c r="E77" s="27"/>
      <c r="F77" s="27">
        <v>125.93</v>
      </c>
      <c r="G77" s="27"/>
      <c r="H77" s="27"/>
      <c r="I77" s="27"/>
      <c r="J77" s="18"/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/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SUM(C79:I79)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/>
      <c r="K80" s="22"/>
    </row>
    <row r="81" spans="1:11" ht="13.5" thickBot="1" x14ac:dyDescent="0.25">
      <c r="A81" s="21" t="s">
        <v>10</v>
      </c>
      <c r="B81" s="20">
        <f t="shared" ref="B81:H81" si="0">SUM(B28:B80)</f>
        <v>9234.7900000000009</v>
      </c>
      <c r="C81" s="20">
        <f t="shared" si="0"/>
        <v>14418.029999999999</v>
      </c>
      <c r="D81" s="19">
        <f t="shared" si="0"/>
        <v>13403.6</v>
      </c>
      <c r="E81" s="19">
        <f t="shared" si="0"/>
        <v>18091.419999999998</v>
      </c>
      <c r="F81" s="19">
        <f t="shared" si="0"/>
        <v>21438.060000000005</v>
      </c>
      <c r="G81" s="19">
        <f t="shared" si="0"/>
        <v>14597.620000000003</v>
      </c>
      <c r="H81" s="19">
        <f t="shared" si="0"/>
        <v>27358.33</v>
      </c>
      <c r="I81" s="19">
        <f t="shared" ref="I81" si="1">SUM(I28:I80)</f>
        <v>3220.74</v>
      </c>
      <c r="J81" s="18"/>
      <c r="K81" s="17">
        <f>SUM(B81:J81)</f>
        <v>121762.59</v>
      </c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782696.09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v>148564.81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v>-121762.59</v>
      </c>
      <c r="E85" s="9" t="s">
        <v>97</v>
      </c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104.69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809602.99999999988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132188.12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-50216.88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891574.23999999987</v>
      </c>
      <c r="E90" s="3"/>
      <c r="F90" s="3" t="s">
        <v>0</v>
      </c>
      <c r="G90" s="4">
        <v>60411.89</v>
      </c>
      <c r="H90" s="3"/>
      <c r="I90" s="3"/>
      <c r="J90" s="2"/>
      <c r="K90" s="1"/>
    </row>
  </sheetData>
  <mergeCells count="2">
    <mergeCell ref="A1:J1"/>
    <mergeCell ref="D8:J8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50" workbookViewId="0">
      <selection activeCell="D90" sqref="D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780714.49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1343.85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7189.89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493.66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1698.51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261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102808.59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125</v>
      </c>
      <c r="B22" s="71" t="s">
        <v>121</v>
      </c>
      <c r="C22" s="70">
        <v>2414.15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116209.65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3831.89</v>
      </c>
      <c r="E28" s="44">
        <v>6283.08</v>
      </c>
      <c r="F28" s="44">
        <v>6003.96</v>
      </c>
      <c r="G28" s="44">
        <v>4071.64</v>
      </c>
      <c r="H28" s="44">
        <v>8019.07</v>
      </c>
      <c r="I28" s="44">
        <v>930.32</v>
      </c>
      <c r="J28" s="18">
        <f>SUM(B28:I28)</f>
        <v>40364.979999999996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42158.27</v>
      </c>
    </row>
    <row r="32" spans="1:11" x14ac:dyDescent="0.2">
      <c r="A32" s="32" t="s">
        <v>59</v>
      </c>
      <c r="B32" s="31"/>
      <c r="C32" s="30"/>
      <c r="D32" s="30">
        <v>412.48</v>
      </c>
      <c r="E32" s="30"/>
      <c r="F32" s="30"/>
      <c r="G32" s="30">
        <v>466.24</v>
      </c>
      <c r="H32" s="30">
        <v>914.57</v>
      </c>
      <c r="I32" s="30"/>
      <c r="J32" s="18">
        <f t="shared" si="0"/>
        <v>1793.29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367.04</v>
      </c>
      <c r="C34" s="30">
        <v>286.72000000000003</v>
      </c>
      <c r="D34" s="30">
        <v>248</v>
      </c>
      <c r="E34" s="30">
        <v>358.56</v>
      </c>
      <c r="F34" s="30">
        <v>351.94</v>
      </c>
      <c r="G34" s="30">
        <v>265.14999999999998</v>
      </c>
      <c r="H34" s="30">
        <v>522.12</v>
      </c>
      <c r="I34" s="30">
        <v>54.4</v>
      </c>
      <c r="J34" s="18">
        <f>SUM(B34:I34)</f>
        <v>2453.9299999999998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85.84</v>
      </c>
      <c r="C36" s="30">
        <v>67.040000000000006</v>
      </c>
      <c r="D36" s="30">
        <v>57.99</v>
      </c>
      <c r="E36" s="30">
        <v>83.86</v>
      </c>
      <c r="F36" s="30">
        <v>82.3</v>
      </c>
      <c r="G36" s="30">
        <v>62.01</v>
      </c>
      <c r="H36" s="30">
        <v>122.08</v>
      </c>
      <c r="I36" s="30">
        <v>12.72</v>
      </c>
      <c r="J36" s="18">
        <f>SUM(B36:I36)</f>
        <v>573.84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823.13</v>
      </c>
      <c r="E38" s="30">
        <v>1349.62</v>
      </c>
      <c r="F38" s="30">
        <v>1289.6600000000001</v>
      </c>
      <c r="G38" s="30">
        <v>874.61</v>
      </c>
      <c r="H38" s="30">
        <v>1722.43</v>
      </c>
      <c r="I38" s="30">
        <v>199.84</v>
      </c>
      <c r="J38" s="18">
        <f>SUM(B38:I38)</f>
        <v>8670.4499999999989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>
        <v>63.92</v>
      </c>
      <c r="C40" s="30">
        <v>48.34</v>
      </c>
      <c r="D40" s="30">
        <v>42.46</v>
      </c>
      <c r="E40" s="30">
        <v>62.82</v>
      </c>
      <c r="F40" s="30">
        <v>60.04</v>
      </c>
      <c r="G40" s="30">
        <v>45.35</v>
      </c>
      <c r="H40" s="30">
        <v>89.35</v>
      </c>
      <c r="I40" s="30">
        <v>9.3000000000000007</v>
      </c>
      <c r="J40" s="18">
        <f>SUM(B40:I40)</f>
        <v>421.58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152.81</v>
      </c>
      <c r="E42" s="30">
        <v>226.18</v>
      </c>
      <c r="F42" s="30">
        <v>216.12</v>
      </c>
      <c r="G42" s="30">
        <v>163.38999999999999</v>
      </c>
      <c r="H42" s="30">
        <v>321.58</v>
      </c>
      <c r="I42" s="30">
        <v>33.479999999999997</v>
      </c>
      <c r="J42" s="18">
        <f>SUM(B42:I42)</f>
        <v>1517.66</v>
      </c>
      <c r="K42" s="39">
        <f>SUM(J34:J46)</f>
        <v>13637.46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55795.729999999996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>
        <v>95.52</v>
      </c>
      <c r="D49" s="27"/>
      <c r="E49" s="27"/>
      <c r="F49" s="27"/>
      <c r="G49" s="27"/>
      <c r="H49" s="27"/>
      <c r="I49" s="27"/>
      <c r="J49" s="18">
        <f t="shared" si="0"/>
        <v>95.52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/>
      <c r="D51" s="27">
        <v>66.099999999999994</v>
      </c>
      <c r="E51" s="27">
        <v>681.52</v>
      </c>
      <c r="F51" s="27">
        <v>160.28</v>
      </c>
      <c r="G51" s="27">
        <v>74.709999999999994</v>
      </c>
      <c r="H51" s="27">
        <v>146.57</v>
      </c>
      <c r="I51" s="27"/>
      <c r="J51" s="18">
        <f t="shared" si="0"/>
        <v>1129.18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/>
      <c r="E53" s="27">
        <v>772.88</v>
      </c>
      <c r="F53" s="27"/>
      <c r="G53" s="27"/>
      <c r="H53" s="27"/>
      <c r="I53" s="27"/>
      <c r="J53" s="18">
        <f t="shared" si="0"/>
        <v>772.88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141.30000000000001</v>
      </c>
      <c r="D61" s="27">
        <v>84.5</v>
      </c>
      <c r="E61" s="27">
        <v>141.30000000000001</v>
      </c>
      <c r="F61" s="27">
        <v>47.1</v>
      </c>
      <c r="G61" s="27">
        <v>95.52</v>
      </c>
      <c r="H61" s="27">
        <v>187.36</v>
      </c>
      <c r="I61" s="27"/>
      <c r="J61" s="18">
        <f t="shared" si="0"/>
        <v>697.08</v>
      </c>
      <c r="K61" s="26"/>
    </row>
    <row r="62" spans="1:11" x14ac:dyDescent="0.2">
      <c r="A62" s="32" t="s">
        <v>29</v>
      </c>
      <c r="B62" s="31"/>
      <c r="C62" s="30">
        <v>360.35</v>
      </c>
      <c r="D62" s="30">
        <v>421.13</v>
      </c>
      <c r="E62" s="30">
        <v>435.81</v>
      </c>
      <c r="F62" s="30">
        <v>294.85000000000002</v>
      </c>
      <c r="G62" s="30">
        <v>476.06</v>
      </c>
      <c r="H62" s="30">
        <v>933.8</v>
      </c>
      <c r="I62" s="30">
        <v>11.81</v>
      </c>
      <c r="J62" s="18">
        <f>SUM(B62:I62)</f>
        <v>2933.81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6665.53</v>
      </c>
      <c r="D65" s="27">
        <v>6512.04</v>
      </c>
      <c r="E65" s="27">
        <v>8787.07</v>
      </c>
      <c r="F65" s="27">
        <v>8483.11</v>
      </c>
      <c r="G65" s="27">
        <v>7362.05</v>
      </c>
      <c r="H65" s="27">
        <v>14436.26</v>
      </c>
      <c r="I65" s="27">
        <v>430.83</v>
      </c>
      <c r="J65" s="18">
        <f>SUM(C65:I65)</f>
        <v>52676.890000000007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16.32</v>
      </c>
      <c r="E67" s="27">
        <v>10</v>
      </c>
      <c r="F67" s="27"/>
      <c r="G67" s="27">
        <v>18.45</v>
      </c>
      <c r="H67" s="27">
        <v>87.34</v>
      </c>
      <c r="I67" s="27"/>
      <c r="J67" s="18">
        <f t="shared" si="0"/>
        <v>132.11000000000001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0.96</v>
      </c>
      <c r="D71" s="27">
        <v>5.75</v>
      </c>
      <c r="E71" s="27">
        <v>1.25</v>
      </c>
      <c r="F71" s="27">
        <v>1.63</v>
      </c>
      <c r="G71" s="27">
        <v>6.51</v>
      </c>
      <c r="H71" s="27">
        <v>12.64</v>
      </c>
      <c r="I71" s="27"/>
      <c r="J71" s="18">
        <f t="shared" si="0"/>
        <v>28.740000000000002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>
        <v>67.25</v>
      </c>
      <c r="E76" s="30"/>
      <c r="F76" s="30">
        <v>119.54</v>
      </c>
      <c r="G76" s="30">
        <v>76.02</v>
      </c>
      <c r="H76" s="30">
        <v>149.12</v>
      </c>
      <c r="I76" s="30"/>
      <c r="J76" s="18">
        <f t="shared" si="0"/>
        <v>411.93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8511.5</v>
      </c>
      <c r="C81" s="20">
        <f>SUM(C28:C80)</f>
        <v>14578.75</v>
      </c>
      <c r="D81" s="19">
        <f>SUM(D27:D80)</f>
        <v>13608.9</v>
      </c>
      <c r="E81" s="19">
        <f>SUM(E28:E80)</f>
        <v>20282.959999999995</v>
      </c>
      <c r="F81" s="19">
        <f>SUM(F28:F80)</f>
        <v>18414.430000000004</v>
      </c>
      <c r="G81" s="19">
        <f>SUM(G28:G80)</f>
        <v>14828.420000000002</v>
      </c>
      <c r="H81" s="19">
        <f>SUM(H28:H80)</f>
        <v>27664.29</v>
      </c>
      <c r="I81" s="19">
        <f>SUM(I28:I80)</f>
        <v>3256.24</v>
      </c>
      <c r="J81" s="18">
        <v>121145.49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780714.49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116209.65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-121145.49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6917.44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782696.09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137068.07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48286.71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968050.86999999988</v>
      </c>
      <c r="E90" s="3"/>
      <c r="F90" s="3" t="s">
        <v>0</v>
      </c>
      <c r="G90" s="4">
        <v>61823.99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opLeftCell="A55" workbookViewId="0">
      <selection activeCell="G87" sqref="G87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739759.36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92</v>
      </c>
      <c r="B9" s="80">
        <v>1510</v>
      </c>
      <c r="C9" s="44">
        <v>1344.49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89</v>
      </c>
      <c r="B12" s="83">
        <v>1629</v>
      </c>
      <c r="C12" s="44">
        <v>5239.5200000000004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85</v>
      </c>
      <c r="B16" s="80">
        <v>1631</v>
      </c>
      <c r="C16" s="44">
        <v>1415.25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84</v>
      </c>
      <c r="B17" s="80">
        <v>1629</v>
      </c>
      <c r="C17" s="44">
        <v>2110.89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83</v>
      </c>
      <c r="B18" s="80">
        <v>1629</v>
      </c>
      <c r="C18" s="44">
        <v>390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80</v>
      </c>
      <c r="B21" s="78">
        <v>4500</v>
      </c>
      <c r="C21" s="23">
        <v>134861.10999999999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125</v>
      </c>
      <c r="B22" s="71">
        <v>5341</v>
      </c>
      <c r="C22" s="70">
        <v>2112.8200000000002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78</v>
      </c>
      <c r="B23" s="62"/>
      <c r="C23" s="64">
        <f>SUM(C9:C22)</f>
        <v>147474.07999999999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103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104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4286.84</v>
      </c>
      <c r="E28" s="44">
        <v>6283.08</v>
      </c>
      <c r="F28" s="44">
        <v>6003.96</v>
      </c>
      <c r="G28" s="44">
        <v>4585.95</v>
      </c>
      <c r="H28" s="44">
        <v>9027.89</v>
      </c>
      <c r="I28" s="44">
        <v>930.32</v>
      </c>
      <c r="J28" s="18">
        <f>SUM(B28:I28)</f>
        <v>42343.060000000005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44025.710000000006</v>
      </c>
    </row>
    <row r="32" spans="1:11" x14ac:dyDescent="0.2">
      <c r="A32" s="32" t="s">
        <v>59</v>
      </c>
      <c r="B32" s="31"/>
      <c r="C32" s="30"/>
      <c r="D32" s="30">
        <v>226.9</v>
      </c>
      <c r="E32" s="30">
        <v>437.95</v>
      </c>
      <c r="F32" s="30">
        <v>258.16000000000003</v>
      </c>
      <c r="G32" s="30">
        <v>256.5</v>
      </c>
      <c r="H32" s="30">
        <v>503.14</v>
      </c>
      <c r="I32" s="30"/>
      <c r="J32" s="18">
        <f t="shared" si="0"/>
        <v>1682.65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367.54</v>
      </c>
      <c r="C34" s="30">
        <v>286.72000000000003</v>
      </c>
      <c r="D34" s="30">
        <v>263.18</v>
      </c>
      <c r="E34" s="30">
        <v>387.11</v>
      </c>
      <c r="F34" s="30">
        <v>366.9</v>
      </c>
      <c r="G34" s="30">
        <v>281.69</v>
      </c>
      <c r="H34" s="30">
        <v>554.57000000000005</v>
      </c>
      <c r="I34" s="30">
        <v>56.38</v>
      </c>
      <c r="J34" s="18">
        <f>SUM(B34:I34)</f>
        <v>2564.0900000000006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85.96</v>
      </c>
      <c r="C36" s="30">
        <v>67.040000000000006</v>
      </c>
      <c r="D36" s="30">
        <v>61.49</v>
      </c>
      <c r="E36" s="30">
        <v>90.54</v>
      </c>
      <c r="F36" s="30">
        <v>85.79</v>
      </c>
      <c r="G36" s="30">
        <v>65.86</v>
      </c>
      <c r="H36" s="30">
        <v>129.76</v>
      </c>
      <c r="I36" s="30">
        <v>13.2</v>
      </c>
      <c r="J36" s="18">
        <f>SUM(B36:I36)</f>
        <v>599.6400000000001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920.86</v>
      </c>
      <c r="E38" s="30">
        <v>1349.62</v>
      </c>
      <c r="F38" s="30">
        <v>1289.6600000000001</v>
      </c>
      <c r="G38" s="30">
        <v>985.1</v>
      </c>
      <c r="H38" s="30">
        <v>1939.11</v>
      </c>
      <c r="I38" s="30">
        <v>199.84</v>
      </c>
      <c r="J38" s="18">
        <f>SUM(B38:I38)</f>
        <v>9095.35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3.61</v>
      </c>
      <c r="E40" s="30">
        <v>4.38</v>
      </c>
      <c r="F40" s="30">
        <v>14.01</v>
      </c>
      <c r="G40" s="30">
        <v>4.08</v>
      </c>
      <c r="H40" s="30">
        <v>7.99</v>
      </c>
      <c r="I40" s="30"/>
      <c r="J40" s="18">
        <f t="shared" si="0"/>
        <v>34.07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162.5</v>
      </c>
      <c r="E42" s="30">
        <v>237.29</v>
      </c>
      <c r="F42" s="30">
        <v>225.41</v>
      </c>
      <c r="G42" s="30">
        <v>174.33</v>
      </c>
      <c r="H42" s="30">
        <v>343.12</v>
      </c>
      <c r="I42" s="30">
        <v>33.479999999999997</v>
      </c>
      <c r="J42" s="18">
        <f>SUM(B42:I42)</f>
        <v>1580.23</v>
      </c>
      <c r="K42" s="39">
        <f>SUM(J34:J46)</f>
        <v>13873.380000000001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57899.090000000011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178.73</v>
      </c>
      <c r="D51" s="27">
        <v>76.319999999999993</v>
      </c>
      <c r="E51" s="27">
        <v>1.69</v>
      </c>
      <c r="F51" s="27">
        <v>66.31</v>
      </c>
      <c r="G51" s="27">
        <v>86.3</v>
      </c>
      <c r="H51" s="27">
        <v>169.11</v>
      </c>
      <c r="I51" s="27"/>
      <c r="J51" s="18">
        <f t="shared" si="0"/>
        <v>578.46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27"/>
      <c r="J53" s="18">
        <f t="shared" si="0"/>
        <v>0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>
        <v>135.4</v>
      </c>
      <c r="D60" s="30">
        <v>108.7</v>
      </c>
      <c r="E60" s="30">
        <v>134.35</v>
      </c>
      <c r="F60" s="30">
        <v>157.74</v>
      </c>
      <c r="G60" s="30">
        <v>123.9</v>
      </c>
      <c r="H60" s="30">
        <v>234.96</v>
      </c>
      <c r="I60" s="30"/>
      <c r="J60" s="18">
        <f t="shared" si="0"/>
        <v>895.05000000000007</v>
      </c>
      <c r="K60" s="22"/>
    </row>
    <row r="61" spans="1:11" x14ac:dyDescent="0.2">
      <c r="A61" s="29" t="s">
        <v>30</v>
      </c>
      <c r="B61" s="28"/>
      <c r="C61" s="27">
        <v>94.2</v>
      </c>
      <c r="D61" s="27">
        <v>74.39</v>
      </c>
      <c r="E61" s="27">
        <v>47.1</v>
      </c>
      <c r="F61" s="27">
        <v>109.9</v>
      </c>
      <c r="G61" s="27">
        <v>84.09</v>
      </c>
      <c r="H61" s="27">
        <v>164.94</v>
      </c>
      <c r="I61" s="27"/>
      <c r="J61" s="18">
        <f t="shared" si="0"/>
        <v>574.62000000000012</v>
      </c>
      <c r="K61" s="26"/>
    </row>
    <row r="62" spans="1:11" x14ac:dyDescent="0.2">
      <c r="A62" s="32" t="s">
        <v>29</v>
      </c>
      <c r="B62" s="31"/>
      <c r="C62" s="30">
        <v>147.59</v>
      </c>
      <c r="D62" s="30">
        <v>222.19</v>
      </c>
      <c r="E62" s="30">
        <v>239.54</v>
      </c>
      <c r="F62" s="30">
        <v>313.75</v>
      </c>
      <c r="G62" s="30">
        <v>251.18</v>
      </c>
      <c r="H62" s="30">
        <v>492.69</v>
      </c>
      <c r="I62" s="30">
        <v>35.08</v>
      </c>
      <c r="J62" s="18">
        <f>SUM(B62:I62)</f>
        <v>1702.02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3863.42</v>
      </c>
      <c r="D65" s="27">
        <v>3859.91</v>
      </c>
      <c r="E65" s="27">
        <v>4216.46</v>
      </c>
      <c r="F65" s="27">
        <v>6507.56</v>
      </c>
      <c r="G65" s="27">
        <v>4364.45</v>
      </c>
      <c r="H65" s="27">
        <v>8552.4500000000007</v>
      </c>
      <c r="I65" s="27">
        <v>-18.21</v>
      </c>
      <c r="J65" s="18">
        <f>SUM(C65:I65)</f>
        <v>31346.040000000005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1.68</v>
      </c>
      <c r="E67" s="27"/>
      <c r="F67" s="27"/>
      <c r="G67" s="27">
        <v>1.89</v>
      </c>
      <c r="H67" s="27">
        <v>3.71</v>
      </c>
      <c r="I67" s="27"/>
      <c r="J67" s="18">
        <f t="shared" si="0"/>
        <v>7.2799999999999994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47.06</v>
      </c>
      <c r="D71" s="27">
        <v>12.49</v>
      </c>
      <c r="E71" s="27">
        <v>11.59</v>
      </c>
      <c r="F71" s="27">
        <v>15.16</v>
      </c>
      <c r="G71" s="27">
        <v>14.27</v>
      </c>
      <c r="H71" s="27">
        <v>26.76</v>
      </c>
      <c r="I71" s="27"/>
      <c r="J71" s="18">
        <f t="shared" si="0"/>
        <v>127.33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30"/>
      <c r="J76" s="18">
        <f t="shared" si="0"/>
        <v>0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2" ht="13.5" thickBot="1" x14ac:dyDescent="0.25">
      <c r="A81" s="21" t="s">
        <v>10</v>
      </c>
      <c r="B81" s="20">
        <f>SUM(B28:B80)</f>
        <v>8448.2000000000007</v>
      </c>
      <c r="C81" s="20">
        <f>SUM(C28:C80)</f>
        <v>11733.15</v>
      </c>
      <c r="D81" s="19">
        <f>SUM(D27:D80)</f>
        <v>11148.109999999999</v>
      </c>
      <c r="E81" s="19">
        <f>SUM(E28:E80)</f>
        <v>14529.710000000001</v>
      </c>
      <c r="F81" s="19">
        <f>SUM(F28:F80)</f>
        <v>16718.21</v>
      </c>
      <c r="G81" s="19">
        <f>SUM(G28:G80)</f>
        <v>12050.3</v>
      </c>
      <c r="H81" s="110">
        <f>SUM(H28:H80)</f>
        <v>22150.2</v>
      </c>
      <c r="I81" s="110">
        <f>SUM(I28:I80)</f>
        <v>2823.63</v>
      </c>
      <c r="J81" s="43">
        <v>99601.51</v>
      </c>
      <c r="K81" s="17"/>
    </row>
    <row r="82" spans="1:12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2" x14ac:dyDescent="0.2">
      <c r="A83" s="12"/>
      <c r="B83" s="11" t="s">
        <v>8</v>
      </c>
      <c r="C83" s="9"/>
      <c r="D83" s="16">
        <v>739759.36</v>
      </c>
      <c r="E83" s="9"/>
      <c r="F83" s="9"/>
      <c r="G83" s="9"/>
      <c r="H83" s="9"/>
      <c r="I83" s="9"/>
      <c r="J83" s="8"/>
      <c r="K83" s="8"/>
    </row>
    <row r="84" spans="1:12" x14ac:dyDescent="0.2">
      <c r="A84" s="13"/>
      <c r="B84" s="11" t="s">
        <v>7</v>
      </c>
      <c r="C84" s="9"/>
      <c r="D84" s="10">
        <f>C23</f>
        <v>147474.07999999999</v>
      </c>
      <c r="E84" s="9"/>
      <c r="F84" s="9"/>
      <c r="G84" s="9"/>
      <c r="H84" s="9"/>
      <c r="I84" s="9"/>
      <c r="J84" s="8"/>
      <c r="K84" s="8"/>
      <c r="L84" s="111"/>
    </row>
    <row r="85" spans="1:12" x14ac:dyDescent="0.2">
      <c r="A85" s="13"/>
      <c r="B85" s="11" t="s">
        <v>101</v>
      </c>
      <c r="C85" s="9"/>
      <c r="D85" s="10">
        <f>-J81</f>
        <v>-99601.51</v>
      </c>
      <c r="E85" s="9"/>
      <c r="F85" s="15"/>
      <c r="G85" s="9"/>
      <c r="H85" s="9"/>
      <c r="I85" s="9"/>
      <c r="J85" s="8"/>
      <c r="K85" s="8"/>
    </row>
    <row r="86" spans="1:12" x14ac:dyDescent="0.2">
      <c r="A86" s="13"/>
      <c r="B86" s="11" t="s">
        <v>5</v>
      </c>
      <c r="C86" s="9"/>
      <c r="D86" s="10">
        <v>-6917.44</v>
      </c>
      <c r="E86" s="9"/>
      <c r="F86" s="9"/>
      <c r="G86" s="9"/>
      <c r="H86" s="14"/>
      <c r="I86" s="14"/>
      <c r="J86" s="8"/>
      <c r="K86" s="8"/>
    </row>
    <row r="87" spans="1:12" x14ac:dyDescent="0.2">
      <c r="A87" s="13"/>
      <c r="B87" s="11" t="s">
        <v>4</v>
      </c>
      <c r="C87" s="9"/>
      <c r="D87" s="10">
        <f>SUM(D83:D86)</f>
        <v>780714.49</v>
      </c>
      <c r="E87" s="9"/>
      <c r="F87" s="9"/>
      <c r="G87" s="9"/>
      <c r="H87" s="9"/>
      <c r="I87" s="9"/>
      <c r="J87" s="8"/>
      <c r="K87" s="8"/>
    </row>
    <row r="88" spans="1:12" x14ac:dyDescent="0.2">
      <c r="A88" s="13"/>
      <c r="B88" s="11" t="s">
        <v>2</v>
      </c>
      <c r="C88" s="9"/>
      <c r="D88" s="10">
        <v>105222.74</v>
      </c>
      <c r="E88" s="9"/>
      <c r="F88" s="9"/>
      <c r="G88" s="9"/>
      <c r="H88" s="9"/>
      <c r="I88" s="9"/>
      <c r="J88" s="8"/>
      <c r="K88" s="8"/>
    </row>
    <row r="89" spans="1:12" x14ac:dyDescent="0.2">
      <c r="A89" s="12"/>
      <c r="B89" s="11" t="s">
        <v>100</v>
      </c>
      <c r="C89" s="9"/>
      <c r="D89" s="10">
        <v>-33292.22</v>
      </c>
      <c r="E89" s="9"/>
      <c r="F89" s="9"/>
      <c r="G89" s="9"/>
      <c r="H89" s="9"/>
      <c r="I89" s="9"/>
      <c r="J89" s="8"/>
      <c r="K89" s="8"/>
    </row>
    <row r="90" spans="1:12" ht="13.5" thickBot="1" x14ac:dyDescent="0.25">
      <c r="A90" s="7"/>
      <c r="B90" s="6" t="s">
        <v>1</v>
      </c>
      <c r="C90" s="3"/>
      <c r="D90" s="5">
        <f>SUM(D87:D89)</f>
        <v>852645.01</v>
      </c>
      <c r="E90" s="3"/>
      <c r="F90" s="3" t="s">
        <v>0</v>
      </c>
      <c r="G90" s="4">
        <v>61560.37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opLeftCell="A58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746544.5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1145.8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7076.25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1554.83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2030.52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315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136222.68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123</v>
      </c>
      <c r="B22" s="71" t="s">
        <v>121</v>
      </c>
      <c r="C22" s="70">
        <v>3041.61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151386.68999999997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4120.3500000000004</v>
      </c>
      <c r="E28" s="44">
        <v>6283.08</v>
      </c>
      <c r="F28" s="44">
        <v>6410.98</v>
      </c>
      <c r="G28" s="44">
        <v>4397.75</v>
      </c>
      <c r="H28" s="44">
        <v>8658.7199999999993</v>
      </c>
      <c r="I28" s="44">
        <v>930.32</v>
      </c>
      <c r="J28" s="18">
        <f>SUM(B28:I28)</f>
        <v>42026.22</v>
      </c>
      <c r="K28" s="43"/>
    </row>
    <row r="29" spans="1:11" x14ac:dyDescent="0.2">
      <c r="A29" s="37" t="s">
        <v>62</v>
      </c>
      <c r="B29" s="36"/>
      <c r="C29" s="35"/>
      <c r="D29" s="35">
        <v>8.86</v>
      </c>
      <c r="E29" s="35"/>
      <c r="F29" s="35"/>
      <c r="G29" s="35">
        <v>10</v>
      </c>
      <c r="H29" s="35">
        <v>-138.93</v>
      </c>
      <c r="I29" s="35"/>
      <c r="J29" s="18">
        <f t="shared" ref="J29:J81" si="0">SUM(B29:H29)</f>
        <v>-120.07000000000001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44054.41</v>
      </c>
    </row>
    <row r="32" spans="1:11" x14ac:dyDescent="0.2">
      <c r="A32" s="32" t="s">
        <v>59</v>
      </c>
      <c r="B32" s="31">
        <v>258.16000000000003</v>
      </c>
      <c r="C32" s="30"/>
      <c r="D32" s="30">
        <v>405.02</v>
      </c>
      <c r="E32" s="30"/>
      <c r="F32" s="30">
        <v>129.08000000000001</v>
      </c>
      <c r="G32" s="30">
        <v>457.86</v>
      </c>
      <c r="H32" s="30">
        <v>898.14</v>
      </c>
      <c r="I32" s="30"/>
      <c r="J32" s="18">
        <f t="shared" si="0"/>
        <v>2148.2600000000002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385.03</v>
      </c>
      <c r="C34" s="30">
        <v>286.76</v>
      </c>
      <c r="D34" s="30">
        <v>264.97000000000003</v>
      </c>
      <c r="E34" s="30">
        <v>360.14</v>
      </c>
      <c r="F34" s="30">
        <v>390.48</v>
      </c>
      <c r="G34" s="30">
        <v>283.74</v>
      </c>
      <c r="H34" s="30">
        <v>560.01</v>
      </c>
      <c r="I34" s="30">
        <v>56.52</v>
      </c>
      <c r="J34" s="18">
        <f>SUM(B34:I34)</f>
        <v>2587.65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90.04</v>
      </c>
      <c r="C36" s="30">
        <v>67.06</v>
      </c>
      <c r="D36" s="30">
        <v>61.97</v>
      </c>
      <c r="E36" s="30">
        <v>84.22</v>
      </c>
      <c r="F36" s="30">
        <v>91.31</v>
      </c>
      <c r="G36" s="30">
        <v>66.36</v>
      </c>
      <c r="H36" s="30">
        <v>130.97999999999999</v>
      </c>
      <c r="I36" s="30">
        <v>13.23</v>
      </c>
      <c r="J36" s="18">
        <f>SUM(B36:I36)</f>
        <v>605.17000000000007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886.99</v>
      </c>
      <c r="E38" s="30">
        <v>1349.62</v>
      </c>
      <c r="F38" s="30">
        <v>1377.08</v>
      </c>
      <c r="G38" s="30">
        <v>946.82</v>
      </c>
      <c r="H38" s="30">
        <v>1869.19</v>
      </c>
      <c r="I38" s="30">
        <v>199.84</v>
      </c>
      <c r="J38" s="18">
        <f>SUM(B38:I38)</f>
        <v>9040.6999999999989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>
        <v>2.58</v>
      </c>
      <c r="C40" s="30"/>
      <c r="D40" s="30">
        <v>6.72</v>
      </c>
      <c r="E40" s="30"/>
      <c r="F40" s="30">
        <v>1.28</v>
      </c>
      <c r="G40" s="30">
        <v>7.17</v>
      </c>
      <c r="H40" s="30">
        <v>14.31</v>
      </c>
      <c r="I40" s="30">
        <v>1.44</v>
      </c>
      <c r="J40" s="18">
        <f>SUM(B40:I40)</f>
        <v>33.5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239.39</v>
      </c>
      <c r="C42" s="30">
        <v>174</v>
      </c>
      <c r="D42" s="30">
        <v>163.25</v>
      </c>
      <c r="E42" s="30">
        <v>226.18</v>
      </c>
      <c r="F42" s="30">
        <v>235.42</v>
      </c>
      <c r="G42" s="30">
        <v>175.17</v>
      </c>
      <c r="H42" s="30">
        <v>345.6</v>
      </c>
      <c r="I42" s="30">
        <v>33.479999999999997</v>
      </c>
      <c r="J42" s="18">
        <f>SUM(B42:I42)</f>
        <v>1592.4900000000002</v>
      </c>
      <c r="K42" s="39">
        <f>SUM(J34:J46)</f>
        <v>13859.509999999998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57913.919999999998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>
        <v>225</v>
      </c>
      <c r="C47" s="35"/>
      <c r="D47" s="35"/>
      <c r="E47" s="35"/>
      <c r="F47" s="35"/>
      <c r="G47" s="35"/>
      <c r="H47" s="35"/>
      <c r="I47" s="35"/>
      <c r="J47" s="18">
        <f t="shared" si="0"/>
        <v>225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/>
      <c r="D51" s="27">
        <v>24.94</v>
      </c>
      <c r="E51" s="27"/>
      <c r="F51" s="27">
        <v>143.81</v>
      </c>
      <c r="G51" s="27">
        <v>28.19</v>
      </c>
      <c r="H51" s="27">
        <v>55.31</v>
      </c>
      <c r="I51" s="27"/>
      <c r="J51" s="18">
        <f t="shared" si="0"/>
        <v>252.25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642.59</v>
      </c>
      <c r="D53" s="27"/>
      <c r="E53" s="27"/>
      <c r="F53" s="27"/>
      <c r="G53" s="27"/>
      <c r="H53" s="27"/>
      <c r="I53" s="27"/>
      <c r="J53" s="18">
        <f t="shared" si="0"/>
        <v>642.59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84.78</v>
      </c>
      <c r="D61" s="27">
        <v>80.88</v>
      </c>
      <c r="E61" s="27">
        <v>157</v>
      </c>
      <c r="F61" s="27">
        <v>157</v>
      </c>
      <c r="G61" s="27">
        <v>91.44</v>
      </c>
      <c r="H61" s="27">
        <v>179.36</v>
      </c>
      <c r="I61" s="27"/>
      <c r="J61" s="18">
        <f t="shared" si="0"/>
        <v>750.45999999999992</v>
      </c>
      <c r="K61" s="26"/>
    </row>
    <row r="62" spans="1:11" x14ac:dyDescent="0.2">
      <c r="A62" s="32" t="s">
        <v>29</v>
      </c>
      <c r="B62" s="31"/>
      <c r="C62" s="30">
        <v>283.52</v>
      </c>
      <c r="D62" s="30">
        <v>503.56</v>
      </c>
      <c r="E62" s="30">
        <v>612.25</v>
      </c>
      <c r="F62" s="30">
        <v>1017.67</v>
      </c>
      <c r="G62" s="30">
        <v>569.21</v>
      </c>
      <c r="H62" s="30">
        <v>1116.53</v>
      </c>
      <c r="I62" s="30">
        <v>23.38</v>
      </c>
      <c r="J62" s="18">
        <f>SUM(B62:I62)</f>
        <v>4126.12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8257.67</v>
      </c>
      <c r="D65" s="27">
        <v>9971.5300000000007</v>
      </c>
      <c r="E65" s="27">
        <v>12256.13</v>
      </c>
      <c r="F65" s="27">
        <v>13480.03</v>
      </c>
      <c r="G65" s="27">
        <v>11274.71</v>
      </c>
      <c r="H65" s="27">
        <v>22095.71</v>
      </c>
      <c r="I65" s="27">
        <v>11.69</v>
      </c>
      <c r="J65" s="18">
        <f>SUM(C65:I65)</f>
        <v>77347.47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84.73</v>
      </c>
      <c r="E67" s="27"/>
      <c r="F67" s="27"/>
      <c r="G67" s="27">
        <v>95.77</v>
      </c>
      <c r="H67" s="27">
        <v>240.79</v>
      </c>
      <c r="I67" s="27"/>
      <c r="J67" s="18">
        <f t="shared" si="0"/>
        <v>421.28999999999996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>
        <v>11.5</v>
      </c>
      <c r="E71" s="27"/>
      <c r="F71" s="27"/>
      <c r="G71" s="27">
        <v>13</v>
      </c>
      <c r="H71" s="27">
        <v>25.5</v>
      </c>
      <c r="I71" s="27"/>
      <c r="J71" s="18">
        <f t="shared" si="0"/>
        <v>50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32" t="s">
        <v>102</v>
      </c>
      <c r="B73" s="31"/>
      <c r="C73" s="30"/>
      <c r="D73" s="30"/>
      <c r="E73" s="30"/>
      <c r="F73" s="30"/>
      <c r="G73" s="30"/>
      <c r="H73" s="30"/>
      <c r="I73" s="30"/>
      <c r="J73" s="18"/>
      <c r="K73" s="22"/>
    </row>
    <row r="74" spans="1:11" x14ac:dyDescent="0.2">
      <c r="A74" s="29" t="s">
        <v>18</v>
      </c>
      <c r="B74" s="28"/>
      <c r="C74" s="27"/>
      <c r="D74" s="27"/>
      <c r="E74" s="27"/>
      <c r="F74" s="27"/>
      <c r="G74" s="27"/>
      <c r="H74" s="27"/>
      <c r="I74" s="27"/>
      <c r="J74" s="18">
        <f t="shared" si="0"/>
        <v>0</v>
      </c>
      <c r="K74" s="26"/>
    </row>
    <row r="75" spans="1:11" x14ac:dyDescent="0.2">
      <c r="A75" s="32" t="s">
        <v>17</v>
      </c>
      <c r="B75" s="31"/>
      <c r="C75" s="30"/>
      <c r="D75" s="30"/>
      <c r="E75" s="30"/>
      <c r="F75" s="30"/>
      <c r="G75" s="30"/>
      <c r="H75" s="30"/>
      <c r="I75" s="30"/>
      <c r="J75" s="18">
        <f t="shared" si="0"/>
        <v>0</v>
      </c>
      <c r="K75" s="22"/>
    </row>
    <row r="76" spans="1:11" x14ac:dyDescent="0.2">
      <c r="A76" s="29" t="s">
        <v>16</v>
      </c>
      <c r="B76" s="28"/>
      <c r="C76" s="27"/>
      <c r="D76" s="27"/>
      <c r="E76" s="27"/>
      <c r="F76" s="27"/>
      <c r="G76" s="27"/>
      <c r="H76" s="27"/>
      <c r="I76" s="27"/>
      <c r="J76" s="18">
        <f t="shared" si="0"/>
        <v>0</v>
      </c>
      <c r="K76" s="26"/>
    </row>
    <row r="77" spans="1:11" x14ac:dyDescent="0.2">
      <c r="A77" s="32" t="s">
        <v>15</v>
      </c>
      <c r="B77" s="31"/>
      <c r="C77" s="30"/>
      <c r="D77" s="30"/>
      <c r="E77" s="30"/>
      <c r="F77" s="30"/>
      <c r="G77" s="30"/>
      <c r="H77" s="30"/>
      <c r="I77" s="30"/>
      <c r="J77" s="18">
        <f t="shared" si="0"/>
        <v>0</v>
      </c>
      <c r="K77" s="22"/>
    </row>
    <row r="78" spans="1:11" x14ac:dyDescent="0.2">
      <c r="A78" s="29" t="s">
        <v>14</v>
      </c>
      <c r="B78" s="28"/>
      <c r="C78" s="27"/>
      <c r="D78" s="27"/>
      <c r="E78" s="27"/>
      <c r="F78" s="27"/>
      <c r="G78" s="27"/>
      <c r="H78" s="27"/>
      <c r="I78" s="27"/>
      <c r="J78" s="18">
        <f t="shared" si="0"/>
        <v>0</v>
      </c>
      <c r="K78" s="26"/>
    </row>
    <row r="79" spans="1:11" x14ac:dyDescent="0.2">
      <c r="A79" s="32" t="s">
        <v>13</v>
      </c>
      <c r="B79" s="31"/>
      <c r="C79" s="30"/>
      <c r="D79" s="30"/>
      <c r="E79" s="30"/>
      <c r="F79" s="30"/>
      <c r="G79" s="30"/>
      <c r="H79" s="30"/>
      <c r="I79" s="30"/>
      <c r="J79" s="18">
        <f t="shared" si="0"/>
        <v>0</v>
      </c>
      <c r="K79" s="22"/>
    </row>
    <row r="80" spans="1:11" x14ac:dyDescent="0.2">
      <c r="A80" s="29" t="s">
        <v>12</v>
      </c>
      <c r="B80" s="28"/>
      <c r="C80" s="27">
        <v>867.41</v>
      </c>
      <c r="D80" s="27">
        <v>867.05</v>
      </c>
      <c r="E80" s="27">
        <v>1089.01</v>
      </c>
      <c r="F80" s="27">
        <v>1303.9000000000001</v>
      </c>
      <c r="G80" s="27">
        <v>770.71</v>
      </c>
      <c r="H80" s="27"/>
      <c r="I80" s="27">
        <v>1573.54</v>
      </c>
      <c r="J80" s="18">
        <f>SUM(B80:I80)</f>
        <v>6471.6200000000008</v>
      </c>
      <c r="K80" s="26"/>
    </row>
    <row r="81" spans="1:11" ht="13.5" thickBot="1" x14ac:dyDescent="0.25">
      <c r="A81" s="25" t="s">
        <v>11</v>
      </c>
      <c r="B81" s="24"/>
      <c r="C81" s="23"/>
      <c r="D81" s="23"/>
      <c r="E81" s="23"/>
      <c r="F81" s="23"/>
      <c r="G81" s="23"/>
      <c r="H81" s="23"/>
      <c r="I81" s="23"/>
      <c r="J81" s="18">
        <f t="shared" si="0"/>
        <v>0</v>
      </c>
      <c r="K81" s="22"/>
    </row>
    <row r="82" spans="1:11" ht="13.5" thickBot="1" x14ac:dyDescent="0.25">
      <c r="A82" s="21" t="s">
        <v>10</v>
      </c>
      <c r="B82" s="20">
        <f>SUM(B28:B81)</f>
        <v>8964.7999999999993</v>
      </c>
      <c r="C82" s="20">
        <f>SUM(C28:C81)</f>
        <v>16535.370000000003</v>
      </c>
      <c r="D82" s="19">
        <f>SUM(D27:D81)</f>
        <v>17462.32</v>
      </c>
      <c r="E82" s="19">
        <f>SUM(E28:E81)</f>
        <v>22417.629999999997</v>
      </c>
      <c r="F82" s="19">
        <f>SUM(F28:F81)</f>
        <v>24738.04</v>
      </c>
      <c r="G82" s="19">
        <f>SUM(G28:G81)</f>
        <v>19187.899999999998</v>
      </c>
      <c r="H82" s="19">
        <f>SUM(H28:H81)</f>
        <v>36051.22</v>
      </c>
      <c r="I82" s="19">
        <f>SUM(I28:I81)</f>
        <v>2843.4400000000005</v>
      </c>
      <c r="J82" s="18">
        <v>148200.72</v>
      </c>
      <c r="K82" s="17"/>
    </row>
    <row r="83" spans="1:11" x14ac:dyDescent="0.2">
      <c r="A83" s="12" t="s">
        <v>9</v>
      </c>
      <c r="B83" s="11"/>
      <c r="C83" s="9"/>
      <c r="D83" s="9"/>
      <c r="E83" s="9"/>
      <c r="F83" s="9"/>
      <c r="G83" s="9"/>
      <c r="H83" s="9"/>
      <c r="I83" s="9"/>
      <c r="J83" s="8"/>
      <c r="K83" s="8"/>
    </row>
    <row r="84" spans="1:11" x14ac:dyDescent="0.2">
      <c r="A84" s="12"/>
      <c r="B84" s="11" t="s">
        <v>8</v>
      </c>
      <c r="C84" s="9"/>
      <c r="D84" s="16">
        <v>746544.5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7</v>
      </c>
      <c r="C85" s="9"/>
      <c r="D85" s="10">
        <f>C23</f>
        <v>151386.68999999997</v>
      </c>
      <c r="E85" s="9"/>
      <c r="F85" s="9"/>
      <c r="G85" s="9"/>
      <c r="H85" s="9"/>
      <c r="I85" s="9"/>
      <c r="J85" s="8"/>
      <c r="K85" s="8"/>
    </row>
    <row r="86" spans="1:11" x14ac:dyDescent="0.2">
      <c r="A86" s="13"/>
      <c r="B86" s="11" t="s">
        <v>101</v>
      </c>
      <c r="C86" s="9"/>
      <c r="D86" s="10">
        <f>-J82</f>
        <v>-148200.72</v>
      </c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5</v>
      </c>
      <c r="C87" s="9"/>
      <c r="D87" s="10">
        <v>-9971.11</v>
      </c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4</v>
      </c>
      <c r="C88" s="9"/>
      <c r="D88" s="10">
        <f>SUM(D84:D87)</f>
        <v>739759.36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136973.93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-77470.100000000006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799263.19000000006</v>
      </c>
      <c r="E91" s="3"/>
      <c r="F91" s="3" t="s">
        <v>0</v>
      </c>
      <c r="G91" s="4">
        <v>60076.65</v>
      </c>
      <c r="H91" s="3"/>
      <c r="I91" s="3"/>
      <c r="J91" s="2"/>
      <c r="K91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47" workbookViewId="0">
      <selection activeCell="G90" sqref="G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119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695032.49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1254.1600000000001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6400.52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2748.83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1836.75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350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153499.57999999999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120</v>
      </c>
      <c r="B22" s="71" t="s">
        <v>121</v>
      </c>
      <c r="C22" s="70">
        <v>4137.0200000000004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170226.86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4113.8999999999996</v>
      </c>
      <c r="E28" s="44">
        <v>6283.08</v>
      </c>
      <c r="F28" s="44">
        <v>6074.28</v>
      </c>
      <c r="G28" s="44">
        <v>4390.45</v>
      </c>
      <c r="H28" s="44">
        <v>8644.41</v>
      </c>
      <c r="I28" s="44">
        <v>930.32</v>
      </c>
      <c r="J28" s="18">
        <f>SUM(B28:I28)</f>
        <v>41661.46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>
        <v>25.64</v>
      </c>
      <c r="D30" s="30"/>
      <c r="E30" s="30"/>
      <c r="F30" s="30"/>
      <c r="G30" s="30"/>
      <c r="H30" s="30">
        <v>126</v>
      </c>
      <c r="I30" s="30"/>
      <c r="J30" s="18">
        <f t="shared" si="0"/>
        <v>151.63999999999999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>
        <v>7.5</v>
      </c>
      <c r="I31" s="35"/>
      <c r="J31" s="18">
        <f t="shared" si="0"/>
        <v>7.5</v>
      </c>
      <c r="K31" s="39">
        <f>SUM(J28:J33)</f>
        <v>43761.409999999996</v>
      </c>
    </row>
    <row r="32" spans="1:11" x14ac:dyDescent="0.2">
      <c r="A32" s="32" t="s">
        <v>59</v>
      </c>
      <c r="B32" s="31"/>
      <c r="C32" s="30"/>
      <c r="D32" s="30">
        <v>315.95</v>
      </c>
      <c r="E32" s="30">
        <v>285.82</v>
      </c>
      <c r="F32" s="30">
        <v>281.20999999999998</v>
      </c>
      <c r="G32" s="30">
        <v>357.19</v>
      </c>
      <c r="H32" s="30">
        <v>700.64</v>
      </c>
      <c r="I32" s="30"/>
      <c r="J32" s="18">
        <f t="shared" si="0"/>
        <v>1940.81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369.02</v>
      </c>
      <c r="C34" s="30">
        <v>288.35000000000002</v>
      </c>
      <c r="D34" s="30">
        <v>259.93</v>
      </c>
      <c r="E34" s="30">
        <v>378.05</v>
      </c>
      <c r="F34" s="30">
        <v>379.04</v>
      </c>
      <c r="G34" s="30">
        <v>278.13</v>
      </c>
      <c r="H34" s="30">
        <v>555.4</v>
      </c>
      <c r="I34" s="30">
        <v>56.15</v>
      </c>
      <c r="J34" s="18">
        <f>SUM(B34:I34)</f>
        <v>2564.0700000000002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86.3</v>
      </c>
      <c r="C36" s="30">
        <v>67.430000000000007</v>
      </c>
      <c r="D36" s="30">
        <v>60.79</v>
      </c>
      <c r="E36" s="30">
        <v>88.41</v>
      </c>
      <c r="F36" s="30">
        <v>88.64</v>
      </c>
      <c r="G36" s="30">
        <v>65.040000000000006</v>
      </c>
      <c r="H36" s="30">
        <v>129.87</v>
      </c>
      <c r="I36" s="30">
        <v>13.13</v>
      </c>
      <c r="J36" s="18">
        <f>SUM(B36:I36)</f>
        <v>599.61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1043.72</v>
      </c>
      <c r="D38" s="30">
        <v>883.7</v>
      </c>
      <c r="E38" s="30">
        <v>1349.62</v>
      </c>
      <c r="F38" s="30">
        <v>1304.76</v>
      </c>
      <c r="G38" s="30">
        <v>943.1</v>
      </c>
      <c r="H38" s="30">
        <v>1885.43</v>
      </c>
      <c r="I38" s="30">
        <v>199.84</v>
      </c>
      <c r="J38" s="18">
        <f>SUM(B38:I38)</f>
        <v>8983.11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8.52</v>
      </c>
      <c r="E40" s="30">
        <v>2.86</v>
      </c>
      <c r="F40" s="30">
        <v>2.81</v>
      </c>
      <c r="G40" s="30">
        <v>8.91</v>
      </c>
      <c r="H40" s="30">
        <v>18.18</v>
      </c>
      <c r="I40" s="30">
        <v>2.54</v>
      </c>
      <c r="J40" s="18">
        <f>SUM(B40:I40)</f>
        <v>43.82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174.92</v>
      </c>
      <c r="D42" s="30">
        <v>159.49</v>
      </c>
      <c r="E42" s="30">
        <v>236.47</v>
      </c>
      <c r="F42" s="30">
        <v>228.79</v>
      </c>
      <c r="G42" s="30">
        <v>170.91</v>
      </c>
      <c r="H42" s="30">
        <v>341.21</v>
      </c>
      <c r="I42" s="30">
        <v>33.479999999999997</v>
      </c>
      <c r="J42" s="18">
        <f>SUM(B42:I42)</f>
        <v>1575.3700000000001</v>
      </c>
      <c r="K42" s="39">
        <f>SUM(J34:J46)</f>
        <v>13765.980000000001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57527.39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>
        <v>316.3</v>
      </c>
      <c r="D49" s="27">
        <v>442.82</v>
      </c>
      <c r="E49" s="27">
        <v>411.19</v>
      </c>
      <c r="F49" s="27">
        <v>537.71</v>
      </c>
      <c r="G49" s="27">
        <v>506.08</v>
      </c>
      <c r="H49" s="27">
        <v>948.9</v>
      </c>
      <c r="I49" s="27"/>
      <c r="J49" s="18">
        <f t="shared" si="0"/>
        <v>3163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11.43</v>
      </c>
      <c r="D51" s="27">
        <v>71.849999999999994</v>
      </c>
      <c r="E51" s="27"/>
      <c r="F51" s="27">
        <v>156</v>
      </c>
      <c r="G51" s="27">
        <v>81.209999999999994</v>
      </c>
      <c r="H51" s="27">
        <v>159.32</v>
      </c>
      <c r="I51" s="27"/>
      <c r="J51" s="18">
        <f t="shared" si="0"/>
        <v>479.81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377.52</v>
      </c>
      <c r="D53" s="27">
        <v>810.91</v>
      </c>
      <c r="E53" s="27"/>
      <c r="F53" s="27">
        <v>172.39</v>
      </c>
      <c r="G53" s="27">
        <v>916.66</v>
      </c>
      <c r="H53" s="27">
        <v>1798.1</v>
      </c>
      <c r="I53" s="27"/>
      <c r="J53" s="18">
        <f t="shared" si="0"/>
        <v>4075.5799999999995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>
        <v>277.33999999999997</v>
      </c>
      <c r="C60" s="30"/>
      <c r="D60" s="30"/>
      <c r="E60" s="30"/>
      <c r="F60" s="30"/>
      <c r="G60" s="30"/>
      <c r="H60" s="30"/>
      <c r="I60" s="30"/>
      <c r="J60" s="18">
        <f t="shared" si="0"/>
        <v>277.33999999999997</v>
      </c>
      <c r="K60" s="22"/>
    </row>
    <row r="61" spans="1:11" x14ac:dyDescent="0.2">
      <c r="A61" s="29" t="s">
        <v>30</v>
      </c>
      <c r="B61" s="28"/>
      <c r="C61" s="27">
        <v>26.38</v>
      </c>
      <c r="D61" s="27">
        <v>36.93</v>
      </c>
      <c r="E61" s="27">
        <v>34.28</v>
      </c>
      <c r="F61" s="27">
        <v>44.84</v>
      </c>
      <c r="G61" s="27">
        <v>42.2</v>
      </c>
      <c r="H61" s="27">
        <v>79.13</v>
      </c>
      <c r="I61" s="27"/>
      <c r="J61" s="18">
        <f t="shared" si="0"/>
        <v>263.76</v>
      </c>
      <c r="K61" s="26"/>
    </row>
    <row r="62" spans="1:11" x14ac:dyDescent="0.2">
      <c r="A62" s="32" t="s">
        <v>29</v>
      </c>
      <c r="B62" s="31"/>
      <c r="C62" s="30">
        <v>349.8</v>
      </c>
      <c r="D62" s="30">
        <v>573.76</v>
      </c>
      <c r="E62" s="30">
        <v>1590.43</v>
      </c>
      <c r="F62" s="30">
        <v>283.5</v>
      </c>
      <c r="G62" s="30">
        <v>648.6</v>
      </c>
      <c r="H62" s="30">
        <v>1272.25</v>
      </c>
      <c r="I62" s="30">
        <v>35.08</v>
      </c>
      <c r="J62" s="18">
        <f>SUM(B62:I62)</f>
        <v>4753.42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6278.6</v>
      </c>
      <c r="D65" s="27">
        <v>6271.58</v>
      </c>
      <c r="E65" s="27">
        <v>7339.06</v>
      </c>
      <c r="F65" s="27">
        <v>8768.83</v>
      </c>
      <c r="G65" s="27">
        <v>7092.66</v>
      </c>
      <c r="H65" s="27">
        <v>13888.36</v>
      </c>
      <c r="I65" s="27">
        <v>377.1</v>
      </c>
      <c r="J65" s="18">
        <f>SUM(B65:I65)</f>
        <v>50016.189999999995</v>
      </c>
      <c r="K65" s="26"/>
    </row>
    <row r="66" spans="1:11" x14ac:dyDescent="0.2">
      <c r="A66" s="32" t="s">
        <v>25</v>
      </c>
      <c r="B66" s="31"/>
      <c r="C66" s="30">
        <v>11.22</v>
      </c>
      <c r="D66" s="30">
        <v>55.6</v>
      </c>
      <c r="E66" s="30">
        <v>75.790000000000006</v>
      </c>
      <c r="F66" s="30">
        <v>19.07</v>
      </c>
      <c r="G66" s="30">
        <v>63.03</v>
      </c>
      <c r="H66" s="30">
        <v>122.09</v>
      </c>
      <c r="I66" s="30"/>
      <c r="J66" s="18">
        <f t="shared" si="0"/>
        <v>346.8</v>
      </c>
      <c r="K66" s="22"/>
    </row>
    <row r="67" spans="1:11" x14ac:dyDescent="0.2">
      <c r="A67" s="29" t="s">
        <v>24</v>
      </c>
      <c r="B67" s="28"/>
      <c r="C67" s="27">
        <v>180.33</v>
      </c>
      <c r="D67" s="27">
        <v>59.87</v>
      </c>
      <c r="E67" s="27"/>
      <c r="F67" s="27"/>
      <c r="G67" s="27">
        <v>67.67</v>
      </c>
      <c r="H67" s="27">
        <v>132.74</v>
      </c>
      <c r="I67" s="27"/>
      <c r="J67" s="18">
        <f t="shared" si="0"/>
        <v>440.61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17.79</v>
      </c>
      <c r="D71" s="27">
        <v>53.3</v>
      </c>
      <c r="E71" s="27">
        <v>23.13</v>
      </c>
      <c r="F71" s="27">
        <v>30.25</v>
      </c>
      <c r="G71" s="27">
        <v>60.58</v>
      </c>
      <c r="H71" s="27">
        <v>116.34</v>
      </c>
      <c r="I71" s="27"/>
      <c r="J71" s="18">
        <f t="shared" si="0"/>
        <v>301.39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>
        <v>569.04999999999995</v>
      </c>
      <c r="F76" s="30"/>
      <c r="G76" s="30"/>
      <c r="H76" s="30"/>
      <c r="I76" s="30"/>
      <c r="J76" s="18">
        <f t="shared" si="0"/>
        <v>569.04999999999995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8727.36</v>
      </c>
      <c r="C81" s="20">
        <f>SUM(C28:C80)</f>
        <v>14870.200000000003</v>
      </c>
      <c r="D81" s="19">
        <f>SUM(D27:D80)</f>
        <v>15045.95</v>
      </c>
      <c r="E81" s="19">
        <f>SUM(E28:E80)</f>
        <v>19756.25</v>
      </c>
      <c r="F81" s="19">
        <f>SUM(F28:F80)</f>
        <v>19676.020000000004</v>
      </c>
      <c r="G81" s="19">
        <f>SUM(G28:G80)</f>
        <v>16463.13</v>
      </c>
      <c r="H81" s="19">
        <f>SUM(H28:H80)</f>
        <v>30925.87</v>
      </c>
      <c r="I81" s="19">
        <f>SUM(I28:I80)</f>
        <v>3221.18</v>
      </c>
      <c r="J81" s="18">
        <v>128685.96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695032.49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170226.86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-128685.96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9971.11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746544.5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139264.29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-56054.67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829754.12</v>
      </c>
      <c r="E90" s="3"/>
      <c r="F90" s="3" t="s">
        <v>0</v>
      </c>
      <c r="G90" s="4">
        <v>66662.880000000005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46" workbookViewId="0">
      <selection activeCell="J92" sqref="J9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695395.3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92</v>
      </c>
      <c r="B9" s="80">
        <v>1510</v>
      </c>
      <c r="C9" s="44">
        <v>1453.96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89</v>
      </c>
      <c r="B12" s="83">
        <v>1629</v>
      </c>
      <c r="C12" s="44">
        <v>8064.99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85</v>
      </c>
      <c r="B16" s="80">
        <v>1631</v>
      </c>
      <c r="C16" s="44">
        <v>706.75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84</v>
      </c>
      <c r="B17" s="80">
        <v>1629</v>
      </c>
      <c r="C17" s="44">
        <v>1526.88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83</v>
      </c>
      <c r="B18" s="80">
        <v>1629</v>
      </c>
      <c r="C18" s="44">
        <v>590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80</v>
      </c>
      <c r="B21" s="78">
        <v>4500</v>
      </c>
      <c r="C21" s="23">
        <v>111070.58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114</v>
      </c>
      <c r="B22" s="71" t="s">
        <v>118</v>
      </c>
      <c r="C22" s="70">
        <v>914.61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78</v>
      </c>
      <c r="B23" s="62"/>
      <c r="C23" s="64">
        <f>SUM(C9:C22)</f>
        <v>124327.77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103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104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4275.22</v>
      </c>
      <c r="E28" s="44">
        <v>6283.08</v>
      </c>
      <c r="F28" s="44">
        <v>6074.28</v>
      </c>
      <c r="G28" s="44">
        <v>4572.82</v>
      </c>
      <c r="H28" s="44">
        <v>9002.1200000000008</v>
      </c>
      <c r="I28" s="99">
        <v>930.32</v>
      </c>
      <c r="J28" s="18">
        <f>SUM(B28:I28)</f>
        <v>42362.86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>
        <v>108.15</v>
      </c>
      <c r="E30" s="30">
        <v>92.2</v>
      </c>
      <c r="F30" s="30"/>
      <c r="G30" s="30">
        <v>122.25</v>
      </c>
      <c r="H30" s="30">
        <v>311.82</v>
      </c>
      <c r="I30" s="100"/>
      <c r="J30" s="18">
        <f t="shared" si="0"/>
        <v>634.42000000000007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44407.94</v>
      </c>
    </row>
    <row r="32" spans="1:11" x14ac:dyDescent="0.2">
      <c r="A32" s="32" t="s">
        <v>59</v>
      </c>
      <c r="B32" s="31"/>
      <c r="C32" s="30"/>
      <c r="D32" s="30">
        <v>160.1</v>
      </c>
      <c r="E32" s="30">
        <v>382.63</v>
      </c>
      <c r="F32" s="30">
        <v>331.92</v>
      </c>
      <c r="G32" s="30">
        <v>180.99</v>
      </c>
      <c r="H32" s="30">
        <v>355.02</v>
      </c>
      <c r="I32" s="100"/>
      <c r="J32" s="18">
        <f t="shared" si="0"/>
        <v>1410.66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57</v>
      </c>
      <c r="B34" s="31">
        <v>369.02</v>
      </c>
      <c r="C34" s="30">
        <v>286.76</v>
      </c>
      <c r="D34" s="30">
        <v>264.20999999999998</v>
      </c>
      <c r="E34" s="30">
        <v>390.03</v>
      </c>
      <c r="F34" s="30">
        <v>382.18</v>
      </c>
      <c r="G34" s="30">
        <v>282.95999999999998</v>
      </c>
      <c r="H34" s="30">
        <v>561.09</v>
      </c>
      <c r="I34" s="100">
        <v>56.14</v>
      </c>
      <c r="J34" s="18">
        <f>SUM(B34:I34)</f>
        <v>2592.39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55</v>
      </c>
      <c r="B36" s="31">
        <v>86.3</v>
      </c>
      <c r="C36" s="30">
        <v>67.06</v>
      </c>
      <c r="D36" s="30">
        <v>61.79</v>
      </c>
      <c r="E36" s="30">
        <v>91.2</v>
      </c>
      <c r="F36" s="30">
        <v>89.38</v>
      </c>
      <c r="G36" s="30">
        <v>66.150000000000006</v>
      </c>
      <c r="H36" s="30">
        <v>131.29</v>
      </c>
      <c r="I36" s="100">
        <v>13.12</v>
      </c>
      <c r="J36" s="18">
        <f>SUM(B36:I36)</f>
        <v>606.29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918.36</v>
      </c>
      <c r="E38" s="30">
        <v>1369.42</v>
      </c>
      <c r="F38" s="30">
        <v>1304.76</v>
      </c>
      <c r="G38" s="30">
        <v>982.26</v>
      </c>
      <c r="H38" s="30">
        <v>1949.05</v>
      </c>
      <c r="I38" s="100">
        <v>199.84</v>
      </c>
      <c r="J38" s="18">
        <f>SUM(B38:I38)</f>
        <v>9134.85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8.02</v>
      </c>
      <c r="E40" s="30">
        <v>3.83</v>
      </c>
      <c r="F40" s="30">
        <v>3.32</v>
      </c>
      <c r="G40" s="30">
        <v>8.34</v>
      </c>
      <c r="H40" s="30">
        <v>16.510000000000002</v>
      </c>
      <c r="I40" s="100">
        <v>2.54</v>
      </c>
      <c r="J40" s="18">
        <f>SUM(B40:I40)</f>
        <v>42.559999999999995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163.46</v>
      </c>
      <c r="E42" s="30">
        <v>243.29</v>
      </c>
      <c r="F42" s="30">
        <v>230.6</v>
      </c>
      <c r="G42" s="30">
        <v>175.41</v>
      </c>
      <c r="H42" s="30">
        <v>347.8</v>
      </c>
      <c r="I42" s="100">
        <v>33.479999999999997</v>
      </c>
      <c r="J42" s="18">
        <f>SUM(B42:I42)</f>
        <v>1598.14</v>
      </c>
      <c r="K42" s="39">
        <f>SUM(J34:J46)</f>
        <v>13974.23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58382.17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44</v>
      </c>
      <c r="B47" s="36">
        <v>200</v>
      </c>
      <c r="C47" s="35"/>
      <c r="D47" s="35"/>
      <c r="E47" s="35"/>
      <c r="F47" s="35"/>
      <c r="G47" s="35"/>
      <c r="H47" s="35"/>
      <c r="I47" s="106"/>
      <c r="J47" s="18">
        <f t="shared" si="0"/>
        <v>200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61.76</v>
      </c>
      <c r="D51" s="27">
        <v>3.23</v>
      </c>
      <c r="E51" s="27"/>
      <c r="F51" s="27"/>
      <c r="G51" s="27">
        <v>3.65</v>
      </c>
      <c r="H51" s="27">
        <v>7.17</v>
      </c>
      <c r="I51" s="107"/>
      <c r="J51" s="18">
        <f t="shared" si="0"/>
        <v>75.81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>
        <v>6.78</v>
      </c>
      <c r="E53" s="27"/>
      <c r="F53" s="27">
        <v>104.45</v>
      </c>
      <c r="G53" s="27">
        <v>7.68</v>
      </c>
      <c r="H53" s="27">
        <v>15.06</v>
      </c>
      <c r="I53" s="107"/>
      <c r="J53" s="18">
        <f t="shared" si="0"/>
        <v>133.97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00">
        <v>96</v>
      </c>
      <c r="J58" s="18">
        <v>96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41.45</v>
      </c>
      <c r="D61" s="27">
        <v>58.04</v>
      </c>
      <c r="E61" s="27">
        <v>53.89</v>
      </c>
      <c r="F61" s="27">
        <v>70.45</v>
      </c>
      <c r="G61" s="27">
        <v>66.31</v>
      </c>
      <c r="H61" s="27">
        <v>124.34</v>
      </c>
      <c r="I61" s="107"/>
      <c r="J61" s="18">
        <f t="shared" si="0"/>
        <v>414.48</v>
      </c>
      <c r="K61" s="26"/>
    </row>
    <row r="62" spans="1:11" x14ac:dyDescent="0.2">
      <c r="A62" s="32" t="s">
        <v>29</v>
      </c>
      <c r="B62" s="31"/>
      <c r="C62" s="30">
        <v>552.41999999999996</v>
      </c>
      <c r="D62" s="30">
        <v>443.58</v>
      </c>
      <c r="E62" s="30">
        <v>980.9</v>
      </c>
      <c r="F62" s="30">
        <v>554.14</v>
      </c>
      <c r="G62" s="30">
        <v>501.44</v>
      </c>
      <c r="H62" s="30">
        <v>983.56</v>
      </c>
      <c r="I62" s="100"/>
      <c r="J62" s="18">
        <f t="shared" si="0"/>
        <v>4016.04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6774.57</v>
      </c>
      <c r="D65" s="27">
        <v>6685.84</v>
      </c>
      <c r="E65" s="27">
        <v>7780.84</v>
      </c>
      <c r="F65" s="27">
        <v>10283.18</v>
      </c>
      <c r="G65" s="27">
        <v>7575.78</v>
      </c>
      <c r="H65" s="27">
        <v>14716.35</v>
      </c>
      <c r="I65" s="107">
        <v>635.38</v>
      </c>
      <c r="J65" s="18">
        <f>SUM(B65:I65)</f>
        <v>54451.939999999995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42.11</v>
      </c>
      <c r="E67" s="27">
        <v>8.34</v>
      </c>
      <c r="F67" s="27"/>
      <c r="G67" s="27">
        <v>47.59</v>
      </c>
      <c r="H67" s="27">
        <v>350.51</v>
      </c>
      <c r="I67" s="107"/>
      <c r="J67" s="18">
        <f t="shared" si="0"/>
        <v>448.55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107"/>
      <c r="J79" s="18">
        <f t="shared" si="0"/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8650.02</v>
      </c>
      <c r="C81" s="20">
        <f>SUM(C28:C80)</f>
        <v>14697.01</v>
      </c>
      <c r="D81" s="19">
        <f>SUM(D27:D80)</f>
        <v>14065.939999999999</v>
      </c>
      <c r="E81" s="19">
        <f>SUM(E28:E80)</f>
        <v>18768.659999999996</v>
      </c>
      <c r="F81" s="19">
        <f>SUM(F28:F80)</f>
        <v>20732.560000000005</v>
      </c>
      <c r="G81" s="19">
        <f>SUM(G28:G80)</f>
        <v>15364.34</v>
      </c>
      <c r="H81" s="19">
        <f>SUM(H28:H80)</f>
        <v>30445.23</v>
      </c>
      <c r="I81" s="109">
        <f>SUM(I28:I80)</f>
        <v>1966.8200000000002</v>
      </c>
      <c r="J81" s="18">
        <f>SUM(B81:I81)</f>
        <v>124690.58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3.5" thickBot="1" x14ac:dyDescent="0.25">
      <c r="A83" s="12"/>
      <c r="B83" s="11" t="s">
        <v>8</v>
      </c>
      <c r="C83" s="9"/>
      <c r="D83" s="88">
        <v>695395.3</v>
      </c>
      <c r="E83" s="9"/>
      <c r="F83" s="9"/>
      <c r="G83" s="9"/>
      <c r="H83" s="9"/>
      <c r="I83" s="9"/>
      <c r="J83" s="8"/>
      <c r="K83" s="8"/>
    </row>
    <row r="84" spans="1:11" ht="13.5" thickTop="1" x14ac:dyDescent="0.2">
      <c r="A84" s="13"/>
      <c r="B84" s="11" t="s">
        <v>7</v>
      </c>
      <c r="C84" s="9"/>
      <c r="D84" s="10">
        <f>C23</f>
        <v>124327.77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-124690.58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/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695032.49000000011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157636.6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-37928.93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814740.16</v>
      </c>
      <c r="E90" s="3"/>
      <c r="F90" s="3" t="s">
        <v>0</v>
      </c>
      <c r="G90" s="4">
        <v>53398.8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 2018</vt:lpstr>
      <vt:lpstr>April 2018</vt:lpstr>
      <vt:lpstr>March 2018</vt:lpstr>
      <vt:lpstr>February 2018</vt:lpstr>
      <vt:lpstr>January 2019</vt:lpstr>
      <vt:lpstr>December 2018</vt:lpstr>
      <vt:lpstr>November 2018</vt:lpstr>
      <vt:lpstr>October 2018</vt:lpstr>
      <vt:lpstr>September 2018</vt:lpstr>
      <vt:lpstr>August 2018</vt:lpstr>
      <vt:lpstr>July 2018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Shelton, Sue</cp:lastModifiedBy>
  <cp:lastPrinted>2019-01-10T20:40:04Z</cp:lastPrinted>
  <dcterms:created xsi:type="dcterms:W3CDTF">2015-08-04T17:12:21Z</dcterms:created>
  <dcterms:modified xsi:type="dcterms:W3CDTF">2019-03-18T17:43:38Z</dcterms:modified>
</cp:coreProperties>
</file>