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October 23, 2018\"/>
    </mc:Choice>
  </mc:AlternateContent>
  <bookViews>
    <workbookView xWindow="480" yWindow="120" windowWidth="27795" windowHeight="14370" firstSheet="31" activeTab="41"/>
  </bookViews>
  <sheets>
    <sheet name="Jan15" sheetId="1" r:id="rId1"/>
    <sheet name="FEB15" sheetId="2" r:id="rId2"/>
    <sheet name="March15" sheetId="3" r:id="rId3"/>
    <sheet name="APRIL15" sheetId="4" r:id="rId4"/>
    <sheet name="May 2015" sheetId="5" r:id="rId5"/>
    <sheet name="June 2015" sheetId="6" r:id="rId6"/>
    <sheet name="July2015" sheetId="7" r:id="rId7"/>
    <sheet name="AUG 2015" sheetId="8" r:id="rId8"/>
    <sheet name="Sep 2015" sheetId="9" r:id="rId9"/>
    <sheet name="OCTOBER 2015" sheetId="10" r:id="rId10"/>
    <sheet name="November 2015" sheetId="11" r:id="rId11"/>
    <sheet name="December 2015" sheetId="12" r:id="rId12"/>
    <sheet name="JAN2016" sheetId="13" r:id="rId13"/>
    <sheet name="FEB2016" sheetId="14" r:id="rId14"/>
    <sheet name="MAR2016" sheetId="15" r:id="rId15"/>
    <sheet name="APRIL 2016" sheetId="16" r:id="rId16"/>
    <sheet name="May 2016" sheetId="17" r:id="rId17"/>
    <sheet name="June 2016" sheetId="18" r:id="rId18"/>
    <sheet name="July 2016" sheetId="19" r:id="rId19"/>
    <sheet name="August 2016" sheetId="20" r:id="rId20"/>
    <sheet name="SEP 2016" sheetId="21" r:id="rId21"/>
    <sheet name="OCT 2016" sheetId="22" r:id="rId22"/>
    <sheet name="NOV 2016" sheetId="23" r:id="rId23"/>
    <sheet name="DEC 2016" sheetId="24" r:id="rId24"/>
    <sheet name="Jan 2017" sheetId="25" r:id="rId25"/>
    <sheet name="FEBRUARY 2017" sheetId="26" r:id="rId26"/>
    <sheet name="MARCH 2017" sheetId="27" r:id="rId27"/>
    <sheet name="April 2017" sheetId="28" r:id="rId28"/>
    <sheet name="May 2017" sheetId="29" r:id="rId29"/>
    <sheet name="June 2017" sheetId="30" r:id="rId30"/>
    <sheet name="JULY 2017" sheetId="31" r:id="rId31"/>
    <sheet name="August 2017" sheetId="32" r:id="rId32"/>
    <sheet name="Sep 2017" sheetId="34" r:id="rId33"/>
    <sheet name="Oct 2017" sheetId="33" r:id="rId34"/>
    <sheet name="NOV 2017" sheetId="35" r:id="rId35"/>
    <sheet name="March 2018" sheetId="36" r:id="rId36"/>
    <sheet name="APRIL 2018" sheetId="37" r:id="rId37"/>
    <sheet name="MAY 2018" sheetId="38" r:id="rId38"/>
    <sheet name="June 2018" sheetId="39" r:id="rId39"/>
    <sheet name="July 2018" sheetId="40" r:id="rId40"/>
    <sheet name="August 2018" sheetId="41" r:id="rId41"/>
    <sheet name="SEP 2018" sheetId="42" r:id="rId42"/>
  </sheets>
  <calcPr calcId="162913"/>
</workbook>
</file>

<file path=xl/calcChain.xml><?xml version="1.0" encoding="utf-8"?>
<calcChain xmlns="http://schemas.openxmlformats.org/spreadsheetml/2006/main">
  <c r="F37" i="42" l="1"/>
  <c r="B37" i="42"/>
  <c r="B29" i="42"/>
  <c r="B30" i="42" s="1"/>
  <c r="F24" i="42"/>
  <c r="B24" i="42"/>
  <c r="F11" i="42"/>
  <c r="B11" i="42"/>
  <c r="F40" i="42" l="1"/>
  <c r="F37" i="41"/>
  <c r="B37" i="41"/>
  <c r="B29" i="41"/>
  <c r="B30" i="41" s="1"/>
  <c r="F24" i="41"/>
  <c r="B24" i="41"/>
  <c r="F11" i="41"/>
  <c r="B11" i="41"/>
  <c r="F40" i="41" l="1"/>
  <c r="B36" i="40"/>
  <c r="F36" i="40"/>
  <c r="B29" i="40"/>
  <c r="B30" i="40" s="1"/>
  <c r="F24" i="40"/>
  <c r="B24" i="40"/>
  <c r="F11" i="40"/>
  <c r="F39" i="40" s="1"/>
  <c r="B11" i="40"/>
  <c r="F32" i="39" l="1"/>
  <c r="F38" i="39" l="1"/>
  <c r="B38" i="39"/>
  <c r="B30" i="39"/>
  <c r="B31" i="39" s="1"/>
  <c r="F25" i="39"/>
  <c r="B25" i="39"/>
  <c r="F12" i="39"/>
  <c r="B12" i="39"/>
  <c r="F41" i="39" l="1"/>
  <c r="F39" i="38"/>
  <c r="B39" i="38"/>
  <c r="B31" i="38"/>
  <c r="B32" i="38" s="1"/>
  <c r="F26" i="38"/>
  <c r="B26" i="38"/>
  <c r="F13" i="38"/>
  <c r="B13" i="38"/>
  <c r="F42" i="38" l="1"/>
  <c r="F39" i="37"/>
  <c r="B39" i="37"/>
  <c r="B31" i="37"/>
  <c r="B32" i="37" s="1"/>
  <c r="F26" i="37"/>
  <c r="B26" i="37"/>
  <c r="F13" i="37"/>
  <c r="B13" i="37"/>
  <c r="F42" i="37" l="1"/>
  <c r="F39" i="36"/>
  <c r="B39" i="36" l="1"/>
  <c r="B31" i="36"/>
  <c r="B32" i="36" s="1"/>
  <c r="F26" i="36"/>
  <c r="B26" i="36"/>
  <c r="F13" i="36"/>
  <c r="B13" i="36"/>
  <c r="F42" i="36" l="1"/>
  <c r="F39" i="35"/>
  <c r="B39" i="35"/>
  <c r="B31" i="35"/>
  <c r="B32" i="35" s="1"/>
  <c r="F26" i="35"/>
  <c r="B26" i="35"/>
  <c r="F13" i="35"/>
  <c r="B13" i="35"/>
  <c r="F42" i="35" l="1"/>
  <c r="F39" i="34"/>
  <c r="B39" i="34"/>
  <c r="B31" i="34"/>
  <c r="B32" i="34" s="1"/>
  <c r="F26" i="34"/>
  <c r="B26" i="34"/>
  <c r="F13" i="34"/>
  <c r="F42" i="34" s="1"/>
  <c r="B13" i="34"/>
  <c r="F39" i="33" l="1"/>
  <c r="B39" i="33"/>
  <c r="B31" i="33"/>
  <c r="B32" i="33" s="1"/>
  <c r="F26" i="33"/>
  <c r="B26" i="33"/>
  <c r="F13" i="33"/>
  <c r="B13" i="33"/>
  <c r="F42" i="33" l="1"/>
  <c r="F39" i="32"/>
  <c r="B39" i="32"/>
  <c r="B31" i="32"/>
  <c r="B32" i="32" s="1"/>
  <c r="F26" i="32"/>
  <c r="B26" i="32"/>
  <c r="F13" i="32"/>
  <c r="B13" i="32"/>
  <c r="F42" i="32" l="1"/>
  <c r="F39" i="31"/>
  <c r="B39" i="31"/>
  <c r="B31" i="31"/>
  <c r="B32" i="31" s="1"/>
  <c r="F26" i="31"/>
  <c r="B26" i="31"/>
  <c r="F13" i="31"/>
  <c r="B13" i="31"/>
  <c r="F42" i="31" l="1"/>
  <c r="F40" i="30"/>
  <c r="B40" i="30"/>
  <c r="B31" i="30"/>
  <c r="B32" i="30" s="1"/>
  <c r="F26" i="30"/>
  <c r="B26" i="30"/>
  <c r="F13" i="30"/>
  <c r="B13" i="30"/>
  <c r="F43" i="30" l="1"/>
  <c r="F40" i="29"/>
  <c r="B40" i="29"/>
  <c r="B31" i="29"/>
  <c r="B32" i="29" s="1"/>
  <c r="F26" i="29"/>
  <c r="B26" i="29"/>
  <c r="F13" i="29"/>
  <c r="F43" i="29" s="1"/>
  <c r="B13" i="29"/>
  <c r="F40" i="28" l="1"/>
  <c r="B40" i="28"/>
  <c r="B31" i="28"/>
  <c r="B32" i="28" s="1"/>
  <c r="F26" i="28"/>
  <c r="B26" i="28"/>
  <c r="F13" i="28"/>
  <c r="B13" i="28"/>
  <c r="F43" i="28" l="1"/>
  <c r="F40" i="27"/>
  <c r="B40" i="27"/>
  <c r="B31" i="27"/>
  <c r="B32" i="27" s="1"/>
  <c r="F26" i="27"/>
  <c r="B26" i="27"/>
  <c r="F13" i="27"/>
  <c r="B13" i="27"/>
  <c r="F43" i="27" l="1"/>
  <c r="F40" i="26"/>
  <c r="B40" i="26"/>
  <c r="B31" i="26"/>
  <c r="B32" i="26" s="1"/>
  <c r="F26" i="26"/>
  <c r="B26" i="26"/>
  <c r="F13" i="26"/>
  <c r="B13" i="26"/>
  <c r="F43" i="26" l="1"/>
  <c r="F40" i="25"/>
  <c r="B40" i="25"/>
  <c r="B31" i="25"/>
  <c r="B32" i="25" s="1"/>
  <c r="F26" i="25"/>
  <c r="B26" i="25"/>
  <c r="F13" i="25"/>
  <c r="B13" i="25"/>
  <c r="F43" i="25" l="1"/>
  <c r="F40" i="24"/>
  <c r="B40" i="24"/>
  <c r="B31" i="24"/>
  <c r="B32" i="24" s="1"/>
  <c r="F26" i="24"/>
  <c r="B26" i="24"/>
  <c r="F13" i="24"/>
  <c r="B13" i="24"/>
  <c r="F43" i="24" l="1"/>
  <c r="F40" i="23"/>
  <c r="B40" i="23"/>
  <c r="B31" i="23"/>
  <c r="B32" i="23" s="1"/>
  <c r="F26" i="23"/>
  <c r="B26" i="23"/>
  <c r="F13" i="23"/>
  <c r="B13" i="23"/>
  <c r="F43" i="23" l="1"/>
  <c r="F40" i="22"/>
  <c r="B40" i="22"/>
  <c r="B31" i="22"/>
  <c r="B32" i="22" s="1"/>
  <c r="F26" i="22"/>
  <c r="B26" i="22"/>
  <c r="F13" i="22"/>
  <c r="B13" i="22"/>
  <c r="F43" i="22" l="1"/>
  <c r="B32" i="21"/>
  <c r="F40" i="21"/>
  <c r="B40" i="21"/>
  <c r="B31" i="21"/>
  <c r="F26" i="21"/>
  <c r="B26" i="21"/>
  <c r="F13" i="21"/>
  <c r="B13" i="21"/>
  <c r="F43" i="21" l="1"/>
  <c r="F40" i="20"/>
  <c r="B40" i="20"/>
  <c r="B30" i="20"/>
  <c r="F26" i="20"/>
  <c r="B26" i="20"/>
  <c r="F13" i="20"/>
  <c r="B13" i="20"/>
  <c r="F43" i="20" l="1"/>
  <c r="F40" i="19"/>
  <c r="B40" i="19"/>
  <c r="B30" i="19"/>
  <c r="F26" i="19"/>
  <c r="B26" i="19"/>
  <c r="F13" i="19"/>
  <c r="B13" i="19"/>
  <c r="F43" i="19" l="1"/>
  <c r="F13" i="18"/>
  <c r="F40" i="18"/>
  <c r="B40" i="18"/>
  <c r="B30" i="18"/>
  <c r="F26" i="18"/>
  <c r="B26" i="18"/>
  <c r="B13" i="18"/>
  <c r="F43" i="18" l="1"/>
  <c r="F39" i="17"/>
  <c r="B39" i="17"/>
  <c r="B29" i="17"/>
  <c r="F25" i="17"/>
  <c r="B25" i="17"/>
  <c r="F12" i="17"/>
  <c r="B12" i="17"/>
  <c r="F42" i="17" l="1"/>
  <c r="F39" i="16"/>
  <c r="B39" i="16"/>
  <c r="B29" i="16"/>
  <c r="F25" i="16"/>
  <c r="B25" i="16"/>
  <c r="F12" i="16"/>
  <c r="F42" i="16" s="1"/>
  <c r="B12" i="16"/>
  <c r="F39" i="15" l="1"/>
  <c r="B39" i="15"/>
  <c r="B29" i="15"/>
  <c r="F25" i="15"/>
  <c r="B25" i="15"/>
  <c r="F12" i="15"/>
  <c r="B12" i="15"/>
  <c r="F42" i="15" l="1"/>
  <c r="F39" i="14"/>
  <c r="B39" i="14"/>
  <c r="B29" i="14"/>
  <c r="F25" i="14"/>
  <c r="B25" i="14"/>
  <c r="F12" i="14"/>
  <c r="B12" i="14"/>
  <c r="F42" i="14" l="1"/>
  <c r="F39" i="13"/>
  <c r="B39" i="13"/>
  <c r="B29" i="13"/>
  <c r="F25" i="13"/>
  <c r="B25" i="13"/>
  <c r="F12" i="13"/>
  <c r="B12" i="13"/>
  <c r="F42" i="13" l="1"/>
  <c r="F39" i="12"/>
  <c r="B39" i="12"/>
  <c r="B29" i="12"/>
  <c r="F25" i="12"/>
  <c r="B25" i="12"/>
  <c r="F12" i="12"/>
  <c r="B12" i="12"/>
  <c r="F42" i="12" l="1"/>
  <c r="F39" i="11"/>
  <c r="B39" i="11"/>
  <c r="B29" i="11"/>
  <c r="F25" i="11"/>
  <c r="B25" i="11"/>
  <c r="F12" i="11"/>
  <c r="B12" i="11"/>
  <c r="F42" i="11" l="1"/>
  <c r="B25" i="10"/>
  <c r="F39" i="10"/>
  <c r="B39" i="10"/>
  <c r="B29" i="10"/>
  <c r="F25" i="10"/>
  <c r="F12" i="10"/>
  <c r="B12" i="10"/>
  <c r="F42" i="10" l="1"/>
  <c r="C12" i="9"/>
  <c r="C39" i="9"/>
  <c r="D29" i="9"/>
  <c r="H39" i="9"/>
  <c r="H25" i="9"/>
  <c r="H12" i="9"/>
  <c r="H42" i="9" l="1"/>
  <c r="H39" i="8"/>
  <c r="H25" i="8"/>
  <c r="H12" i="8"/>
  <c r="H42" i="8" l="1"/>
  <c r="H22" i="7"/>
  <c r="H39" i="7"/>
  <c r="H25" i="7"/>
  <c r="H12" i="7"/>
  <c r="H42" i="7" l="1"/>
  <c r="H39" i="6"/>
  <c r="H25" i="6"/>
  <c r="H12" i="6"/>
  <c r="H42" i="6" l="1"/>
  <c r="H40" i="5"/>
  <c r="H25" i="5"/>
  <c r="H12" i="5"/>
  <c r="H43" i="5" l="1"/>
  <c r="H36" i="4"/>
  <c r="H26" i="4"/>
  <c r="H13" i="4"/>
  <c r="H39" i="4" l="1"/>
  <c r="H36" i="3"/>
  <c r="H26" i="3"/>
  <c r="H13" i="3"/>
  <c r="H39" i="3" l="1"/>
  <c r="H23" i="2"/>
  <c r="H39" i="2" l="1"/>
  <c r="H29" i="2"/>
  <c r="H16" i="2"/>
  <c r="H42" i="2" l="1"/>
  <c r="H23" i="1"/>
  <c r="H39" i="1" l="1"/>
  <c r="H29" i="1" l="1"/>
  <c r="H16" i="1" l="1"/>
  <c r="H42" i="1" l="1"/>
</calcChain>
</file>

<file path=xl/sharedStrings.xml><?xml version="1.0" encoding="utf-8"?>
<sst xmlns="http://schemas.openxmlformats.org/spreadsheetml/2006/main" count="1044" uniqueCount="76">
  <si>
    <t>Minus Outstanding Checks</t>
  </si>
  <si>
    <t>General Fund</t>
  </si>
  <si>
    <t>Special Revenue Fund</t>
  </si>
  <si>
    <t>Capital Outlay Fund</t>
  </si>
  <si>
    <t>District Activity Fund</t>
  </si>
  <si>
    <t>Building Fund</t>
  </si>
  <si>
    <t>Construction Fund</t>
  </si>
  <si>
    <t>Debt Service Fund</t>
  </si>
  <si>
    <t>Food Service Fund</t>
  </si>
  <si>
    <t>Ending Bank Balances  12/31/2014</t>
  </si>
  <si>
    <t>Reconciled Bank Balance 12/31/14</t>
  </si>
  <si>
    <t>Total Cash per MUNIS 12/31/14</t>
  </si>
  <si>
    <t>MONTHLY BANK RECONCILAITION</t>
  </si>
  <si>
    <t>GALLATIN COUNTY SCHOOLS</t>
  </si>
  <si>
    <t>BANK RECONCILIATION</t>
  </si>
  <si>
    <t>UNRECONCILED BALANCE</t>
  </si>
  <si>
    <t>BEGINNING BALANCE 12/01/14</t>
  </si>
  <si>
    <t>TOTAL EXPENDITURES FOR MONTH</t>
  </si>
  <si>
    <t>ENDING BALANCE 12/31/14</t>
  </si>
  <si>
    <t>TOTAL REVENUES FOR MONTH</t>
  </si>
  <si>
    <t>MUNIS TRIAL BALANCE</t>
  </si>
  <si>
    <t>FFB</t>
  </si>
  <si>
    <t>USB</t>
  </si>
  <si>
    <t>AP</t>
  </si>
  <si>
    <t>PR</t>
  </si>
  <si>
    <t>CASH BALANCES PER MUNIS 1/31/15</t>
  </si>
  <si>
    <t>CASH BALANCES PER MUNIS 2/28/15</t>
  </si>
  <si>
    <t>Ending Bank Balances  1/31/2015</t>
  </si>
  <si>
    <t>Reconciled Bank Balance 1/28/15</t>
  </si>
  <si>
    <t>4/1/15 PR TRANSFERRED 3/30/15</t>
  </si>
  <si>
    <t>CASH BALANCES PER MUNIS 4/30/15</t>
  </si>
  <si>
    <t>ENDING BALANCE 4/30/15</t>
  </si>
  <si>
    <t>Ending Bank Balances  4/30/2015</t>
  </si>
  <si>
    <t>5/1/15 PR TRANSFERRED 4/29/15</t>
  </si>
  <si>
    <t>Reconciled Bank Balance 4/30/15</t>
  </si>
  <si>
    <t>Total Cash per MUNIS 4/30/15</t>
  </si>
  <si>
    <t>BEGINNING BALANCE 4/01/15</t>
  </si>
  <si>
    <t>CASH BALANCES PER MUNIS 5/31/15</t>
  </si>
  <si>
    <t>Total Cash per MUNIS 5/31/15</t>
  </si>
  <si>
    <t>BEGINNING BALANCE 5/01/15</t>
  </si>
  <si>
    <t>ENDING BALANCE 5/31/15</t>
  </si>
  <si>
    <t>Ending Bank Balances  5/31/2015</t>
  </si>
  <si>
    <t>Reconciled Bank Balance 5/31/15</t>
  </si>
  <si>
    <t>6/1/15 PR TRANSFERRED 5/28/15</t>
  </si>
  <si>
    <t>CASH BALANCES PER MUNIS 6/30/15</t>
  </si>
  <si>
    <t>Total Cash per MUNIS 6/30/15</t>
  </si>
  <si>
    <t>BEGINNING BALANCE 6/01/15</t>
  </si>
  <si>
    <t>ENDING BALANCE 6/30/15</t>
  </si>
  <si>
    <t>Ending Bank Balances  6/30/2015</t>
  </si>
  <si>
    <t>Reconciled Bank Balance 6/30/15</t>
  </si>
  <si>
    <t>CASH BALANCES PER MUNIS 7/31/15</t>
  </si>
  <si>
    <t>BEGINNING BALANCE 7/01/15</t>
  </si>
  <si>
    <t>ENDING BALANCE 7/31/15</t>
  </si>
  <si>
    <t>Total Cash per MUNIS 7/31/15</t>
  </si>
  <si>
    <t>Ending Bank Balances  7/31/2015</t>
  </si>
  <si>
    <t>Reconciled Bank Balance 7/31/15</t>
  </si>
  <si>
    <t>CASH BALANCES PER MUNIS 8/31/15</t>
  </si>
  <si>
    <t>Ending Bank Balances  8/31/2015</t>
  </si>
  <si>
    <t>Reconciled Bank Balance 8/31/15</t>
  </si>
  <si>
    <t>ENDING BALANCE 8/31/15</t>
  </si>
  <si>
    <t>Total Cash per MUNIS 8/31/15</t>
  </si>
  <si>
    <t>BEGINNING BALANCE 8/01/15</t>
  </si>
  <si>
    <t xml:space="preserve">CASH BALANCES PER MUNIS </t>
  </si>
  <si>
    <t xml:space="preserve">ENDING BALANCE </t>
  </si>
  <si>
    <t>BEGINNING BALANCE 9/01/15</t>
  </si>
  <si>
    <t xml:space="preserve">Ending Bank Balances  </t>
  </si>
  <si>
    <t xml:space="preserve">Reconciled Bank Balance </t>
  </si>
  <si>
    <t>Total Cash per MUNIS</t>
  </si>
  <si>
    <t>BEGINNING BALANCE</t>
  </si>
  <si>
    <t xml:space="preserve">FFB OWES </t>
  </si>
  <si>
    <t>Crume Scholarship</t>
  </si>
  <si>
    <t>GENERAL FUND</t>
  </si>
  <si>
    <t>CONSTRUCTION</t>
  </si>
  <si>
    <t>Bank cashed foreign check in error</t>
  </si>
  <si>
    <t>Due from Bank Direct Deposit File</t>
  </si>
  <si>
    <t>Plus Returned Direct Deposit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</si>
</sst>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1" xfId="0" applyBorder="1"/>
    <xf numFmtId="0" fontId="0" fillId="0" borderId="2" xfId="0" applyBorder="1"/>
    <xf numFmtId="164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164" fontId="0" fillId="0" borderId="0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4" fontId="0" fillId="0" borderId="7" xfId="0" applyNumberFormat="1" applyBorder="1"/>
    <xf numFmtId="0" fontId="0" fillId="0" borderId="8" xfId="0" applyBorder="1"/>
    <xf numFmtId="164" fontId="0" fillId="0" borderId="3" xfId="0" applyNumberFormat="1" applyBorder="1"/>
    <xf numFmtId="164" fontId="0" fillId="0" borderId="5" xfId="0" applyNumberFormat="1" applyBorder="1"/>
    <xf numFmtId="164" fontId="0" fillId="0" borderId="8" xfId="0" applyNumberFormat="1" applyBorder="1"/>
    <xf numFmtId="14" fontId="0" fillId="0" borderId="0" xfId="0" applyNumberFormat="1"/>
    <xf numFmtId="14" fontId="0" fillId="0" borderId="2" xfId="0" applyNumberFormat="1" applyBorder="1"/>
    <xf numFmtId="14" fontId="0" fillId="0" borderId="0" xfId="0" applyNumberFormat="1" applyBorder="1"/>
    <xf numFmtId="14" fontId="0" fillId="0" borderId="7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G29" sqref="G29"/>
    </sheetView>
  </sheetViews>
  <sheetFormatPr defaultRowHeight="15" x14ac:dyDescent="0.25"/>
  <cols>
    <col min="8" max="8" width="13.5703125" style="1" bestFit="1" customWidth="1"/>
    <col min="11" max="11" width="11" bestFit="1" customWidth="1"/>
  </cols>
  <sheetData>
    <row r="1" spans="1:9" ht="18.75" x14ac:dyDescent="0.3">
      <c r="A1" s="2" t="s">
        <v>13</v>
      </c>
    </row>
    <row r="3" spans="1:9" ht="18.75" x14ac:dyDescent="0.3">
      <c r="A3" s="2" t="s">
        <v>12</v>
      </c>
      <c r="B3" s="2"/>
    </row>
    <row r="5" spans="1:9" ht="18.75" x14ac:dyDescent="0.3">
      <c r="A5" s="2" t="s">
        <v>25</v>
      </c>
      <c r="B5" s="2"/>
      <c r="C5" s="2"/>
      <c r="D5" s="2"/>
    </row>
    <row r="7" spans="1:9" x14ac:dyDescent="0.25">
      <c r="A7" s="3" t="s">
        <v>1</v>
      </c>
      <c r="B7" s="4"/>
      <c r="C7" s="4"/>
      <c r="D7" s="4"/>
      <c r="E7" s="4"/>
      <c r="F7" s="4"/>
      <c r="G7" s="4"/>
      <c r="H7" s="5">
        <v>2442636.09</v>
      </c>
      <c r="I7" s="6"/>
    </row>
    <row r="8" spans="1:9" x14ac:dyDescent="0.25">
      <c r="A8" s="7" t="s">
        <v>2</v>
      </c>
      <c r="B8" s="8"/>
      <c r="C8" s="8"/>
      <c r="D8" s="8"/>
      <c r="E8" s="8"/>
      <c r="F8" s="8"/>
      <c r="G8" s="8"/>
      <c r="H8" s="9">
        <v>-62538.54</v>
      </c>
      <c r="I8" s="10"/>
    </row>
    <row r="9" spans="1:9" x14ac:dyDescent="0.25">
      <c r="A9" s="7" t="s">
        <v>3</v>
      </c>
      <c r="B9" s="8"/>
      <c r="C9" s="8"/>
      <c r="D9" s="8"/>
      <c r="E9" s="8"/>
      <c r="F9" s="8"/>
      <c r="G9" s="8"/>
      <c r="H9" s="9">
        <v>73570</v>
      </c>
      <c r="I9" s="10"/>
    </row>
    <row r="10" spans="1:9" x14ac:dyDescent="0.25">
      <c r="A10" s="7" t="s">
        <v>4</v>
      </c>
      <c r="B10" s="8"/>
      <c r="C10" s="8"/>
      <c r="D10" s="8"/>
      <c r="E10" s="8"/>
      <c r="F10" s="8"/>
      <c r="G10" s="8"/>
      <c r="H10" s="9">
        <v>59641.27</v>
      </c>
      <c r="I10" s="10"/>
    </row>
    <row r="11" spans="1:9" x14ac:dyDescent="0.25">
      <c r="A11" s="7" t="s">
        <v>5</v>
      </c>
      <c r="B11" s="8"/>
      <c r="C11" s="8"/>
      <c r="D11" s="8"/>
      <c r="E11" s="8"/>
      <c r="F11" s="8"/>
      <c r="G11" s="8"/>
      <c r="H11" s="9">
        <v>538627.18999999994</v>
      </c>
      <c r="I11" s="10"/>
    </row>
    <row r="12" spans="1:9" x14ac:dyDescent="0.25">
      <c r="A12" s="7" t="s">
        <v>6</v>
      </c>
      <c r="B12" s="8"/>
      <c r="C12" s="8"/>
      <c r="D12" s="8"/>
      <c r="E12" s="8"/>
      <c r="F12" s="8"/>
      <c r="G12" s="8"/>
      <c r="H12" s="9">
        <v>272050.37</v>
      </c>
      <c r="I12" s="10"/>
    </row>
    <row r="13" spans="1:9" x14ac:dyDescent="0.25">
      <c r="A13" s="7" t="s">
        <v>7</v>
      </c>
      <c r="B13" s="8"/>
      <c r="C13" s="8"/>
      <c r="D13" s="8"/>
      <c r="E13" s="8"/>
      <c r="F13" s="8"/>
      <c r="G13" s="8"/>
      <c r="H13" s="9">
        <v>0</v>
      </c>
      <c r="I13" s="10"/>
    </row>
    <row r="14" spans="1:9" x14ac:dyDescent="0.25">
      <c r="A14" s="7" t="s">
        <v>8</v>
      </c>
      <c r="B14" s="8"/>
      <c r="C14" s="8"/>
      <c r="D14" s="8"/>
      <c r="E14" s="8"/>
      <c r="F14" s="8"/>
      <c r="G14" s="8"/>
      <c r="H14" s="9">
        <v>69039.08</v>
      </c>
      <c r="I14" s="10"/>
    </row>
    <row r="15" spans="1:9" x14ac:dyDescent="0.25">
      <c r="A15" s="7"/>
      <c r="B15" s="8"/>
      <c r="C15" s="8"/>
      <c r="D15" s="8"/>
      <c r="E15" s="8"/>
      <c r="F15" s="8"/>
      <c r="G15" s="8"/>
      <c r="H15" s="9"/>
      <c r="I15" s="10"/>
    </row>
    <row r="16" spans="1:9" x14ac:dyDescent="0.25">
      <c r="A16" s="11" t="s">
        <v>11</v>
      </c>
      <c r="B16" s="12"/>
      <c r="C16" s="12"/>
      <c r="D16" s="12"/>
      <c r="E16" s="12"/>
      <c r="F16" s="12"/>
      <c r="G16" s="12"/>
      <c r="H16" s="13">
        <f>SUM(H7:H15)</f>
        <v>3393025.46</v>
      </c>
      <c r="I16" s="14"/>
    </row>
    <row r="18" spans="1:8" ht="18.75" x14ac:dyDescent="0.3">
      <c r="A18" s="2" t="s">
        <v>20</v>
      </c>
    </row>
    <row r="20" spans="1:8" x14ac:dyDescent="0.25">
      <c r="A20" s="3" t="s">
        <v>16</v>
      </c>
      <c r="B20" s="4"/>
      <c r="C20" s="4"/>
      <c r="D20" s="4"/>
      <c r="E20" s="4"/>
      <c r="F20" s="4"/>
      <c r="G20" s="4"/>
      <c r="H20" s="15">
        <v>3473165.15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19</v>
      </c>
      <c r="B23" s="8"/>
      <c r="C23" s="8"/>
      <c r="D23" s="8"/>
      <c r="E23" s="8"/>
      <c r="F23" s="8"/>
      <c r="G23" s="8"/>
      <c r="H23" s="16">
        <f>1902216.53-25</f>
        <v>1902191.53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7" t="s">
        <v>17</v>
      </c>
      <c r="B26" s="8"/>
      <c r="C26" s="8"/>
      <c r="D26" s="8"/>
      <c r="E26" s="8"/>
      <c r="F26" s="8"/>
      <c r="G26" s="8"/>
      <c r="H26" s="16">
        <v>-1982331.22</v>
      </c>
    </row>
    <row r="27" spans="1:8" x14ac:dyDescent="0.25">
      <c r="A27" s="7"/>
      <c r="B27" s="8"/>
      <c r="C27" s="8"/>
      <c r="D27" s="8"/>
      <c r="E27" s="8"/>
      <c r="F27" s="8"/>
      <c r="G27" s="8"/>
      <c r="H27" s="16"/>
    </row>
    <row r="28" spans="1:8" x14ac:dyDescent="0.25">
      <c r="A28" s="7"/>
      <c r="B28" s="8"/>
      <c r="C28" s="8"/>
      <c r="D28" s="8"/>
      <c r="E28" s="8"/>
      <c r="F28" s="8"/>
      <c r="G28" s="8"/>
      <c r="H28" s="16"/>
    </row>
    <row r="29" spans="1:8" x14ac:dyDescent="0.25">
      <c r="A29" s="11" t="s">
        <v>18</v>
      </c>
      <c r="B29" s="12"/>
      <c r="C29" s="12"/>
      <c r="D29" s="12"/>
      <c r="E29" s="12"/>
      <c r="F29" s="12"/>
      <c r="G29" s="12"/>
      <c r="H29" s="17">
        <f>+H20+H23+H26</f>
        <v>3393025.46</v>
      </c>
    </row>
    <row r="31" spans="1:8" ht="18.75" x14ac:dyDescent="0.3">
      <c r="A31" s="2" t="s">
        <v>14</v>
      </c>
    </row>
    <row r="33" spans="1:8" x14ac:dyDescent="0.25">
      <c r="A33" s="3" t="s">
        <v>9</v>
      </c>
      <c r="B33" s="4"/>
      <c r="C33" s="4"/>
      <c r="D33" s="4"/>
      <c r="E33" s="4" t="s">
        <v>21</v>
      </c>
      <c r="F33" s="4"/>
      <c r="G33" s="4"/>
      <c r="H33" s="15">
        <v>3704697.66</v>
      </c>
    </row>
    <row r="34" spans="1:8" x14ac:dyDescent="0.25">
      <c r="A34" s="7"/>
      <c r="B34" s="8"/>
      <c r="C34" s="8"/>
      <c r="D34" s="8"/>
      <c r="E34" s="8" t="s">
        <v>22</v>
      </c>
      <c r="F34" s="8"/>
      <c r="G34" s="8"/>
      <c r="H34" s="16">
        <v>189985.67</v>
      </c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 t="s">
        <v>0</v>
      </c>
      <c r="B36" s="8"/>
      <c r="C36" s="8"/>
      <c r="D36" s="8" t="s">
        <v>23</v>
      </c>
      <c r="E36" s="8"/>
      <c r="F36" s="8"/>
      <c r="G36" s="8"/>
      <c r="H36" s="16">
        <v>-277568.93</v>
      </c>
    </row>
    <row r="37" spans="1:8" x14ac:dyDescent="0.25">
      <c r="A37" s="7"/>
      <c r="B37" s="8"/>
      <c r="C37" s="8"/>
      <c r="D37" s="8" t="s">
        <v>24</v>
      </c>
      <c r="E37" s="8"/>
      <c r="F37" s="8"/>
      <c r="G37" s="8"/>
      <c r="H37" s="16">
        <v>-224146.71</v>
      </c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7" t="s">
        <v>10</v>
      </c>
      <c r="B39" s="8"/>
      <c r="C39" s="8"/>
      <c r="D39" s="8"/>
      <c r="E39" s="8"/>
      <c r="F39" s="8"/>
      <c r="G39" s="8"/>
      <c r="H39" s="16">
        <f>SUM(H33:H38)</f>
        <v>3392967.69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+H16-H39</f>
        <v>57.770000000018626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4" workbookViewId="0">
      <selection sqref="A1:F42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42308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1566826.07</v>
      </c>
    </row>
    <row r="5" spans="1:6" x14ac:dyDescent="0.25">
      <c r="A5" s="7" t="s">
        <v>2</v>
      </c>
      <c r="B5" s="8"/>
      <c r="C5" s="8"/>
      <c r="D5" s="8"/>
      <c r="E5" s="8"/>
      <c r="F5" s="9">
        <v>149443.63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14265.23</v>
      </c>
    </row>
    <row r="8" spans="1:6" x14ac:dyDescent="0.25">
      <c r="A8" s="7" t="s">
        <v>5</v>
      </c>
      <c r="B8" s="8"/>
      <c r="C8" s="8"/>
      <c r="D8" s="8"/>
      <c r="E8" s="8"/>
      <c r="F8" s="9">
        <v>215346.14</v>
      </c>
    </row>
    <row r="9" spans="1:6" x14ac:dyDescent="0.25">
      <c r="A9" s="7" t="s">
        <v>6</v>
      </c>
      <c r="B9" s="8"/>
      <c r="C9" s="8"/>
      <c r="D9" s="8"/>
      <c r="E9" s="8"/>
      <c r="F9" s="9">
        <v>137840.25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61907.85</v>
      </c>
    </row>
    <row r="12" spans="1:6" x14ac:dyDescent="0.25">
      <c r="A12" s="11" t="s">
        <v>67</v>
      </c>
      <c r="B12" s="21">
        <f>+B2</f>
        <v>42308</v>
      </c>
      <c r="C12" s="12"/>
      <c r="D12" s="12"/>
      <c r="E12" s="12"/>
      <c r="F12" s="13">
        <f>SUM(F4:F11)</f>
        <v>2221279.1700000004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42278</v>
      </c>
      <c r="C16" s="4"/>
      <c r="D16" s="4"/>
      <c r="E16" s="4"/>
      <c r="F16" s="15">
        <v>2579244.4500000002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1978892.68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-2336857.96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42308</v>
      </c>
      <c r="C25" s="12"/>
      <c r="D25" s="12"/>
      <c r="E25" s="12"/>
      <c r="F25" s="17">
        <f>+F16+F19+F22</f>
        <v>2221279.17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42308</v>
      </c>
      <c r="C29" s="4" t="s">
        <v>21</v>
      </c>
      <c r="D29" s="4"/>
      <c r="E29" s="4"/>
      <c r="F29" s="15">
        <v>2413588.4500000002</v>
      </c>
    </row>
    <row r="30" spans="1:6" x14ac:dyDescent="0.25">
      <c r="A30" s="7"/>
      <c r="B30" s="8"/>
      <c r="C30" s="8" t="s">
        <v>22</v>
      </c>
      <c r="D30" s="8"/>
      <c r="E30" s="8"/>
      <c r="F30" s="16">
        <v>189994.22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/>
      <c r="C37" s="8"/>
      <c r="D37" s="8"/>
      <c r="E37" s="8"/>
      <c r="F37" s="16">
        <v>-285573.96999999997</v>
      </c>
    </row>
    <row r="38" spans="1:6" x14ac:dyDescent="0.25">
      <c r="A38" s="7"/>
      <c r="B38" s="8"/>
      <c r="C38" s="8"/>
      <c r="D38" s="8"/>
      <c r="E38" s="8"/>
      <c r="F38" s="16">
        <v>-96729.53</v>
      </c>
    </row>
    <row r="39" spans="1:6" x14ac:dyDescent="0.25">
      <c r="A39" s="7" t="s">
        <v>66</v>
      </c>
      <c r="B39" s="20">
        <f>+B2</f>
        <v>42308</v>
      </c>
      <c r="C39" s="8"/>
      <c r="D39" s="8"/>
      <c r="E39" s="8"/>
      <c r="F39" s="16">
        <f>SUM(F29:F38)</f>
        <v>2221279.1700000004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E17" sqref="E17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42338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2854604.03</v>
      </c>
    </row>
    <row r="5" spans="1:6" x14ac:dyDescent="0.25">
      <c r="A5" s="7" t="s">
        <v>2</v>
      </c>
      <c r="B5" s="8"/>
      <c r="C5" s="8"/>
      <c r="D5" s="8"/>
      <c r="E5" s="8"/>
      <c r="F5" s="9">
        <v>68098.11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11670.34</v>
      </c>
    </row>
    <row r="8" spans="1:6" x14ac:dyDescent="0.25">
      <c r="A8" s="7" t="s">
        <v>5</v>
      </c>
      <c r="B8" s="8"/>
      <c r="C8" s="8"/>
      <c r="D8" s="8"/>
      <c r="E8" s="8"/>
      <c r="F8" s="9">
        <v>683399.09</v>
      </c>
    </row>
    <row r="9" spans="1:6" x14ac:dyDescent="0.25">
      <c r="A9" s="7" t="s">
        <v>6</v>
      </c>
      <c r="B9" s="8"/>
      <c r="C9" s="8"/>
      <c r="D9" s="8"/>
      <c r="E9" s="8"/>
      <c r="F9" s="9">
        <v>137840.25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74869.17</v>
      </c>
    </row>
    <row r="12" spans="1:6" x14ac:dyDescent="0.25">
      <c r="A12" s="11" t="s">
        <v>67</v>
      </c>
      <c r="B12" s="21">
        <f>+B2</f>
        <v>42338</v>
      </c>
      <c r="C12" s="12"/>
      <c r="D12" s="12"/>
      <c r="E12" s="12"/>
      <c r="F12" s="13">
        <f>SUM(F4:F11)</f>
        <v>3906130.9899999993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42309</v>
      </c>
      <c r="C16" s="4"/>
      <c r="D16" s="4"/>
      <c r="E16" s="4"/>
      <c r="F16" s="15">
        <v>2221279.17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5789095.4500000002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-4104243.63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42338</v>
      </c>
      <c r="C25" s="12"/>
      <c r="D25" s="12"/>
      <c r="E25" s="12"/>
      <c r="F25" s="17">
        <f>+F16+F19+F22</f>
        <v>3906130.99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42338</v>
      </c>
      <c r="C29" s="4" t="s">
        <v>21</v>
      </c>
      <c r="D29" s="4"/>
      <c r="E29" s="4"/>
      <c r="F29" s="15">
        <v>4646949.7699999996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-601251.78</v>
      </c>
    </row>
    <row r="38" spans="1:6" x14ac:dyDescent="0.25">
      <c r="A38" s="7"/>
      <c r="B38" s="8" t="s">
        <v>24</v>
      </c>
      <c r="C38" s="8"/>
      <c r="D38" s="8"/>
      <c r="E38" s="8"/>
      <c r="F38" s="16">
        <v>-139567</v>
      </c>
    </row>
    <row r="39" spans="1:6" x14ac:dyDescent="0.25">
      <c r="A39" s="7" t="s">
        <v>66</v>
      </c>
      <c r="B39" s="20">
        <f>+B2</f>
        <v>42338</v>
      </c>
      <c r="C39" s="8"/>
      <c r="D39" s="8"/>
      <c r="E39" s="8"/>
      <c r="F39" s="16">
        <f>SUM(F29:F38)</f>
        <v>3906130.9899999993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F20" sqref="F20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42369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2495383.2999999998</v>
      </c>
    </row>
    <row r="5" spans="1:6" x14ac:dyDescent="0.25">
      <c r="A5" s="7" t="s">
        <v>2</v>
      </c>
      <c r="B5" s="8"/>
      <c r="C5" s="8"/>
      <c r="D5" s="8"/>
      <c r="E5" s="8"/>
      <c r="F5" s="9">
        <v>129487.64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13147.52</v>
      </c>
    </row>
    <row r="8" spans="1:6" x14ac:dyDescent="0.25">
      <c r="A8" s="7" t="s">
        <v>5</v>
      </c>
      <c r="B8" s="8"/>
      <c r="C8" s="8"/>
      <c r="D8" s="8"/>
      <c r="E8" s="8"/>
      <c r="F8" s="9">
        <v>683399.09</v>
      </c>
    </row>
    <row r="9" spans="1:6" x14ac:dyDescent="0.25">
      <c r="A9" s="7" t="s">
        <v>6</v>
      </c>
      <c r="B9" s="8"/>
      <c r="C9" s="8"/>
      <c r="D9" s="8"/>
      <c r="E9" s="8"/>
      <c r="F9" s="9">
        <v>137840.25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20720.5</v>
      </c>
    </row>
    <row r="12" spans="1:6" x14ac:dyDescent="0.25">
      <c r="A12" s="11" t="s">
        <v>67</v>
      </c>
      <c r="B12" s="21">
        <f>+B2</f>
        <v>42369</v>
      </c>
      <c r="C12" s="12"/>
      <c r="D12" s="12"/>
      <c r="E12" s="12"/>
      <c r="F12" s="13">
        <f>SUM(F4:F11)</f>
        <v>3555628.3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42339</v>
      </c>
      <c r="C16" s="4"/>
      <c r="D16" s="4"/>
      <c r="E16" s="4"/>
      <c r="F16" s="15">
        <v>2221279.17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5789095.4500000002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-4104243.63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42369</v>
      </c>
      <c r="C25" s="12"/>
      <c r="D25" s="12"/>
      <c r="E25" s="12"/>
      <c r="F25" s="17">
        <f>+F16+F19+F22</f>
        <v>3906130.99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42369</v>
      </c>
      <c r="C29" s="4" t="s">
        <v>21</v>
      </c>
      <c r="D29" s="4"/>
      <c r="E29" s="4"/>
      <c r="F29" s="15">
        <v>3833467.11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-94218.97</v>
      </c>
    </row>
    <row r="38" spans="1:6" x14ac:dyDescent="0.25">
      <c r="A38" s="7"/>
      <c r="B38" s="8" t="s">
        <v>24</v>
      </c>
      <c r="C38" s="8"/>
      <c r="D38" s="8"/>
      <c r="E38" s="8"/>
      <c r="F38" s="16">
        <v>-183619.8</v>
      </c>
    </row>
    <row r="39" spans="1:6" x14ac:dyDescent="0.25">
      <c r="A39" s="7" t="s">
        <v>66</v>
      </c>
      <c r="B39" s="20">
        <f>+B2</f>
        <v>42369</v>
      </c>
      <c r="C39" s="8"/>
      <c r="D39" s="8"/>
      <c r="E39" s="8"/>
      <c r="F39" s="16">
        <f>SUM(F29:F38)</f>
        <v>3555628.34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-4.0000000037252903E-2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F25" sqref="F25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42400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2936367.56</v>
      </c>
    </row>
    <row r="5" spans="1:6" x14ac:dyDescent="0.25">
      <c r="A5" s="7" t="s">
        <v>2</v>
      </c>
      <c r="B5" s="8"/>
      <c r="C5" s="8"/>
      <c r="D5" s="8"/>
      <c r="E5" s="8"/>
      <c r="F5" s="9">
        <v>52134.67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13605.52</v>
      </c>
    </row>
    <row r="8" spans="1:6" x14ac:dyDescent="0.25">
      <c r="A8" s="7" t="s">
        <v>5</v>
      </c>
      <c r="B8" s="8"/>
      <c r="C8" s="8"/>
      <c r="D8" s="8"/>
      <c r="E8" s="8"/>
      <c r="F8" s="9">
        <v>671244.67</v>
      </c>
    </row>
    <row r="9" spans="1:6" x14ac:dyDescent="0.25">
      <c r="A9" s="7" t="s">
        <v>6</v>
      </c>
      <c r="B9" s="8"/>
      <c r="C9" s="8"/>
      <c r="D9" s="8"/>
      <c r="E9" s="8"/>
      <c r="F9" s="9">
        <v>133368.07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68949.649999999994</v>
      </c>
    </row>
    <row r="12" spans="1:6" x14ac:dyDescent="0.25">
      <c r="A12" s="11" t="s">
        <v>67</v>
      </c>
      <c r="B12" s="21">
        <f>+B2</f>
        <v>42400</v>
      </c>
      <c r="C12" s="12"/>
      <c r="D12" s="12"/>
      <c r="E12" s="12"/>
      <c r="F12" s="13">
        <f>SUM(F4:F11)</f>
        <v>3951320.1399999997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42370</v>
      </c>
      <c r="C16" s="4"/>
      <c r="D16" s="4"/>
      <c r="E16" s="4"/>
      <c r="F16" s="15">
        <v>2221279.17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5789095.4500000002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-4104243.63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42400</v>
      </c>
      <c r="C25" s="12"/>
      <c r="D25" s="12"/>
      <c r="E25" s="12"/>
      <c r="F25" s="17">
        <f>+F16+F19+F22</f>
        <v>3906130.99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42400</v>
      </c>
      <c r="C29" s="4" t="s">
        <v>21</v>
      </c>
      <c r="D29" s="4"/>
      <c r="E29" s="4"/>
      <c r="F29" s="15">
        <v>4175396.43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-129193.09</v>
      </c>
    </row>
    <row r="38" spans="1:6" x14ac:dyDescent="0.25">
      <c r="A38" s="7"/>
      <c r="B38" s="8" t="s">
        <v>24</v>
      </c>
      <c r="C38" s="8"/>
      <c r="D38" s="8"/>
      <c r="E38" s="8"/>
      <c r="F38" s="16">
        <v>-94883.16</v>
      </c>
    </row>
    <row r="39" spans="1:6" x14ac:dyDescent="0.25">
      <c r="A39" s="7" t="s">
        <v>66</v>
      </c>
      <c r="B39" s="20">
        <f>+B2</f>
        <v>42400</v>
      </c>
      <c r="C39" s="8"/>
      <c r="D39" s="8"/>
      <c r="E39" s="8"/>
      <c r="F39" s="16">
        <f>SUM(F29:F38)</f>
        <v>3951320.18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-4.000000050291419E-2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42429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2726154.74</v>
      </c>
    </row>
    <row r="5" spans="1:6" x14ac:dyDescent="0.25">
      <c r="A5" s="7" t="s">
        <v>2</v>
      </c>
      <c r="B5" s="8"/>
      <c r="C5" s="8"/>
      <c r="D5" s="8"/>
      <c r="E5" s="8"/>
      <c r="F5" s="9">
        <v>-81949.84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17622.41</v>
      </c>
    </row>
    <row r="8" spans="1:6" x14ac:dyDescent="0.25">
      <c r="A8" s="7" t="s">
        <v>5</v>
      </c>
      <c r="B8" s="8"/>
      <c r="C8" s="8"/>
      <c r="D8" s="8"/>
      <c r="E8" s="8"/>
      <c r="F8" s="9">
        <v>646659.67000000004</v>
      </c>
    </row>
    <row r="9" spans="1:6" x14ac:dyDescent="0.25">
      <c r="A9" s="7" t="s">
        <v>6</v>
      </c>
      <c r="B9" s="8"/>
      <c r="C9" s="8"/>
      <c r="D9" s="8"/>
      <c r="E9" s="8"/>
      <c r="F9" s="9">
        <v>133368.07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67070.16</v>
      </c>
    </row>
    <row r="12" spans="1:6" x14ac:dyDescent="0.25">
      <c r="A12" s="11" t="s">
        <v>67</v>
      </c>
      <c r="B12" s="21">
        <f>+B2</f>
        <v>42429</v>
      </c>
      <c r="C12" s="12"/>
      <c r="D12" s="12"/>
      <c r="E12" s="12"/>
      <c r="F12" s="13">
        <f>SUM(F4:F11)</f>
        <v>3584575.2100000004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42401</v>
      </c>
      <c r="C16" s="4"/>
      <c r="D16" s="4"/>
      <c r="E16" s="4"/>
      <c r="F16" s="15">
        <v>3951320.14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1588315.98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-1955060.91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42429</v>
      </c>
      <c r="C25" s="12"/>
      <c r="D25" s="12"/>
      <c r="E25" s="12"/>
      <c r="F25" s="17">
        <f>+F16+F19+F22</f>
        <v>3584575.21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42429</v>
      </c>
      <c r="C29" s="4" t="s">
        <v>21</v>
      </c>
      <c r="D29" s="4"/>
      <c r="E29" s="4"/>
      <c r="F29" s="15">
        <v>3665022.38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-18859.55</v>
      </c>
    </row>
    <row r="38" spans="1:6" x14ac:dyDescent="0.25">
      <c r="A38" s="7"/>
      <c r="B38" s="8" t="s">
        <v>24</v>
      </c>
      <c r="C38" s="8"/>
      <c r="D38" s="8"/>
      <c r="E38" s="8"/>
      <c r="F38" s="16">
        <v>-61587.78</v>
      </c>
    </row>
    <row r="39" spans="1:6" x14ac:dyDescent="0.25">
      <c r="A39" s="7" t="s">
        <v>66</v>
      </c>
      <c r="B39" s="20">
        <f>+B2</f>
        <v>42429</v>
      </c>
      <c r="C39" s="8"/>
      <c r="D39" s="8"/>
      <c r="E39" s="8"/>
      <c r="F39" s="16">
        <f>SUM(F29:F38)</f>
        <v>3584575.0500000003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0.16000000014901161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sqref="A1:G43"/>
    </sheetView>
  </sheetViews>
  <sheetFormatPr defaultRowHeight="15" x14ac:dyDescent="0.25"/>
  <cols>
    <col min="1" max="1" width="33.7109375" bestFit="1" customWidth="1"/>
    <col min="2" max="2" width="12.28515625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42460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2576461.4300000002</v>
      </c>
    </row>
    <row r="5" spans="1:6" x14ac:dyDescent="0.25">
      <c r="A5" s="7" t="s">
        <v>2</v>
      </c>
      <c r="B5" s="8"/>
      <c r="C5" s="8"/>
      <c r="D5" s="8"/>
      <c r="E5" s="8"/>
      <c r="F5" s="9">
        <v>59320.67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13490.17</v>
      </c>
    </row>
    <row r="8" spans="1:6" x14ac:dyDescent="0.25">
      <c r="A8" s="7" t="s">
        <v>5</v>
      </c>
      <c r="B8" s="8"/>
      <c r="C8" s="8"/>
      <c r="D8" s="8"/>
      <c r="E8" s="8"/>
      <c r="F8" s="9">
        <v>646659.67000000004</v>
      </c>
    </row>
    <row r="9" spans="1:6" x14ac:dyDescent="0.25">
      <c r="A9" s="7" t="s">
        <v>6</v>
      </c>
      <c r="B9" s="8"/>
      <c r="C9" s="8"/>
      <c r="D9" s="8"/>
      <c r="E9" s="8"/>
      <c r="F9" s="9">
        <v>101129.22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73026.880000000005</v>
      </c>
    </row>
    <row r="12" spans="1:6" x14ac:dyDescent="0.25">
      <c r="A12" s="11" t="s">
        <v>67</v>
      </c>
      <c r="B12" s="21">
        <f>+B2</f>
        <v>42460</v>
      </c>
      <c r="C12" s="12"/>
      <c r="D12" s="12"/>
      <c r="E12" s="12"/>
      <c r="F12" s="13">
        <f>SUM(F4:F11)</f>
        <v>3545738.04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42430</v>
      </c>
      <c r="C16" s="4"/>
      <c r="D16" s="4"/>
      <c r="E16" s="4"/>
      <c r="F16" s="15">
        <v>3584575.21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1746734.31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-1785571.48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42460</v>
      </c>
      <c r="C25" s="12"/>
      <c r="D25" s="12"/>
      <c r="E25" s="12"/>
      <c r="F25" s="17">
        <f>+F16+F19+F22</f>
        <v>3545738.0399999996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42460</v>
      </c>
      <c r="C29" s="4" t="s">
        <v>21</v>
      </c>
      <c r="D29" s="4"/>
      <c r="E29" s="4"/>
      <c r="F29" s="15">
        <v>3672004.26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-7279.28</v>
      </c>
    </row>
    <row r="38" spans="1:6" x14ac:dyDescent="0.25">
      <c r="A38" s="7"/>
      <c r="B38" s="8" t="s">
        <v>24</v>
      </c>
      <c r="C38" s="8"/>
      <c r="D38" s="8"/>
      <c r="E38" s="8"/>
      <c r="F38" s="16">
        <v>-118987.1</v>
      </c>
    </row>
    <row r="39" spans="1:6" x14ac:dyDescent="0.25">
      <c r="A39" s="7" t="s">
        <v>66</v>
      </c>
      <c r="B39" s="20">
        <f>+B2</f>
        <v>42460</v>
      </c>
      <c r="C39" s="8"/>
      <c r="D39" s="8"/>
      <c r="E39" s="8"/>
      <c r="F39" s="16">
        <f>SUM(F29:F38)</f>
        <v>3545737.88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0.16000000014901161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42490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2544699.48</v>
      </c>
    </row>
    <row r="5" spans="1:6" x14ac:dyDescent="0.25">
      <c r="A5" s="7" t="s">
        <v>2</v>
      </c>
      <c r="B5" s="8"/>
      <c r="C5" s="8"/>
      <c r="D5" s="8"/>
      <c r="E5" s="8"/>
      <c r="F5" s="9">
        <v>-2571.06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14994.78</v>
      </c>
    </row>
    <row r="8" spans="1:6" x14ac:dyDescent="0.25">
      <c r="A8" s="7" t="s">
        <v>5</v>
      </c>
      <c r="B8" s="8"/>
      <c r="C8" s="8"/>
      <c r="D8" s="8"/>
      <c r="E8" s="8"/>
      <c r="F8" s="9">
        <v>-63161.75</v>
      </c>
    </row>
    <row r="9" spans="1:6" x14ac:dyDescent="0.25">
      <c r="A9" s="7" t="s">
        <v>6</v>
      </c>
      <c r="B9" s="8"/>
      <c r="C9" s="8"/>
      <c r="D9" s="8"/>
      <c r="E9" s="8"/>
      <c r="F9" s="9">
        <v>101129.22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95291.95</v>
      </c>
    </row>
    <row r="12" spans="1:6" x14ac:dyDescent="0.25">
      <c r="A12" s="11" t="s">
        <v>67</v>
      </c>
      <c r="B12" s="21">
        <f>+B2</f>
        <v>42490</v>
      </c>
      <c r="C12" s="12"/>
      <c r="D12" s="12"/>
      <c r="E12" s="12"/>
      <c r="F12" s="13">
        <f>SUM(F4:F11)</f>
        <v>2766032.62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42461</v>
      </c>
      <c r="C16" s="4"/>
      <c r="D16" s="4"/>
      <c r="E16" s="4"/>
      <c r="F16" s="15">
        <v>3547738.04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3466041.39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-4247746.8099999996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42490</v>
      </c>
      <c r="C25" s="12"/>
      <c r="D25" s="12"/>
      <c r="E25" s="12"/>
      <c r="F25" s="17">
        <f>+F16+F19+F22</f>
        <v>2766032.62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42490</v>
      </c>
      <c r="C29" s="4" t="s">
        <v>21</v>
      </c>
      <c r="D29" s="4"/>
      <c r="E29" s="4"/>
      <c r="F29" s="15">
        <v>2887858.33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-19806.13</v>
      </c>
    </row>
    <row r="38" spans="1:6" x14ac:dyDescent="0.25">
      <c r="A38" s="7"/>
      <c r="B38" s="8" t="s">
        <v>24</v>
      </c>
      <c r="C38" s="8"/>
      <c r="D38" s="8"/>
      <c r="E38" s="8"/>
      <c r="F38" s="16">
        <v>-102019.25</v>
      </c>
    </row>
    <row r="39" spans="1:6" x14ac:dyDescent="0.25">
      <c r="A39" s="7" t="s">
        <v>66</v>
      </c>
      <c r="B39" s="20">
        <f>+B2</f>
        <v>42490</v>
      </c>
      <c r="C39" s="8"/>
      <c r="D39" s="8"/>
      <c r="E39" s="8"/>
      <c r="F39" s="16">
        <f>SUM(F29:F38)</f>
        <v>2766032.95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 t="s">
        <v>69</v>
      </c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-0.33000000007450581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sqref="A1:XFD1048576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42521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2516465.0099999998</v>
      </c>
    </row>
    <row r="5" spans="1:6" x14ac:dyDescent="0.25">
      <c r="A5" s="7" t="s">
        <v>2</v>
      </c>
      <c r="B5" s="8"/>
      <c r="C5" s="8"/>
      <c r="D5" s="8"/>
      <c r="E5" s="8"/>
      <c r="F5" s="9">
        <v>6666.93</v>
      </c>
    </row>
    <row r="6" spans="1:6" x14ac:dyDescent="0.25">
      <c r="A6" s="7" t="s">
        <v>3</v>
      </c>
      <c r="B6" s="8"/>
      <c r="C6" s="8"/>
      <c r="D6" s="8"/>
      <c r="E6" s="8"/>
      <c r="F6" s="9">
        <v>148648</v>
      </c>
    </row>
    <row r="7" spans="1:6" x14ac:dyDescent="0.25">
      <c r="A7" s="7" t="s">
        <v>4</v>
      </c>
      <c r="B7" s="8"/>
      <c r="C7" s="8"/>
      <c r="D7" s="8"/>
      <c r="E7" s="8"/>
      <c r="F7" s="9">
        <v>13620.3</v>
      </c>
    </row>
    <row r="8" spans="1:6" x14ac:dyDescent="0.25">
      <c r="A8" s="7" t="s">
        <v>5</v>
      </c>
      <c r="B8" s="8"/>
      <c r="C8" s="8"/>
      <c r="D8" s="8"/>
      <c r="E8" s="8"/>
      <c r="F8" s="9">
        <v>-63161.75</v>
      </c>
    </row>
    <row r="9" spans="1:6" x14ac:dyDescent="0.25">
      <c r="A9" s="7" t="s">
        <v>6</v>
      </c>
      <c r="B9" s="8"/>
      <c r="C9" s="8"/>
      <c r="D9" s="8"/>
      <c r="E9" s="8"/>
      <c r="F9" s="9">
        <v>101129.22</v>
      </c>
    </row>
    <row r="10" spans="1:6" x14ac:dyDescent="0.25">
      <c r="A10" s="7" t="s">
        <v>7</v>
      </c>
      <c r="B10" s="8"/>
      <c r="C10" s="8"/>
      <c r="D10" s="8"/>
      <c r="E10" s="8"/>
      <c r="F10" s="9">
        <v>-53903.89</v>
      </c>
    </row>
    <row r="11" spans="1:6" x14ac:dyDescent="0.25">
      <c r="A11" s="7" t="s">
        <v>8</v>
      </c>
      <c r="B11" s="8"/>
      <c r="C11" s="8"/>
      <c r="D11" s="8"/>
      <c r="E11" s="8"/>
      <c r="F11" s="9">
        <v>107771.3</v>
      </c>
    </row>
    <row r="12" spans="1:6" x14ac:dyDescent="0.25">
      <c r="A12" s="11" t="s">
        <v>67</v>
      </c>
      <c r="B12" s="21">
        <f>+B2</f>
        <v>42521</v>
      </c>
      <c r="C12" s="12"/>
      <c r="D12" s="12"/>
      <c r="E12" s="12"/>
      <c r="F12" s="13">
        <f>SUM(F4:F11)</f>
        <v>2777235.1199999996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42491</v>
      </c>
      <c r="C16" s="4"/>
      <c r="D16" s="4"/>
      <c r="E16" s="4"/>
      <c r="F16" s="15">
        <v>2766032.62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1923465.7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-1912263.2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42521</v>
      </c>
      <c r="C25" s="12"/>
      <c r="D25" s="12"/>
      <c r="E25" s="12"/>
      <c r="F25" s="17">
        <f>+F16+F19+F22</f>
        <v>2777235.12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42521</v>
      </c>
      <c r="C29" s="4" t="s">
        <v>21</v>
      </c>
      <c r="D29" s="4"/>
      <c r="E29" s="4"/>
      <c r="F29" s="15">
        <v>2965519.9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-89177.03</v>
      </c>
    </row>
    <row r="38" spans="1:6" x14ac:dyDescent="0.25">
      <c r="A38" s="7"/>
      <c r="B38" s="8" t="s">
        <v>24</v>
      </c>
      <c r="C38" s="8"/>
      <c r="D38" s="8"/>
      <c r="E38" s="8"/>
      <c r="F38" s="16">
        <v>-99107.42</v>
      </c>
    </row>
    <row r="39" spans="1:6" x14ac:dyDescent="0.25">
      <c r="A39" s="7" t="s">
        <v>66</v>
      </c>
      <c r="B39" s="20">
        <f>+B2</f>
        <v>42521</v>
      </c>
      <c r="C39" s="8"/>
      <c r="D39" s="8"/>
      <c r="E39" s="8"/>
      <c r="F39" s="16">
        <f>SUM(F29:F38)</f>
        <v>2777235.45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 t="s">
        <v>69</v>
      </c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-0.33000000054016709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42551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1314269.07</v>
      </c>
    </row>
    <row r="5" spans="1:6" x14ac:dyDescent="0.25">
      <c r="A5" s="7" t="s">
        <v>2</v>
      </c>
      <c r="B5" s="8"/>
      <c r="C5" s="8"/>
      <c r="D5" s="8"/>
      <c r="E5" s="8"/>
      <c r="F5" s="9">
        <v>-221147.1</v>
      </c>
    </row>
    <row r="6" spans="1:6" x14ac:dyDescent="0.25">
      <c r="A6" s="7" t="s">
        <v>3</v>
      </c>
      <c r="B6" s="8"/>
      <c r="C6" s="8"/>
      <c r="D6" s="8"/>
      <c r="E6" s="8"/>
      <c r="F6" s="9">
        <v>0</v>
      </c>
    </row>
    <row r="7" spans="1:6" x14ac:dyDescent="0.25">
      <c r="A7" s="7" t="s">
        <v>4</v>
      </c>
      <c r="B7" s="8"/>
      <c r="C7" s="8"/>
      <c r="D7" s="8"/>
      <c r="E7" s="8"/>
      <c r="F7" s="9">
        <v>15269.37</v>
      </c>
    </row>
    <row r="8" spans="1:6" x14ac:dyDescent="0.25">
      <c r="A8" s="7" t="s">
        <v>5</v>
      </c>
      <c r="B8" s="8"/>
      <c r="C8" s="8"/>
      <c r="D8" s="8"/>
      <c r="E8" s="8"/>
      <c r="F8" s="9">
        <v>201476</v>
      </c>
    </row>
    <row r="9" spans="1:6" x14ac:dyDescent="0.25">
      <c r="A9" s="7" t="s">
        <v>6</v>
      </c>
      <c r="B9" s="8"/>
      <c r="C9" s="8"/>
      <c r="D9" s="8"/>
      <c r="E9" s="8"/>
      <c r="F9" s="9">
        <v>101052.38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71954.7</v>
      </c>
    </row>
    <row r="12" spans="1:6" x14ac:dyDescent="0.25">
      <c r="A12" s="7" t="s">
        <v>70</v>
      </c>
      <c r="B12" s="8"/>
      <c r="C12" s="8"/>
      <c r="D12" s="8"/>
      <c r="E12" s="8"/>
      <c r="F12" s="9">
        <v>90000</v>
      </c>
    </row>
    <row r="13" spans="1:6" x14ac:dyDescent="0.25">
      <c r="A13" s="11" t="s">
        <v>67</v>
      </c>
      <c r="B13" s="21">
        <f>+B2</f>
        <v>42551</v>
      </c>
      <c r="C13" s="12"/>
      <c r="D13" s="12"/>
      <c r="E13" s="12"/>
      <c r="F13" s="13">
        <f>SUM(F4:F12)</f>
        <v>1572874.4200000002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42522</v>
      </c>
      <c r="C17" s="4"/>
      <c r="D17" s="4"/>
      <c r="E17" s="4"/>
      <c r="F17" s="15">
        <v>2777235.12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3011966.64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-4216327.34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42551</v>
      </c>
      <c r="C26" s="12"/>
      <c r="D26" s="12"/>
      <c r="E26" s="12"/>
      <c r="F26" s="17">
        <f>+F17+F20+F23</f>
        <v>1572874.42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0" spans="1:6" x14ac:dyDescent="0.25">
      <c r="A30" s="3" t="s">
        <v>65</v>
      </c>
      <c r="B30" s="19">
        <f>+B2</f>
        <v>42551</v>
      </c>
      <c r="C30" s="4" t="s">
        <v>21</v>
      </c>
      <c r="D30" s="4"/>
      <c r="E30" s="4"/>
      <c r="F30" s="15">
        <v>2162389.91</v>
      </c>
    </row>
    <row r="31" spans="1:6" x14ac:dyDescent="0.25">
      <c r="A31" s="7"/>
      <c r="B31" s="8"/>
      <c r="C31" s="8" t="s">
        <v>22</v>
      </c>
      <c r="D31" s="8"/>
      <c r="E31" s="8"/>
      <c r="F31" s="16">
        <v>0</v>
      </c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-284278.34999999998</v>
      </c>
    </row>
    <row r="39" spans="1:6" x14ac:dyDescent="0.25">
      <c r="A39" s="7"/>
      <c r="B39" s="8" t="s">
        <v>24</v>
      </c>
      <c r="C39" s="8"/>
      <c r="D39" s="8"/>
      <c r="E39" s="8"/>
      <c r="F39" s="16">
        <v>-305236.81</v>
      </c>
    </row>
    <row r="40" spans="1:6" x14ac:dyDescent="0.25">
      <c r="A40" s="7" t="s">
        <v>66</v>
      </c>
      <c r="B40" s="20">
        <f>+B2</f>
        <v>42551</v>
      </c>
      <c r="C40" s="8"/>
      <c r="D40" s="8"/>
      <c r="E40" s="8"/>
      <c r="F40" s="16">
        <f>SUM(F30:F39)</f>
        <v>1572874.75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-0.32999999984167516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42582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1633230.7</v>
      </c>
    </row>
    <row r="5" spans="1:6" x14ac:dyDescent="0.25">
      <c r="A5" s="7" t="s">
        <v>2</v>
      </c>
      <c r="B5" s="8"/>
      <c r="C5" s="8"/>
      <c r="D5" s="8"/>
      <c r="E5" s="8"/>
      <c r="F5" s="9">
        <v>24897.99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15269.37</v>
      </c>
    </row>
    <row r="8" spans="1:6" x14ac:dyDescent="0.25">
      <c r="A8" s="7" t="s">
        <v>5</v>
      </c>
      <c r="B8" s="8"/>
      <c r="C8" s="8"/>
      <c r="D8" s="8"/>
      <c r="E8" s="8"/>
      <c r="F8" s="9">
        <v>601555.57999999996</v>
      </c>
    </row>
    <row r="9" spans="1:6" x14ac:dyDescent="0.25">
      <c r="A9" s="7" t="s">
        <v>6</v>
      </c>
      <c r="B9" s="8"/>
      <c r="C9" s="8"/>
      <c r="D9" s="8"/>
      <c r="E9" s="8"/>
      <c r="F9" s="9">
        <v>101052.38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66585.88</v>
      </c>
    </row>
    <row r="12" spans="1:6" x14ac:dyDescent="0.25">
      <c r="A12" s="7" t="s">
        <v>70</v>
      </c>
      <c r="B12" s="8"/>
      <c r="C12" s="8"/>
      <c r="D12" s="8"/>
      <c r="E12" s="8"/>
      <c r="F12" s="9">
        <v>90000</v>
      </c>
    </row>
    <row r="13" spans="1:6" x14ac:dyDescent="0.25">
      <c r="A13" s="11" t="s">
        <v>67</v>
      </c>
      <c r="B13" s="21">
        <f>+B2</f>
        <v>42582</v>
      </c>
      <c r="C13" s="12"/>
      <c r="D13" s="12"/>
      <c r="E13" s="12"/>
      <c r="F13" s="13">
        <f>SUM(F4:F12)</f>
        <v>2607236.9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42552</v>
      </c>
      <c r="C17" s="4"/>
      <c r="D17" s="4"/>
      <c r="E17" s="4"/>
      <c r="F17" s="15">
        <v>1572874.42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1799735.98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-765373.5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42582</v>
      </c>
      <c r="C26" s="12"/>
      <c r="D26" s="12"/>
      <c r="E26" s="12"/>
      <c r="F26" s="17">
        <f>+F17+F20+F23</f>
        <v>2607236.9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0" spans="1:6" x14ac:dyDescent="0.25">
      <c r="A30" s="3" t="s">
        <v>65</v>
      </c>
      <c r="B30" s="19">
        <f>+B2</f>
        <v>42582</v>
      </c>
      <c r="C30" s="4" t="s">
        <v>21</v>
      </c>
      <c r="D30" s="4"/>
      <c r="E30" s="4"/>
      <c r="F30" s="15">
        <v>2735007.72</v>
      </c>
    </row>
    <row r="31" spans="1:6" x14ac:dyDescent="0.25">
      <c r="A31" s="7"/>
      <c r="B31" s="8"/>
      <c r="C31" s="8" t="s">
        <v>22</v>
      </c>
      <c r="D31" s="8"/>
      <c r="E31" s="8"/>
      <c r="F31" s="16">
        <v>0</v>
      </c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-19678.09</v>
      </c>
    </row>
    <row r="39" spans="1:6" x14ac:dyDescent="0.25">
      <c r="A39" s="7"/>
      <c r="B39" s="8" t="s">
        <v>24</v>
      </c>
      <c r="C39" s="8"/>
      <c r="D39" s="8"/>
      <c r="E39" s="8"/>
      <c r="F39" s="16">
        <v>-108092.4</v>
      </c>
    </row>
    <row r="40" spans="1:6" x14ac:dyDescent="0.25">
      <c r="A40" s="7" t="s">
        <v>66</v>
      </c>
      <c r="B40" s="20">
        <f>+B2</f>
        <v>42582</v>
      </c>
      <c r="C40" s="8"/>
      <c r="D40" s="8"/>
      <c r="E40" s="8"/>
      <c r="F40" s="16">
        <f>SUM(F30:F39)</f>
        <v>2607237.2300000004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-0.33000000054016709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A4" sqref="A4:J46"/>
    </sheetView>
  </sheetViews>
  <sheetFormatPr defaultRowHeight="15" x14ac:dyDescent="0.25"/>
  <cols>
    <col min="8" max="8" width="13.5703125" style="1" bestFit="1" customWidth="1"/>
    <col min="11" max="11" width="11" bestFit="1" customWidth="1"/>
  </cols>
  <sheetData>
    <row r="1" spans="1:9" ht="18.75" x14ac:dyDescent="0.3">
      <c r="A1" s="2" t="s">
        <v>13</v>
      </c>
    </row>
    <row r="3" spans="1:9" ht="18.75" x14ac:dyDescent="0.3">
      <c r="A3" s="2" t="s">
        <v>12</v>
      </c>
      <c r="B3" s="2"/>
    </row>
    <row r="5" spans="1:9" ht="18.75" x14ac:dyDescent="0.3">
      <c r="A5" s="2" t="s">
        <v>26</v>
      </c>
      <c r="B5" s="2"/>
      <c r="C5" s="2"/>
      <c r="D5" s="2"/>
    </row>
    <row r="7" spans="1:9" x14ac:dyDescent="0.25">
      <c r="A7" s="3" t="s">
        <v>1</v>
      </c>
      <c r="B7" s="4"/>
      <c r="C7" s="4"/>
      <c r="D7" s="4"/>
      <c r="E7" s="4"/>
      <c r="F7" s="4"/>
      <c r="G7" s="4"/>
      <c r="H7" s="5">
        <v>2306501.65</v>
      </c>
      <c r="I7" s="6"/>
    </row>
    <row r="8" spans="1:9" x14ac:dyDescent="0.25">
      <c r="A8" s="7" t="s">
        <v>2</v>
      </c>
      <c r="B8" s="8"/>
      <c r="C8" s="8"/>
      <c r="D8" s="8"/>
      <c r="E8" s="8"/>
      <c r="F8" s="8"/>
      <c r="G8" s="8"/>
      <c r="H8" s="9">
        <v>86438.05</v>
      </c>
      <c r="I8" s="10"/>
    </row>
    <row r="9" spans="1:9" x14ac:dyDescent="0.25">
      <c r="A9" s="7" t="s">
        <v>3</v>
      </c>
      <c r="B9" s="8"/>
      <c r="C9" s="8"/>
      <c r="D9" s="8"/>
      <c r="E9" s="8"/>
      <c r="F9" s="8"/>
      <c r="G9" s="8"/>
      <c r="H9" s="9">
        <v>73570</v>
      </c>
      <c r="I9" s="10"/>
    </row>
    <row r="10" spans="1:9" x14ac:dyDescent="0.25">
      <c r="A10" s="7" t="s">
        <v>4</v>
      </c>
      <c r="B10" s="8"/>
      <c r="C10" s="8"/>
      <c r="D10" s="8"/>
      <c r="E10" s="8"/>
      <c r="F10" s="8"/>
      <c r="G10" s="8"/>
      <c r="H10" s="9">
        <v>51500.43</v>
      </c>
      <c r="I10" s="10"/>
    </row>
    <row r="11" spans="1:9" x14ac:dyDescent="0.25">
      <c r="A11" s="7" t="s">
        <v>5</v>
      </c>
      <c r="B11" s="8"/>
      <c r="C11" s="8"/>
      <c r="D11" s="8"/>
      <c r="E11" s="8"/>
      <c r="F11" s="8"/>
      <c r="G11" s="8"/>
      <c r="H11" s="9">
        <v>512729.69</v>
      </c>
      <c r="I11" s="10"/>
    </row>
    <row r="12" spans="1:9" x14ac:dyDescent="0.25">
      <c r="A12" s="7" t="s">
        <v>6</v>
      </c>
      <c r="B12" s="8"/>
      <c r="C12" s="8"/>
      <c r="D12" s="8"/>
      <c r="E12" s="8"/>
      <c r="F12" s="8"/>
      <c r="G12" s="8"/>
      <c r="H12" s="9">
        <v>272051.34000000003</v>
      </c>
      <c r="I12" s="10"/>
    </row>
    <row r="13" spans="1:9" x14ac:dyDescent="0.25">
      <c r="A13" s="7" t="s">
        <v>7</v>
      </c>
      <c r="B13" s="8"/>
      <c r="C13" s="8"/>
      <c r="D13" s="8"/>
      <c r="E13" s="8"/>
      <c r="F13" s="8"/>
      <c r="G13" s="8"/>
      <c r="H13" s="9">
        <v>0</v>
      </c>
      <c r="I13" s="10"/>
    </row>
    <row r="14" spans="1:9" x14ac:dyDescent="0.25">
      <c r="A14" s="7" t="s">
        <v>8</v>
      </c>
      <c r="B14" s="8"/>
      <c r="C14" s="8"/>
      <c r="D14" s="8"/>
      <c r="E14" s="8"/>
      <c r="F14" s="8"/>
      <c r="G14" s="8"/>
      <c r="H14" s="9">
        <v>82914.22</v>
      </c>
      <c r="I14" s="10"/>
    </row>
    <row r="15" spans="1:9" x14ac:dyDescent="0.25">
      <c r="A15" s="7"/>
      <c r="B15" s="8"/>
      <c r="C15" s="8"/>
      <c r="D15" s="8"/>
      <c r="E15" s="8"/>
      <c r="F15" s="8"/>
      <c r="G15" s="8"/>
      <c r="H15" s="9"/>
      <c r="I15" s="10"/>
    </row>
    <row r="16" spans="1:9" x14ac:dyDescent="0.25">
      <c r="A16" s="11" t="s">
        <v>11</v>
      </c>
      <c r="B16" s="12"/>
      <c r="C16" s="12"/>
      <c r="D16" s="12"/>
      <c r="E16" s="12"/>
      <c r="F16" s="12"/>
      <c r="G16" s="12"/>
      <c r="H16" s="13">
        <f>SUM(H7:H15)</f>
        <v>3385705.38</v>
      </c>
      <c r="I16" s="14"/>
    </row>
    <row r="18" spans="1:8" ht="18.75" x14ac:dyDescent="0.3">
      <c r="A18" s="2" t="s">
        <v>20</v>
      </c>
    </row>
    <row r="20" spans="1:8" x14ac:dyDescent="0.25">
      <c r="A20" s="3" t="s">
        <v>16</v>
      </c>
      <c r="B20" s="4"/>
      <c r="C20" s="4"/>
      <c r="D20" s="4"/>
      <c r="E20" s="4"/>
      <c r="F20" s="4"/>
      <c r="G20" s="4"/>
      <c r="H20" s="15">
        <v>3393025.46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19</v>
      </c>
      <c r="B23" s="8"/>
      <c r="C23" s="8"/>
      <c r="D23" s="8"/>
      <c r="E23" s="8"/>
      <c r="F23" s="8"/>
      <c r="G23" s="8"/>
      <c r="H23" s="16">
        <f>1484138.05+282077.85+8148.11+0.97+25897.5+84446.19</f>
        <v>1884708.67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7" t="s">
        <v>17</v>
      </c>
      <c r="B26" s="8"/>
      <c r="C26" s="8"/>
      <c r="D26" s="8"/>
      <c r="E26" s="8"/>
      <c r="F26" s="8"/>
      <c r="G26" s="8"/>
      <c r="H26" s="16">
        <v>-1892028.75</v>
      </c>
    </row>
    <row r="27" spans="1:8" x14ac:dyDescent="0.25">
      <c r="A27" s="7"/>
      <c r="B27" s="8"/>
      <c r="C27" s="8"/>
      <c r="D27" s="8"/>
      <c r="E27" s="8"/>
      <c r="F27" s="8"/>
      <c r="G27" s="8"/>
      <c r="H27" s="16"/>
    </row>
    <row r="28" spans="1:8" x14ac:dyDescent="0.25">
      <c r="A28" s="7"/>
      <c r="B28" s="8"/>
      <c r="C28" s="8"/>
      <c r="D28" s="8"/>
      <c r="E28" s="8"/>
      <c r="F28" s="8"/>
      <c r="G28" s="8"/>
      <c r="H28" s="16"/>
    </row>
    <row r="29" spans="1:8" x14ac:dyDescent="0.25">
      <c r="A29" s="11" t="s">
        <v>18</v>
      </c>
      <c r="B29" s="12"/>
      <c r="C29" s="12"/>
      <c r="D29" s="12"/>
      <c r="E29" s="12"/>
      <c r="F29" s="12"/>
      <c r="G29" s="12"/>
      <c r="H29" s="17">
        <f>+H20+H23+H26</f>
        <v>3385705.38</v>
      </c>
    </row>
    <row r="31" spans="1:8" ht="18.75" x14ac:dyDescent="0.3">
      <c r="A31" s="2" t="s">
        <v>14</v>
      </c>
    </row>
    <row r="33" spans="1:8" x14ac:dyDescent="0.25">
      <c r="A33" s="3" t="s">
        <v>27</v>
      </c>
      <c r="B33" s="4"/>
      <c r="C33" s="4"/>
      <c r="D33" s="4"/>
      <c r="E33" s="4" t="s">
        <v>21</v>
      </c>
      <c r="F33" s="4"/>
      <c r="G33" s="4"/>
      <c r="H33" s="15">
        <v>3670782.61</v>
      </c>
    </row>
    <row r="34" spans="1:8" x14ac:dyDescent="0.25">
      <c r="A34" s="7"/>
      <c r="B34" s="8"/>
      <c r="C34" s="8"/>
      <c r="D34" s="8"/>
      <c r="E34" s="8" t="s">
        <v>22</v>
      </c>
      <c r="F34" s="8"/>
      <c r="G34" s="8"/>
      <c r="H34" s="16">
        <v>189986.64</v>
      </c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 t="s">
        <v>0</v>
      </c>
      <c r="B36" s="8"/>
      <c r="C36" s="8"/>
      <c r="D36" s="8" t="s">
        <v>23</v>
      </c>
      <c r="E36" s="8"/>
      <c r="F36" s="8"/>
      <c r="G36" s="8"/>
      <c r="H36" s="16">
        <v>-273238.84999999998</v>
      </c>
    </row>
    <row r="37" spans="1:8" x14ac:dyDescent="0.25">
      <c r="A37" s="7"/>
      <c r="B37" s="8"/>
      <c r="C37" s="8"/>
      <c r="D37" s="8" t="s">
        <v>24</v>
      </c>
      <c r="E37" s="8"/>
      <c r="F37" s="8"/>
      <c r="G37" s="8"/>
      <c r="H37" s="16">
        <v>-201892.79</v>
      </c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7" t="s">
        <v>28</v>
      </c>
      <c r="B39" s="8"/>
      <c r="C39" s="8"/>
      <c r="D39" s="8"/>
      <c r="E39" s="8"/>
      <c r="F39" s="8"/>
      <c r="G39" s="8"/>
      <c r="H39" s="16">
        <f>SUM(H33:H38)</f>
        <v>3385637.61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+H16-H39</f>
        <v>67.770000000018626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10" workbookViewId="0">
      <selection activeCell="E20" sqref="E20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2.710937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42613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1471694.72</v>
      </c>
    </row>
    <row r="5" spans="1:6" x14ac:dyDescent="0.25">
      <c r="A5" s="7" t="s">
        <v>2</v>
      </c>
      <c r="B5" s="8"/>
      <c r="C5" s="8"/>
      <c r="D5" s="8"/>
      <c r="E5" s="8"/>
      <c r="F5" s="9">
        <v>-73443.850000000006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15448.83</v>
      </c>
    </row>
    <row r="8" spans="1:6" x14ac:dyDescent="0.25">
      <c r="A8" s="7" t="s">
        <v>5</v>
      </c>
      <c r="B8" s="8"/>
      <c r="C8" s="8"/>
      <c r="D8" s="8"/>
      <c r="E8" s="8"/>
      <c r="F8" s="9">
        <v>401970.58</v>
      </c>
    </row>
    <row r="9" spans="1:6" x14ac:dyDescent="0.25">
      <c r="A9" s="7" t="s">
        <v>6</v>
      </c>
      <c r="B9" s="8"/>
      <c r="C9" s="8"/>
      <c r="D9" s="8"/>
      <c r="E9" s="8"/>
      <c r="F9" s="9">
        <v>101052.38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19837.71</v>
      </c>
    </row>
    <row r="12" spans="1:6" x14ac:dyDescent="0.25">
      <c r="A12" s="7" t="s">
        <v>70</v>
      </c>
      <c r="B12" s="8"/>
      <c r="C12" s="8"/>
      <c r="D12" s="8"/>
      <c r="E12" s="8"/>
      <c r="F12" s="9">
        <v>90000</v>
      </c>
    </row>
    <row r="13" spans="1:6" x14ac:dyDescent="0.25">
      <c r="A13" s="11" t="s">
        <v>67</v>
      </c>
      <c r="B13" s="21">
        <f>+B2</f>
        <v>42613</v>
      </c>
      <c r="C13" s="12"/>
      <c r="D13" s="12"/>
      <c r="E13" s="12"/>
      <c r="F13" s="13">
        <f>SUM(F4:F12)</f>
        <v>2101205.37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42583</v>
      </c>
      <c r="C17" s="4"/>
      <c r="D17" s="4"/>
      <c r="E17" s="4"/>
      <c r="F17" s="15">
        <v>1572874.42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1799735.98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-765373.5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42613</v>
      </c>
      <c r="C26" s="12"/>
      <c r="D26" s="12"/>
      <c r="E26" s="12"/>
      <c r="F26" s="17">
        <f>+F17+F20+F23</f>
        <v>2607236.9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0" spans="1:6" x14ac:dyDescent="0.25">
      <c r="A30" s="3" t="s">
        <v>65</v>
      </c>
      <c r="B30" s="19">
        <f>+B2</f>
        <v>42613</v>
      </c>
      <c r="C30" s="4" t="s">
        <v>21</v>
      </c>
      <c r="D30" s="4"/>
      <c r="E30" s="4"/>
      <c r="F30" s="15">
        <v>2362423.27</v>
      </c>
    </row>
    <row r="31" spans="1:6" x14ac:dyDescent="0.25">
      <c r="A31" s="7"/>
      <c r="B31" s="8"/>
      <c r="C31" s="8" t="s">
        <v>22</v>
      </c>
      <c r="D31" s="8"/>
      <c r="E31" s="8"/>
      <c r="F31" s="16">
        <v>0</v>
      </c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-75531.210000000006</v>
      </c>
    </row>
    <row r="39" spans="1:6" x14ac:dyDescent="0.25">
      <c r="A39" s="7"/>
      <c r="B39" s="8" t="s">
        <v>24</v>
      </c>
      <c r="C39" s="8"/>
      <c r="D39" s="8"/>
      <c r="E39" s="8"/>
      <c r="F39" s="16">
        <v>-185686.36</v>
      </c>
    </row>
    <row r="40" spans="1:6" x14ac:dyDescent="0.25">
      <c r="A40" s="7" t="s">
        <v>66</v>
      </c>
      <c r="B40" s="20">
        <f>+B2</f>
        <v>42613</v>
      </c>
      <c r="C40" s="8"/>
      <c r="D40" s="8"/>
      <c r="E40" s="8"/>
      <c r="F40" s="16">
        <f>SUM(F30:F39)</f>
        <v>2101205.7000000002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-0.33000000007450581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42643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1351627.17</v>
      </c>
    </row>
    <row r="5" spans="1:6" x14ac:dyDescent="0.25">
      <c r="A5" s="7" t="s">
        <v>2</v>
      </c>
      <c r="B5" s="8"/>
      <c r="C5" s="8"/>
      <c r="D5" s="8"/>
      <c r="E5" s="8"/>
      <c r="F5" s="9">
        <v>66525.91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23389.16</v>
      </c>
    </row>
    <row r="8" spans="1:6" x14ac:dyDescent="0.25">
      <c r="A8" s="7" t="s">
        <v>5</v>
      </c>
      <c r="B8" s="8"/>
      <c r="C8" s="8"/>
      <c r="D8" s="8"/>
      <c r="E8" s="8"/>
      <c r="F8" s="9">
        <v>200494.58</v>
      </c>
    </row>
    <row r="9" spans="1:6" x14ac:dyDescent="0.25">
      <c r="A9" s="7" t="s">
        <v>6</v>
      </c>
      <c r="B9" s="8"/>
      <c r="C9" s="8"/>
      <c r="D9" s="8"/>
      <c r="E9" s="8"/>
      <c r="F9" s="9">
        <v>1891708.66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5189.8500000000004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42643</v>
      </c>
      <c r="C13" s="12"/>
      <c r="D13" s="12"/>
      <c r="E13" s="12"/>
      <c r="F13" s="13">
        <f>SUM(F4:F12)</f>
        <v>3613580.3299999996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42614</v>
      </c>
      <c r="C17" s="4"/>
      <c r="D17" s="4"/>
      <c r="E17" s="4"/>
      <c r="F17" s="15">
        <v>2101205.37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3673490.43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-2161115.4700000002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42643</v>
      </c>
      <c r="C26" s="12"/>
      <c r="D26" s="12"/>
      <c r="E26" s="12"/>
      <c r="F26" s="17">
        <f>+F17+F20+F23</f>
        <v>3613580.3300000005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42643</v>
      </c>
      <c r="C31" s="4" t="s">
        <v>71</v>
      </c>
      <c r="D31" s="4"/>
      <c r="E31" s="4"/>
      <c r="F31" s="15">
        <v>2086813.75</v>
      </c>
    </row>
    <row r="32" spans="1:6" x14ac:dyDescent="0.25">
      <c r="A32" s="7"/>
      <c r="B32" s="20">
        <f>+B31</f>
        <v>42643</v>
      </c>
      <c r="C32" s="8" t="s">
        <v>72</v>
      </c>
      <c r="D32" s="8"/>
      <c r="E32" s="8"/>
      <c r="F32" s="16">
        <v>1891708.66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-103831.12</v>
      </c>
    </row>
    <row r="39" spans="1:6" x14ac:dyDescent="0.25">
      <c r="A39" s="7"/>
      <c r="B39" s="8" t="s">
        <v>24</v>
      </c>
      <c r="C39" s="8"/>
      <c r="D39" s="8"/>
      <c r="E39" s="8"/>
      <c r="F39" s="16">
        <v>-261110.63</v>
      </c>
    </row>
    <row r="40" spans="1:6" x14ac:dyDescent="0.25">
      <c r="A40" s="7" t="s">
        <v>66</v>
      </c>
      <c r="B40" s="20">
        <f>+B2</f>
        <v>42643</v>
      </c>
      <c r="C40" s="8"/>
      <c r="D40" s="8"/>
      <c r="E40" s="8"/>
      <c r="F40" s="16">
        <f>SUM(F31:F39)</f>
        <v>3613580.66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-0.33000000054016709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42674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1146702.3700000001</v>
      </c>
    </row>
    <row r="5" spans="1:6" x14ac:dyDescent="0.25">
      <c r="A5" s="7" t="s">
        <v>2</v>
      </c>
      <c r="B5" s="8"/>
      <c r="C5" s="8"/>
      <c r="D5" s="8"/>
      <c r="E5" s="8"/>
      <c r="F5" s="9">
        <v>-56049.11</v>
      </c>
    </row>
    <row r="6" spans="1:6" x14ac:dyDescent="0.25">
      <c r="A6" s="7" t="s">
        <v>3</v>
      </c>
      <c r="B6" s="8"/>
      <c r="C6" s="8"/>
      <c r="D6" s="8"/>
      <c r="E6" s="8"/>
      <c r="F6" s="9">
        <v>15427.67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55952.65</v>
      </c>
    </row>
    <row r="9" spans="1:6" x14ac:dyDescent="0.25">
      <c r="A9" s="7" t="s">
        <v>6</v>
      </c>
      <c r="B9" s="8"/>
      <c r="C9" s="8"/>
      <c r="D9" s="8"/>
      <c r="E9" s="8"/>
      <c r="F9" s="9">
        <v>1888636.58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19925.97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42674</v>
      </c>
      <c r="C13" s="12"/>
      <c r="D13" s="12"/>
      <c r="E13" s="12"/>
      <c r="F13" s="13">
        <f>SUM(F4:F12)</f>
        <v>3145241.1300000004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42644</v>
      </c>
      <c r="C17" s="4"/>
      <c r="D17" s="4"/>
      <c r="E17" s="4"/>
      <c r="F17" s="15">
        <v>3613580.33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1914302.3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-2382641.5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42674</v>
      </c>
      <c r="C26" s="12"/>
      <c r="D26" s="12"/>
      <c r="E26" s="12"/>
      <c r="F26" s="17">
        <f>+F17+F20+F23</f>
        <v>3145241.13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42674</v>
      </c>
      <c r="C31" s="4" t="s">
        <v>71</v>
      </c>
      <c r="D31" s="4"/>
      <c r="E31" s="4"/>
      <c r="F31" s="15">
        <v>1443353.56</v>
      </c>
    </row>
    <row r="32" spans="1:6" x14ac:dyDescent="0.25">
      <c r="A32" s="7"/>
      <c r="B32" s="20">
        <f>+B31</f>
        <v>42674</v>
      </c>
      <c r="C32" s="8" t="s">
        <v>72</v>
      </c>
      <c r="D32" s="8"/>
      <c r="E32" s="8"/>
      <c r="F32" s="16">
        <v>1888636.58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-4038.43</v>
      </c>
    </row>
    <row r="39" spans="1:6" x14ac:dyDescent="0.25">
      <c r="A39" s="7"/>
      <c r="B39" s="8" t="s">
        <v>24</v>
      </c>
      <c r="C39" s="8"/>
      <c r="D39" s="8"/>
      <c r="E39" s="8"/>
      <c r="F39" s="16">
        <v>-182710.25</v>
      </c>
    </row>
    <row r="40" spans="1:6" x14ac:dyDescent="0.25">
      <c r="A40" s="7" t="s">
        <v>66</v>
      </c>
      <c r="B40" s="20">
        <f>+B2</f>
        <v>42674</v>
      </c>
      <c r="C40" s="8"/>
      <c r="D40" s="8"/>
      <c r="E40" s="8"/>
      <c r="F40" s="16">
        <f>SUM(F31:F39)</f>
        <v>3145241.46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-0.32999999960884452</v>
      </c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42704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2505335.39</v>
      </c>
    </row>
    <row r="5" spans="1:6" x14ac:dyDescent="0.25">
      <c r="A5" s="7" t="s">
        <v>2</v>
      </c>
      <c r="B5" s="8"/>
      <c r="C5" s="8"/>
      <c r="D5" s="8"/>
      <c r="E5" s="8"/>
      <c r="F5" s="9">
        <v>-177085.53</v>
      </c>
    </row>
    <row r="6" spans="1:6" x14ac:dyDescent="0.25">
      <c r="A6" s="7" t="s">
        <v>3</v>
      </c>
      <c r="B6" s="8"/>
      <c r="C6" s="8"/>
      <c r="D6" s="8"/>
      <c r="E6" s="8"/>
      <c r="F6" s="9">
        <v>15771.46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499727.64</v>
      </c>
    </row>
    <row r="9" spans="1:6" x14ac:dyDescent="0.25">
      <c r="A9" s="7" t="s">
        <v>6</v>
      </c>
      <c r="B9" s="8"/>
      <c r="C9" s="8"/>
      <c r="D9" s="8"/>
      <c r="E9" s="8"/>
      <c r="F9" s="9">
        <v>1779639.4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14080.34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42704</v>
      </c>
      <c r="C13" s="12"/>
      <c r="D13" s="12"/>
      <c r="E13" s="12"/>
      <c r="F13" s="13">
        <f>SUM(F4:F12)</f>
        <v>4712113.7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42675</v>
      </c>
      <c r="C17" s="4"/>
      <c r="D17" s="4"/>
      <c r="E17" s="4"/>
      <c r="F17" s="15">
        <v>3144628.13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6028371.1500000004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-4460885.58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42704</v>
      </c>
      <c r="C26" s="12"/>
      <c r="D26" s="12"/>
      <c r="E26" s="12"/>
      <c r="F26" s="17">
        <f>+F17+F20+F23</f>
        <v>4712113.7000000011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42704</v>
      </c>
      <c r="C31" s="4" t="s">
        <v>71</v>
      </c>
      <c r="D31" s="4"/>
      <c r="E31" s="4"/>
      <c r="F31" s="15">
        <v>3176799.2</v>
      </c>
    </row>
    <row r="32" spans="1:6" x14ac:dyDescent="0.25">
      <c r="A32" s="7"/>
      <c r="B32" s="20">
        <f>+B31</f>
        <v>42704</v>
      </c>
      <c r="C32" s="8" t="s">
        <v>72</v>
      </c>
      <c r="D32" s="8"/>
      <c r="E32" s="8"/>
      <c r="F32" s="16">
        <v>1779639.4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-6428.69</v>
      </c>
    </row>
    <row r="39" spans="1:6" x14ac:dyDescent="0.25">
      <c r="A39" s="7"/>
      <c r="B39" s="8" t="s">
        <v>24</v>
      </c>
      <c r="C39" s="8"/>
      <c r="D39" s="8"/>
      <c r="E39" s="8"/>
      <c r="F39" s="16">
        <v>-237895.88</v>
      </c>
    </row>
    <row r="40" spans="1:6" x14ac:dyDescent="0.25">
      <c r="A40" s="7" t="s">
        <v>66</v>
      </c>
      <c r="B40" s="20">
        <f>+B2</f>
        <v>42704</v>
      </c>
      <c r="C40" s="8"/>
      <c r="D40" s="8"/>
      <c r="E40" s="8"/>
      <c r="F40" s="16">
        <f>SUM(F31:F39)</f>
        <v>4712114.0299999993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4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42735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2516711.2200000002</v>
      </c>
    </row>
    <row r="5" spans="1:6" x14ac:dyDescent="0.25">
      <c r="A5" s="7" t="s">
        <v>2</v>
      </c>
      <c r="B5" s="8"/>
      <c r="C5" s="8"/>
      <c r="D5" s="8"/>
      <c r="E5" s="8"/>
      <c r="F5" s="9">
        <v>-200014.67</v>
      </c>
    </row>
    <row r="6" spans="1:6" x14ac:dyDescent="0.25">
      <c r="A6" s="7" t="s">
        <v>3</v>
      </c>
      <c r="B6" s="8"/>
      <c r="C6" s="8"/>
      <c r="D6" s="8"/>
      <c r="E6" s="8"/>
      <c r="F6" s="9">
        <v>15842.25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499727.64</v>
      </c>
    </row>
    <row r="9" spans="1:6" x14ac:dyDescent="0.25">
      <c r="A9" s="7" t="s">
        <v>6</v>
      </c>
      <c r="B9" s="8"/>
      <c r="C9" s="8"/>
      <c r="D9" s="8"/>
      <c r="E9" s="8"/>
      <c r="F9" s="9">
        <v>1778957.69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26529.21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42735</v>
      </c>
      <c r="C13" s="12"/>
      <c r="D13" s="12"/>
      <c r="E13" s="12"/>
      <c r="F13" s="13">
        <f>SUM(F4:F12)</f>
        <v>4712398.3400000008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42705</v>
      </c>
      <c r="C17" s="4"/>
      <c r="D17" s="4"/>
      <c r="E17" s="4"/>
      <c r="F17" s="15">
        <v>4712113.7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1763291.36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-1763006.72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42735</v>
      </c>
      <c r="C26" s="12"/>
      <c r="D26" s="12"/>
      <c r="E26" s="12"/>
      <c r="F26" s="17">
        <f>+F17+F20+F23</f>
        <v>4712398.3400000008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42735</v>
      </c>
      <c r="C31" s="4" t="s">
        <v>71</v>
      </c>
      <c r="D31" s="4"/>
      <c r="E31" s="4"/>
      <c r="F31" s="15">
        <v>3172937.58</v>
      </c>
    </row>
    <row r="32" spans="1:6" x14ac:dyDescent="0.25">
      <c r="A32" s="7"/>
      <c r="B32" s="20">
        <f>+B31</f>
        <v>42735</v>
      </c>
      <c r="C32" s="8" t="s">
        <v>72</v>
      </c>
      <c r="D32" s="8"/>
      <c r="E32" s="8"/>
      <c r="F32" s="16">
        <v>1778957.69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-4773.13</v>
      </c>
    </row>
    <row r="39" spans="1:6" x14ac:dyDescent="0.25">
      <c r="A39" s="7"/>
      <c r="B39" s="8" t="s">
        <v>24</v>
      </c>
      <c r="C39" s="8"/>
      <c r="D39" s="8"/>
      <c r="E39" s="8"/>
      <c r="F39" s="16">
        <v>-234723.47</v>
      </c>
    </row>
    <row r="40" spans="1:6" x14ac:dyDescent="0.25">
      <c r="A40" s="7" t="s">
        <v>66</v>
      </c>
      <c r="B40" s="20">
        <f>+B2</f>
        <v>42735</v>
      </c>
      <c r="C40" s="8"/>
      <c r="D40" s="8"/>
      <c r="E40" s="8"/>
      <c r="F40" s="16">
        <f>SUM(F31:F39)</f>
        <v>4712398.67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42766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2559498.27</v>
      </c>
    </row>
    <row r="5" spans="1:6" x14ac:dyDescent="0.25">
      <c r="A5" s="7" t="s">
        <v>2</v>
      </c>
      <c r="B5" s="8"/>
      <c r="C5" s="8"/>
      <c r="D5" s="8"/>
      <c r="E5" s="8"/>
      <c r="F5" s="9">
        <v>-240308.03</v>
      </c>
    </row>
    <row r="6" spans="1:6" x14ac:dyDescent="0.25">
      <c r="A6" s="7" t="s">
        <v>3</v>
      </c>
      <c r="B6" s="8"/>
      <c r="C6" s="8"/>
      <c r="D6" s="8"/>
      <c r="E6" s="8"/>
      <c r="F6" s="9">
        <v>15402.6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487671.68</v>
      </c>
    </row>
    <row r="9" spans="1:6" x14ac:dyDescent="0.25">
      <c r="A9" s="7" t="s">
        <v>6</v>
      </c>
      <c r="B9" s="8"/>
      <c r="C9" s="8"/>
      <c r="D9" s="8"/>
      <c r="E9" s="8"/>
      <c r="F9" s="9">
        <v>1490262.32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28216.25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42766</v>
      </c>
      <c r="C13" s="12"/>
      <c r="D13" s="12"/>
      <c r="E13" s="12"/>
      <c r="F13" s="13">
        <f>SUM(F4:F12)</f>
        <v>4415388.0900000008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42736</v>
      </c>
      <c r="C17" s="4"/>
      <c r="D17" s="4"/>
      <c r="E17" s="4"/>
      <c r="F17" s="15">
        <v>4712398.34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2228415.5099999998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-2525425.7599999998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42766</v>
      </c>
      <c r="C26" s="12"/>
      <c r="D26" s="12"/>
      <c r="E26" s="12"/>
      <c r="F26" s="17">
        <f>+F17+F20+F23</f>
        <v>4415388.09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42766</v>
      </c>
      <c r="C31" s="4" t="s">
        <v>71</v>
      </c>
      <c r="D31" s="4"/>
      <c r="E31" s="4"/>
      <c r="F31" s="15">
        <v>3121319.32</v>
      </c>
    </row>
    <row r="32" spans="1:6" x14ac:dyDescent="0.25">
      <c r="A32" s="7"/>
      <c r="B32" s="20">
        <f>+B31</f>
        <v>42766</v>
      </c>
      <c r="C32" s="8" t="s">
        <v>72</v>
      </c>
      <c r="D32" s="8"/>
      <c r="E32" s="8"/>
      <c r="F32" s="16">
        <v>1490262.32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-7684.05</v>
      </c>
    </row>
    <row r="39" spans="1:6" x14ac:dyDescent="0.25">
      <c r="A39" s="7"/>
      <c r="B39" s="8" t="s">
        <v>24</v>
      </c>
      <c r="C39" s="8"/>
      <c r="D39" s="8"/>
      <c r="E39" s="8"/>
      <c r="F39" s="16">
        <v>-188509.17</v>
      </c>
    </row>
    <row r="40" spans="1:6" x14ac:dyDescent="0.25">
      <c r="A40" s="7" t="s">
        <v>66</v>
      </c>
      <c r="B40" s="20">
        <f>+B2</f>
        <v>42766</v>
      </c>
      <c r="C40" s="8"/>
      <c r="D40" s="8"/>
      <c r="E40" s="8"/>
      <c r="F40" s="16">
        <f>SUM(F31:F39)</f>
        <v>4415388.42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42794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2272838.83</v>
      </c>
    </row>
    <row r="5" spans="1:6" x14ac:dyDescent="0.25">
      <c r="A5" s="7" t="s">
        <v>2</v>
      </c>
      <c r="B5" s="8"/>
      <c r="C5" s="8"/>
      <c r="D5" s="8"/>
      <c r="E5" s="8"/>
      <c r="F5" s="9">
        <v>12725.32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21986.38</v>
      </c>
    </row>
    <row r="8" spans="1:6" x14ac:dyDescent="0.25">
      <c r="A8" s="7" t="s">
        <v>5</v>
      </c>
      <c r="B8" s="8"/>
      <c r="C8" s="8"/>
      <c r="D8" s="8"/>
      <c r="E8" s="8"/>
      <c r="F8" s="9">
        <v>470072.8</v>
      </c>
    </row>
    <row r="9" spans="1:6" x14ac:dyDescent="0.25">
      <c r="A9" s="7" t="s">
        <v>6</v>
      </c>
      <c r="B9" s="8"/>
      <c r="C9" s="8"/>
      <c r="D9" s="8"/>
      <c r="E9" s="8"/>
      <c r="F9" s="9">
        <v>1487291.6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24805.54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42794</v>
      </c>
      <c r="C13" s="12"/>
      <c r="D13" s="12"/>
      <c r="E13" s="12"/>
      <c r="F13" s="13">
        <f>SUM(F4:F12)</f>
        <v>4364365.47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42767</v>
      </c>
      <c r="C17" s="4"/>
      <c r="D17" s="4"/>
      <c r="E17" s="4"/>
      <c r="F17" s="15">
        <v>4415388.09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2006489.57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-2057512.19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42794</v>
      </c>
      <c r="C26" s="12"/>
      <c r="D26" s="12"/>
      <c r="E26" s="12"/>
      <c r="F26" s="17">
        <f>+F17+F20+F23</f>
        <v>4364365.4700000007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42794</v>
      </c>
      <c r="C31" s="4" t="s">
        <v>71</v>
      </c>
      <c r="D31" s="4"/>
      <c r="E31" s="4"/>
      <c r="F31" s="15">
        <v>3129046.72</v>
      </c>
    </row>
    <row r="32" spans="1:6" x14ac:dyDescent="0.25">
      <c r="A32" s="7"/>
      <c r="B32" s="20">
        <f>+B31</f>
        <v>42794</v>
      </c>
      <c r="C32" s="8" t="s">
        <v>72</v>
      </c>
      <c r="D32" s="8"/>
      <c r="E32" s="8"/>
      <c r="F32" s="16">
        <v>1487291.6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-65867.710000000006</v>
      </c>
    </row>
    <row r="39" spans="1:6" x14ac:dyDescent="0.25">
      <c r="A39" s="7"/>
      <c r="B39" s="8" t="s">
        <v>24</v>
      </c>
      <c r="C39" s="8"/>
      <c r="D39" s="8"/>
      <c r="E39" s="8"/>
      <c r="F39" s="16">
        <v>-186104.81</v>
      </c>
    </row>
    <row r="40" spans="1:6" x14ac:dyDescent="0.25">
      <c r="A40" s="7" t="s">
        <v>66</v>
      </c>
      <c r="B40" s="20">
        <f>+B2</f>
        <v>42794</v>
      </c>
      <c r="C40" s="8"/>
      <c r="D40" s="8"/>
      <c r="E40" s="8"/>
      <c r="F40" s="16">
        <f>SUM(F31:F39)</f>
        <v>4364365.8000000007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-0.33000000100582838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G45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42825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2086229.1</v>
      </c>
    </row>
    <row r="5" spans="1:6" x14ac:dyDescent="0.25">
      <c r="A5" s="7" t="s">
        <v>2</v>
      </c>
      <c r="B5" s="8"/>
      <c r="C5" s="8"/>
      <c r="D5" s="8"/>
      <c r="E5" s="8"/>
      <c r="F5" s="9">
        <v>68133.72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16373.31</v>
      </c>
    </row>
    <row r="8" spans="1:6" x14ac:dyDescent="0.25">
      <c r="A8" s="7" t="s">
        <v>5</v>
      </c>
      <c r="B8" s="8"/>
      <c r="C8" s="8"/>
      <c r="D8" s="8"/>
      <c r="E8" s="8"/>
      <c r="F8" s="9">
        <v>447062.8</v>
      </c>
    </row>
    <row r="9" spans="1:6" x14ac:dyDescent="0.25">
      <c r="A9" s="7" t="s">
        <v>6</v>
      </c>
      <c r="B9" s="8"/>
      <c r="C9" s="8"/>
      <c r="D9" s="8"/>
      <c r="E9" s="8"/>
      <c r="F9" s="9">
        <v>1307811.5900000001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43881.75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42825</v>
      </c>
      <c r="C13" s="12"/>
      <c r="D13" s="12"/>
      <c r="E13" s="12"/>
      <c r="F13" s="13">
        <f>SUM(F4:F12)</f>
        <v>4044137.2700000005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42795</v>
      </c>
      <c r="C17" s="4"/>
      <c r="D17" s="4"/>
      <c r="E17" s="4"/>
      <c r="F17" s="15">
        <v>4363915.1100000003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2036468.58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-2356246.42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42825</v>
      </c>
      <c r="C26" s="12"/>
      <c r="D26" s="12"/>
      <c r="E26" s="12"/>
      <c r="F26" s="17">
        <f>+F17+F20+F23</f>
        <v>4044137.2700000005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42825</v>
      </c>
      <c r="C31" s="4" t="s">
        <v>71</v>
      </c>
      <c r="D31" s="4"/>
      <c r="E31" s="4"/>
      <c r="F31" s="15">
        <v>2858499</v>
      </c>
    </row>
    <row r="32" spans="1:6" x14ac:dyDescent="0.25">
      <c r="A32" s="7"/>
      <c r="B32" s="20">
        <f>+B31</f>
        <v>42825</v>
      </c>
      <c r="C32" s="8" t="s">
        <v>72</v>
      </c>
      <c r="D32" s="8"/>
      <c r="E32" s="8"/>
      <c r="F32" s="16">
        <v>1488402.18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-66734.070000000007</v>
      </c>
    </row>
    <row r="39" spans="1:6" x14ac:dyDescent="0.25">
      <c r="A39" s="7"/>
      <c r="B39" s="8" t="s">
        <v>24</v>
      </c>
      <c r="C39" s="8"/>
      <c r="D39" s="8"/>
      <c r="E39" s="8"/>
      <c r="F39" s="16">
        <v>-236029.51</v>
      </c>
    </row>
    <row r="40" spans="1:6" x14ac:dyDescent="0.25">
      <c r="A40" s="7" t="s">
        <v>66</v>
      </c>
      <c r="B40" s="20">
        <f>+B2</f>
        <v>42825</v>
      </c>
      <c r="C40" s="8"/>
      <c r="D40" s="8"/>
      <c r="E40" s="8"/>
      <c r="F40" s="16">
        <f>SUM(F31:F39)</f>
        <v>4044137.5999999996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22" workbookViewId="0">
      <selection sqref="A1:F45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42855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2050077.84</v>
      </c>
    </row>
    <row r="5" spans="1:6" x14ac:dyDescent="0.25">
      <c r="A5" s="7" t="s">
        <v>2</v>
      </c>
      <c r="B5" s="8"/>
      <c r="C5" s="8"/>
      <c r="D5" s="8"/>
      <c r="E5" s="8"/>
      <c r="F5" s="9">
        <v>-59523.29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17754.47</v>
      </c>
    </row>
    <row r="8" spans="1:6" x14ac:dyDescent="0.25">
      <c r="A8" s="7" t="s">
        <v>5</v>
      </c>
      <c r="B8" s="8"/>
      <c r="C8" s="8"/>
      <c r="D8" s="8"/>
      <c r="E8" s="8"/>
      <c r="F8" s="9">
        <v>-248655.15</v>
      </c>
    </row>
    <row r="9" spans="1:6" x14ac:dyDescent="0.25">
      <c r="A9" s="7" t="s">
        <v>6</v>
      </c>
      <c r="B9" s="8"/>
      <c r="C9" s="8"/>
      <c r="D9" s="8"/>
      <c r="E9" s="8"/>
      <c r="F9" s="9">
        <v>1234738.18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64189.39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42855</v>
      </c>
      <c r="C13" s="12"/>
      <c r="D13" s="12"/>
      <c r="E13" s="12"/>
      <c r="F13" s="13">
        <f>SUM(F4:F12)</f>
        <v>3133226.44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42826</v>
      </c>
      <c r="C17" s="4"/>
      <c r="D17" s="4"/>
      <c r="E17" s="4"/>
      <c r="F17" s="15">
        <v>4044137.27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3167898.69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-4078809.52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42855</v>
      </c>
      <c r="C26" s="12"/>
      <c r="D26" s="12"/>
      <c r="E26" s="12"/>
      <c r="F26" s="17">
        <f>+F17+F20+F23</f>
        <v>3133226.44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42855</v>
      </c>
      <c r="C31" s="4" t="s">
        <v>71</v>
      </c>
      <c r="D31" s="4"/>
      <c r="E31" s="4"/>
      <c r="F31" s="15">
        <v>2248523.2999999998</v>
      </c>
    </row>
    <row r="32" spans="1:6" x14ac:dyDescent="0.25">
      <c r="A32" s="7"/>
      <c r="B32" s="20">
        <f>+B31</f>
        <v>42855</v>
      </c>
      <c r="C32" s="8" t="s">
        <v>72</v>
      </c>
      <c r="D32" s="8"/>
      <c r="E32" s="8"/>
      <c r="F32" s="16">
        <v>1234738.18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-145771.25</v>
      </c>
    </row>
    <row r="39" spans="1:6" x14ac:dyDescent="0.25">
      <c r="A39" s="7"/>
      <c r="B39" s="8" t="s">
        <v>24</v>
      </c>
      <c r="C39" s="8"/>
      <c r="D39" s="8"/>
      <c r="E39" s="8"/>
      <c r="F39" s="16">
        <v>-204263.46</v>
      </c>
    </row>
    <row r="40" spans="1:6" x14ac:dyDescent="0.25">
      <c r="A40" s="7" t="s">
        <v>66</v>
      </c>
      <c r="B40" s="20">
        <f>+B2</f>
        <v>42855</v>
      </c>
      <c r="C40" s="8"/>
      <c r="D40" s="8"/>
      <c r="E40" s="8"/>
      <c r="F40" s="16">
        <f>SUM(F31:F39)</f>
        <v>3133226.7699999996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-0.32999999960884452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42886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2059598.8</v>
      </c>
    </row>
    <row r="5" spans="1:6" x14ac:dyDescent="0.25">
      <c r="A5" s="7" t="s">
        <v>2</v>
      </c>
      <c r="B5" s="8"/>
      <c r="C5" s="8"/>
      <c r="D5" s="8"/>
      <c r="E5" s="8"/>
      <c r="F5" s="9">
        <v>101485.78</v>
      </c>
    </row>
    <row r="6" spans="1:6" x14ac:dyDescent="0.25">
      <c r="A6" s="7" t="s">
        <v>3</v>
      </c>
      <c r="B6" s="8"/>
      <c r="C6" s="8"/>
      <c r="D6" s="8"/>
      <c r="E6" s="8"/>
      <c r="F6" s="9">
        <v>146610</v>
      </c>
    </row>
    <row r="7" spans="1:6" x14ac:dyDescent="0.25">
      <c r="A7" s="7" t="s">
        <v>4</v>
      </c>
      <c r="B7" s="8"/>
      <c r="C7" s="8"/>
      <c r="D7" s="8"/>
      <c r="E7" s="8"/>
      <c r="F7" s="9">
        <v>18740.66</v>
      </c>
    </row>
    <row r="8" spans="1:6" x14ac:dyDescent="0.25">
      <c r="A8" s="7" t="s">
        <v>5</v>
      </c>
      <c r="B8" s="8"/>
      <c r="C8" s="8"/>
      <c r="D8" s="8"/>
      <c r="E8" s="8"/>
      <c r="F8" s="9">
        <v>-293782.57</v>
      </c>
    </row>
    <row r="9" spans="1:6" x14ac:dyDescent="0.25">
      <c r="A9" s="7" t="s">
        <v>6</v>
      </c>
      <c r="B9" s="8"/>
      <c r="C9" s="8"/>
      <c r="D9" s="8"/>
      <c r="E9" s="8"/>
      <c r="F9" s="9">
        <v>1229735.04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42803.199999999997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42886</v>
      </c>
      <c r="C13" s="12"/>
      <c r="D13" s="12"/>
      <c r="E13" s="12"/>
      <c r="F13" s="13">
        <f>SUM(F4:F12)</f>
        <v>3305190.91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42856</v>
      </c>
      <c r="C17" s="4"/>
      <c r="D17" s="4"/>
      <c r="E17" s="4"/>
      <c r="F17" s="15">
        <v>3133226.44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2234316.7200000002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-2062352.25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42886</v>
      </c>
      <c r="C26" s="12"/>
      <c r="D26" s="12"/>
      <c r="E26" s="12"/>
      <c r="F26" s="17">
        <f>+F17+F20+F23</f>
        <v>3305190.91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42886</v>
      </c>
      <c r="C31" s="4" t="s">
        <v>71</v>
      </c>
      <c r="D31" s="4"/>
      <c r="E31" s="4"/>
      <c r="F31" s="15">
        <v>2415395.29</v>
      </c>
    </row>
    <row r="32" spans="1:6" x14ac:dyDescent="0.25">
      <c r="A32" s="7"/>
      <c r="B32" s="20">
        <f>+B31</f>
        <v>42886</v>
      </c>
      <c r="C32" s="8" t="s">
        <v>72</v>
      </c>
      <c r="D32" s="8"/>
      <c r="E32" s="8"/>
      <c r="F32" s="16">
        <v>1229735.04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 t="s">
        <v>73</v>
      </c>
      <c r="C37" s="8"/>
      <c r="D37" s="8"/>
      <c r="E37" s="8"/>
      <c r="F37" s="16">
        <v>41.19</v>
      </c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-126074.62</v>
      </c>
    </row>
    <row r="39" spans="1:6" x14ac:dyDescent="0.25">
      <c r="A39" s="7"/>
      <c r="B39" s="8" t="s">
        <v>24</v>
      </c>
      <c r="C39" s="8"/>
      <c r="D39" s="8"/>
      <c r="E39" s="8"/>
      <c r="F39" s="16">
        <v>-213905.66</v>
      </c>
    </row>
    <row r="40" spans="1:6" x14ac:dyDescent="0.25">
      <c r="A40" s="7" t="s">
        <v>66</v>
      </c>
      <c r="B40" s="20">
        <f>+B2</f>
        <v>42886</v>
      </c>
      <c r="C40" s="8"/>
      <c r="D40" s="8"/>
      <c r="E40" s="8"/>
      <c r="F40" s="16">
        <f>SUM(F31:F39)</f>
        <v>3305191.2399999998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-0.32999999960884452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A2" sqref="A2"/>
    </sheetView>
  </sheetViews>
  <sheetFormatPr defaultRowHeight="15" x14ac:dyDescent="0.25"/>
  <cols>
    <col min="8" max="8" width="13.5703125" bestFit="1" customWidth="1"/>
  </cols>
  <sheetData>
    <row r="1" spans="1:9" x14ac:dyDescent="0.25">
      <c r="H1" s="1"/>
    </row>
    <row r="2" spans="1:9" ht="18.75" x14ac:dyDescent="0.3">
      <c r="A2" s="2" t="s">
        <v>26</v>
      </c>
      <c r="B2" s="2"/>
      <c r="C2" s="2"/>
      <c r="D2" s="2"/>
      <c r="H2" s="1"/>
    </row>
    <row r="3" spans="1:9" x14ac:dyDescent="0.25">
      <c r="H3" s="1"/>
    </row>
    <row r="4" spans="1:9" x14ac:dyDescent="0.25">
      <c r="A4" s="3" t="s">
        <v>1</v>
      </c>
      <c r="B4" s="4"/>
      <c r="C4" s="4"/>
      <c r="D4" s="4"/>
      <c r="E4" s="4"/>
      <c r="F4" s="4"/>
      <c r="G4" s="4"/>
      <c r="H4" s="5">
        <v>2456080.0499999998</v>
      </c>
      <c r="I4" s="6"/>
    </row>
    <row r="5" spans="1:9" x14ac:dyDescent="0.25">
      <c r="A5" s="7" t="s">
        <v>2</v>
      </c>
      <c r="B5" s="8"/>
      <c r="C5" s="8"/>
      <c r="D5" s="8"/>
      <c r="E5" s="8"/>
      <c r="F5" s="8"/>
      <c r="G5" s="8"/>
      <c r="H5" s="9">
        <v>-4399.38</v>
      </c>
      <c r="I5" s="10"/>
    </row>
    <row r="6" spans="1:9" x14ac:dyDescent="0.25">
      <c r="A6" s="7" t="s">
        <v>3</v>
      </c>
      <c r="B6" s="8"/>
      <c r="C6" s="8"/>
      <c r="D6" s="8"/>
      <c r="E6" s="8"/>
      <c r="F6" s="8"/>
      <c r="G6" s="8"/>
      <c r="H6" s="9">
        <v>73570</v>
      </c>
      <c r="I6" s="10"/>
    </row>
    <row r="7" spans="1:9" x14ac:dyDescent="0.25">
      <c r="A7" s="7" t="s">
        <v>4</v>
      </c>
      <c r="B7" s="8"/>
      <c r="C7" s="8"/>
      <c r="D7" s="8"/>
      <c r="E7" s="8"/>
      <c r="F7" s="8"/>
      <c r="G7" s="8"/>
      <c r="H7" s="9">
        <v>50488.49</v>
      </c>
      <c r="I7" s="10"/>
    </row>
    <row r="8" spans="1:9" x14ac:dyDescent="0.25">
      <c r="A8" s="7" t="s">
        <v>5</v>
      </c>
      <c r="B8" s="8"/>
      <c r="C8" s="8"/>
      <c r="D8" s="8"/>
      <c r="E8" s="8"/>
      <c r="F8" s="8"/>
      <c r="G8" s="8"/>
      <c r="H8" s="9">
        <v>512729.69</v>
      </c>
      <c r="I8" s="10"/>
    </row>
    <row r="9" spans="1:9" x14ac:dyDescent="0.25">
      <c r="A9" s="7" t="s">
        <v>6</v>
      </c>
      <c r="B9" s="8"/>
      <c r="C9" s="8"/>
      <c r="D9" s="8"/>
      <c r="E9" s="8"/>
      <c r="F9" s="8"/>
      <c r="G9" s="8"/>
      <c r="H9" s="9">
        <v>204960.61</v>
      </c>
      <c r="I9" s="10"/>
    </row>
    <row r="10" spans="1:9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  <c r="I10" s="10"/>
    </row>
    <row r="11" spans="1:9" x14ac:dyDescent="0.25">
      <c r="A11" s="7" t="s">
        <v>8</v>
      </c>
      <c r="B11" s="8"/>
      <c r="C11" s="8"/>
      <c r="D11" s="8"/>
      <c r="E11" s="8"/>
      <c r="F11" s="8"/>
      <c r="G11" s="8"/>
      <c r="H11" s="9">
        <v>108728.07</v>
      </c>
      <c r="I11" s="10"/>
    </row>
    <row r="12" spans="1:9" x14ac:dyDescent="0.25">
      <c r="A12" s="7"/>
      <c r="B12" s="8"/>
      <c r="C12" s="8"/>
      <c r="D12" s="8"/>
      <c r="E12" s="8"/>
      <c r="F12" s="8"/>
      <c r="G12" s="8"/>
      <c r="H12" s="9"/>
      <c r="I12" s="10"/>
    </row>
    <row r="13" spans="1:9" x14ac:dyDescent="0.25">
      <c r="A13" s="11" t="s">
        <v>11</v>
      </c>
      <c r="B13" s="12"/>
      <c r="C13" s="12"/>
      <c r="D13" s="12"/>
      <c r="E13" s="12"/>
      <c r="F13" s="12"/>
      <c r="G13" s="12"/>
      <c r="H13" s="13">
        <f>SUM(H4:H12)</f>
        <v>3402157.53</v>
      </c>
      <c r="I13" s="14"/>
    </row>
    <row r="14" spans="1:9" x14ac:dyDescent="0.25">
      <c r="H14" s="1"/>
    </row>
    <row r="15" spans="1:9" ht="18.75" x14ac:dyDescent="0.3">
      <c r="A15" s="2" t="s">
        <v>20</v>
      </c>
      <c r="H15" s="1"/>
    </row>
    <row r="16" spans="1:9" x14ac:dyDescent="0.25">
      <c r="H16" s="1"/>
    </row>
    <row r="17" spans="1:8" x14ac:dyDescent="0.25">
      <c r="A17" s="3" t="s">
        <v>16</v>
      </c>
      <c r="B17" s="4"/>
      <c r="C17" s="4"/>
      <c r="D17" s="4"/>
      <c r="E17" s="4"/>
      <c r="F17" s="4"/>
      <c r="G17" s="4"/>
      <c r="H17" s="15">
        <v>3385705.38</v>
      </c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/>
      <c r="B19" s="8"/>
      <c r="C19" s="8"/>
      <c r="D19" s="8"/>
      <c r="E19" s="8"/>
      <c r="F19" s="8"/>
      <c r="G19" s="8"/>
      <c r="H19" s="16"/>
    </row>
    <row r="20" spans="1:8" x14ac:dyDescent="0.25">
      <c r="A20" s="7" t="s">
        <v>19</v>
      </c>
      <c r="B20" s="8"/>
      <c r="C20" s="8"/>
      <c r="D20" s="8"/>
      <c r="E20" s="8"/>
      <c r="F20" s="8"/>
      <c r="G20" s="8"/>
      <c r="H20" s="16">
        <v>1295683.27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17</v>
      </c>
      <c r="B23" s="8"/>
      <c r="C23" s="8"/>
      <c r="D23" s="8"/>
      <c r="E23" s="8"/>
      <c r="F23" s="8"/>
      <c r="G23" s="8"/>
      <c r="H23" s="16">
        <v>-1279231.1200000001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11" t="s">
        <v>18</v>
      </c>
      <c r="B26" s="12"/>
      <c r="C26" s="12"/>
      <c r="D26" s="12"/>
      <c r="E26" s="12"/>
      <c r="F26" s="12"/>
      <c r="G26" s="12"/>
      <c r="H26" s="17">
        <f>+H17+H20+H23</f>
        <v>3402157.5300000003</v>
      </c>
    </row>
    <row r="27" spans="1:8" x14ac:dyDescent="0.25">
      <c r="H27" s="1"/>
    </row>
    <row r="28" spans="1:8" ht="18.75" x14ac:dyDescent="0.3">
      <c r="A28" s="2" t="s">
        <v>14</v>
      </c>
      <c r="H28" s="1"/>
    </row>
    <row r="29" spans="1:8" x14ac:dyDescent="0.25">
      <c r="H29" s="1"/>
    </row>
    <row r="30" spans="1:8" x14ac:dyDescent="0.25">
      <c r="A30" s="3" t="s">
        <v>27</v>
      </c>
      <c r="B30" s="4"/>
      <c r="C30" s="4"/>
      <c r="D30" s="4"/>
      <c r="E30" s="4" t="s">
        <v>21</v>
      </c>
      <c r="F30" s="4"/>
      <c r="G30" s="4"/>
      <c r="H30" s="15">
        <v>3112656.52</v>
      </c>
    </row>
    <row r="31" spans="1:8" x14ac:dyDescent="0.25">
      <c r="A31" s="7"/>
      <c r="B31" s="8"/>
      <c r="C31" s="8"/>
      <c r="D31" s="8"/>
      <c r="E31" s="8" t="s">
        <v>22</v>
      </c>
      <c r="F31" s="8"/>
      <c r="G31" s="8"/>
      <c r="H31" s="16">
        <v>189987.52</v>
      </c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 t="s">
        <v>0</v>
      </c>
      <c r="B33" s="8"/>
      <c r="C33" s="8"/>
      <c r="D33" s="8" t="s">
        <v>23</v>
      </c>
      <c r="E33" s="8"/>
      <c r="F33" s="8"/>
      <c r="G33" s="8"/>
      <c r="H33" s="16">
        <v>-64987.360000000001</v>
      </c>
    </row>
    <row r="34" spans="1:8" x14ac:dyDescent="0.25">
      <c r="A34" s="7"/>
      <c r="B34" s="8"/>
      <c r="C34" s="8"/>
      <c r="D34" s="8" t="s">
        <v>24</v>
      </c>
      <c r="E34" s="8"/>
      <c r="F34" s="8"/>
      <c r="G34" s="8"/>
      <c r="H34" s="16">
        <v>-79941.899999999994</v>
      </c>
    </row>
    <row r="35" spans="1:8" x14ac:dyDescent="0.25">
      <c r="A35" s="7" t="s">
        <v>29</v>
      </c>
      <c r="B35" s="8"/>
      <c r="C35" s="8"/>
      <c r="D35" s="8"/>
      <c r="E35" s="8"/>
      <c r="F35" s="8"/>
      <c r="G35" s="8"/>
      <c r="H35" s="16">
        <v>244374.98</v>
      </c>
    </row>
    <row r="36" spans="1:8" x14ac:dyDescent="0.25">
      <c r="A36" s="7" t="s">
        <v>28</v>
      </c>
      <c r="B36" s="8"/>
      <c r="C36" s="8"/>
      <c r="D36" s="8"/>
      <c r="E36" s="8"/>
      <c r="F36" s="8"/>
      <c r="G36" s="8"/>
      <c r="H36" s="16">
        <f>SUM(H30:H35)</f>
        <v>3402089.7600000002</v>
      </c>
    </row>
    <row r="37" spans="1:8" x14ac:dyDescent="0.25">
      <c r="A37" s="7"/>
      <c r="B37" s="8"/>
      <c r="C37" s="8"/>
      <c r="D37" s="8"/>
      <c r="E37" s="8"/>
      <c r="F37" s="8"/>
      <c r="G37" s="8"/>
      <c r="H37" s="16"/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11" t="s">
        <v>15</v>
      </c>
      <c r="B39" s="12"/>
      <c r="C39" s="12"/>
      <c r="D39" s="12"/>
      <c r="E39" s="12"/>
      <c r="F39" s="12"/>
      <c r="G39" s="12"/>
      <c r="H39" s="17">
        <f>+H13-H36</f>
        <v>67.769999999552965</v>
      </c>
    </row>
    <row r="40" spans="1:8" x14ac:dyDescent="0.25">
      <c r="H40" s="1"/>
    </row>
    <row r="41" spans="1:8" x14ac:dyDescent="0.25">
      <c r="H41" s="1"/>
    </row>
    <row r="42" spans="1:8" x14ac:dyDescent="0.25">
      <c r="H42" s="1"/>
    </row>
    <row r="43" spans="1:8" x14ac:dyDescent="0.25">
      <c r="H43" s="1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6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42916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1459424.82</v>
      </c>
    </row>
    <row r="5" spans="1:6" x14ac:dyDescent="0.25">
      <c r="A5" s="7" t="s">
        <v>2</v>
      </c>
      <c r="B5" s="8"/>
      <c r="C5" s="8"/>
      <c r="D5" s="8"/>
      <c r="E5" s="8"/>
      <c r="F5" s="9">
        <v>-65474.02</v>
      </c>
    </row>
    <row r="6" spans="1:6" x14ac:dyDescent="0.25">
      <c r="A6" s="7" t="s">
        <v>4</v>
      </c>
      <c r="B6" s="8"/>
      <c r="C6" s="8"/>
      <c r="D6" s="8"/>
      <c r="E6" s="8"/>
      <c r="F6" s="9">
        <v>15984.41</v>
      </c>
    </row>
    <row r="7" spans="1:6" x14ac:dyDescent="0.25">
      <c r="A7" s="7" t="s">
        <v>3</v>
      </c>
      <c r="B7" s="8"/>
      <c r="C7" s="8"/>
      <c r="D7" s="8"/>
      <c r="E7" s="8"/>
      <c r="F7" s="9">
        <v>0</v>
      </c>
    </row>
    <row r="8" spans="1:6" x14ac:dyDescent="0.25">
      <c r="A8" s="7" t="s">
        <v>5</v>
      </c>
      <c r="B8" s="8"/>
      <c r="C8" s="8"/>
      <c r="D8" s="8"/>
      <c r="E8" s="8"/>
      <c r="F8" s="9">
        <v>0</v>
      </c>
    </row>
    <row r="9" spans="1:6" x14ac:dyDescent="0.25">
      <c r="A9" s="7" t="s">
        <v>6</v>
      </c>
      <c r="B9" s="8"/>
      <c r="C9" s="8"/>
      <c r="D9" s="8"/>
      <c r="E9" s="8"/>
      <c r="F9" s="9">
        <v>1098124.68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40249.279999999999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42916</v>
      </c>
      <c r="C13" s="12"/>
      <c r="D13" s="12"/>
      <c r="E13" s="12"/>
      <c r="F13" s="13">
        <f>SUM(F4:F12)</f>
        <v>2548309.1699999995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42887</v>
      </c>
      <c r="C17" s="4"/>
      <c r="D17" s="4"/>
      <c r="E17" s="4"/>
      <c r="F17" s="15">
        <v>3305190.91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2949175.8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-3706057.54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42916</v>
      </c>
      <c r="C26" s="12"/>
      <c r="D26" s="12"/>
      <c r="E26" s="12"/>
      <c r="F26" s="17">
        <f>+F17+F20+F23</f>
        <v>2548309.17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42916</v>
      </c>
      <c r="C31" s="4" t="s">
        <v>71</v>
      </c>
      <c r="D31" s="4"/>
      <c r="E31" s="4"/>
      <c r="F31" s="15">
        <v>1917874.95</v>
      </c>
    </row>
    <row r="32" spans="1:6" x14ac:dyDescent="0.25">
      <c r="A32" s="7"/>
      <c r="B32" s="20">
        <f>+B31</f>
        <v>42916</v>
      </c>
      <c r="C32" s="8" t="s">
        <v>72</v>
      </c>
      <c r="D32" s="8"/>
      <c r="E32" s="8"/>
      <c r="F32" s="16">
        <v>1098124.68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 t="s">
        <v>73</v>
      </c>
      <c r="C37" s="8"/>
      <c r="D37" s="8"/>
      <c r="E37" s="8"/>
      <c r="F37" s="16">
        <v>41.19</v>
      </c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-103058.85</v>
      </c>
    </row>
    <row r="39" spans="1:6" x14ac:dyDescent="0.25">
      <c r="A39" s="7"/>
      <c r="B39" s="8" t="s">
        <v>24</v>
      </c>
      <c r="C39" s="8"/>
      <c r="D39" s="8"/>
      <c r="E39" s="8"/>
      <c r="F39" s="16">
        <v>-364672.47</v>
      </c>
    </row>
    <row r="40" spans="1:6" x14ac:dyDescent="0.25">
      <c r="A40" s="7" t="s">
        <v>66</v>
      </c>
      <c r="B40" s="20">
        <f>+B2</f>
        <v>42916</v>
      </c>
      <c r="C40" s="8"/>
      <c r="D40" s="8"/>
      <c r="E40" s="8"/>
      <c r="F40" s="16">
        <f>SUM(F31:F39)</f>
        <v>2548309.5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-0.33000000054016709</v>
      </c>
    </row>
  </sheetData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sqref="A1:F42"/>
    </sheetView>
  </sheetViews>
  <sheetFormatPr defaultRowHeight="15" x14ac:dyDescent="0.25"/>
  <cols>
    <col min="1" max="1" width="33.7109375" bestFit="1" customWidth="1"/>
    <col min="2" max="2" width="31.855468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42947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1475268.09</v>
      </c>
    </row>
    <row r="5" spans="1:6" x14ac:dyDescent="0.25">
      <c r="A5" s="7" t="s">
        <v>2</v>
      </c>
      <c r="B5" s="8"/>
      <c r="C5" s="8"/>
      <c r="D5" s="8"/>
      <c r="E5" s="8"/>
      <c r="F5" s="9">
        <v>61291.99</v>
      </c>
    </row>
    <row r="6" spans="1:6" x14ac:dyDescent="0.25">
      <c r="A6" s="7" t="s">
        <v>4</v>
      </c>
      <c r="B6" s="8"/>
      <c r="C6" s="8"/>
      <c r="D6" s="8"/>
      <c r="E6" s="8"/>
      <c r="F6" s="9">
        <v>15999.41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389058.04</v>
      </c>
    </row>
    <row r="9" spans="1:6" x14ac:dyDescent="0.25">
      <c r="A9" s="7" t="s">
        <v>6</v>
      </c>
      <c r="B9" s="8"/>
      <c r="C9" s="8"/>
      <c r="D9" s="8"/>
      <c r="E9" s="8"/>
      <c r="F9" s="9">
        <v>968077.22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34996.28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42947</v>
      </c>
      <c r="C13" s="12"/>
      <c r="D13" s="12"/>
      <c r="E13" s="12"/>
      <c r="F13" s="13">
        <f>SUM(F4:F12)</f>
        <v>3017996.03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42917</v>
      </c>
      <c r="C17" s="4"/>
      <c r="D17" s="4"/>
      <c r="E17" s="4"/>
      <c r="F17" s="15">
        <v>2548309.17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1631746.91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-1162060.05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42947</v>
      </c>
      <c r="C26" s="12"/>
      <c r="D26" s="12"/>
      <c r="E26" s="12"/>
      <c r="F26" s="17">
        <f>+F17+F20+F23</f>
        <v>3017996.0300000003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42947</v>
      </c>
      <c r="C31" s="4" t="s">
        <v>71</v>
      </c>
      <c r="D31" s="4"/>
      <c r="E31" s="4"/>
      <c r="F31" s="15">
        <v>2093525.6</v>
      </c>
    </row>
    <row r="32" spans="1:6" x14ac:dyDescent="0.25">
      <c r="A32" s="7"/>
      <c r="B32" s="20">
        <f>+B31</f>
        <v>42947</v>
      </c>
      <c r="C32" s="8" t="s">
        <v>72</v>
      </c>
      <c r="D32" s="8"/>
      <c r="E32" s="8"/>
      <c r="F32" s="16">
        <v>1099290.5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-12441.33</v>
      </c>
    </row>
    <row r="38" spans="1:6" x14ac:dyDescent="0.25">
      <c r="A38" s="7"/>
      <c r="B38" s="8" t="s">
        <v>24</v>
      </c>
      <c r="C38" s="8"/>
      <c r="D38" s="8"/>
      <c r="E38" s="8"/>
      <c r="F38" s="16">
        <v>-162378.41</v>
      </c>
    </row>
    <row r="39" spans="1:6" x14ac:dyDescent="0.25">
      <c r="A39" s="7" t="s">
        <v>66</v>
      </c>
      <c r="B39" s="20">
        <f>+B2</f>
        <v>42947</v>
      </c>
      <c r="C39" s="8"/>
      <c r="D39" s="8"/>
      <c r="E39" s="8"/>
      <c r="F39" s="16">
        <f>SUM(F31:F38)</f>
        <v>3017996.36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sqref="A1:F42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42978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1387442.16</v>
      </c>
    </row>
    <row r="5" spans="1:6" x14ac:dyDescent="0.25">
      <c r="A5" s="7" t="s">
        <v>2</v>
      </c>
      <c r="B5" s="8"/>
      <c r="C5" s="8"/>
      <c r="D5" s="8"/>
      <c r="E5" s="8"/>
      <c r="F5" s="9">
        <v>90964.32</v>
      </c>
    </row>
    <row r="6" spans="1:6" x14ac:dyDescent="0.25">
      <c r="A6" s="7" t="s">
        <v>4</v>
      </c>
      <c r="B6" s="8"/>
      <c r="C6" s="8"/>
      <c r="D6" s="8"/>
      <c r="E6" s="8"/>
      <c r="F6" s="9">
        <v>15984.41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365238.79</v>
      </c>
    </row>
    <row r="9" spans="1:6" x14ac:dyDescent="0.25">
      <c r="A9" s="7" t="s">
        <v>6</v>
      </c>
      <c r="B9" s="8"/>
      <c r="C9" s="8"/>
      <c r="D9" s="8"/>
      <c r="E9" s="8"/>
      <c r="F9" s="9">
        <v>778977.59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-21403.62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42978</v>
      </c>
      <c r="C13" s="12"/>
      <c r="D13" s="12"/>
      <c r="E13" s="12"/>
      <c r="F13" s="13">
        <f>SUM(F4:F12)</f>
        <v>2690508.65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42948</v>
      </c>
      <c r="C17" s="4"/>
      <c r="D17" s="4"/>
      <c r="E17" s="4"/>
      <c r="F17" s="15">
        <v>3017996.03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1925789.57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-2253276.9500000002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42978</v>
      </c>
      <c r="C26" s="12"/>
      <c r="D26" s="12"/>
      <c r="E26" s="12"/>
      <c r="F26" s="17">
        <f>+F17+F20+F23</f>
        <v>2690508.6499999994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42978</v>
      </c>
      <c r="C31" s="4" t="s">
        <v>71</v>
      </c>
      <c r="D31" s="4"/>
      <c r="E31" s="4"/>
      <c r="F31" s="15">
        <v>1923623.12</v>
      </c>
    </row>
    <row r="32" spans="1:6" x14ac:dyDescent="0.25">
      <c r="A32" s="7"/>
      <c r="B32" s="20">
        <f>+B31</f>
        <v>42978</v>
      </c>
      <c r="C32" s="8" t="s">
        <v>72</v>
      </c>
      <c r="D32" s="8"/>
      <c r="E32" s="8"/>
      <c r="F32" s="16">
        <v>969118.45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-20446.62</v>
      </c>
    </row>
    <row r="38" spans="1:6" x14ac:dyDescent="0.25">
      <c r="A38" s="7"/>
      <c r="B38" s="8" t="s">
        <v>24</v>
      </c>
      <c r="C38" s="8"/>
      <c r="D38" s="8"/>
      <c r="E38" s="8"/>
      <c r="F38" s="16">
        <v>-181785.97</v>
      </c>
    </row>
    <row r="39" spans="1:6" x14ac:dyDescent="0.25">
      <c r="A39" s="7" t="s">
        <v>66</v>
      </c>
      <c r="B39" s="20">
        <f>+B2</f>
        <v>42978</v>
      </c>
      <c r="C39" s="8"/>
      <c r="D39" s="8"/>
      <c r="E39" s="8"/>
      <c r="F39" s="16">
        <f>SUM(F31:F38)</f>
        <v>2690508.98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F17" sqref="F17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43008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1317769.6100000001</v>
      </c>
    </row>
    <row r="5" spans="1:6" x14ac:dyDescent="0.25">
      <c r="A5" s="7" t="s">
        <v>2</v>
      </c>
      <c r="B5" s="8"/>
      <c r="C5" s="8"/>
      <c r="D5" s="8"/>
      <c r="E5" s="8"/>
      <c r="F5" s="9">
        <v>-92013.38</v>
      </c>
    </row>
    <row r="6" spans="1:6" x14ac:dyDescent="0.25">
      <c r="A6" s="7" t="s">
        <v>4</v>
      </c>
      <c r="B6" s="8"/>
      <c r="C6" s="8"/>
      <c r="D6" s="8"/>
      <c r="E6" s="8"/>
      <c r="F6" s="9">
        <v>16498.64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-30781.21</v>
      </c>
    </row>
    <row r="9" spans="1:6" x14ac:dyDescent="0.25">
      <c r="A9" s="7" t="s">
        <v>6</v>
      </c>
      <c r="B9" s="8"/>
      <c r="C9" s="8"/>
      <c r="D9" s="8"/>
      <c r="E9" s="8"/>
      <c r="F9" s="9">
        <v>460927.66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-63227.17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43008</v>
      </c>
      <c r="C13" s="12"/>
      <c r="D13" s="12"/>
      <c r="E13" s="12"/>
      <c r="F13" s="13">
        <f>SUM(F4:F12)</f>
        <v>1682479.15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42979</v>
      </c>
      <c r="C17" s="4"/>
      <c r="D17" s="4"/>
      <c r="E17" s="4"/>
      <c r="F17" s="15">
        <v>2690508.65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2767278.39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-3775307.89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43008</v>
      </c>
      <c r="C26" s="12"/>
      <c r="D26" s="12"/>
      <c r="E26" s="12"/>
      <c r="F26" s="17">
        <f>+F17+F20+F23</f>
        <v>1682479.15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43008</v>
      </c>
      <c r="C31" s="4" t="s">
        <v>71</v>
      </c>
      <c r="D31" s="4"/>
      <c r="E31" s="4"/>
      <c r="F31" s="15">
        <v>1493659.94</v>
      </c>
    </row>
    <row r="32" spans="1:6" x14ac:dyDescent="0.25">
      <c r="A32" s="7"/>
      <c r="B32" s="20">
        <f>+B31</f>
        <v>43008</v>
      </c>
      <c r="C32" s="8" t="s">
        <v>72</v>
      </c>
      <c r="D32" s="8"/>
      <c r="E32" s="8"/>
      <c r="F32" s="16">
        <v>779803.96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-387065.72</v>
      </c>
    </row>
    <row r="38" spans="1:6" x14ac:dyDescent="0.25">
      <c r="A38" s="7"/>
      <c r="B38" s="8" t="s">
        <v>24</v>
      </c>
      <c r="C38" s="8"/>
      <c r="D38" s="8"/>
      <c r="E38" s="8"/>
      <c r="F38" s="16">
        <v>-203918.7</v>
      </c>
    </row>
    <row r="39" spans="1:6" x14ac:dyDescent="0.25">
      <c r="A39" s="7" t="s">
        <v>66</v>
      </c>
      <c r="B39" s="20">
        <f>+B2</f>
        <v>43008</v>
      </c>
      <c r="C39" s="8"/>
      <c r="D39" s="8"/>
      <c r="E39" s="8"/>
      <c r="F39" s="16">
        <f>SUM(F31:F38)</f>
        <v>1682479.48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sqref="A1:G44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43039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1154994</v>
      </c>
    </row>
    <row r="5" spans="1:6" x14ac:dyDescent="0.25">
      <c r="A5" s="7" t="s">
        <v>2</v>
      </c>
      <c r="B5" s="8"/>
      <c r="C5" s="8"/>
      <c r="D5" s="8"/>
      <c r="E5" s="8"/>
      <c r="F5" s="9">
        <v>23670.799999999999</v>
      </c>
    </row>
    <row r="6" spans="1:6" x14ac:dyDescent="0.25">
      <c r="A6" s="7" t="s">
        <v>4</v>
      </c>
      <c r="B6" s="8"/>
      <c r="C6" s="8"/>
      <c r="D6" s="8"/>
      <c r="E6" s="8"/>
      <c r="F6" s="9">
        <v>19316.23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-75621.039999999994</v>
      </c>
    </row>
    <row r="9" spans="1:6" x14ac:dyDescent="0.25">
      <c r="A9" s="7" t="s">
        <v>6</v>
      </c>
      <c r="B9" s="8"/>
      <c r="C9" s="8"/>
      <c r="D9" s="8"/>
      <c r="E9" s="8"/>
      <c r="F9" s="9">
        <v>266883.02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-23435.68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43039</v>
      </c>
      <c r="C13" s="12"/>
      <c r="D13" s="12"/>
      <c r="E13" s="12"/>
      <c r="F13" s="13">
        <f>SUM(F4:F12)</f>
        <v>1439112.33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43009</v>
      </c>
      <c r="C17" s="4"/>
      <c r="D17" s="4"/>
      <c r="E17" s="4"/>
      <c r="F17" s="15">
        <v>1682479.15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2455451.46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-2698818.28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43039</v>
      </c>
      <c r="C26" s="12"/>
      <c r="D26" s="12"/>
      <c r="E26" s="12"/>
      <c r="F26" s="17">
        <f>+F17+F20+F23</f>
        <v>1439112.33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43039</v>
      </c>
      <c r="C31" s="4" t="s">
        <v>71</v>
      </c>
      <c r="D31" s="4"/>
      <c r="E31" s="4"/>
      <c r="F31" s="15">
        <v>1563847.65</v>
      </c>
    </row>
    <row r="32" spans="1:6" x14ac:dyDescent="0.25">
      <c r="A32" s="7"/>
      <c r="B32" s="20">
        <f>+B31</f>
        <v>43039</v>
      </c>
      <c r="C32" s="8" t="s">
        <v>72</v>
      </c>
      <c r="D32" s="8"/>
      <c r="E32" s="8"/>
      <c r="F32" s="16">
        <v>266883.02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-200266.13</v>
      </c>
    </row>
    <row r="38" spans="1:6" x14ac:dyDescent="0.25">
      <c r="A38" s="7"/>
      <c r="B38" s="8" t="s">
        <v>24</v>
      </c>
      <c r="C38" s="8"/>
      <c r="D38" s="8"/>
      <c r="E38" s="8"/>
      <c r="F38" s="16">
        <v>-191351.88</v>
      </c>
    </row>
    <row r="39" spans="1:6" x14ac:dyDescent="0.25">
      <c r="A39" s="7" t="s">
        <v>66</v>
      </c>
      <c r="B39" s="20">
        <f>+B2</f>
        <v>43039</v>
      </c>
      <c r="C39" s="8"/>
      <c r="D39" s="8"/>
      <c r="E39" s="8"/>
      <c r="F39" s="16">
        <f>SUM(F31:F38)</f>
        <v>1439112.6600000001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sqref="A1:F45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43069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2585174.09</v>
      </c>
    </row>
    <row r="5" spans="1:6" x14ac:dyDescent="0.25">
      <c r="A5" s="7" t="s">
        <v>2</v>
      </c>
      <c r="B5" s="8"/>
      <c r="C5" s="8"/>
      <c r="D5" s="8"/>
      <c r="E5" s="8"/>
      <c r="F5" s="9">
        <v>-99539.03</v>
      </c>
    </row>
    <row r="6" spans="1:6" x14ac:dyDescent="0.25">
      <c r="A6" s="7" t="s">
        <v>4</v>
      </c>
      <c r="B6" s="8"/>
      <c r="C6" s="8"/>
      <c r="D6" s="8"/>
      <c r="E6" s="8"/>
      <c r="F6" s="9">
        <v>16603.64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434056.04</v>
      </c>
    </row>
    <row r="9" spans="1:6" x14ac:dyDescent="0.25">
      <c r="A9" s="7" t="s">
        <v>6</v>
      </c>
      <c r="B9" s="8"/>
      <c r="C9" s="8"/>
      <c r="D9" s="8"/>
      <c r="E9" s="8"/>
      <c r="F9" s="9">
        <v>255473.93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-27986.86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43069</v>
      </c>
      <c r="C13" s="12"/>
      <c r="D13" s="12"/>
      <c r="E13" s="12"/>
      <c r="F13" s="13">
        <f>SUM(F4:F12)</f>
        <v>3237086.8100000005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43040</v>
      </c>
      <c r="C17" s="4"/>
      <c r="D17" s="4"/>
      <c r="E17" s="4"/>
      <c r="F17" s="15">
        <v>1439112.33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5919646.8700000001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-4121672.39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43069</v>
      </c>
      <c r="C26" s="12"/>
      <c r="D26" s="12"/>
      <c r="E26" s="12"/>
      <c r="F26" s="17">
        <f>+F17+F20+F23</f>
        <v>3237086.81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43069</v>
      </c>
      <c r="C31" s="4" t="s">
        <v>71</v>
      </c>
      <c r="D31" s="4"/>
      <c r="E31" s="4"/>
      <c r="F31" s="15">
        <v>3342175.23</v>
      </c>
    </row>
    <row r="32" spans="1:6" x14ac:dyDescent="0.25">
      <c r="A32" s="7"/>
      <c r="B32" s="20">
        <f>+B31</f>
        <v>43069</v>
      </c>
      <c r="C32" s="8" t="s">
        <v>72</v>
      </c>
      <c r="D32" s="8"/>
      <c r="E32" s="8"/>
      <c r="F32" s="16">
        <v>255473.93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-94347.46</v>
      </c>
    </row>
    <row r="38" spans="1:6" x14ac:dyDescent="0.25">
      <c r="A38" s="7"/>
      <c r="B38" s="8" t="s">
        <v>24</v>
      </c>
      <c r="C38" s="8"/>
      <c r="D38" s="8"/>
      <c r="E38" s="8"/>
      <c r="F38" s="16">
        <v>-266214.56</v>
      </c>
    </row>
    <row r="39" spans="1:6" x14ac:dyDescent="0.25">
      <c r="A39" s="7" t="s">
        <v>66</v>
      </c>
      <c r="B39" s="20">
        <f>+B2</f>
        <v>43069</v>
      </c>
      <c r="C39" s="8"/>
      <c r="D39" s="8"/>
      <c r="E39" s="8"/>
      <c r="F39" s="16">
        <f>SUM(F31:F38)</f>
        <v>3237087.14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-0.32999999960884452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19" workbookViewId="0">
      <selection activeCell="F4" sqref="F4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43190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2236288.61</v>
      </c>
    </row>
    <row r="5" spans="1:6" x14ac:dyDescent="0.25">
      <c r="A5" s="7" t="s">
        <v>2</v>
      </c>
      <c r="B5" s="8"/>
      <c r="C5" s="8"/>
      <c r="D5" s="8"/>
      <c r="E5" s="8"/>
      <c r="F5" s="9">
        <v>-10483.39</v>
      </c>
    </row>
    <row r="6" spans="1:6" x14ac:dyDescent="0.25">
      <c r="A6" s="7" t="s">
        <v>4</v>
      </c>
      <c r="B6" s="8"/>
      <c r="C6" s="8"/>
      <c r="D6" s="8"/>
      <c r="E6" s="8"/>
      <c r="F6" s="9">
        <v>19760.46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380899.18</v>
      </c>
    </row>
    <row r="9" spans="1:6" x14ac:dyDescent="0.25">
      <c r="A9" s="7" t="s">
        <v>6</v>
      </c>
      <c r="B9" s="8"/>
      <c r="C9" s="8"/>
      <c r="D9" s="8"/>
      <c r="E9" s="8"/>
      <c r="F9" s="9">
        <v>146551.32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12576.92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43190</v>
      </c>
      <c r="C13" s="12"/>
      <c r="D13" s="12"/>
      <c r="E13" s="12"/>
      <c r="F13" s="13">
        <f>SUM(F4:F12)</f>
        <v>2858898.0999999996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43160</v>
      </c>
      <c r="C17" s="4"/>
      <c r="D17" s="4"/>
      <c r="E17" s="4"/>
      <c r="F17" s="15">
        <v>3094687.91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1614400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-1850189.81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43190</v>
      </c>
      <c r="C26" s="12"/>
      <c r="D26" s="12"/>
      <c r="E26" s="12"/>
      <c r="F26" s="17">
        <f>+F17+F20+F23</f>
        <v>2858898.1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43190</v>
      </c>
      <c r="C31" s="4" t="s">
        <v>71</v>
      </c>
      <c r="D31" s="4"/>
      <c r="E31" s="4"/>
      <c r="F31" s="15">
        <v>2958353.17</v>
      </c>
    </row>
    <row r="32" spans="1:6" x14ac:dyDescent="0.25">
      <c r="A32" s="7"/>
      <c r="B32" s="20">
        <f>+B31</f>
        <v>43190</v>
      </c>
      <c r="C32" s="8" t="s">
        <v>72</v>
      </c>
      <c r="D32" s="8"/>
      <c r="E32" s="8"/>
      <c r="F32" s="16">
        <v>148066.32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-27582.32</v>
      </c>
    </row>
    <row r="38" spans="1:6" x14ac:dyDescent="0.25">
      <c r="A38" s="7"/>
      <c r="B38" s="8" t="s">
        <v>24</v>
      </c>
      <c r="C38" s="8"/>
      <c r="D38" s="8"/>
      <c r="E38" s="8"/>
      <c r="F38" s="16">
        <v>-219938.94</v>
      </c>
    </row>
    <row r="39" spans="1:6" x14ac:dyDescent="0.25">
      <c r="A39" s="7" t="s">
        <v>66</v>
      </c>
      <c r="B39" s="20">
        <f>+B2</f>
        <v>43190</v>
      </c>
      <c r="C39" s="8"/>
      <c r="D39" s="8"/>
      <c r="E39" s="8"/>
      <c r="F39" s="16">
        <f>SUM(F31:F38)</f>
        <v>2858898.23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-0.13000000035390258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16" workbookViewId="0">
      <selection sqref="A1:H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43220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2255226.09</v>
      </c>
    </row>
    <row r="5" spans="1:6" x14ac:dyDescent="0.25">
      <c r="A5" s="7" t="s">
        <v>2</v>
      </c>
      <c r="B5" s="8"/>
      <c r="C5" s="8"/>
      <c r="D5" s="8"/>
      <c r="E5" s="8"/>
      <c r="F5" s="9">
        <v>-5179.71</v>
      </c>
    </row>
    <row r="6" spans="1:6" x14ac:dyDescent="0.25">
      <c r="A6" s="7" t="s">
        <v>4</v>
      </c>
      <c r="B6" s="8"/>
      <c r="C6" s="8"/>
      <c r="D6" s="8"/>
      <c r="E6" s="8"/>
      <c r="F6" s="9">
        <v>24795.4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-374256.31</v>
      </c>
    </row>
    <row r="9" spans="1:6" x14ac:dyDescent="0.25">
      <c r="A9" s="7" t="s">
        <v>6</v>
      </c>
      <c r="B9" s="8"/>
      <c r="C9" s="8"/>
      <c r="D9" s="8"/>
      <c r="E9" s="8"/>
      <c r="F9" s="9">
        <v>128903.86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23937.05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43220</v>
      </c>
      <c r="C13" s="12"/>
      <c r="D13" s="12"/>
      <c r="E13" s="12"/>
      <c r="F13" s="13">
        <f>SUM(F4:F12)</f>
        <v>2126731.3799999994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43191</v>
      </c>
      <c r="C17" s="4"/>
      <c r="D17" s="4"/>
      <c r="E17" s="4"/>
      <c r="F17" s="15">
        <v>2858898.1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3454511.79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-4186678.51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43220</v>
      </c>
      <c r="C26" s="12"/>
      <c r="D26" s="12"/>
      <c r="E26" s="12"/>
      <c r="F26" s="17">
        <f>+F17+F20+F23</f>
        <v>2126731.3800000008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43220</v>
      </c>
      <c r="C31" s="4" t="s">
        <v>71</v>
      </c>
      <c r="D31" s="4"/>
      <c r="E31" s="4"/>
      <c r="F31" s="15">
        <v>2607239.63</v>
      </c>
    </row>
    <row r="32" spans="1:6" x14ac:dyDescent="0.25">
      <c r="A32" s="7"/>
      <c r="B32" s="20">
        <f>+B31</f>
        <v>43220</v>
      </c>
      <c r="C32" s="8" t="s">
        <v>72</v>
      </c>
      <c r="D32" s="8"/>
      <c r="E32" s="8"/>
      <c r="F32" s="16">
        <v>128903.86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-441748.49</v>
      </c>
    </row>
    <row r="38" spans="1:6" x14ac:dyDescent="0.25">
      <c r="A38" s="7"/>
      <c r="B38" s="8" t="s">
        <v>24</v>
      </c>
      <c r="C38" s="8"/>
      <c r="D38" s="8"/>
      <c r="E38" s="8"/>
      <c r="F38" s="16">
        <v>-167663.49</v>
      </c>
    </row>
    <row r="39" spans="1:6" x14ac:dyDescent="0.25">
      <c r="A39" s="7" t="s">
        <v>66</v>
      </c>
      <c r="B39" s="20">
        <f>+B2</f>
        <v>43220</v>
      </c>
      <c r="C39" s="8"/>
      <c r="D39" s="8"/>
      <c r="E39" s="8"/>
      <c r="F39" s="16">
        <f>SUM(F31:F38)</f>
        <v>2126731.5099999998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-0.13000000035390258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16" workbookViewId="0">
      <selection activeCell="E29" sqref="E29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43251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2237971.98</v>
      </c>
    </row>
    <row r="5" spans="1:6" x14ac:dyDescent="0.25">
      <c r="A5" s="7" t="s">
        <v>2</v>
      </c>
      <c r="B5" s="8"/>
      <c r="C5" s="8"/>
      <c r="D5" s="8"/>
      <c r="E5" s="8"/>
      <c r="F5" s="9">
        <v>-18546.060000000001</v>
      </c>
    </row>
    <row r="6" spans="1:6" x14ac:dyDescent="0.25">
      <c r="A6" s="7" t="s">
        <v>4</v>
      </c>
      <c r="B6" s="8"/>
      <c r="C6" s="8"/>
      <c r="D6" s="8"/>
      <c r="E6" s="8"/>
      <c r="F6" s="9">
        <v>19165.87</v>
      </c>
    </row>
    <row r="7" spans="1:6" x14ac:dyDescent="0.25">
      <c r="A7" s="7" t="s">
        <v>3</v>
      </c>
      <c r="B7" s="8"/>
      <c r="C7" s="8"/>
      <c r="D7" s="8"/>
      <c r="E7" s="8"/>
      <c r="F7" s="9">
        <v>143457</v>
      </c>
    </row>
    <row r="8" spans="1:6" x14ac:dyDescent="0.25">
      <c r="A8" s="7" t="s">
        <v>5</v>
      </c>
      <c r="B8" s="8"/>
      <c r="C8" s="8"/>
      <c r="D8" s="8"/>
      <c r="E8" s="8"/>
      <c r="F8" s="9">
        <v>-375247.95</v>
      </c>
    </row>
    <row r="9" spans="1:6" x14ac:dyDescent="0.25">
      <c r="A9" s="7" t="s">
        <v>6</v>
      </c>
      <c r="B9" s="8"/>
      <c r="C9" s="8"/>
      <c r="D9" s="8"/>
      <c r="E9" s="8"/>
      <c r="F9" s="9">
        <v>129095.45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43589.2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43251</v>
      </c>
      <c r="C13" s="12"/>
      <c r="D13" s="12"/>
      <c r="E13" s="12"/>
      <c r="F13" s="13">
        <f>SUM(F4:F12)</f>
        <v>2179485.4900000002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43221</v>
      </c>
      <c r="C17" s="4"/>
      <c r="D17" s="4"/>
      <c r="E17" s="4"/>
      <c r="F17" s="15">
        <v>2126731.38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1915131.5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-1862377.39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43251</v>
      </c>
      <c r="C26" s="12"/>
      <c r="D26" s="12"/>
      <c r="E26" s="12"/>
      <c r="F26" s="17">
        <f>+F17+F20+F23</f>
        <v>2179485.4900000002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43251</v>
      </c>
      <c r="C31" s="4" t="s">
        <v>71</v>
      </c>
      <c r="D31" s="4"/>
      <c r="E31" s="4"/>
      <c r="F31" s="15">
        <v>2332774.5099999998</v>
      </c>
    </row>
    <row r="32" spans="1:6" x14ac:dyDescent="0.25">
      <c r="A32" s="7"/>
      <c r="B32" s="20">
        <f>+B31</f>
        <v>43251</v>
      </c>
      <c r="C32" s="8" t="s">
        <v>72</v>
      </c>
      <c r="D32" s="8"/>
      <c r="E32" s="8"/>
      <c r="F32" s="16">
        <v>129095.45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-47007.28</v>
      </c>
    </row>
    <row r="38" spans="1:6" x14ac:dyDescent="0.25">
      <c r="A38" s="7"/>
      <c r="B38" s="8" t="s">
        <v>24</v>
      </c>
      <c r="C38" s="8"/>
      <c r="D38" s="8"/>
      <c r="E38" s="8"/>
      <c r="F38" s="16">
        <v>-235377.06</v>
      </c>
    </row>
    <row r="39" spans="1:6" x14ac:dyDescent="0.25">
      <c r="A39" s="7" t="s">
        <v>66</v>
      </c>
      <c r="B39" s="20">
        <f>+B2</f>
        <v>43251</v>
      </c>
      <c r="C39" s="8"/>
      <c r="D39" s="8"/>
      <c r="E39" s="8"/>
      <c r="F39" s="16">
        <f>SUM(F31:F38)</f>
        <v>2179485.62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-0.12999999988824129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A7" workbookViewId="0">
      <selection activeCell="A2" sqref="A2:F41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43281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1654142.13</v>
      </c>
    </row>
    <row r="5" spans="1:6" x14ac:dyDescent="0.25">
      <c r="A5" s="7" t="s">
        <v>2</v>
      </c>
      <c r="B5" s="8"/>
      <c r="C5" s="8"/>
      <c r="D5" s="8"/>
      <c r="E5" s="8"/>
      <c r="F5" s="9">
        <v>-33445.050000000003</v>
      </c>
    </row>
    <row r="6" spans="1:6" x14ac:dyDescent="0.25">
      <c r="A6" s="7" t="s">
        <v>4</v>
      </c>
      <c r="B6" s="8"/>
      <c r="C6" s="8"/>
      <c r="D6" s="8"/>
      <c r="E6" s="8"/>
      <c r="F6" s="9">
        <v>18811.73</v>
      </c>
    </row>
    <row r="7" spans="1:6" x14ac:dyDescent="0.25">
      <c r="A7" s="7" t="s">
        <v>3</v>
      </c>
      <c r="B7" s="8"/>
      <c r="C7" s="8"/>
      <c r="D7" s="8"/>
      <c r="E7" s="8"/>
      <c r="F7" s="9">
        <v>0</v>
      </c>
    </row>
    <row r="8" spans="1:6" x14ac:dyDescent="0.25">
      <c r="A8" s="7" t="s">
        <v>5</v>
      </c>
      <c r="B8" s="8"/>
      <c r="C8" s="8"/>
      <c r="D8" s="8"/>
      <c r="E8" s="8"/>
      <c r="F8" s="9">
        <v>0</v>
      </c>
    </row>
    <row r="9" spans="1:6" x14ac:dyDescent="0.25">
      <c r="A9" s="7" t="s">
        <v>6</v>
      </c>
      <c r="B9" s="8"/>
      <c r="C9" s="8"/>
      <c r="D9" s="8"/>
      <c r="E9" s="8"/>
      <c r="F9" s="9">
        <v>129296.17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33496.239999999998</v>
      </c>
    </row>
    <row r="12" spans="1:6" x14ac:dyDescent="0.25">
      <c r="A12" s="11" t="s">
        <v>67</v>
      </c>
      <c r="B12" s="21">
        <f>+B2</f>
        <v>43281</v>
      </c>
      <c r="C12" s="12"/>
      <c r="D12" s="12"/>
      <c r="E12" s="12"/>
      <c r="F12" s="13">
        <f>SUM(F4:F11)</f>
        <v>1802301.2199999997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43252</v>
      </c>
      <c r="C16" s="4"/>
      <c r="D16" s="4"/>
      <c r="E16" s="4"/>
      <c r="F16" s="15">
        <v>2179485.4900000002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3027927.77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-3405112.04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43281</v>
      </c>
      <c r="C25" s="12"/>
      <c r="D25" s="12"/>
      <c r="E25" s="12"/>
      <c r="F25" s="17">
        <f>+F16+F19+F22</f>
        <v>1802301.2199999997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30" spans="1:6" x14ac:dyDescent="0.25">
      <c r="A30" s="3" t="s">
        <v>65</v>
      </c>
      <c r="B30" s="19">
        <f>+B2</f>
        <v>43281</v>
      </c>
      <c r="C30" s="4" t="s">
        <v>71</v>
      </c>
      <c r="D30" s="4"/>
      <c r="E30" s="4"/>
      <c r="F30" s="15">
        <v>2268718.62</v>
      </c>
    </row>
    <row r="31" spans="1:6" x14ac:dyDescent="0.25">
      <c r="A31" s="7"/>
      <c r="B31" s="20">
        <f>+B30</f>
        <v>43281</v>
      </c>
      <c r="C31" s="8" t="s">
        <v>72</v>
      </c>
      <c r="D31" s="8"/>
      <c r="E31" s="8"/>
      <c r="F31" s="16">
        <v>129296.17</v>
      </c>
    </row>
    <row r="32" spans="1:6" x14ac:dyDescent="0.25">
      <c r="A32" s="7" t="s">
        <v>74</v>
      </c>
      <c r="B32" s="8"/>
      <c r="C32" s="8"/>
      <c r="D32" s="8"/>
      <c r="E32" s="8"/>
      <c r="F32" s="16">
        <f>2917.89+2761.21</f>
        <v>5679.1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 t="s">
        <v>0</v>
      </c>
      <c r="B36" s="8" t="s">
        <v>23</v>
      </c>
      <c r="C36" s="8"/>
      <c r="D36" s="8"/>
      <c r="E36" s="8"/>
      <c r="F36" s="16">
        <v>-39984.089999999997</v>
      </c>
    </row>
    <row r="37" spans="1:6" x14ac:dyDescent="0.25">
      <c r="A37" s="7"/>
      <c r="B37" s="8" t="s">
        <v>24</v>
      </c>
      <c r="C37" s="8"/>
      <c r="D37" s="8"/>
      <c r="E37" s="8"/>
      <c r="F37" s="16">
        <v>-561408.43999999994</v>
      </c>
    </row>
    <row r="38" spans="1:6" x14ac:dyDescent="0.25">
      <c r="A38" s="7" t="s">
        <v>66</v>
      </c>
      <c r="B38" s="20">
        <f>+B2</f>
        <v>43281</v>
      </c>
      <c r="C38" s="8"/>
      <c r="D38" s="8"/>
      <c r="E38" s="8"/>
      <c r="F38" s="16">
        <f>SUM(F30:F37)</f>
        <v>1802301.3600000003</v>
      </c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11" t="s">
        <v>15</v>
      </c>
      <c r="B41" s="12"/>
      <c r="C41" s="12"/>
      <c r="D41" s="12"/>
      <c r="E41" s="12"/>
      <c r="F41" s="17">
        <f>+F12-F38</f>
        <v>-0.14000000059604645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10" workbookViewId="0">
      <selection activeCell="H24" sqref="H24"/>
    </sheetView>
  </sheetViews>
  <sheetFormatPr defaultRowHeight="15" x14ac:dyDescent="0.25"/>
  <cols>
    <col min="8" max="8" width="13.5703125" bestFit="1" customWidth="1"/>
  </cols>
  <sheetData>
    <row r="1" spans="1:9" x14ac:dyDescent="0.25">
      <c r="H1" s="1"/>
    </row>
    <row r="2" spans="1:9" ht="18.75" x14ac:dyDescent="0.3">
      <c r="A2" s="2" t="s">
        <v>30</v>
      </c>
      <c r="B2" s="2"/>
      <c r="C2" s="2"/>
      <c r="D2" s="2"/>
      <c r="H2" s="1"/>
    </row>
    <row r="3" spans="1:9" x14ac:dyDescent="0.25">
      <c r="H3" s="1"/>
    </row>
    <row r="4" spans="1:9" x14ac:dyDescent="0.25">
      <c r="A4" s="3" t="s">
        <v>1</v>
      </c>
      <c r="B4" s="4"/>
      <c r="C4" s="4"/>
      <c r="D4" s="4"/>
      <c r="E4" s="4"/>
      <c r="F4" s="4"/>
      <c r="G4" s="4"/>
      <c r="H4" s="5">
        <v>2442489.39</v>
      </c>
      <c r="I4" s="6"/>
    </row>
    <row r="5" spans="1:9" x14ac:dyDescent="0.25">
      <c r="A5" s="7" t="s">
        <v>2</v>
      </c>
      <c r="B5" s="8"/>
      <c r="C5" s="8"/>
      <c r="D5" s="8"/>
      <c r="E5" s="8"/>
      <c r="F5" s="8"/>
      <c r="G5" s="8"/>
      <c r="H5" s="9">
        <v>129113.09</v>
      </c>
      <c r="I5" s="10"/>
    </row>
    <row r="6" spans="1:9" x14ac:dyDescent="0.25">
      <c r="A6" s="7" t="s">
        <v>3</v>
      </c>
      <c r="B6" s="8"/>
      <c r="C6" s="8"/>
      <c r="D6" s="8"/>
      <c r="E6" s="8"/>
      <c r="F6" s="8"/>
      <c r="G6" s="8"/>
      <c r="H6" s="9">
        <v>73570</v>
      </c>
      <c r="I6" s="10"/>
    </row>
    <row r="7" spans="1:9" x14ac:dyDescent="0.25">
      <c r="A7" s="7" t="s">
        <v>4</v>
      </c>
      <c r="B7" s="8"/>
      <c r="C7" s="8"/>
      <c r="D7" s="8"/>
      <c r="E7" s="8"/>
      <c r="F7" s="8"/>
      <c r="G7" s="8"/>
      <c r="H7" s="9">
        <v>55443.6</v>
      </c>
      <c r="I7" s="10"/>
    </row>
    <row r="8" spans="1:9" x14ac:dyDescent="0.25">
      <c r="A8" s="7" t="s">
        <v>5</v>
      </c>
      <c r="B8" s="8"/>
      <c r="C8" s="8"/>
      <c r="D8" s="8"/>
      <c r="E8" s="8"/>
      <c r="F8" s="8"/>
      <c r="G8" s="8"/>
      <c r="H8" s="9">
        <v>206323</v>
      </c>
      <c r="I8" s="10"/>
    </row>
    <row r="9" spans="1:9" x14ac:dyDescent="0.25">
      <c r="A9" s="7" t="s">
        <v>6</v>
      </c>
      <c r="B9" s="8"/>
      <c r="C9" s="8"/>
      <c r="D9" s="8"/>
      <c r="E9" s="8"/>
      <c r="F9" s="8"/>
      <c r="G9" s="8"/>
      <c r="H9" s="9">
        <v>133349.51</v>
      </c>
      <c r="I9" s="10"/>
    </row>
    <row r="10" spans="1:9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  <c r="I10" s="10"/>
    </row>
    <row r="11" spans="1:9" x14ac:dyDescent="0.25">
      <c r="A11" s="7" t="s">
        <v>8</v>
      </c>
      <c r="B11" s="8"/>
      <c r="C11" s="8"/>
      <c r="D11" s="8"/>
      <c r="E11" s="8"/>
      <c r="F11" s="8"/>
      <c r="G11" s="8"/>
      <c r="H11" s="9">
        <v>109300.35</v>
      </c>
      <c r="I11" s="10"/>
    </row>
    <row r="12" spans="1:9" x14ac:dyDescent="0.25">
      <c r="A12" s="7"/>
      <c r="B12" s="8"/>
      <c r="C12" s="8"/>
      <c r="D12" s="8"/>
      <c r="E12" s="8"/>
      <c r="F12" s="8"/>
      <c r="G12" s="8"/>
      <c r="H12" s="9"/>
      <c r="I12" s="10"/>
    </row>
    <row r="13" spans="1:9" x14ac:dyDescent="0.25">
      <c r="A13" s="11" t="s">
        <v>35</v>
      </c>
      <c r="B13" s="12"/>
      <c r="C13" s="12"/>
      <c r="D13" s="12"/>
      <c r="E13" s="12"/>
      <c r="F13" s="12"/>
      <c r="G13" s="12"/>
      <c r="H13" s="13">
        <f>SUM(H4:H12)</f>
        <v>3149588.94</v>
      </c>
      <c r="I13" s="14"/>
    </row>
    <row r="14" spans="1:9" x14ac:dyDescent="0.25">
      <c r="H14" s="1"/>
    </row>
    <row r="15" spans="1:9" ht="18.75" x14ac:dyDescent="0.3">
      <c r="A15" s="2" t="s">
        <v>20</v>
      </c>
      <c r="H15" s="1"/>
    </row>
    <row r="16" spans="1:9" x14ac:dyDescent="0.25">
      <c r="H16" s="1"/>
    </row>
    <row r="17" spans="1:8" x14ac:dyDescent="0.25">
      <c r="A17" s="3" t="s">
        <v>36</v>
      </c>
      <c r="B17" s="4"/>
      <c r="C17" s="4"/>
      <c r="D17" s="4"/>
      <c r="E17" s="4"/>
      <c r="F17" s="4"/>
      <c r="G17" s="4"/>
      <c r="H17" s="15">
        <v>3402157.53</v>
      </c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/>
      <c r="B19" s="8"/>
      <c r="C19" s="8"/>
      <c r="D19" s="8"/>
      <c r="E19" s="8"/>
      <c r="F19" s="8"/>
      <c r="G19" s="8"/>
      <c r="H19" s="16"/>
    </row>
    <row r="20" spans="1:8" x14ac:dyDescent="0.25">
      <c r="A20" s="7" t="s">
        <v>19</v>
      </c>
      <c r="B20" s="8"/>
      <c r="C20" s="8"/>
      <c r="D20" s="8"/>
      <c r="E20" s="8"/>
      <c r="F20" s="8"/>
      <c r="G20" s="8"/>
      <c r="H20" s="16">
        <v>2732391.02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17</v>
      </c>
      <c r="B23" s="8"/>
      <c r="C23" s="8"/>
      <c r="D23" s="8"/>
      <c r="E23" s="8"/>
      <c r="F23" s="8"/>
      <c r="G23" s="8"/>
      <c r="H23" s="16">
        <v>-2984959.61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11" t="s">
        <v>31</v>
      </c>
      <c r="B26" s="12"/>
      <c r="C26" s="12"/>
      <c r="D26" s="12"/>
      <c r="E26" s="12"/>
      <c r="F26" s="12"/>
      <c r="G26" s="12"/>
      <c r="H26" s="17">
        <f>+H17+H20+H23</f>
        <v>3149588.94</v>
      </c>
    </row>
    <row r="27" spans="1:8" x14ac:dyDescent="0.25">
      <c r="H27" s="1"/>
    </row>
    <row r="28" spans="1:8" ht="18.75" x14ac:dyDescent="0.3">
      <c r="A28" s="2" t="s">
        <v>14</v>
      </c>
      <c r="H28" s="1"/>
    </row>
    <row r="29" spans="1:8" x14ac:dyDescent="0.25">
      <c r="H29" s="1"/>
    </row>
    <row r="30" spans="1:8" x14ac:dyDescent="0.25">
      <c r="A30" s="3" t="s">
        <v>32</v>
      </c>
      <c r="B30" s="4"/>
      <c r="C30" s="4"/>
      <c r="D30" s="4"/>
      <c r="E30" s="4" t="s">
        <v>21</v>
      </c>
      <c r="F30" s="4"/>
      <c r="G30" s="4"/>
      <c r="H30" s="15">
        <v>3082817</v>
      </c>
    </row>
    <row r="31" spans="1:8" x14ac:dyDescent="0.25">
      <c r="A31" s="7"/>
      <c r="B31" s="8"/>
      <c r="C31" s="8"/>
      <c r="D31" s="8"/>
      <c r="E31" s="8" t="s">
        <v>22</v>
      </c>
      <c r="F31" s="8"/>
      <c r="G31" s="8"/>
      <c r="H31" s="16">
        <v>189988.49</v>
      </c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 t="s">
        <v>0</v>
      </c>
      <c r="B33" s="8"/>
      <c r="C33" s="8"/>
      <c r="D33" s="8" t="s">
        <v>23</v>
      </c>
      <c r="E33" s="8"/>
      <c r="F33" s="8"/>
      <c r="G33" s="8"/>
      <c r="H33" s="16">
        <v>-296184.3</v>
      </c>
    </row>
    <row r="34" spans="1:8" x14ac:dyDescent="0.25">
      <c r="A34" s="7"/>
      <c r="B34" s="8"/>
      <c r="C34" s="8"/>
      <c r="D34" s="8" t="s">
        <v>24</v>
      </c>
      <c r="E34" s="8"/>
      <c r="F34" s="8"/>
      <c r="G34" s="8"/>
      <c r="H34" s="16">
        <v>-66190.84</v>
      </c>
    </row>
    <row r="35" spans="1:8" x14ac:dyDescent="0.25">
      <c r="A35" s="7" t="s">
        <v>33</v>
      </c>
      <c r="B35" s="8"/>
      <c r="C35" s="8"/>
      <c r="D35" s="8"/>
      <c r="E35" s="8"/>
      <c r="F35" s="8"/>
      <c r="G35" s="8"/>
      <c r="H35" s="16">
        <v>239090.93</v>
      </c>
    </row>
    <row r="36" spans="1:8" x14ac:dyDescent="0.25">
      <c r="A36" s="7" t="s">
        <v>34</v>
      </c>
      <c r="B36" s="8"/>
      <c r="C36" s="8"/>
      <c r="D36" s="8"/>
      <c r="E36" s="8"/>
      <c r="F36" s="8"/>
      <c r="G36" s="8"/>
      <c r="H36" s="16">
        <f>SUM(H30:H35)</f>
        <v>3149521.2800000007</v>
      </c>
    </row>
    <row r="37" spans="1:8" x14ac:dyDescent="0.25">
      <c r="A37" s="7"/>
      <c r="B37" s="8"/>
      <c r="C37" s="8"/>
      <c r="D37" s="8"/>
      <c r="E37" s="8"/>
      <c r="F37" s="8"/>
      <c r="G37" s="8"/>
      <c r="H37" s="16"/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11" t="s">
        <v>15</v>
      </c>
      <c r="B39" s="12"/>
      <c r="C39" s="12"/>
      <c r="D39" s="12"/>
      <c r="E39" s="12"/>
      <c r="F39" s="12"/>
      <c r="G39" s="12"/>
      <c r="H39" s="17">
        <f>+H13-H36</f>
        <v>67.659999999217689</v>
      </c>
    </row>
    <row r="40" spans="1:8" x14ac:dyDescent="0.25">
      <c r="H40" s="1"/>
    </row>
    <row r="41" spans="1:8" x14ac:dyDescent="0.25">
      <c r="H41" s="1"/>
    </row>
    <row r="42" spans="1:8" x14ac:dyDescent="0.25">
      <c r="H42" s="1"/>
    </row>
    <row r="43" spans="1:8" x14ac:dyDescent="0.25">
      <c r="H43" s="1"/>
    </row>
  </sheetData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sqref="A1:J42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4.85546875" bestFit="1" customWidth="1"/>
  </cols>
  <sheetData>
    <row r="1" spans="1:6" ht="18.75" x14ac:dyDescent="0.3">
      <c r="A1" s="2" t="s">
        <v>62</v>
      </c>
      <c r="B1" s="18">
        <v>43312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1508371.08</v>
      </c>
    </row>
    <row r="4" spans="1:6" x14ac:dyDescent="0.25">
      <c r="A4" s="7" t="s">
        <v>2</v>
      </c>
      <c r="B4" s="8"/>
      <c r="C4" s="8"/>
      <c r="D4" s="8"/>
      <c r="E4" s="8"/>
      <c r="F4" s="9">
        <v>-91393.24</v>
      </c>
    </row>
    <row r="5" spans="1:6" x14ac:dyDescent="0.25">
      <c r="A5" s="7" t="s">
        <v>4</v>
      </c>
      <c r="B5" s="8"/>
      <c r="C5" s="8"/>
      <c r="D5" s="8"/>
      <c r="E5" s="8"/>
      <c r="F5" s="9">
        <v>18811.73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111045.43</v>
      </c>
    </row>
    <row r="8" spans="1:6" x14ac:dyDescent="0.25">
      <c r="A8" s="7" t="s">
        <v>6</v>
      </c>
      <c r="B8" s="8"/>
      <c r="C8" s="8"/>
      <c r="D8" s="8"/>
      <c r="E8" s="8"/>
      <c r="F8" s="9">
        <v>129515.8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21844.89</v>
      </c>
    </row>
    <row r="11" spans="1:6" x14ac:dyDescent="0.25">
      <c r="A11" s="11" t="s">
        <v>67</v>
      </c>
      <c r="B11" s="21">
        <f>+B1</f>
        <v>43312</v>
      </c>
      <c r="C11" s="12"/>
      <c r="D11" s="12"/>
      <c r="E11" s="12"/>
      <c r="F11" s="13">
        <f>SUM(F3:F10)</f>
        <v>1769420.69</v>
      </c>
    </row>
    <row r="12" spans="1:6" x14ac:dyDescent="0.25">
      <c r="F12" s="1"/>
    </row>
    <row r="13" spans="1:6" ht="18.75" x14ac:dyDescent="0.3">
      <c r="A13" s="2" t="s">
        <v>20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43282</v>
      </c>
      <c r="C15" s="4"/>
      <c r="D15" s="4"/>
      <c r="E15" s="4"/>
      <c r="F15" s="15">
        <v>1802301.22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2061809.09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-2094689.62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43312</v>
      </c>
      <c r="C24" s="12"/>
      <c r="D24" s="12"/>
      <c r="E24" s="12"/>
      <c r="F24" s="17">
        <f>+F15+F18+F21</f>
        <v>1769420.69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43312</v>
      </c>
      <c r="C29" s="4" t="s">
        <v>71</v>
      </c>
      <c r="D29" s="4"/>
      <c r="E29" s="4"/>
      <c r="F29" s="15">
        <v>1750843.77</v>
      </c>
    </row>
    <row r="30" spans="1:6" x14ac:dyDescent="0.25">
      <c r="A30" s="7"/>
      <c r="B30" s="20">
        <f>+B29</f>
        <v>43312</v>
      </c>
      <c r="C30" s="8" t="s">
        <v>72</v>
      </c>
      <c r="D30" s="8"/>
      <c r="E30" s="8"/>
      <c r="F30" s="16">
        <v>129515.8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-13598.51</v>
      </c>
    </row>
    <row r="35" spans="1:6" x14ac:dyDescent="0.25">
      <c r="A35" s="7"/>
      <c r="B35" s="8" t="s">
        <v>24</v>
      </c>
      <c r="C35" s="8"/>
      <c r="D35" s="8"/>
      <c r="E35" s="8"/>
      <c r="F35" s="16">
        <v>-97340.24</v>
      </c>
    </row>
    <row r="36" spans="1:6" x14ac:dyDescent="0.25">
      <c r="A36" s="7" t="s">
        <v>66</v>
      </c>
      <c r="B36" s="20">
        <f>+B1</f>
        <v>43312</v>
      </c>
      <c r="C36" s="8"/>
      <c r="D36" s="8"/>
      <c r="E36" s="8"/>
      <c r="F36" s="16">
        <f>SUM(F29:F35)</f>
        <v>1769420.82</v>
      </c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11" t="s">
        <v>15</v>
      </c>
      <c r="B39" s="12"/>
      <c r="C39" s="12"/>
      <c r="D39" s="12"/>
      <c r="E39" s="12"/>
      <c r="F39" s="17">
        <f>+F11-F36</f>
        <v>-0.13000000012107193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sqref="A1:G41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85546875" bestFit="1" customWidth="1"/>
  </cols>
  <sheetData>
    <row r="1" spans="1:6" ht="18.75" x14ac:dyDescent="0.3">
      <c r="A1" s="2" t="s">
        <v>62</v>
      </c>
      <c r="B1" s="18">
        <v>43343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1486136.56</v>
      </c>
    </row>
    <row r="4" spans="1:6" x14ac:dyDescent="0.25">
      <c r="A4" s="7" t="s">
        <v>2</v>
      </c>
      <c r="B4" s="8"/>
      <c r="C4" s="8"/>
      <c r="D4" s="8"/>
      <c r="E4" s="8"/>
      <c r="F4" s="9">
        <v>-98887.67</v>
      </c>
    </row>
    <row r="5" spans="1:6" x14ac:dyDescent="0.25">
      <c r="A5" s="7" t="s">
        <v>4</v>
      </c>
      <c r="B5" s="8"/>
      <c r="C5" s="8"/>
      <c r="D5" s="8"/>
      <c r="E5" s="8"/>
      <c r="F5" s="9">
        <v>17812.77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-190813.3</v>
      </c>
    </row>
    <row r="8" spans="1:6" x14ac:dyDescent="0.25">
      <c r="A8" s="7" t="s">
        <v>6</v>
      </c>
      <c r="B8" s="8"/>
      <c r="C8" s="8"/>
      <c r="D8" s="8"/>
      <c r="E8" s="8"/>
      <c r="F8" s="9">
        <v>120268.8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-9577.06</v>
      </c>
    </row>
    <row r="11" spans="1:6" x14ac:dyDescent="0.25">
      <c r="A11" s="11" t="s">
        <v>67</v>
      </c>
      <c r="B11" s="21">
        <f>+B1</f>
        <v>43343</v>
      </c>
      <c r="C11" s="12"/>
      <c r="D11" s="12"/>
      <c r="E11" s="12"/>
      <c r="F11" s="13">
        <f>SUM(F3:F10)</f>
        <v>1396165.1</v>
      </c>
    </row>
    <row r="12" spans="1:6" x14ac:dyDescent="0.25">
      <c r="F12" s="1"/>
    </row>
    <row r="13" spans="1:6" ht="18.75" x14ac:dyDescent="0.3">
      <c r="A13" s="2" t="s">
        <v>20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43313</v>
      </c>
      <c r="C15" s="4"/>
      <c r="D15" s="4"/>
      <c r="E15" s="4"/>
      <c r="F15" s="15">
        <v>1769420.69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2153360.29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-2526615.88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43343</v>
      </c>
      <c r="C24" s="12"/>
      <c r="D24" s="12"/>
      <c r="E24" s="12"/>
      <c r="F24" s="17">
        <f>+F15+F18+F21</f>
        <v>1396165.1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43343</v>
      </c>
      <c r="C29" s="4" t="s">
        <v>71</v>
      </c>
      <c r="D29" s="4"/>
      <c r="E29" s="4"/>
      <c r="F29" s="15">
        <v>1532894.26</v>
      </c>
    </row>
    <row r="30" spans="1:6" x14ac:dyDescent="0.25">
      <c r="A30" s="7"/>
      <c r="B30" s="20">
        <f>+B29</f>
        <v>43343</v>
      </c>
      <c r="C30" s="8" t="s">
        <v>72</v>
      </c>
      <c r="D30" s="8"/>
      <c r="E30" s="8"/>
      <c r="F30" s="16">
        <v>129735.8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-37120.07</v>
      </c>
    </row>
    <row r="35" spans="1:6" x14ac:dyDescent="0.25">
      <c r="A35" s="7"/>
      <c r="B35" s="8" t="s">
        <v>24</v>
      </c>
      <c r="C35" s="8"/>
      <c r="D35" s="8"/>
      <c r="E35" s="8"/>
      <c r="F35" s="16">
        <v>-229689.15</v>
      </c>
    </row>
    <row r="36" spans="1:6" x14ac:dyDescent="0.25">
      <c r="A36" s="7" t="s">
        <v>75</v>
      </c>
      <c r="B36" s="8"/>
      <c r="C36" s="8"/>
      <c r="D36" s="8"/>
      <c r="E36" s="8"/>
      <c r="F36" s="16">
        <v>344.39</v>
      </c>
    </row>
    <row r="37" spans="1:6" x14ac:dyDescent="0.25">
      <c r="A37" s="7" t="s">
        <v>66</v>
      </c>
      <c r="B37" s="20">
        <f>+B1</f>
        <v>43343</v>
      </c>
      <c r="C37" s="8"/>
      <c r="D37" s="8"/>
      <c r="E37" s="8"/>
      <c r="F37" s="16">
        <f>SUM(F29:F36)</f>
        <v>1396165.23</v>
      </c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11" t="s">
        <v>15</v>
      </c>
      <c r="B40" s="12"/>
      <c r="C40" s="12"/>
      <c r="D40" s="12"/>
      <c r="E40" s="12"/>
      <c r="F40" s="17">
        <f>+F11-F37</f>
        <v>-0.12999999988824129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>
      <selection activeCell="F16" sqref="F16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43373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1487223.93</v>
      </c>
    </row>
    <row r="4" spans="1:6" x14ac:dyDescent="0.25">
      <c r="A4" s="7" t="s">
        <v>2</v>
      </c>
      <c r="B4" s="8"/>
      <c r="C4" s="8"/>
      <c r="D4" s="8"/>
      <c r="E4" s="8"/>
      <c r="F4" s="9">
        <v>4242.32</v>
      </c>
    </row>
    <row r="5" spans="1:6" x14ac:dyDescent="0.25">
      <c r="A5" s="7" t="s">
        <v>4</v>
      </c>
      <c r="B5" s="8"/>
      <c r="C5" s="8"/>
      <c r="D5" s="8"/>
      <c r="E5" s="8"/>
      <c r="F5" s="9">
        <v>18833.93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-273438.05</v>
      </c>
    </row>
    <row r="8" spans="1:6" x14ac:dyDescent="0.25">
      <c r="A8" s="7" t="s">
        <v>6</v>
      </c>
      <c r="B8" s="8"/>
      <c r="C8" s="8"/>
      <c r="D8" s="8"/>
      <c r="E8" s="8"/>
      <c r="F8" s="9">
        <v>120471.35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-26533.13</v>
      </c>
    </row>
    <row r="11" spans="1:6" x14ac:dyDescent="0.25">
      <c r="A11" s="11" t="s">
        <v>67</v>
      </c>
      <c r="B11" s="21">
        <f>+B1</f>
        <v>43373</v>
      </c>
      <c r="C11" s="12"/>
      <c r="D11" s="12"/>
      <c r="E11" s="12"/>
      <c r="F11" s="13">
        <f>SUM(F3:F10)</f>
        <v>1402025.35</v>
      </c>
    </row>
    <row r="12" spans="1:6" x14ac:dyDescent="0.25">
      <c r="F12" s="1"/>
    </row>
    <row r="13" spans="1:6" ht="18.75" x14ac:dyDescent="0.3">
      <c r="A13" s="2" t="s">
        <v>20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43344</v>
      </c>
      <c r="C15" s="4"/>
      <c r="D15" s="4"/>
      <c r="E15" s="4"/>
      <c r="F15" s="15">
        <v>1396165.1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2081844.87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-2075984.62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43373</v>
      </c>
      <c r="C24" s="12"/>
      <c r="D24" s="12"/>
      <c r="E24" s="12"/>
      <c r="F24" s="17">
        <f>+F15+F18+F21</f>
        <v>1402025.35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43373</v>
      </c>
      <c r="C29" s="4" t="s">
        <v>71</v>
      </c>
      <c r="D29" s="4"/>
      <c r="E29" s="4"/>
      <c r="F29" s="15">
        <v>1556357.51</v>
      </c>
    </row>
    <row r="30" spans="1:6" x14ac:dyDescent="0.25">
      <c r="A30" s="7"/>
      <c r="B30" s="20">
        <f>+B29</f>
        <v>43373</v>
      </c>
      <c r="C30" s="8" t="s">
        <v>72</v>
      </c>
      <c r="D30" s="8"/>
      <c r="E30" s="8"/>
      <c r="F30" s="16">
        <v>120471.35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-15421.59</v>
      </c>
    </row>
    <row r="35" spans="1:6" x14ac:dyDescent="0.25">
      <c r="A35" s="7"/>
      <c r="B35" s="8" t="s">
        <v>24</v>
      </c>
      <c r="C35" s="8"/>
      <c r="D35" s="8"/>
      <c r="E35" s="8"/>
      <c r="F35" s="16">
        <v>-259381.71</v>
      </c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66</v>
      </c>
      <c r="B37" s="20">
        <f>+B1</f>
        <v>43373</v>
      </c>
      <c r="C37" s="8"/>
      <c r="D37" s="8"/>
      <c r="E37" s="8"/>
      <c r="F37" s="16">
        <f>SUM(F29:F36)</f>
        <v>1402025.56</v>
      </c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11" t="s">
        <v>15</v>
      </c>
      <c r="B40" s="12"/>
      <c r="C40" s="12"/>
      <c r="D40" s="12"/>
      <c r="E40" s="12"/>
      <c r="F40" s="17">
        <f>+F11-F37</f>
        <v>-0.2099999999627471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F23" sqref="F23"/>
    </sheetView>
  </sheetViews>
  <sheetFormatPr defaultRowHeight="15" x14ac:dyDescent="0.25"/>
  <cols>
    <col min="8" max="8" width="13.85546875" bestFit="1" customWidth="1"/>
  </cols>
  <sheetData>
    <row r="1" spans="1:8" x14ac:dyDescent="0.25">
      <c r="H1" s="1"/>
    </row>
    <row r="2" spans="1:8" ht="18.75" x14ac:dyDescent="0.3">
      <c r="A2" s="2" t="s">
        <v>37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2423525.61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36121.75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149466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60170.01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158381.21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204962.52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152703.47</v>
      </c>
    </row>
    <row r="12" spans="1:8" x14ac:dyDescent="0.25">
      <c r="A12" s="11" t="s">
        <v>38</v>
      </c>
      <c r="B12" s="12"/>
      <c r="C12" s="12"/>
      <c r="D12" s="12"/>
      <c r="E12" s="12"/>
      <c r="F12" s="12"/>
      <c r="G12" s="12"/>
      <c r="H12" s="13">
        <f>SUM(H4:H11)</f>
        <v>3185330.57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39</v>
      </c>
      <c r="B16" s="4"/>
      <c r="C16" s="4"/>
      <c r="D16" s="4"/>
      <c r="E16" s="4"/>
      <c r="F16" s="4"/>
      <c r="G16" s="4"/>
      <c r="H16" s="15">
        <v>3149588.94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1955443.87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-1919702.24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40</v>
      </c>
      <c r="B25" s="12"/>
      <c r="C25" s="12"/>
      <c r="D25" s="12"/>
      <c r="E25" s="12"/>
      <c r="F25" s="12"/>
      <c r="G25" s="12"/>
      <c r="H25" s="17">
        <f>+H16+H19+H22</f>
        <v>3185330.5700000003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41</v>
      </c>
      <c r="B29" s="4"/>
      <c r="C29" s="4"/>
      <c r="D29" s="4"/>
      <c r="E29" s="4" t="s">
        <v>21</v>
      </c>
      <c r="F29" s="4"/>
      <c r="G29" s="4"/>
      <c r="H29" s="15">
        <v>2977452.69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189989.43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-130703.12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-144338.10999999999</v>
      </c>
    </row>
    <row r="39" spans="1:8" x14ac:dyDescent="0.25">
      <c r="A39" s="7" t="s">
        <v>43</v>
      </c>
      <c r="B39" s="8"/>
      <c r="C39" s="8"/>
      <c r="D39" s="8"/>
      <c r="E39" s="8"/>
      <c r="F39" s="8"/>
      <c r="G39" s="8"/>
      <c r="H39" s="16">
        <v>292862.02</v>
      </c>
    </row>
    <row r="40" spans="1:8" x14ac:dyDescent="0.25">
      <c r="A40" s="7" t="s">
        <v>42</v>
      </c>
      <c r="B40" s="8"/>
      <c r="C40" s="8"/>
      <c r="D40" s="8"/>
      <c r="E40" s="8"/>
      <c r="F40" s="8"/>
      <c r="G40" s="8"/>
      <c r="H40" s="16">
        <f>SUM(H29:H39)</f>
        <v>3185262.91</v>
      </c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7"/>
      <c r="B42" s="8"/>
      <c r="C42" s="8"/>
      <c r="D42" s="8"/>
      <c r="E42" s="8"/>
      <c r="F42" s="8"/>
      <c r="G42" s="8"/>
      <c r="H42" s="16"/>
    </row>
    <row r="43" spans="1:8" x14ac:dyDescent="0.25">
      <c r="A43" s="11" t="s">
        <v>15</v>
      </c>
      <c r="B43" s="12"/>
      <c r="C43" s="12"/>
      <c r="D43" s="12"/>
      <c r="E43" s="12"/>
      <c r="F43" s="12"/>
      <c r="G43" s="12"/>
      <c r="H43" s="17">
        <f>+H12-H40</f>
        <v>67.65999999968335</v>
      </c>
    </row>
    <row r="44" spans="1:8" x14ac:dyDescent="0.25">
      <c r="H44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22" workbookViewId="0">
      <selection sqref="A1:J45"/>
    </sheetView>
  </sheetViews>
  <sheetFormatPr defaultRowHeight="15" x14ac:dyDescent="0.25"/>
  <cols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44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2117854.2999999998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31675.1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58113.5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201476.83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193177.45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131930.72</v>
      </c>
    </row>
    <row r="12" spans="1:8" x14ac:dyDescent="0.25">
      <c r="A12" s="11" t="s">
        <v>45</v>
      </c>
      <c r="B12" s="12"/>
      <c r="C12" s="12"/>
      <c r="D12" s="12"/>
      <c r="E12" s="12"/>
      <c r="F12" s="12"/>
      <c r="G12" s="12"/>
      <c r="H12" s="13">
        <f>SUM(H4:H11)</f>
        <v>2734227.9000000004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46</v>
      </c>
      <c r="B16" s="4"/>
      <c r="C16" s="4"/>
      <c r="D16" s="4"/>
      <c r="E16" s="4"/>
      <c r="F16" s="4"/>
      <c r="G16" s="4"/>
      <c r="H16" s="15">
        <v>3185330.57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4085109.51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-4536212.18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47</v>
      </c>
      <c r="B25" s="12"/>
      <c r="C25" s="12"/>
      <c r="D25" s="12"/>
      <c r="E25" s="12"/>
      <c r="F25" s="12"/>
      <c r="G25" s="12"/>
      <c r="H25" s="17">
        <f>+H16+H19+H22</f>
        <v>2734227.9000000004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48</v>
      </c>
      <c r="B29" s="4"/>
      <c r="C29" s="4"/>
      <c r="D29" s="4"/>
      <c r="E29" s="4" t="s">
        <v>21</v>
      </c>
      <c r="F29" s="4"/>
      <c r="G29" s="4"/>
      <c r="H29" s="15">
        <v>2851393.27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189991.34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-56739.57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-250484.8</v>
      </c>
    </row>
    <row r="39" spans="1:8" x14ac:dyDescent="0.25">
      <c r="A39" s="7" t="s">
        <v>49</v>
      </c>
      <c r="B39" s="8"/>
      <c r="C39" s="8"/>
      <c r="D39" s="8"/>
      <c r="E39" s="8"/>
      <c r="F39" s="8"/>
      <c r="G39" s="8"/>
      <c r="H39" s="16">
        <f>SUM(H29:H38)</f>
        <v>2734160.24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67.660000000149012</v>
      </c>
    </row>
    <row r="43" spans="1:8" x14ac:dyDescent="0.25">
      <c r="H43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25" workbookViewId="0">
      <selection activeCell="I15" sqref="I15"/>
    </sheetView>
  </sheetViews>
  <sheetFormatPr defaultRowHeight="15" x14ac:dyDescent="0.25"/>
  <cols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50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2108593.46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163885.94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75650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19536.939999999999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600554.82999999996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173869.22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-16529.189999999999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115882.62</v>
      </c>
    </row>
    <row r="12" spans="1:8" x14ac:dyDescent="0.25">
      <c r="A12" s="11" t="s">
        <v>53</v>
      </c>
      <c r="B12" s="12"/>
      <c r="C12" s="12"/>
      <c r="D12" s="12"/>
      <c r="E12" s="12"/>
      <c r="F12" s="12"/>
      <c r="G12" s="12"/>
      <c r="H12" s="13">
        <f>SUM(H4:H11)</f>
        <v>3241443.8200000003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51</v>
      </c>
      <c r="B16" s="4"/>
      <c r="C16" s="4"/>
      <c r="D16" s="4"/>
      <c r="E16" s="4"/>
      <c r="F16" s="4"/>
      <c r="G16" s="4"/>
      <c r="H16" s="15">
        <v>2734227.9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1556495.89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f>-928689.77-29075.62-38576.56-19308.23-16529.19-17100.6</f>
        <v>-1049279.97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52</v>
      </c>
      <c r="B25" s="12"/>
      <c r="C25" s="12"/>
      <c r="D25" s="12"/>
      <c r="E25" s="12"/>
      <c r="F25" s="12"/>
      <c r="G25" s="12"/>
      <c r="H25" s="17">
        <f>+H16+H19+H22</f>
        <v>3241443.8200000003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54</v>
      </c>
      <c r="B29" s="4"/>
      <c r="C29" s="4"/>
      <c r="D29" s="4"/>
      <c r="E29" s="4" t="s">
        <v>21</v>
      </c>
      <c r="F29" s="4"/>
      <c r="G29" s="4"/>
      <c r="H29" s="15">
        <v>3382338.45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189991.34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-242889.71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-88063.92</v>
      </c>
    </row>
    <row r="39" spans="1:8" x14ac:dyDescent="0.25">
      <c r="A39" s="7" t="s">
        <v>55</v>
      </c>
      <c r="B39" s="8"/>
      <c r="C39" s="8"/>
      <c r="D39" s="8"/>
      <c r="E39" s="8"/>
      <c r="F39" s="8"/>
      <c r="G39" s="8"/>
      <c r="H39" s="16">
        <f>SUM(H29:H38)</f>
        <v>3241376.16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67.660000000149012</v>
      </c>
    </row>
    <row r="43" spans="1:8" x14ac:dyDescent="0.25">
      <c r="H43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22" workbookViewId="0">
      <selection sqref="A1:H44"/>
    </sheetView>
  </sheetViews>
  <sheetFormatPr defaultRowHeight="15" x14ac:dyDescent="0.25"/>
  <cols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56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2052591.44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93293.88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75650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12715.44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383128.14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158417.15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75640.429999999993</v>
      </c>
    </row>
    <row r="12" spans="1:8" x14ac:dyDescent="0.25">
      <c r="A12" s="11" t="s">
        <v>60</v>
      </c>
      <c r="B12" s="12"/>
      <c r="C12" s="12"/>
      <c r="D12" s="12"/>
      <c r="E12" s="12"/>
      <c r="F12" s="12"/>
      <c r="G12" s="12"/>
      <c r="H12" s="13">
        <f>SUM(H4:H11)</f>
        <v>2851436.48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61</v>
      </c>
      <c r="B16" s="4"/>
      <c r="C16" s="4"/>
      <c r="D16" s="4"/>
      <c r="E16" s="4"/>
      <c r="F16" s="4"/>
      <c r="G16" s="4"/>
      <c r="H16" s="15">
        <v>3241443.82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1860942.05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-2250949.39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59</v>
      </c>
      <c r="B25" s="12"/>
      <c r="C25" s="12"/>
      <c r="D25" s="12"/>
      <c r="E25" s="12"/>
      <c r="F25" s="12"/>
      <c r="G25" s="12"/>
      <c r="H25" s="17">
        <f>+H16+H19+H22</f>
        <v>2851436.48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57</v>
      </c>
      <c r="B29" s="4"/>
      <c r="C29" s="4"/>
      <c r="D29" s="4"/>
      <c r="E29" s="4" t="s">
        <v>21</v>
      </c>
      <c r="F29" s="4"/>
      <c r="G29" s="4"/>
      <c r="H29" s="15">
        <v>2927076.35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189992.31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-117504.07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-148195.76999999999</v>
      </c>
    </row>
    <row r="39" spans="1:8" x14ac:dyDescent="0.25">
      <c r="A39" s="7" t="s">
        <v>58</v>
      </c>
      <c r="B39" s="8"/>
      <c r="C39" s="8"/>
      <c r="D39" s="8"/>
      <c r="E39" s="8"/>
      <c r="F39" s="8"/>
      <c r="G39" s="8"/>
      <c r="H39" s="16">
        <f>SUM(H29:H38)</f>
        <v>2851368.8200000003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67.65999999968335</v>
      </c>
    </row>
    <row r="43" spans="1:8" x14ac:dyDescent="0.25">
      <c r="H43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19" workbookViewId="0">
      <selection activeCell="A2" sqref="A2"/>
    </sheetView>
  </sheetViews>
  <sheetFormatPr defaultRowHeight="15" x14ac:dyDescent="0.25"/>
  <cols>
    <col min="2" max="2" width="13.5703125" customWidth="1"/>
    <col min="3" max="5" width="9.7109375" bestFit="1" customWidth="1"/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62</v>
      </c>
      <c r="B2" s="2"/>
      <c r="C2" s="2"/>
      <c r="D2" s="18">
        <v>42277</v>
      </c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1797129.91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126177.63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75650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16589.18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383128.14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138931.69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41637.9</v>
      </c>
    </row>
    <row r="12" spans="1:8" x14ac:dyDescent="0.25">
      <c r="A12" s="11" t="s">
        <v>67</v>
      </c>
      <c r="B12" s="12"/>
      <c r="C12" s="21">
        <f>+D2</f>
        <v>42277</v>
      </c>
      <c r="D12" s="12"/>
      <c r="E12" s="12"/>
      <c r="F12" s="12"/>
      <c r="G12" s="12"/>
      <c r="H12" s="13">
        <f>SUM(H4:H11)</f>
        <v>2579244.4499999997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64</v>
      </c>
      <c r="B16" s="4"/>
      <c r="C16" s="4"/>
      <c r="D16" s="4"/>
      <c r="E16" s="4"/>
      <c r="F16" s="4"/>
      <c r="G16" s="4"/>
      <c r="H16" s="15">
        <v>3241443.82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1860942.05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-2250949.39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63</v>
      </c>
      <c r="B25" s="12"/>
      <c r="C25" s="21">
        <v>42277</v>
      </c>
      <c r="D25" s="12"/>
      <c r="E25" s="12"/>
      <c r="F25" s="12"/>
      <c r="G25" s="12"/>
      <c r="H25" s="17">
        <f>+H16+H19+H22</f>
        <v>2851436.48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65</v>
      </c>
      <c r="B29" s="4"/>
      <c r="C29" s="4"/>
      <c r="D29" s="19">
        <f>+D2</f>
        <v>42277</v>
      </c>
      <c r="E29" s="4" t="s">
        <v>21</v>
      </c>
      <c r="F29" s="4"/>
      <c r="G29" s="4"/>
      <c r="H29" s="15">
        <v>2548369.9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189993.28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-24900.33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-134286.06</v>
      </c>
    </row>
    <row r="39" spans="1:8" x14ac:dyDescent="0.25">
      <c r="A39" s="7" t="s">
        <v>66</v>
      </c>
      <c r="B39" s="8"/>
      <c r="C39" s="20">
        <f>+D2</f>
        <v>42277</v>
      </c>
      <c r="E39" s="8"/>
      <c r="F39" s="8"/>
      <c r="G39" s="8"/>
      <c r="H39" s="16">
        <f>SUM(H29:H38)</f>
        <v>2579176.7899999996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67.660000000149012</v>
      </c>
    </row>
    <row r="43" spans="1:8" x14ac:dyDescent="0.25">
      <c r="H43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42</vt:i4>
      </vt:variant>
    </vt:vector>
  </HeadingPairs>
  <TitlesOfParts>
    <vt:vector size="42" baseType="lpstr">
      <vt:lpstr>Jan15</vt:lpstr>
      <vt:lpstr>FEB15</vt:lpstr>
      <vt:lpstr>March15</vt:lpstr>
      <vt:lpstr>APRIL15</vt:lpstr>
      <vt:lpstr>May 2015</vt:lpstr>
      <vt:lpstr>June 2015</vt:lpstr>
      <vt:lpstr>July2015</vt:lpstr>
      <vt:lpstr>AUG 2015</vt:lpstr>
      <vt:lpstr>Sep 2015</vt:lpstr>
      <vt:lpstr>OCTOBER 2015</vt:lpstr>
      <vt:lpstr>November 2015</vt:lpstr>
      <vt:lpstr>December 2015</vt:lpstr>
      <vt:lpstr>JAN2016</vt:lpstr>
      <vt:lpstr>FEB2016</vt:lpstr>
      <vt:lpstr>MAR2016</vt:lpstr>
      <vt:lpstr>APRIL 2016</vt:lpstr>
      <vt:lpstr>May 2016</vt:lpstr>
      <vt:lpstr>June 2016</vt:lpstr>
      <vt:lpstr>July 2016</vt:lpstr>
      <vt:lpstr>August 2016</vt:lpstr>
      <vt:lpstr>SEP 2016</vt:lpstr>
      <vt:lpstr>OCT 2016</vt:lpstr>
      <vt:lpstr>NOV 2016</vt:lpstr>
      <vt:lpstr>DEC 2016</vt:lpstr>
      <vt:lpstr>Jan 2017</vt:lpstr>
      <vt:lpstr>FEBRUARY 2017</vt:lpstr>
      <vt:lpstr>MARCH 2017</vt:lpstr>
      <vt:lpstr>April 2017</vt:lpstr>
      <vt:lpstr>May 2017</vt:lpstr>
      <vt:lpstr>June 2017</vt:lpstr>
      <vt:lpstr>JULY 2017</vt:lpstr>
      <vt:lpstr>August 2017</vt:lpstr>
      <vt:lpstr>Sep 2017</vt:lpstr>
      <vt:lpstr>Oct 2017</vt:lpstr>
      <vt:lpstr>NOV 2017</vt:lpstr>
      <vt:lpstr>March 2018</vt:lpstr>
      <vt:lpstr>APRIL 2018</vt:lpstr>
      <vt:lpstr>MAY 2018</vt:lpstr>
      <vt:lpstr>June 2018</vt:lpstr>
      <vt:lpstr>July 2018</vt:lpstr>
      <vt:lpstr>August 2018</vt:lpstr>
      <vt:lpstr>SEP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Glenn, Marty</cp:lastModifiedBy>
  <cp:lastPrinted>2018-09-05T22:01:48Z</cp:lastPrinted>
  <dcterms:created xsi:type="dcterms:W3CDTF">2015-01-09T14:42:12Z</dcterms:created>
  <dcterms:modified xsi:type="dcterms:W3CDTF">2018-10-08T16:13:05Z</dcterms:modified>
</cp:coreProperties>
</file>