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heeler\Documents\"/>
    </mc:Choice>
  </mc:AlternateContent>
  <bookViews>
    <workbookView xWindow="0" yWindow="0" windowWidth="28800" windowHeight="1183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B43" i="1"/>
  <c r="G32" i="1"/>
  <c r="F32" i="1"/>
  <c r="E32" i="1"/>
  <c r="D32" i="1"/>
  <c r="C32" i="1"/>
  <c r="B32" i="1"/>
  <c r="G25" i="1"/>
  <c r="F25" i="1"/>
  <c r="E25" i="1"/>
  <c r="D25" i="1"/>
  <c r="C25" i="1"/>
  <c r="B25" i="1"/>
  <c r="G15" i="1"/>
  <c r="F15" i="1"/>
  <c r="E15" i="1"/>
  <c r="D15" i="1"/>
  <c r="C15" i="1"/>
  <c r="B15" i="1"/>
  <c r="I34" i="1" l="1"/>
  <c r="B58" i="1" l="1"/>
  <c r="E58" i="1"/>
  <c r="D58" i="1"/>
  <c r="C58" i="1"/>
  <c r="F42" i="1"/>
  <c r="K10" i="1" l="1"/>
  <c r="K11" i="1"/>
  <c r="K12" i="1"/>
  <c r="K13" i="1"/>
  <c r="K14" i="1"/>
  <c r="K29" i="1"/>
  <c r="K41" i="1"/>
  <c r="K24" i="1"/>
  <c r="K23" i="1"/>
  <c r="K22" i="1"/>
  <c r="K21" i="1"/>
  <c r="K20" i="1"/>
  <c r="K40" i="1"/>
  <c r="K39" i="1"/>
  <c r="K38" i="1"/>
  <c r="K31" i="1"/>
  <c r="K30" i="1"/>
  <c r="K19" i="1"/>
  <c r="K9" i="1"/>
  <c r="G42" i="1"/>
  <c r="G54" i="1"/>
  <c r="G55" i="1"/>
  <c r="G56" i="1"/>
  <c r="G57" i="1"/>
  <c r="G53" i="1"/>
  <c r="G41" i="1"/>
  <c r="J41" i="1" s="1"/>
  <c r="G40" i="1"/>
  <c r="J40" i="1" s="1"/>
  <c r="G39" i="1"/>
  <c r="J39" i="1" s="1"/>
  <c r="G38" i="1"/>
  <c r="J38" i="1" s="1"/>
  <c r="G31" i="1"/>
  <c r="J31" i="1" s="1"/>
  <c r="G30" i="1"/>
  <c r="J30" i="1" s="1"/>
  <c r="G29" i="1"/>
  <c r="J29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0" i="1"/>
  <c r="J10" i="1" s="1"/>
  <c r="G11" i="1"/>
  <c r="J11" i="1" s="1"/>
  <c r="G12" i="1"/>
  <c r="J12" i="1" s="1"/>
  <c r="G13" i="1"/>
  <c r="J13" i="1" s="1"/>
  <c r="G14" i="1"/>
  <c r="J14" i="1" s="1"/>
  <c r="G9" i="1"/>
  <c r="J9" i="1" s="1"/>
  <c r="F54" i="1"/>
  <c r="F55" i="1"/>
  <c r="F56" i="1"/>
  <c r="F57" i="1"/>
  <c r="F53" i="1"/>
  <c r="F39" i="1"/>
  <c r="I39" i="1" s="1"/>
  <c r="F40" i="1"/>
  <c r="I40" i="1" s="1"/>
  <c r="F41" i="1"/>
  <c r="I41" i="1" s="1"/>
  <c r="F38" i="1"/>
  <c r="I38" i="1" s="1"/>
  <c r="F30" i="1"/>
  <c r="I30" i="1" s="1"/>
  <c r="F31" i="1"/>
  <c r="I31" i="1" s="1"/>
  <c r="F29" i="1"/>
  <c r="I29" i="1" s="1"/>
  <c r="F20" i="1"/>
  <c r="I20" i="1" s="1"/>
  <c r="F21" i="1"/>
  <c r="I21" i="1" s="1"/>
  <c r="F22" i="1"/>
  <c r="I22" i="1" s="1"/>
  <c r="F23" i="1"/>
  <c r="I23" i="1" s="1"/>
  <c r="F24" i="1"/>
  <c r="I24" i="1" s="1"/>
  <c r="F19" i="1"/>
  <c r="I19" i="1" s="1"/>
  <c r="F10" i="1"/>
  <c r="I10" i="1" s="1"/>
  <c r="F11" i="1"/>
  <c r="I11" i="1" s="1"/>
  <c r="F12" i="1"/>
  <c r="I12" i="1" s="1"/>
  <c r="F13" i="1"/>
  <c r="I13" i="1" s="1"/>
  <c r="F14" i="1"/>
  <c r="I14" i="1" s="1"/>
  <c r="F9" i="1"/>
  <c r="I9" i="1" s="1"/>
  <c r="K43" i="1" l="1"/>
  <c r="K45" i="1" s="1"/>
  <c r="K32" i="1"/>
  <c r="K34" i="1" s="1"/>
  <c r="I43" i="1"/>
  <c r="I45" i="1" s="1"/>
  <c r="J43" i="1"/>
  <c r="J45" i="1" s="1"/>
  <c r="I32" i="1"/>
  <c r="J32" i="1"/>
  <c r="J34" i="1" s="1"/>
  <c r="J25" i="1"/>
  <c r="J15" i="1"/>
  <c r="I15" i="1"/>
  <c r="I25" i="1"/>
  <c r="K25" i="1"/>
  <c r="K15" i="1"/>
</calcChain>
</file>

<file path=xl/sharedStrings.xml><?xml version="1.0" encoding="utf-8"?>
<sst xmlns="http://schemas.openxmlformats.org/spreadsheetml/2006/main" count="120" uniqueCount="41">
  <si>
    <t>Staffing Allocations Based on Class Sizes</t>
  </si>
  <si>
    <t>2016-2017</t>
  </si>
  <si>
    <t>EL</t>
  </si>
  <si>
    <t>1st</t>
  </si>
  <si>
    <t>2nd</t>
  </si>
  <si>
    <t>3rd</t>
  </si>
  <si>
    <t>4th</t>
  </si>
  <si>
    <t>5th</t>
  </si>
  <si>
    <t>TCMS</t>
  </si>
  <si>
    <t>6th</t>
  </si>
  <si>
    <t>7th</t>
  </si>
  <si>
    <t>8th</t>
  </si>
  <si>
    <t>TCCHS</t>
  </si>
  <si>
    <t>9th</t>
  </si>
  <si>
    <t>10th</t>
  </si>
  <si>
    <t>11th</t>
  </si>
  <si>
    <t>12th</t>
  </si>
  <si>
    <t>14th</t>
  </si>
  <si>
    <t>Horizon's Academy</t>
  </si>
  <si>
    <t>2015-2016</t>
  </si>
  <si>
    <t>2017-2018</t>
  </si>
  <si>
    <t>Past 3 year</t>
  </si>
  <si>
    <t>Trend</t>
  </si>
  <si>
    <t>One Year</t>
  </si>
  <si>
    <t>Estimated</t>
  </si>
  <si>
    <t>Class Size</t>
  </si>
  <si>
    <t>Staff 3 Yr Trend</t>
  </si>
  <si>
    <t>Staffing</t>
  </si>
  <si>
    <t>Class size</t>
  </si>
  <si>
    <t>Multiplier</t>
  </si>
  <si>
    <t>Staff Req</t>
  </si>
  <si>
    <t xml:space="preserve">       Todd County Board of Education</t>
  </si>
  <si>
    <t xml:space="preserve">     Rolled to Next Grade Level</t>
  </si>
  <si>
    <t>Current</t>
  </si>
  <si>
    <t>Staff</t>
  </si>
  <si>
    <t>Recommend</t>
  </si>
  <si>
    <t>North Todd Elementary School</t>
  </si>
  <si>
    <t>South Todd Elementary School</t>
  </si>
  <si>
    <t>Change in</t>
  </si>
  <si>
    <t>2018-2019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</si>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</sst>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3" fillId="5" borderId="0" xfId="0" applyFont="1" applyFill="1"/>
    <xf numFmtId="0" fontId="0" fillId="8" borderId="0" xfId="0" applyFill="1"/>
    <xf numFmtId="0" fontId="0" fillId="6" borderId="0" xfId="0" applyFill="1"/>
    <xf numFmtId="1" fontId="0" fillId="0" borderId="1" xfId="0" applyNumberForma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0" fontId="0" fillId="3" borderId="8" xfId="0" applyFill="1" applyBorder="1"/>
    <xf numFmtId="164" fontId="0" fillId="3" borderId="5" xfId="0" applyNumberFormat="1" applyFill="1" applyBorder="1"/>
    <xf numFmtId="164" fontId="0" fillId="3" borderId="1" xfId="0" applyNumberFormat="1" applyFill="1" applyBorder="1"/>
    <xf numFmtId="0" fontId="0" fillId="7" borderId="7" xfId="0" applyFill="1" applyBorder="1"/>
    <xf numFmtId="0" fontId="0" fillId="7" borderId="8" xfId="0" applyFill="1" applyBorder="1"/>
    <xf numFmtId="164" fontId="0" fillId="7" borderId="5" xfId="0" applyNumberFormat="1" applyFill="1" applyBorder="1"/>
    <xf numFmtId="164" fontId="0" fillId="7" borderId="1" xfId="0" applyNumberFormat="1" applyFill="1" applyBorder="1"/>
    <xf numFmtId="0" fontId="0" fillId="9" borderId="7" xfId="0" applyFill="1" applyBorder="1"/>
    <xf numFmtId="0" fontId="0" fillId="9" borderId="8" xfId="0" applyFill="1" applyBorder="1"/>
    <xf numFmtId="164" fontId="0" fillId="9" borderId="5" xfId="0" applyNumberFormat="1" applyFill="1" applyBorder="1"/>
    <xf numFmtId="164" fontId="0" fillId="9" borderId="1" xfId="0" applyNumberFormat="1" applyFill="1" applyBorder="1"/>
    <xf numFmtId="0" fontId="0" fillId="10" borderId="7" xfId="0" applyFill="1" applyBorder="1"/>
    <xf numFmtId="0" fontId="0" fillId="10" borderId="8" xfId="0" applyFill="1" applyBorder="1"/>
    <xf numFmtId="164" fontId="0" fillId="10" borderId="5" xfId="0" applyNumberFormat="1" applyFill="1" applyBorder="1"/>
    <xf numFmtId="164" fontId="0" fillId="10" borderId="1" xfId="0" applyNumberFormat="1" applyFill="1" applyBorder="1"/>
    <xf numFmtId="0" fontId="0" fillId="11" borderId="7" xfId="0" applyFill="1" applyBorder="1"/>
    <xf numFmtId="0" fontId="0" fillId="11" borderId="8" xfId="0" applyFill="1" applyBorder="1"/>
    <xf numFmtId="164" fontId="0" fillId="11" borderId="5" xfId="0" applyNumberFormat="1" applyFill="1" applyBorder="1"/>
    <xf numFmtId="164" fontId="0" fillId="11" borderId="1" xfId="0" applyNumberFormat="1" applyFill="1" applyBorder="1"/>
    <xf numFmtId="164" fontId="0" fillId="12" borderId="1" xfId="0" applyNumberFormat="1" applyFill="1" applyBorder="1"/>
    <xf numFmtId="0" fontId="0" fillId="12" borderId="0" xfId="0" applyFill="1"/>
    <xf numFmtId="0" fontId="0" fillId="10" borderId="0" xfId="0" applyFill="1"/>
    <xf numFmtId="0" fontId="0" fillId="4" borderId="0" xfId="0" applyFill="1"/>
    <xf numFmtId="164" fontId="0" fillId="4" borderId="1" xfId="0" applyNumberFormat="1" applyFill="1" applyBorder="1"/>
    <xf numFmtId="0" fontId="0" fillId="0" borderId="3" xfId="0" applyBorder="1"/>
    <xf numFmtId="0" fontId="0" fillId="0" borderId="9" xfId="0" applyBorder="1"/>
    <xf numFmtId="0" fontId="0" fillId="0" borderId="8" xfId="0" applyFill="1" applyBorder="1"/>
    <xf numFmtId="0" fontId="0" fillId="13" borderId="7" xfId="0" applyFill="1" applyBorder="1"/>
    <xf numFmtId="0" fontId="0" fillId="13" borderId="8" xfId="0" applyFill="1" applyBorder="1"/>
    <xf numFmtId="164" fontId="0" fillId="13" borderId="5" xfId="0" applyNumberFormat="1" applyFill="1" applyBorder="1"/>
    <xf numFmtId="164" fontId="0" fillId="13" borderId="1" xfId="0" applyNumberFormat="1" applyFill="1" applyBorder="1"/>
    <xf numFmtId="0" fontId="0" fillId="14" borderId="7" xfId="0" applyFill="1" applyBorder="1"/>
    <xf numFmtId="0" fontId="0" fillId="14" borderId="8" xfId="0" applyFill="1" applyBorder="1"/>
    <xf numFmtId="164" fontId="0" fillId="14" borderId="5" xfId="0" applyNumberFormat="1" applyFill="1" applyBorder="1"/>
    <xf numFmtId="164" fontId="0" fillId="14" borderId="1" xfId="0" applyNumberFormat="1" applyFill="1" applyBorder="1"/>
    <xf numFmtId="0" fontId="0" fillId="3" borderId="1" xfId="0" applyFill="1" applyBorder="1"/>
    <xf numFmtId="164" fontId="0" fillId="4" borderId="5" xfId="0" applyNumberFormat="1" applyFill="1" applyBorder="1"/>
    <xf numFmtId="0" fontId="0" fillId="4" borderId="8" xfId="0" applyFill="1" applyBorder="1"/>
    <xf numFmtId="164" fontId="0" fillId="9" borderId="9" xfId="0" applyNumberFormat="1" applyFill="1" applyBorder="1"/>
    <xf numFmtId="0" fontId="0" fillId="0" borderId="10" xfId="0" applyBorder="1"/>
    <xf numFmtId="0" fontId="0" fillId="9" borderId="4" xfId="0" applyFill="1" applyBorder="1"/>
    <xf numFmtId="164" fontId="0" fillId="9" borderId="3" xfId="0" applyNumberFormat="1" applyFill="1" applyBorder="1"/>
    <xf numFmtId="0" fontId="0" fillId="15" borderId="1" xfId="0" applyFill="1" applyBorder="1"/>
    <xf numFmtId="0" fontId="1" fillId="2" borderId="0" xfId="0" applyFont="1" applyFill="1"/>
    <xf numFmtId="0" fontId="4" fillId="5" borderId="0" xfId="0" applyFont="1" applyFill="1"/>
    <xf numFmtId="0" fontId="1" fillId="8" borderId="0" xfId="0" applyFont="1" applyFill="1"/>
    <xf numFmtId="0" fontId="1" fillId="6" borderId="0" xfId="0" applyFont="1" applyFill="1"/>
    <xf numFmtId="164" fontId="0" fillId="12" borderId="9" xfId="0" applyNumberFormat="1" applyFill="1" applyBorder="1"/>
    <xf numFmtId="164" fontId="0" fillId="12" borderId="5" xfId="0" applyNumberFormat="1" applyFill="1" applyBorder="1"/>
    <xf numFmtId="164" fontId="0" fillId="3" borderId="11" xfId="0" applyNumberFormat="1" applyFill="1" applyBorder="1"/>
    <xf numFmtId="164" fontId="0" fillId="7" borderId="11" xfId="0" applyNumberFormat="1" applyFill="1" applyBorder="1"/>
    <xf numFmtId="164" fontId="0" fillId="11" borderId="11" xfId="0" applyNumberFormat="1" applyFill="1" applyBorder="1"/>
    <xf numFmtId="164" fontId="0" fillId="12" borderId="11" xfId="0" applyNumberFormat="1" applyFill="1" applyBorder="1"/>
    <xf numFmtId="164" fontId="0" fillId="10" borderId="11" xfId="0" applyNumberFormat="1" applyFill="1" applyBorder="1"/>
    <xf numFmtId="164" fontId="0" fillId="4" borderId="11" xfId="0" applyNumberFormat="1" applyFill="1" applyBorder="1"/>
    <xf numFmtId="164" fontId="0" fillId="13" borderId="11" xfId="0" applyNumberFormat="1" applyFill="1" applyBorder="1"/>
    <xf numFmtId="164" fontId="0" fillId="14" borderId="11" xfId="0" applyNumberFormat="1" applyFill="1" applyBorder="1"/>
    <xf numFmtId="0" fontId="0" fillId="13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" borderId="1" xfId="0" applyNumberFormat="1" applyFill="1" applyBorder="1"/>
    <xf numFmtId="2" fontId="0" fillId="9" borderId="3" xfId="0" applyNumberFormat="1" applyFill="1" applyBorder="1"/>
    <xf numFmtId="2" fontId="0" fillId="9" borderId="1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0" fillId="15" borderId="14" xfId="0" applyFill="1" applyBorder="1"/>
    <xf numFmtId="0" fontId="0" fillId="15" borderId="0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0" fillId="0" borderId="16" xfId="0" applyNumberFormat="1" applyBorder="1"/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8"/>
  <sheetViews>
    <sheetView tabSelected="1" workbookViewId="0">
      <selection activeCell="C2" sqref="A2:C2"/>
    </sheetView>
  </sheetViews>
  <sheetFormatPr defaultRowHeight="14.4" x14ac:dyDescent="0.3"/>
  <cols>
    <col min="2" max="3" width="11.44140625" customWidth="1"/>
    <col min="4" max="4" width="10.33203125" customWidth="1"/>
    <col min="6" max="6" width="11.33203125" customWidth="1"/>
    <col min="8" max="8" width="10.5546875" customWidth="1"/>
    <col min="9" max="9" width="14.44140625" customWidth="1"/>
    <col min="10" max="10" width="9.6640625" customWidth="1"/>
    <col min="11" max="11" width="10.33203125" customWidth="1"/>
    <col min="13" max="13" width="11.21875" bestFit="1" customWidth="1"/>
  </cols>
  <sheetData>
    <row r="2" spans="1:14" ht="21" x14ac:dyDescent="0.4">
      <c r="A2" s="85"/>
      <c r="B2" s="85"/>
      <c r="C2" s="85"/>
      <c r="D2" s="1" t="s">
        <v>31</v>
      </c>
    </row>
    <row r="3" spans="1:14" ht="21" x14ac:dyDescent="0.4">
      <c r="D3" s="1" t="s">
        <v>0</v>
      </c>
    </row>
    <row r="4" spans="1:14" ht="21" x14ac:dyDescent="0.4">
      <c r="D4" s="1" t="s">
        <v>32</v>
      </c>
    </row>
    <row r="5" spans="1:14" ht="21" x14ac:dyDescent="0.4">
      <c r="E5" s="1" t="s">
        <v>39</v>
      </c>
      <c r="L5" s="78"/>
      <c r="M5" s="78"/>
    </row>
    <row r="6" spans="1:14" ht="15" thickBot="1" x14ac:dyDescent="0.35">
      <c r="L6" s="78"/>
      <c r="M6" s="78"/>
    </row>
    <row r="7" spans="1:14" ht="15" thickBot="1" x14ac:dyDescent="0.35">
      <c r="A7" s="61" t="s">
        <v>36</v>
      </c>
      <c r="B7" s="6"/>
      <c r="C7" s="6"/>
      <c r="F7" s="15" t="s">
        <v>21</v>
      </c>
      <c r="G7" s="15" t="s">
        <v>23</v>
      </c>
      <c r="I7" s="17" t="s">
        <v>24</v>
      </c>
      <c r="J7" s="21" t="s">
        <v>23</v>
      </c>
      <c r="K7" s="33" t="s">
        <v>39</v>
      </c>
      <c r="L7" s="78" t="s">
        <v>33</v>
      </c>
      <c r="M7" s="78" t="s">
        <v>35</v>
      </c>
      <c r="N7" t="s">
        <v>38</v>
      </c>
    </row>
    <row r="8" spans="1:14" ht="15" thickBot="1" x14ac:dyDescent="0.35">
      <c r="B8" s="12" t="s">
        <v>39</v>
      </c>
      <c r="C8" s="12" t="s">
        <v>20</v>
      </c>
      <c r="D8" s="12" t="s">
        <v>1</v>
      </c>
      <c r="E8" s="12" t="s">
        <v>19</v>
      </c>
      <c r="F8" s="16" t="s">
        <v>22</v>
      </c>
      <c r="G8" s="16" t="s">
        <v>22</v>
      </c>
      <c r="H8" s="13" t="s">
        <v>25</v>
      </c>
      <c r="I8" s="18" t="s">
        <v>26</v>
      </c>
      <c r="J8" s="22" t="s">
        <v>22</v>
      </c>
      <c r="K8" s="34" t="s">
        <v>24</v>
      </c>
      <c r="L8" s="79" t="s">
        <v>34</v>
      </c>
      <c r="M8" s="80" t="s">
        <v>34</v>
      </c>
      <c r="N8" s="80" t="s">
        <v>34</v>
      </c>
    </row>
    <row r="9" spans="1:14" x14ac:dyDescent="0.3">
      <c r="A9" s="60" t="s">
        <v>2</v>
      </c>
      <c r="B9" s="94">
        <v>72</v>
      </c>
      <c r="C9" s="11">
        <v>55</v>
      </c>
      <c r="D9" s="11">
        <v>77</v>
      </c>
      <c r="E9" s="11">
        <v>72</v>
      </c>
      <c r="F9" s="14">
        <f>SUM(C9:E9)/3</f>
        <v>68</v>
      </c>
      <c r="G9" s="11">
        <f>C9</f>
        <v>55</v>
      </c>
      <c r="H9" s="11">
        <v>24</v>
      </c>
      <c r="I9" s="19">
        <f t="shared" ref="I9:I14" si="0">F9/H9</f>
        <v>2.8333333333333335</v>
      </c>
      <c r="J9" s="23">
        <f t="shared" ref="J9:J14" si="1">G9/H9</f>
        <v>2.2916666666666665</v>
      </c>
      <c r="K9" s="35">
        <f>B9/H9</f>
        <v>3</v>
      </c>
    </row>
    <row r="10" spans="1:14" x14ac:dyDescent="0.3">
      <c r="A10" s="60" t="s">
        <v>3</v>
      </c>
      <c r="B10" s="2">
        <v>55</v>
      </c>
      <c r="C10" s="2">
        <v>68</v>
      </c>
      <c r="D10" s="2">
        <v>56</v>
      </c>
      <c r="E10" s="2">
        <v>77</v>
      </c>
      <c r="F10" s="10">
        <f t="shared" ref="F10:F14" si="2">SUM(C10:E10)/3</f>
        <v>67</v>
      </c>
      <c r="G10" s="2">
        <f t="shared" ref="G10:G14" si="3">C10</f>
        <v>68</v>
      </c>
      <c r="H10" s="2">
        <v>24</v>
      </c>
      <c r="I10" s="20">
        <f t="shared" si="0"/>
        <v>2.7916666666666665</v>
      </c>
      <c r="J10" s="24">
        <f t="shared" si="1"/>
        <v>2.8333333333333335</v>
      </c>
      <c r="K10" s="35">
        <f t="shared" ref="K10:K14" si="4">B10/H10</f>
        <v>2.2916666666666665</v>
      </c>
    </row>
    <row r="11" spans="1:14" x14ac:dyDescent="0.3">
      <c r="A11" s="60" t="s">
        <v>4</v>
      </c>
      <c r="B11" s="2">
        <v>68</v>
      </c>
      <c r="C11" s="2">
        <v>57</v>
      </c>
      <c r="D11" s="2">
        <v>61</v>
      </c>
      <c r="E11" s="2">
        <v>63</v>
      </c>
      <c r="F11" s="10">
        <f t="shared" si="2"/>
        <v>60.333333333333336</v>
      </c>
      <c r="G11" s="2">
        <f t="shared" si="3"/>
        <v>57</v>
      </c>
      <c r="H11" s="2">
        <v>24</v>
      </c>
      <c r="I11" s="20">
        <f t="shared" si="0"/>
        <v>2.5138888888888888</v>
      </c>
      <c r="J11" s="24">
        <f t="shared" si="1"/>
        <v>2.375</v>
      </c>
      <c r="K11" s="35">
        <f t="shared" si="4"/>
        <v>2.8333333333333335</v>
      </c>
    </row>
    <row r="12" spans="1:14" x14ac:dyDescent="0.3">
      <c r="A12" s="60" t="s">
        <v>5</v>
      </c>
      <c r="B12" s="2">
        <v>57</v>
      </c>
      <c r="C12" s="2">
        <v>59</v>
      </c>
      <c r="D12" s="2">
        <v>59</v>
      </c>
      <c r="E12" s="2">
        <v>79</v>
      </c>
      <c r="F12" s="10">
        <f t="shared" si="2"/>
        <v>65.666666666666671</v>
      </c>
      <c r="G12" s="2">
        <f t="shared" si="3"/>
        <v>59</v>
      </c>
      <c r="H12" s="2">
        <v>24</v>
      </c>
      <c r="I12" s="20">
        <f t="shared" si="0"/>
        <v>2.7361111111111112</v>
      </c>
      <c r="J12" s="24">
        <f t="shared" si="1"/>
        <v>2.4583333333333335</v>
      </c>
      <c r="K12" s="35">
        <f t="shared" si="4"/>
        <v>2.375</v>
      </c>
    </row>
    <row r="13" spans="1:14" x14ac:dyDescent="0.3">
      <c r="A13" s="60" t="s">
        <v>6</v>
      </c>
      <c r="B13" s="2">
        <v>59</v>
      </c>
      <c r="C13" s="2">
        <v>59</v>
      </c>
      <c r="D13" s="2">
        <v>75</v>
      </c>
      <c r="E13" s="2">
        <v>85</v>
      </c>
      <c r="F13" s="10">
        <f t="shared" si="2"/>
        <v>73</v>
      </c>
      <c r="G13" s="2">
        <f t="shared" si="3"/>
        <v>59</v>
      </c>
      <c r="H13" s="2">
        <v>28</v>
      </c>
      <c r="I13" s="20">
        <f t="shared" si="0"/>
        <v>2.6071428571428572</v>
      </c>
      <c r="J13" s="24">
        <f t="shared" si="1"/>
        <v>2.1071428571428572</v>
      </c>
      <c r="K13" s="35">
        <f t="shared" si="4"/>
        <v>2.1071428571428572</v>
      </c>
    </row>
    <row r="14" spans="1:14" ht="15" thickBot="1" x14ac:dyDescent="0.35">
      <c r="A14" s="60" t="s">
        <v>7</v>
      </c>
      <c r="B14" s="2">
        <v>59</v>
      </c>
      <c r="C14" s="2">
        <v>73</v>
      </c>
      <c r="D14" s="2">
        <v>77</v>
      </c>
      <c r="E14" s="2">
        <v>72</v>
      </c>
      <c r="F14" s="10">
        <f t="shared" si="2"/>
        <v>74</v>
      </c>
      <c r="G14" s="2">
        <f t="shared" si="3"/>
        <v>73</v>
      </c>
      <c r="H14" s="57">
        <v>29</v>
      </c>
      <c r="I14" s="67">
        <f t="shared" si="0"/>
        <v>2.5517241379310347</v>
      </c>
      <c r="J14" s="68">
        <f t="shared" si="1"/>
        <v>2.5172413793103448</v>
      </c>
      <c r="K14" s="69">
        <f t="shared" si="4"/>
        <v>2.0344827586206895</v>
      </c>
    </row>
    <row r="15" spans="1:14" ht="15" thickBot="1" x14ac:dyDescent="0.35">
      <c r="A15" s="86" t="s">
        <v>40</v>
      </c>
      <c r="B15" s="88">
        <f>SUM(B9:B14)</f>
        <v>370</v>
      </c>
      <c r="C15" s="89">
        <f t="shared" ref="C15:G15" si="5">SUM(C9:C14)</f>
        <v>371</v>
      </c>
      <c r="D15" s="89">
        <f t="shared" si="5"/>
        <v>405</v>
      </c>
      <c r="E15" s="89">
        <f t="shared" si="5"/>
        <v>448</v>
      </c>
      <c r="F15" s="89">
        <f t="shared" si="5"/>
        <v>408</v>
      </c>
      <c r="G15" s="90">
        <f t="shared" si="5"/>
        <v>371</v>
      </c>
      <c r="H15" s="58" t="s">
        <v>27</v>
      </c>
      <c r="I15" s="65">
        <f>SUM(I9:I14)</f>
        <v>16.033866995073893</v>
      </c>
      <c r="J15" s="66">
        <f>SUM(J9:J14)</f>
        <v>14.582717569786537</v>
      </c>
      <c r="K15" s="66">
        <f>SUM(K9:K14)</f>
        <v>14.641625615763548</v>
      </c>
      <c r="L15">
        <v>17</v>
      </c>
      <c r="M15">
        <v>15</v>
      </c>
      <c r="N15">
        <v>-2</v>
      </c>
    </row>
    <row r="16" spans="1:14" ht="15.6" thickTop="1" thickBot="1" x14ac:dyDescent="0.35"/>
    <row r="17" spans="1:14" ht="15" thickBot="1" x14ac:dyDescent="0.35">
      <c r="A17" s="62" t="s">
        <v>37</v>
      </c>
      <c r="B17" s="7"/>
      <c r="C17" s="7"/>
      <c r="F17" s="15" t="s">
        <v>21</v>
      </c>
      <c r="G17" s="15" t="s">
        <v>23</v>
      </c>
      <c r="H17" s="15"/>
      <c r="I17" s="38" t="s">
        <v>24</v>
      </c>
      <c r="J17" s="39" t="s">
        <v>23</v>
      </c>
      <c r="K17" s="33" t="s">
        <v>39</v>
      </c>
    </row>
    <row r="18" spans="1:14" ht="15" thickBot="1" x14ac:dyDescent="0.35">
      <c r="A18" s="3"/>
      <c r="B18" s="12" t="s">
        <v>39</v>
      </c>
      <c r="C18" s="12" t="s">
        <v>20</v>
      </c>
      <c r="D18" s="12" t="s">
        <v>1</v>
      </c>
      <c r="E18" s="12" t="s">
        <v>19</v>
      </c>
      <c r="F18" s="16" t="s">
        <v>22</v>
      </c>
      <c r="G18" s="16" t="s">
        <v>22</v>
      </c>
      <c r="H18" s="16" t="s">
        <v>28</v>
      </c>
      <c r="I18" s="38" t="s">
        <v>26</v>
      </c>
      <c r="J18" s="39" t="s">
        <v>22</v>
      </c>
      <c r="K18" s="40" t="s">
        <v>24</v>
      </c>
    </row>
    <row r="19" spans="1:14" x14ac:dyDescent="0.3">
      <c r="A19" s="60" t="s">
        <v>2</v>
      </c>
      <c r="B19" s="43">
        <v>72</v>
      </c>
      <c r="C19" s="11">
        <v>75</v>
      </c>
      <c r="D19" s="11">
        <v>69</v>
      </c>
      <c r="E19" s="11">
        <v>97</v>
      </c>
      <c r="F19" s="14">
        <f>SUM(C19:E19)/3</f>
        <v>80.333333333333329</v>
      </c>
      <c r="G19" s="11">
        <f>C19</f>
        <v>75</v>
      </c>
      <c r="H19" s="11">
        <v>24</v>
      </c>
      <c r="I19" s="37">
        <f t="shared" ref="I19:I24" si="6">F19/H19</f>
        <v>3.3472222222222219</v>
      </c>
      <c r="J19" s="32">
        <f t="shared" ref="J19:J24" si="7">G19/H19</f>
        <v>3.125</v>
      </c>
      <c r="K19" s="41">
        <f t="shared" ref="K19:K24" si="8">B19/H19</f>
        <v>3</v>
      </c>
    </row>
    <row r="20" spans="1:14" x14ac:dyDescent="0.3">
      <c r="A20" s="60" t="s">
        <v>3</v>
      </c>
      <c r="B20" s="42">
        <v>75</v>
      </c>
      <c r="C20" s="2">
        <v>71</v>
      </c>
      <c r="D20" s="2">
        <v>75</v>
      </c>
      <c r="E20" s="2">
        <v>84</v>
      </c>
      <c r="F20" s="10">
        <f t="shared" ref="F20:F24" si="9">SUM(C20:E20)/3</f>
        <v>76.666666666666671</v>
      </c>
      <c r="G20" s="2">
        <f t="shared" ref="G20:G24" si="10">C20</f>
        <v>71</v>
      </c>
      <c r="H20" s="2">
        <v>24</v>
      </c>
      <c r="I20" s="37">
        <f t="shared" si="6"/>
        <v>3.1944444444444446</v>
      </c>
      <c r="J20" s="32">
        <f t="shared" si="7"/>
        <v>2.9583333333333335</v>
      </c>
      <c r="K20" s="41">
        <f t="shared" si="8"/>
        <v>3.125</v>
      </c>
    </row>
    <row r="21" spans="1:14" x14ac:dyDescent="0.3">
      <c r="A21" s="60" t="s">
        <v>4</v>
      </c>
      <c r="B21" s="42">
        <v>71</v>
      </c>
      <c r="C21" s="2">
        <v>72</v>
      </c>
      <c r="D21" s="2">
        <v>79</v>
      </c>
      <c r="E21" s="2">
        <v>87</v>
      </c>
      <c r="F21" s="10">
        <f t="shared" si="9"/>
        <v>79.333333333333329</v>
      </c>
      <c r="G21" s="2">
        <f t="shared" si="10"/>
        <v>72</v>
      </c>
      <c r="H21" s="2">
        <v>24</v>
      </c>
      <c r="I21" s="37">
        <f t="shared" si="6"/>
        <v>3.3055555555555554</v>
      </c>
      <c r="J21" s="32">
        <f t="shared" si="7"/>
        <v>3</v>
      </c>
      <c r="K21" s="41">
        <f t="shared" si="8"/>
        <v>2.9583333333333335</v>
      </c>
    </row>
    <row r="22" spans="1:14" x14ac:dyDescent="0.3">
      <c r="A22" s="60" t="s">
        <v>5</v>
      </c>
      <c r="B22" s="42">
        <v>72</v>
      </c>
      <c r="C22" s="2">
        <v>81</v>
      </c>
      <c r="D22" s="2">
        <v>81</v>
      </c>
      <c r="E22" s="2">
        <v>78</v>
      </c>
      <c r="F22" s="10">
        <f t="shared" si="9"/>
        <v>80</v>
      </c>
      <c r="G22" s="2">
        <f t="shared" si="10"/>
        <v>81</v>
      </c>
      <c r="H22" s="2">
        <v>24</v>
      </c>
      <c r="I22" s="37">
        <f t="shared" si="6"/>
        <v>3.3333333333333335</v>
      </c>
      <c r="J22" s="32">
        <f t="shared" si="7"/>
        <v>3.375</v>
      </c>
      <c r="K22" s="41">
        <f t="shared" si="8"/>
        <v>3</v>
      </c>
    </row>
    <row r="23" spans="1:14" x14ac:dyDescent="0.3">
      <c r="A23" s="60" t="s">
        <v>6</v>
      </c>
      <c r="B23" s="42">
        <v>81</v>
      </c>
      <c r="C23" s="2">
        <v>79</v>
      </c>
      <c r="D23" s="2">
        <v>86</v>
      </c>
      <c r="E23" s="2">
        <v>65</v>
      </c>
      <c r="F23" s="10">
        <f t="shared" si="9"/>
        <v>76.666666666666671</v>
      </c>
      <c r="G23" s="2">
        <f t="shared" si="10"/>
        <v>79</v>
      </c>
      <c r="H23" s="2">
        <v>28</v>
      </c>
      <c r="I23" s="37">
        <f t="shared" si="6"/>
        <v>2.7380952380952381</v>
      </c>
      <c r="J23" s="32">
        <f t="shared" si="7"/>
        <v>2.8214285714285716</v>
      </c>
      <c r="K23" s="41">
        <f t="shared" si="8"/>
        <v>2.8928571428571428</v>
      </c>
    </row>
    <row r="24" spans="1:14" ht="15" thickBot="1" x14ac:dyDescent="0.35">
      <c r="A24" s="60" t="s">
        <v>7</v>
      </c>
      <c r="B24" s="42">
        <v>79</v>
      </c>
      <c r="C24" s="2">
        <v>84</v>
      </c>
      <c r="D24" s="2">
        <v>92</v>
      </c>
      <c r="E24" s="2">
        <v>77</v>
      </c>
      <c r="F24" s="10">
        <f t="shared" si="9"/>
        <v>84.333333333333329</v>
      </c>
      <c r="G24" s="2">
        <f t="shared" si="10"/>
        <v>84</v>
      </c>
      <c r="H24" s="57">
        <v>29</v>
      </c>
      <c r="I24" s="70">
        <f t="shared" si="6"/>
        <v>2.9080459770114939</v>
      </c>
      <c r="J24" s="71">
        <f t="shared" si="7"/>
        <v>2.896551724137931</v>
      </c>
      <c r="K24" s="72">
        <f t="shared" si="8"/>
        <v>2.7241379310344827</v>
      </c>
    </row>
    <row r="25" spans="1:14" ht="15" thickBot="1" x14ac:dyDescent="0.35">
      <c r="A25" s="86" t="s">
        <v>40</v>
      </c>
      <c r="B25" s="88">
        <f>SUM(B19:B24)</f>
        <v>450</v>
      </c>
      <c r="C25" s="89">
        <f t="shared" ref="C25:G25" si="11">SUM(C19:C24)</f>
        <v>462</v>
      </c>
      <c r="D25" s="89">
        <f t="shared" si="11"/>
        <v>482</v>
      </c>
      <c r="E25" s="89">
        <f t="shared" si="11"/>
        <v>488</v>
      </c>
      <c r="F25" s="91">
        <f t="shared" si="11"/>
        <v>477.33333333333331</v>
      </c>
      <c r="G25" s="90">
        <f t="shared" si="11"/>
        <v>462</v>
      </c>
      <c r="H25" s="58" t="s">
        <v>27</v>
      </c>
      <c r="I25" s="56">
        <f>SUM(I19:I24)</f>
        <v>18.826696770662288</v>
      </c>
      <c r="J25" s="27">
        <f>SUM(J19:J24)</f>
        <v>18.176313628899837</v>
      </c>
      <c r="K25" s="27">
        <f>SUM(K19:K24)</f>
        <v>17.700328407224958</v>
      </c>
      <c r="L25">
        <v>19</v>
      </c>
      <c r="M25">
        <v>18</v>
      </c>
      <c r="N25">
        <v>-1</v>
      </c>
    </row>
    <row r="26" spans="1:14" ht="15.6" thickTop="1" thickBot="1" x14ac:dyDescent="0.35"/>
    <row r="27" spans="1:14" ht="15" thickBot="1" x14ac:dyDescent="0.35">
      <c r="A27" s="63" t="s">
        <v>8</v>
      </c>
      <c r="B27" s="8"/>
      <c r="C27" s="8"/>
      <c r="F27" s="15" t="s">
        <v>21</v>
      </c>
      <c r="G27" s="15" t="s">
        <v>23</v>
      </c>
      <c r="H27" s="15"/>
      <c r="I27" s="45" t="s">
        <v>24</v>
      </c>
      <c r="J27" s="49" t="s">
        <v>23</v>
      </c>
      <c r="K27" s="33" t="s">
        <v>39</v>
      </c>
    </row>
    <row r="28" spans="1:14" ht="15" thickBot="1" x14ac:dyDescent="0.35">
      <c r="B28" s="12" t="s">
        <v>39</v>
      </c>
      <c r="C28" s="12" t="s">
        <v>20</v>
      </c>
      <c r="D28" s="12" t="s">
        <v>1</v>
      </c>
      <c r="E28" s="12" t="s">
        <v>19</v>
      </c>
      <c r="F28" s="16" t="s">
        <v>22</v>
      </c>
      <c r="G28" s="16" t="s">
        <v>22</v>
      </c>
      <c r="H28" s="44" t="s">
        <v>28</v>
      </c>
      <c r="I28" s="46" t="s">
        <v>26</v>
      </c>
      <c r="J28" s="50" t="s">
        <v>22</v>
      </c>
      <c r="K28" s="34" t="s">
        <v>24</v>
      </c>
    </row>
    <row r="29" spans="1:14" x14ac:dyDescent="0.3">
      <c r="A29" s="60" t="s">
        <v>9</v>
      </c>
      <c r="B29" s="11">
        <v>157</v>
      </c>
      <c r="C29" s="11">
        <v>167</v>
      </c>
      <c r="D29" s="11">
        <v>158</v>
      </c>
      <c r="E29" s="11">
        <v>155</v>
      </c>
      <c r="F29" s="14">
        <f>SUM(C29:E29)/3</f>
        <v>160</v>
      </c>
      <c r="G29" s="11">
        <f>C29</f>
        <v>167</v>
      </c>
      <c r="H29" s="11">
        <v>29</v>
      </c>
      <c r="I29" s="47">
        <f>F29/H29</f>
        <v>5.5172413793103452</v>
      </c>
      <c r="J29" s="51">
        <f>G29/H29</f>
        <v>5.7586206896551726</v>
      </c>
      <c r="K29" s="35">
        <f>B29/H29</f>
        <v>5.4137931034482758</v>
      </c>
    </row>
    <row r="30" spans="1:14" x14ac:dyDescent="0.3">
      <c r="A30" s="60" t="s">
        <v>10</v>
      </c>
      <c r="B30" s="2">
        <v>167</v>
      </c>
      <c r="C30" s="2">
        <v>152</v>
      </c>
      <c r="D30" s="2">
        <v>153</v>
      </c>
      <c r="E30" s="2">
        <v>147</v>
      </c>
      <c r="F30" s="10">
        <f t="shared" ref="F30:F31" si="12">SUM(C30:E30)/3</f>
        <v>150.66666666666666</v>
      </c>
      <c r="G30" s="2">
        <f t="shared" ref="G30:G31" si="13">C30</f>
        <v>152</v>
      </c>
      <c r="H30" s="2">
        <v>31</v>
      </c>
      <c r="I30" s="48">
        <f>F30/H30</f>
        <v>4.860215053763441</v>
      </c>
      <c r="J30" s="52">
        <f>G30/H30</f>
        <v>4.903225806451613</v>
      </c>
      <c r="K30" s="36">
        <f>B30/H30</f>
        <v>5.387096774193548</v>
      </c>
    </row>
    <row r="31" spans="1:14" ht="15" thickBot="1" x14ac:dyDescent="0.35">
      <c r="A31" s="60" t="s">
        <v>11</v>
      </c>
      <c r="B31" s="2">
        <v>152</v>
      </c>
      <c r="C31" s="2">
        <v>153</v>
      </c>
      <c r="D31" s="2">
        <v>147</v>
      </c>
      <c r="E31" s="2">
        <v>133</v>
      </c>
      <c r="F31" s="10">
        <f t="shared" si="12"/>
        <v>144.33333333333334</v>
      </c>
      <c r="G31" s="2">
        <f t="shared" si="13"/>
        <v>153</v>
      </c>
      <c r="H31" s="57">
        <v>31</v>
      </c>
      <c r="I31" s="73">
        <f>F31/H31</f>
        <v>4.655913978494624</v>
      </c>
      <c r="J31" s="74">
        <f>G31/H31</f>
        <v>4.935483870967742</v>
      </c>
      <c r="K31" s="69">
        <f>B31/H31</f>
        <v>4.903225806451613</v>
      </c>
    </row>
    <row r="32" spans="1:14" ht="15" thickBot="1" x14ac:dyDescent="0.35">
      <c r="A32" s="87" t="s">
        <v>40</v>
      </c>
      <c r="B32" s="89">
        <f>SUM(B29:B31)</f>
        <v>476</v>
      </c>
      <c r="C32" s="89">
        <f t="shared" ref="C32:G32" si="14">SUM(C29:C31)</f>
        <v>472</v>
      </c>
      <c r="D32" s="89">
        <f t="shared" si="14"/>
        <v>458</v>
      </c>
      <c r="E32" s="89">
        <f t="shared" si="14"/>
        <v>435</v>
      </c>
      <c r="F32" s="89">
        <f t="shared" si="14"/>
        <v>455</v>
      </c>
      <c r="G32" s="90">
        <f t="shared" si="14"/>
        <v>472</v>
      </c>
      <c r="H32" s="58" t="s">
        <v>27</v>
      </c>
      <c r="I32" s="56">
        <f>SUM(I29:I31)</f>
        <v>15.033370411568409</v>
      </c>
      <c r="J32" s="27">
        <f>SUM(J29:J31)</f>
        <v>15.597330367074528</v>
      </c>
      <c r="K32" s="27">
        <f>SUM(K29:K31)</f>
        <v>15.704115684093438</v>
      </c>
    </row>
    <row r="33" spans="1:17" ht="15.6" thickTop="1" thickBot="1" x14ac:dyDescent="0.35">
      <c r="H33" s="58" t="s">
        <v>29</v>
      </c>
      <c r="I33" s="82">
        <v>1.1399999999999999</v>
      </c>
      <c r="J33" s="83">
        <v>1.1399999999999999</v>
      </c>
      <c r="K33" s="83">
        <v>1.1399999999999999</v>
      </c>
    </row>
    <row r="34" spans="1:17" ht="15" thickBot="1" x14ac:dyDescent="0.35">
      <c r="H34" s="58" t="s">
        <v>30</v>
      </c>
      <c r="I34" s="84">
        <f>I32*I33</f>
        <v>17.138042269187984</v>
      </c>
      <c r="J34" s="84">
        <f t="shared" ref="J34:K34" si="15">J32*J33</f>
        <v>17.780956618464963</v>
      </c>
      <c r="K34" s="84">
        <f t="shared" si="15"/>
        <v>17.902691879866516</v>
      </c>
      <c r="L34">
        <v>18</v>
      </c>
      <c r="M34">
        <v>18</v>
      </c>
      <c r="O34" s="85"/>
      <c r="P34" s="85"/>
      <c r="Q34" s="85"/>
    </row>
    <row r="35" spans="1:17" ht="15" thickBot="1" x14ac:dyDescent="0.35">
      <c r="I35" s="4"/>
      <c r="J35" s="4"/>
      <c r="K35" s="4"/>
    </row>
    <row r="36" spans="1:17" ht="15" thickBot="1" x14ac:dyDescent="0.35">
      <c r="A36" s="64" t="s">
        <v>12</v>
      </c>
      <c r="B36" s="9"/>
      <c r="C36" s="9"/>
      <c r="F36" s="15" t="s">
        <v>21</v>
      </c>
      <c r="G36" s="15" t="s">
        <v>23</v>
      </c>
      <c r="H36" s="15"/>
      <c r="I36" s="25" t="s">
        <v>24</v>
      </c>
      <c r="J36" s="29" t="s">
        <v>23</v>
      </c>
      <c r="K36" s="33" t="s">
        <v>39</v>
      </c>
    </row>
    <row r="37" spans="1:17" ht="15" thickBot="1" x14ac:dyDescent="0.35">
      <c r="B37" s="12" t="s">
        <v>39</v>
      </c>
      <c r="C37" s="12" t="s">
        <v>20</v>
      </c>
      <c r="D37" s="12" t="s">
        <v>1</v>
      </c>
      <c r="E37" s="12" t="s">
        <v>19</v>
      </c>
      <c r="F37" s="16" t="s">
        <v>22</v>
      </c>
      <c r="G37" s="16" t="s">
        <v>22</v>
      </c>
      <c r="H37" s="16" t="s">
        <v>25</v>
      </c>
      <c r="I37" s="26" t="s">
        <v>26</v>
      </c>
      <c r="J37" s="30" t="s">
        <v>22</v>
      </c>
      <c r="K37" s="55" t="s">
        <v>24</v>
      </c>
    </row>
    <row r="38" spans="1:17" x14ac:dyDescent="0.3">
      <c r="A38" s="60" t="s">
        <v>13</v>
      </c>
      <c r="B38" s="11">
        <v>153</v>
      </c>
      <c r="C38" s="11">
        <v>157</v>
      </c>
      <c r="D38" s="11">
        <v>132</v>
      </c>
      <c r="E38" s="11">
        <v>149</v>
      </c>
      <c r="F38" s="14">
        <f>SUM(C38:E38)/3</f>
        <v>146</v>
      </c>
      <c r="G38" s="11">
        <f>C38</f>
        <v>157</v>
      </c>
      <c r="H38" s="11">
        <v>31</v>
      </c>
      <c r="I38" s="27">
        <f>F38/H38</f>
        <v>4.709677419354839</v>
      </c>
      <c r="J38" s="31">
        <f>G38/H38</f>
        <v>5.064516129032258</v>
      </c>
      <c r="K38" s="54">
        <f>B38/H38</f>
        <v>4.935483870967742</v>
      </c>
    </row>
    <row r="39" spans="1:17" x14ac:dyDescent="0.3">
      <c r="A39" s="60" t="s">
        <v>14</v>
      </c>
      <c r="B39" s="2">
        <v>157</v>
      </c>
      <c r="C39" s="2">
        <v>118</v>
      </c>
      <c r="D39" s="2">
        <v>133</v>
      </c>
      <c r="E39" s="2">
        <v>144</v>
      </c>
      <c r="F39" s="10">
        <f t="shared" ref="F39:F42" si="16">SUM(C39:E39)/3</f>
        <v>131.66666666666666</v>
      </c>
      <c r="G39" s="2">
        <f t="shared" ref="G39:G42" si="17">C39</f>
        <v>118</v>
      </c>
      <c r="H39" s="2">
        <v>31</v>
      </c>
      <c r="I39" s="28">
        <f>F39/H39</f>
        <v>4.247311827956989</v>
      </c>
      <c r="J39" s="32">
        <f>G39/H39</f>
        <v>3.806451612903226</v>
      </c>
      <c r="K39" s="41">
        <f>B39/H39</f>
        <v>5.064516129032258</v>
      </c>
    </row>
    <row r="40" spans="1:17" x14ac:dyDescent="0.3">
      <c r="A40" s="60" t="s">
        <v>15</v>
      </c>
      <c r="B40" s="2">
        <v>118</v>
      </c>
      <c r="C40" s="2">
        <v>120</v>
      </c>
      <c r="D40" s="2">
        <v>138</v>
      </c>
      <c r="E40" s="2">
        <v>125</v>
      </c>
      <c r="F40" s="10">
        <f t="shared" si="16"/>
        <v>127.66666666666667</v>
      </c>
      <c r="G40" s="2">
        <f t="shared" si="17"/>
        <v>120</v>
      </c>
      <c r="H40" s="2">
        <v>31</v>
      </c>
      <c r="I40" s="28">
        <f>F40/H40</f>
        <v>4.118279569892473</v>
      </c>
      <c r="J40" s="32">
        <f>G40/H40</f>
        <v>3.870967741935484</v>
      </c>
      <c r="K40" s="41">
        <f>B40/H40</f>
        <v>3.806451612903226</v>
      </c>
    </row>
    <row r="41" spans="1:17" x14ac:dyDescent="0.3">
      <c r="A41" s="60" t="s">
        <v>16</v>
      </c>
      <c r="B41" s="2">
        <v>120</v>
      </c>
      <c r="C41" s="2">
        <v>124</v>
      </c>
      <c r="D41" s="2">
        <v>120</v>
      </c>
      <c r="E41" s="2">
        <v>119</v>
      </c>
      <c r="F41" s="10">
        <f t="shared" si="16"/>
        <v>121</v>
      </c>
      <c r="G41" s="2">
        <f t="shared" si="17"/>
        <v>124</v>
      </c>
      <c r="H41" s="2">
        <v>31</v>
      </c>
      <c r="I41" s="28">
        <f>F41/H41</f>
        <v>3.903225806451613</v>
      </c>
      <c r="J41" s="32">
        <f>G41/H41</f>
        <v>4</v>
      </c>
      <c r="K41" s="41">
        <f>B41/H41</f>
        <v>3.870967741935484</v>
      </c>
    </row>
    <row r="42" spans="1:17" ht="15" thickBot="1" x14ac:dyDescent="0.35">
      <c r="A42" s="53" t="s">
        <v>17</v>
      </c>
      <c r="B42" s="93">
        <v>6.5</v>
      </c>
      <c r="C42" s="53">
        <v>1</v>
      </c>
      <c r="D42" s="53">
        <v>2</v>
      </c>
      <c r="E42" s="53">
        <v>1</v>
      </c>
      <c r="F42" s="81">
        <f t="shared" si="16"/>
        <v>1.3333333333333333</v>
      </c>
      <c r="G42" s="53">
        <f t="shared" si="17"/>
        <v>1</v>
      </c>
      <c r="H42" s="57"/>
      <c r="I42" s="75"/>
      <c r="J42" s="76"/>
      <c r="K42" s="77"/>
    </row>
    <row r="43" spans="1:17" ht="15" thickBot="1" x14ac:dyDescent="0.35">
      <c r="A43" s="86" t="s">
        <v>40</v>
      </c>
      <c r="B43" s="88">
        <f>SUM(B38:B42)</f>
        <v>554.5</v>
      </c>
      <c r="C43" s="89">
        <f t="shared" ref="C43:G43" si="18">SUM(C38:C42)</f>
        <v>520</v>
      </c>
      <c r="D43" s="89">
        <f t="shared" si="18"/>
        <v>525</v>
      </c>
      <c r="E43" s="89">
        <f t="shared" si="18"/>
        <v>538</v>
      </c>
      <c r="F43" s="91">
        <f t="shared" si="18"/>
        <v>527.66666666666663</v>
      </c>
      <c r="G43" s="90">
        <f t="shared" si="18"/>
        <v>520</v>
      </c>
      <c r="H43" s="58" t="s">
        <v>27</v>
      </c>
      <c r="I43" s="56">
        <f>SUM(I38:I41)</f>
        <v>16.978494623655912</v>
      </c>
      <c r="J43" s="27">
        <f>SUM(J38:J41)</f>
        <v>16.741935483870968</v>
      </c>
      <c r="K43" s="27">
        <f>SUM(K38:K41)</f>
        <v>17.677419354838712</v>
      </c>
    </row>
    <row r="44" spans="1:17" ht="15.6" thickTop="1" thickBot="1" x14ac:dyDescent="0.35">
      <c r="H44" s="58" t="s">
        <v>29</v>
      </c>
      <c r="I44" s="59">
        <v>1.2</v>
      </c>
      <c r="J44" s="28">
        <v>1.2</v>
      </c>
      <c r="K44" s="28">
        <v>1.2</v>
      </c>
    </row>
    <row r="45" spans="1:17" ht="15" thickBot="1" x14ac:dyDescent="0.35">
      <c r="H45" s="58" t="s">
        <v>30</v>
      </c>
      <c r="I45" s="59">
        <f>I43*I44</f>
        <v>20.374193548387094</v>
      </c>
      <c r="J45" s="28">
        <f t="shared" ref="J45:K45" si="19">J43*J44</f>
        <v>20.090322580645161</v>
      </c>
      <c r="K45" s="28">
        <f t="shared" si="19"/>
        <v>21.212903225806453</v>
      </c>
      <c r="L45">
        <v>22</v>
      </c>
      <c r="M45">
        <v>21</v>
      </c>
      <c r="N45">
        <v>-1</v>
      </c>
    </row>
    <row r="46" spans="1:17" x14ac:dyDescent="0.3">
      <c r="I46" s="4"/>
    </row>
    <row r="47" spans="1:17" x14ac:dyDescent="0.3">
      <c r="I47" s="4"/>
    </row>
    <row r="48" spans="1:17" x14ac:dyDescent="0.3">
      <c r="I48" s="4"/>
    </row>
    <row r="49" spans="1:9" x14ac:dyDescent="0.3">
      <c r="I49" s="4"/>
    </row>
    <row r="50" spans="1:9" x14ac:dyDescent="0.3">
      <c r="I50" s="4"/>
    </row>
    <row r="51" spans="1:9" ht="15" thickBot="1" x14ac:dyDescent="0.35">
      <c r="A51" t="s">
        <v>18</v>
      </c>
      <c r="F51" t="s">
        <v>21</v>
      </c>
      <c r="G51" t="s">
        <v>23</v>
      </c>
      <c r="I51" s="4"/>
    </row>
    <row r="52" spans="1:9" ht="15" thickBot="1" x14ac:dyDescent="0.35">
      <c r="B52" s="92" t="s">
        <v>39</v>
      </c>
      <c r="C52" s="12" t="s">
        <v>20</v>
      </c>
      <c r="D52" s="12" t="s">
        <v>1</v>
      </c>
      <c r="E52" s="12" t="s">
        <v>19</v>
      </c>
      <c r="F52" t="s">
        <v>22</v>
      </c>
      <c r="G52" t="s">
        <v>22</v>
      </c>
      <c r="I52" s="4"/>
    </row>
    <row r="53" spans="1:9" x14ac:dyDescent="0.3">
      <c r="A53" t="s">
        <v>11</v>
      </c>
      <c r="B53" s="85">
        <v>3</v>
      </c>
      <c r="C53">
        <v>3</v>
      </c>
      <c r="D53">
        <v>1</v>
      </c>
      <c r="E53">
        <v>0</v>
      </c>
      <c r="F53" s="5">
        <f>SUM(C53:E53)/3</f>
        <v>1.3333333333333333</v>
      </c>
      <c r="G53">
        <f>C53</f>
        <v>3</v>
      </c>
    </row>
    <row r="54" spans="1:9" x14ac:dyDescent="0.3">
      <c r="A54" t="s">
        <v>13</v>
      </c>
      <c r="B54" s="85">
        <v>3</v>
      </c>
      <c r="C54">
        <v>6</v>
      </c>
      <c r="D54">
        <v>6</v>
      </c>
      <c r="E54">
        <v>7</v>
      </c>
      <c r="F54" s="5">
        <f t="shared" ref="F54:F57" si="20">SUM(C54:E54)/3</f>
        <v>6.333333333333333</v>
      </c>
      <c r="G54">
        <f t="shared" ref="G54:G57" si="21">C54</f>
        <v>6</v>
      </c>
    </row>
    <row r="55" spans="1:9" x14ac:dyDescent="0.3">
      <c r="A55" t="s">
        <v>14</v>
      </c>
      <c r="B55" s="85">
        <v>3</v>
      </c>
      <c r="C55">
        <v>2</v>
      </c>
      <c r="D55">
        <v>4</v>
      </c>
      <c r="E55">
        <v>10</v>
      </c>
      <c r="F55" s="5">
        <f t="shared" si="20"/>
        <v>5.333333333333333</v>
      </c>
      <c r="G55">
        <f t="shared" si="21"/>
        <v>2</v>
      </c>
    </row>
    <row r="56" spans="1:9" x14ac:dyDescent="0.3">
      <c r="A56" t="s">
        <v>15</v>
      </c>
      <c r="B56" s="85">
        <v>3</v>
      </c>
      <c r="C56">
        <v>3</v>
      </c>
      <c r="D56">
        <v>6</v>
      </c>
      <c r="E56">
        <v>7</v>
      </c>
      <c r="F56" s="5">
        <f t="shared" si="20"/>
        <v>5.333333333333333</v>
      </c>
      <c r="G56">
        <f t="shared" si="21"/>
        <v>3</v>
      </c>
    </row>
    <row r="57" spans="1:9" x14ac:dyDescent="0.3">
      <c r="A57" t="s">
        <v>16</v>
      </c>
      <c r="B57" s="85">
        <v>3</v>
      </c>
      <c r="C57">
        <v>18</v>
      </c>
      <c r="D57">
        <v>19</v>
      </c>
      <c r="E57">
        <v>3</v>
      </c>
      <c r="F57" s="5">
        <f t="shared" si="20"/>
        <v>13.333333333333334</v>
      </c>
      <c r="G57">
        <f t="shared" si="21"/>
        <v>18</v>
      </c>
    </row>
    <row r="58" spans="1:9" x14ac:dyDescent="0.3">
      <c r="B58" s="85">
        <f>SUM(B53:B57)</f>
        <v>15</v>
      </c>
      <c r="C58">
        <f>SUM(C53:C57)</f>
        <v>32</v>
      </c>
      <c r="D58">
        <f t="shared" ref="D58:E58" si="22">SUM(D53:D57)</f>
        <v>36</v>
      </c>
      <c r="E58">
        <f t="shared" si="22"/>
        <v>27</v>
      </c>
    </row>
  </sheetData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Benningfield, Wayne</dc:creator>
  <cp:lastModifiedBy>Wheeler, Makka</cp:lastModifiedBy>
  <cp:lastPrinted>2018-02-12T18:25:51Z</cp:lastPrinted>
  <dcterms:created xsi:type="dcterms:W3CDTF">2017-01-02T21:12:10Z</dcterms:created>
  <dcterms:modified xsi:type="dcterms:W3CDTF">2018-02-12T22:47:25Z</dcterms:modified>
</cp:coreProperties>
</file>